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ueahome3\stfsci3\swr06ctu\data\Documents\Sarah's documents\Delta XP\Results 2020\Nick Moran\"/>
    </mc:Choice>
  </mc:AlternateContent>
  <xr:revisionPtr revIDLastSave="0" documentId="13_ncr:1_{D0843605-95E5-4903-937E-6E7714E1BE6E}" xr6:coauthVersionLast="45" xr6:coauthVersionMax="45" xr10:uidLastSave="{00000000-0000-0000-0000-000000000000}"/>
  <bookViews>
    <workbookView xWindow="-120" yWindow="-120" windowWidth="19440" windowHeight="15000" tabRatio="681" firstSheet="4" activeTab="7" xr2:uid="{00000000-000D-0000-FFFF-FFFF00000000}"/>
  </bookViews>
  <sheets>
    <sheet name="Raw" sheetId="11" r:id="rId1"/>
    <sheet name="N2 ref gas peaks" sheetId="6" r:id="rId2"/>
    <sheet name="CO2 ref gas peaks" sheetId="9" r:id="rId3"/>
    <sheet name="N data corrected" sheetId="8" r:id="rId4"/>
    <sheet name="C data corrected" sheetId="10" r:id="rId5"/>
    <sheet name="amount calibration" sheetId="12" r:id="rId6"/>
    <sheet name="Summary results" sheetId="7" r:id="rId7"/>
    <sheet name="SAF" sheetId="13" r:id="rId8"/>
  </sheets>
  <definedNames>
    <definedName name="CN_data_export_PD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C4" i="7"/>
  <c r="D4" i="7"/>
  <c r="E4" i="7"/>
  <c r="F4" i="7"/>
  <c r="A5" i="7"/>
  <c r="C5" i="7"/>
  <c r="D5" i="7"/>
  <c r="E5" i="7"/>
  <c r="F5" i="7"/>
  <c r="A6" i="7"/>
  <c r="C6" i="7"/>
  <c r="D6" i="7"/>
  <c r="E6" i="7"/>
  <c r="F6" i="7"/>
  <c r="A7" i="7"/>
  <c r="C7" i="7"/>
  <c r="D7" i="7"/>
  <c r="E7" i="7"/>
  <c r="F7" i="7"/>
  <c r="A8" i="7"/>
  <c r="C8" i="7"/>
  <c r="D8" i="7"/>
  <c r="E8" i="7"/>
  <c r="F8" i="7"/>
  <c r="A9" i="7"/>
  <c r="C9" i="7"/>
  <c r="D9" i="7"/>
  <c r="E9" i="7"/>
  <c r="F9" i="7"/>
  <c r="A10" i="7"/>
  <c r="C10" i="7"/>
  <c r="D10" i="7"/>
  <c r="E10" i="7"/>
  <c r="F10" i="7"/>
  <c r="A11" i="7"/>
  <c r="C11" i="7"/>
  <c r="D11" i="7"/>
  <c r="E11" i="7"/>
  <c r="F11" i="7"/>
  <c r="A12" i="7"/>
  <c r="C12" i="7"/>
  <c r="D12" i="7"/>
  <c r="E12" i="7"/>
  <c r="F12" i="7"/>
  <c r="A13" i="7"/>
  <c r="C13" i="7"/>
  <c r="D13" i="7"/>
  <c r="E13" i="7"/>
  <c r="F13" i="7"/>
  <c r="A14" i="7"/>
  <c r="C14" i="7"/>
  <c r="D14" i="7"/>
  <c r="E14" i="7"/>
  <c r="F14" i="7"/>
  <c r="A15" i="7"/>
  <c r="C15" i="7"/>
  <c r="D15" i="7"/>
  <c r="E15" i="7"/>
  <c r="F15" i="7"/>
  <c r="A16" i="7"/>
  <c r="C16" i="7"/>
  <c r="D16" i="7"/>
  <c r="E16" i="7"/>
  <c r="F16" i="7"/>
  <c r="A17" i="7"/>
  <c r="C17" i="7"/>
  <c r="D17" i="7"/>
  <c r="E17" i="7"/>
  <c r="F17" i="7"/>
  <c r="A18" i="7"/>
  <c r="C18" i="7"/>
  <c r="D18" i="7"/>
  <c r="E18" i="7"/>
  <c r="F18" i="7"/>
  <c r="A19" i="7"/>
  <c r="C19" i="7"/>
  <c r="D19" i="7"/>
  <c r="E19" i="7"/>
  <c r="F19" i="7"/>
  <c r="A20" i="7"/>
  <c r="C20" i="7"/>
  <c r="D20" i="7"/>
  <c r="E20" i="7"/>
  <c r="F20" i="7"/>
  <c r="A21" i="7"/>
  <c r="C21" i="7"/>
  <c r="D21" i="7"/>
  <c r="E21" i="7"/>
  <c r="F21" i="7"/>
  <c r="A22" i="7"/>
  <c r="C22" i="7"/>
  <c r="D22" i="7"/>
  <c r="E22" i="7"/>
  <c r="F22" i="7"/>
  <c r="A23" i="7"/>
  <c r="C23" i="7"/>
  <c r="D23" i="7"/>
  <c r="E23" i="7"/>
  <c r="F23" i="7"/>
  <c r="A24" i="7"/>
  <c r="C24" i="7"/>
  <c r="D24" i="7"/>
  <c r="E24" i="7"/>
  <c r="F24" i="7"/>
  <c r="A25" i="7"/>
  <c r="C25" i="7"/>
  <c r="D25" i="7"/>
  <c r="E25" i="7"/>
  <c r="F25" i="7"/>
  <c r="A26" i="7"/>
  <c r="C26" i="7"/>
  <c r="D26" i="7"/>
  <c r="E26" i="7"/>
  <c r="F26" i="7"/>
  <c r="A27" i="7"/>
  <c r="C27" i="7"/>
  <c r="D27" i="7"/>
  <c r="E27" i="7"/>
  <c r="F27" i="7"/>
  <c r="A28" i="7"/>
  <c r="C28" i="7"/>
  <c r="D28" i="7"/>
  <c r="E28" i="7"/>
  <c r="F28" i="7"/>
  <c r="A29" i="7"/>
  <c r="C29" i="7"/>
  <c r="D29" i="7"/>
  <c r="E29" i="7"/>
  <c r="F29" i="7"/>
  <c r="A30" i="7"/>
  <c r="C30" i="7"/>
  <c r="D30" i="7"/>
  <c r="E30" i="7"/>
  <c r="F30" i="7"/>
  <c r="A31" i="7"/>
  <c r="C31" i="7"/>
  <c r="D31" i="7"/>
  <c r="E31" i="7"/>
  <c r="F31" i="7"/>
  <c r="A32" i="7"/>
  <c r="C32" i="7"/>
  <c r="D32" i="7"/>
  <c r="E32" i="7"/>
  <c r="F32" i="7"/>
  <c r="A33" i="7"/>
  <c r="C33" i="7"/>
  <c r="D33" i="7"/>
  <c r="E33" i="7"/>
  <c r="F33" i="7"/>
  <c r="A34" i="7"/>
  <c r="C34" i="7"/>
  <c r="D34" i="7"/>
  <c r="E34" i="7"/>
  <c r="F34" i="7"/>
  <c r="A35" i="7"/>
  <c r="C35" i="7"/>
  <c r="D35" i="7"/>
  <c r="E35" i="7"/>
  <c r="F35" i="7"/>
  <c r="A36" i="7"/>
  <c r="C36" i="7"/>
  <c r="D36" i="7"/>
  <c r="E36" i="7"/>
  <c r="F36" i="7"/>
  <c r="A37" i="7"/>
  <c r="C37" i="7"/>
  <c r="D37" i="7"/>
  <c r="E37" i="7"/>
  <c r="F37" i="7"/>
  <c r="A38" i="7"/>
  <c r="C38" i="7"/>
  <c r="D38" i="7"/>
  <c r="E38" i="7"/>
  <c r="F38" i="7"/>
  <c r="A39" i="7"/>
  <c r="C39" i="7"/>
  <c r="D39" i="7"/>
  <c r="E39" i="7"/>
  <c r="F39" i="7"/>
  <c r="A40" i="7"/>
  <c r="C40" i="7"/>
  <c r="D40" i="7"/>
  <c r="E40" i="7"/>
  <c r="F40" i="7"/>
  <c r="F3" i="7"/>
  <c r="E3" i="7"/>
  <c r="D3" i="7"/>
  <c r="C3" i="7"/>
  <c r="A3" i="7"/>
  <c r="F23" i="12"/>
  <c r="F24" i="12"/>
  <c r="F25" i="12"/>
  <c r="F26" i="12"/>
  <c r="F27" i="12"/>
  <c r="L2" i="10"/>
  <c r="M4" i="10" s="1"/>
  <c r="N4" i="10" s="1"/>
  <c r="Y40" i="10"/>
  <c r="Y39" i="10"/>
  <c r="Y38" i="10"/>
  <c r="Y31" i="10"/>
  <c r="Y30" i="10"/>
  <c r="Y29" i="10"/>
  <c r="Y28" i="10"/>
  <c r="Y27" i="10"/>
  <c r="Y26" i="10"/>
  <c r="Y25" i="10"/>
  <c r="Y24" i="10"/>
  <c r="W41" i="10"/>
  <c r="W39" i="10"/>
  <c r="W38" i="10"/>
  <c r="W31" i="10"/>
  <c r="W30" i="10"/>
  <c r="W29" i="10"/>
  <c r="W28" i="10"/>
  <c r="W27" i="10"/>
  <c r="W26" i="10"/>
  <c r="W25" i="10"/>
  <c r="W24" i="10"/>
  <c r="J57" i="10"/>
  <c r="J56" i="10"/>
  <c r="K55" i="10"/>
  <c r="K54" i="10"/>
  <c r="J46" i="10"/>
  <c r="J45" i="10"/>
  <c r="K44" i="10"/>
  <c r="K43" i="10"/>
  <c r="J27" i="10"/>
  <c r="J26" i="10"/>
  <c r="K25" i="10"/>
  <c r="K24" i="10"/>
  <c r="J7" i="10"/>
  <c r="J6" i="10"/>
  <c r="K5" i="10"/>
  <c r="K4" i="10"/>
  <c r="L2" i="8"/>
  <c r="O4" i="8"/>
  <c r="Y42" i="8"/>
  <c r="Y41" i="8"/>
  <c r="Y40" i="8"/>
  <c r="Y39" i="8"/>
  <c r="W40" i="8"/>
  <c r="W39" i="8"/>
  <c r="W31" i="8"/>
  <c r="W30" i="8"/>
  <c r="W29" i="8"/>
  <c r="W28" i="8"/>
  <c r="W27" i="8"/>
  <c r="W26" i="8"/>
  <c r="W25" i="8"/>
  <c r="W24" i="8"/>
  <c r="J57" i="8"/>
  <c r="J56" i="8"/>
  <c r="K55" i="8"/>
  <c r="K54" i="8"/>
  <c r="J46" i="8"/>
  <c r="J45" i="8"/>
  <c r="K44" i="8"/>
  <c r="K43" i="8"/>
  <c r="J27" i="8"/>
  <c r="J26" i="8"/>
  <c r="K25" i="8"/>
  <c r="K24" i="8"/>
  <c r="G24" i="12" l="1"/>
  <c r="G25" i="12"/>
  <c r="G26" i="12"/>
  <c r="G27" i="12"/>
  <c r="G23" i="12"/>
  <c r="S8" i="10"/>
  <c r="T8" i="10" s="1"/>
  <c r="S25" i="10"/>
  <c r="T25" i="10" s="1"/>
  <c r="S4" i="10"/>
  <c r="T4" i="10" s="1"/>
  <c r="S67" i="10"/>
  <c r="T67" i="10" s="1"/>
  <c r="S66" i="10"/>
  <c r="T66" i="10" s="1"/>
  <c r="S65" i="10"/>
  <c r="T65" i="10" s="1"/>
  <c r="S64" i="10"/>
  <c r="T64" i="10" s="1"/>
  <c r="S63" i="10"/>
  <c r="T63" i="10" s="1"/>
  <c r="S61" i="10"/>
  <c r="T61" i="10" s="1"/>
  <c r="S60" i="10"/>
  <c r="T60" i="10" s="1"/>
  <c r="S59" i="10"/>
  <c r="T59" i="10" s="1"/>
  <c r="S58" i="10"/>
  <c r="T58" i="10" s="1"/>
  <c r="S57" i="10"/>
  <c r="T57" i="10" s="1"/>
  <c r="S56" i="10"/>
  <c r="T56" i="10" s="1"/>
  <c r="S55" i="10"/>
  <c r="T55" i="10" s="1"/>
  <c r="S54" i="10"/>
  <c r="T54" i="10" s="1"/>
  <c r="S53" i="10"/>
  <c r="T53" i="10" s="1"/>
  <c r="S52" i="10"/>
  <c r="T52" i="10" s="1"/>
  <c r="S51" i="10"/>
  <c r="T51" i="10" s="1"/>
  <c r="S50" i="10"/>
  <c r="T50" i="10" s="1"/>
  <c r="S49" i="10"/>
  <c r="T49" i="10" s="1"/>
  <c r="S48" i="10"/>
  <c r="T48" i="10" s="1"/>
  <c r="S47" i="10"/>
  <c r="T47" i="10" s="1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S27" i="10"/>
  <c r="T27" i="10" s="1"/>
  <c r="S26" i="10"/>
  <c r="T26" i="10" s="1"/>
  <c r="S24" i="10"/>
  <c r="T24" i="10" s="1"/>
  <c r="S23" i="10"/>
  <c r="T23" i="10" s="1"/>
  <c r="S22" i="10"/>
  <c r="T22" i="10" s="1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7" i="10"/>
  <c r="T7" i="10" s="1"/>
  <c r="S6" i="10"/>
  <c r="T6" i="10" s="1"/>
  <c r="S5" i="10"/>
  <c r="T5" i="10" s="1"/>
  <c r="S9" i="8"/>
  <c r="T9" i="8" s="1"/>
  <c r="S10" i="8"/>
  <c r="T10" i="8" s="1"/>
  <c r="S11" i="8"/>
  <c r="T11" i="8" s="1"/>
  <c r="S12" i="8"/>
  <c r="T12" i="8" s="1"/>
  <c r="S13" i="8"/>
  <c r="T13" i="8" s="1"/>
  <c r="S14" i="8"/>
  <c r="T14" i="8"/>
  <c r="S15" i="8"/>
  <c r="T15" i="8" s="1"/>
  <c r="S16" i="8"/>
  <c r="T16" i="8" s="1"/>
  <c r="S17" i="8"/>
  <c r="T17" i="8" s="1"/>
  <c r="S18" i="8"/>
  <c r="T18" i="8" s="1"/>
  <c r="S19" i="8"/>
  <c r="T19" i="8" s="1"/>
  <c r="S20" i="8"/>
  <c r="T20" i="8" s="1"/>
  <c r="S21" i="8"/>
  <c r="T21" i="8" s="1"/>
  <c r="S22" i="8"/>
  <c r="T22" i="8" s="1"/>
  <c r="S23" i="8"/>
  <c r="T23" i="8" s="1"/>
  <c r="S24" i="8"/>
  <c r="T24" i="8" s="1"/>
  <c r="S25" i="8"/>
  <c r="T25" i="8" s="1"/>
  <c r="S26" i="8"/>
  <c r="T26" i="8" s="1"/>
  <c r="S27" i="8"/>
  <c r="T27" i="8" s="1"/>
  <c r="S28" i="8"/>
  <c r="T28" i="8" s="1"/>
  <c r="S29" i="8"/>
  <c r="T29" i="8" s="1"/>
  <c r="S30" i="8"/>
  <c r="T30" i="8" s="1"/>
  <c r="S31" i="8"/>
  <c r="T31" i="8" s="1"/>
  <c r="S32" i="8"/>
  <c r="T32" i="8" s="1"/>
  <c r="S33" i="8"/>
  <c r="T33" i="8" s="1"/>
  <c r="S34" i="8"/>
  <c r="T34" i="8" s="1"/>
  <c r="S35" i="8"/>
  <c r="T35" i="8" s="1"/>
  <c r="S36" i="8"/>
  <c r="T36" i="8" s="1"/>
  <c r="S37" i="8"/>
  <c r="T37" i="8" s="1"/>
  <c r="S38" i="8"/>
  <c r="T38" i="8" s="1"/>
  <c r="S39" i="8"/>
  <c r="T39" i="8" s="1"/>
  <c r="S40" i="8"/>
  <c r="T40" i="8" s="1"/>
  <c r="S41" i="8"/>
  <c r="T41" i="8" s="1"/>
  <c r="S42" i="8"/>
  <c r="T42" i="8" s="1"/>
  <c r="S43" i="8"/>
  <c r="T43" i="8" s="1"/>
  <c r="S44" i="8"/>
  <c r="T44" i="8" s="1"/>
  <c r="S45" i="8"/>
  <c r="T45" i="8" s="1"/>
  <c r="S46" i="8"/>
  <c r="T46" i="8" s="1"/>
  <c r="S47" i="8"/>
  <c r="T47" i="8" s="1"/>
  <c r="S48" i="8"/>
  <c r="T48" i="8" s="1"/>
  <c r="S49" i="8"/>
  <c r="T49" i="8" s="1"/>
  <c r="S50" i="8"/>
  <c r="T50" i="8" s="1"/>
  <c r="S51" i="8"/>
  <c r="T51" i="8" s="1"/>
  <c r="S52" i="8"/>
  <c r="T52" i="8" s="1"/>
  <c r="S53" i="8"/>
  <c r="T53" i="8" s="1"/>
  <c r="S54" i="8"/>
  <c r="T54" i="8" s="1"/>
  <c r="S55" i="8"/>
  <c r="T55" i="8" s="1"/>
  <c r="S56" i="8"/>
  <c r="T56" i="8" s="1"/>
  <c r="S57" i="8"/>
  <c r="T57" i="8" s="1"/>
  <c r="S58" i="8"/>
  <c r="T58" i="8" s="1"/>
  <c r="S59" i="8"/>
  <c r="T59" i="8" s="1"/>
  <c r="S60" i="8"/>
  <c r="T60" i="8"/>
  <c r="S61" i="8"/>
  <c r="T61" i="8" s="1"/>
  <c r="S62" i="8"/>
  <c r="T62" i="8" s="1"/>
  <c r="S63" i="8"/>
  <c r="T63" i="8" s="1"/>
  <c r="S64" i="8"/>
  <c r="T64" i="8" s="1"/>
  <c r="S65" i="8"/>
  <c r="T65" i="8" s="1"/>
  <c r="S66" i="8"/>
  <c r="T66" i="8" s="1"/>
  <c r="S4" i="8"/>
  <c r="T4" i="8" s="1"/>
  <c r="S8" i="8"/>
  <c r="T8" i="8" s="1"/>
  <c r="S7" i="8"/>
  <c r="T7" i="8" s="1"/>
  <c r="S6" i="8"/>
  <c r="T6" i="8" s="1"/>
  <c r="S5" i="8"/>
  <c r="T5" i="8" s="1"/>
  <c r="F9" i="12" l="1"/>
  <c r="G9" i="12"/>
  <c r="G8" i="12"/>
  <c r="F8" i="12"/>
  <c r="F7" i="12"/>
  <c r="G6" i="12"/>
  <c r="F6" i="12"/>
  <c r="I5" i="12"/>
  <c r="G5" i="12"/>
  <c r="F5" i="12"/>
  <c r="G7" i="12" l="1"/>
  <c r="J7" i="8" l="1"/>
  <c r="J6" i="8"/>
  <c r="K5" i="8"/>
  <c r="K4" i="8"/>
  <c r="M30" i="10" l="1"/>
  <c r="N30" i="10" l="1"/>
  <c r="M8" i="10"/>
  <c r="M21" i="10"/>
  <c r="M24" i="10"/>
  <c r="M33" i="10"/>
  <c r="M41" i="10"/>
  <c r="M49" i="10"/>
  <c r="M57" i="10"/>
  <c r="N57" i="10" s="1"/>
  <c r="M65" i="10"/>
  <c r="M27" i="10"/>
  <c r="N27" i="10" s="1"/>
  <c r="M7" i="10"/>
  <c r="N7" i="10" s="1"/>
  <c r="M12" i="10"/>
  <c r="M17" i="10"/>
  <c r="M32" i="10"/>
  <c r="M40" i="10"/>
  <c r="M48" i="10"/>
  <c r="M56" i="10"/>
  <c r="N56" i="10" s="1"/>
  <c r="M64" i="10"/>
  <c r="M5" i="10"/>
  <c r="N5" i="10" s="1"/>
  <c r="M10" i="10"/>
  <c r="M15" i="10"/>
  <c r="M26" i="10"/>
  <c r="N26" i="10" s="1"/>
  <c r="M35" i="10"/>
  <c r="N35" i="10" s="1"/>
  <c r="M38" i="10"/>
  <c r="N38" i="10" s="1"/>
  <c r="M43" i="10"/>
  <c r="M46" i="10"/>
  <c r="M51" i="10"/>
  <c r="M54" i="10"/>
  <c r="M59" i="10"/>
  <c r="M62" i="10"/>
  <c r="M67" i="10"/>
  <c r="M29" i="10"/>
  <c r="M14" i="10"/>
  <c r="M19" i="10"/>
  <c r="M9" i="10"/>
  <c r="M11" i="10"/>
  <c r="M16" i="10"/>
  <c r="M18" i="10"/>
  <c r="M23" i="10"/>
  <c r="M25" i="10"/>
  <c r="N25" i="10" s="1"/>
  <c r="M34" i="10"/>
  <c r="M37" i="10"/>
  <c r="N37" i="10" s="1"/>
  <c r="M42" i="10"/>
  <c r="M45" i="10"/>
  <c r="M50" i="10"/>
  <c r="M53" i="10"/>
  <c r="M58" i="10"/>
  <c r="N58" i="10" s="1"/>
  <c r="M61" i="10"/>
  <c r="M66" i="10"/>
  <c r="M28" i="10"/>
  <c r="N28" i="10" s="1"/>
  <c r="M6" i="10"/>
  <c r="N6" i="10" s="1"/>
  <c r="M13" i="10"/>
  <c r="M20" i="10"/>
  <c r="M22" i="10"/>
  <c r="M31" i="10"/>
  <c r="M36" i="10"/>
  <c r="N36" i="10" s="1"/>
  <c r="M39" i="10"/>
  <c r="M44" i="10"/>
  <c r="M47" i="10"/>
  <c r="M52" i="10"/>
  <c r="M55" i="10"/>
  <c r="N55" i="10" s="1"/>
  <c r="M60" i="10"/>
  <c r="M63" i="10"/>
  <c r="N31" i="10" l="1"/>
  <c r="N66" i="10"/>
  <c r="N34" i="10"/>
  <c r="N62" i="10"/>
  <c r="N44" i="10"/>
  <c r="N22" i="10"/>
  <c r="N61" i="10"/>
  <c r="N45" i="10"/>
  <c r="N11" i="10"/>
  <c r="N59" i="10"/>
  <c r="N15" i="10"/>
  <c r="N21" i="10"/>
  <c r="N39" i="10"/>
  <c r="N20" i="10"/>
  <c r="N42" i="10"/>
  <c r="N23" i="10"/>
  <c r="N9" i="10"/>
  <c r="N54" i="10"/>
  <c r="N10" i="10"/>
  <c r="N17" i="10"/>
  <c r="N41" i="10"/>
  <c r="N8" i="10"/>
  <c r="N63" i="10"/>
  <c r="N50" i="10"/>
  <c r="N16" i="10"/>
  <c r="N14" i="10"/>
  <c r="N46" i="10"/>
  <c r="N40" i="10"/>
  <c r="N60" i="10"/>
  <c r="N29" i="10"/>
  <c r="N43" i="10"/>
  <c r="N64" i="10"/>
  <c r="N32" i="10"/>
  <c r="N49" i="10"/>
  <c r="N52" i="10"/>
  <c r="N13" i="10"/>
  <c r="N53" i="10"/>
  <c r="N18" i="10"/>
  <c r="N19" i="10"/>
  <c r="N67" i="10"/>
  <c r="N51" i="10"/>
  <c r="N48" i="10"/>
  <c r="N12" i="10"/>
  <c r="N65" i="10"/>
  <c r="N33" i="10"/>
  <c r="N47" i="10"/>
  <c r="N24" i="10"/>
  <c r="M5" i="8"/>
  <c r="N5" i="8" s="1"/>
  <c r="M6" i="8"/>
  <c r="N6" i="8" s="1"/>
  <c r="M9" i="8"/>
  <c r="N9" i="8" s="1"/>
  <c r="M10" i="8"/>
  <c r="N10" i="8" s="1"/>
  <c r="M13" i="8"/>
  <c r="N13" i="8" s="1"/>
  <c r="M14" i="8"/>
  <c r="N14" i="8" s="1"/>
  <c r="M17" i="8"/>
  <c r="N17" i="8" s="1"/>
  <c r="M18" i="8"/>
  <c r="N18" i="8" s="1"/>
  <c r="M21" i="8"/>
  <c r="N21" i="8" s="1"/>
  <c r="M22" i="8"/>
  <c r="N22" i="8" s="1"/>
  <c r="M25" i="8"/>
  <c r="N25" i="8" s="1"/>
  <c r="M26" i="8"/>
  <c r="N26" i="8" s="1"/>
  <c r="M29" i="8"/>
  <c r="N29" i="8" s="1"/>
  <c r="M30" i="8"/>
  <c r="N30" i="8" s="1"/>
  <c r="M33" i="8"/>
  <c r="N33" i="8" s="1"/>
  <c r="M34" i="8"/>
  <c r="N34" i="8" s="1"/>
  <c r="M37" i="8"/>
  <c r="N37" i="8" s="1"/>
  <c r="M38" i="8"/>
  <c r="N38" i="8" s="1"/>
  <c r="M41" i="8"/>
  <c r="N41" i="8" s="1"/>
  <c r="M42" i="8"/>
  <c r="N42" i="8" s="1"/>
  <c r="M45" i="8"/>
  <c r="N45" i="8" s="1"/>
  <c r="M46" i="8"/>
  <c r="N46" i="8" s="1"/>
  <c r="M49" i="8"/>
  <c r="N49" i="8" s="1"/>
  <c r="M50" i="8"/>
  <c r="N50" i="8" s="1"/>
  <c r="M53" i="8"/>
  <c r="N53" i="8" s="1"/>
  <c r="M54" i="8"/>
  <c r="N54" i="8" s="1"/>
  <c r="M57" i="8"/>
  <c r="N57" i="8" s="1"/>
  <c r="M58" i="8"/>
  <c r="N58" i="8" s="1"/>
  <c r="M61" i="8"/>
  <c r="N61" i="8" s="1"/>
  <c r="M62" i="8"/>
  <c r="N62" i="8" s="1"/>
  <c r="M65" i="8"/>
  <c r="N65" i="8" s="1"/>
  <c r="M66" i="8"/>
  <c r="N66" i="8" s="1"/>
  <c r="M7" i="8"/>
  <c r="N7" i="8" s="1"/>
  <c r="M8" i="8"/>
  <c r="N8" i="8" s="1"/>
  <c r="M11" i="8"/>
  <c r="N11" i="8" s="1"/>
  <c r="M12" i="8"/>
  <c r="N12" i="8" s="1"/>
  <c r="M15" i="8"/>
  <c r="N15" i="8" s="1"/>
  <c r="M16" i="8"/>
  <c r="N16" i="8" s="1"/>
  <c r="M19" i="8"/>
  <c r="N19" i="8" s="1"/>
  <c r="M20" i="8"/>
  <c r="N20" i="8" s="1"/>
  <c r="M23" i="8"/>
  <c r="N23" i="8" s="1"/>
  <c r="M24" i="8"/>
  <c r="N24" i="8" s="1"/>
  <c r="M27" i="8"/>
  <c r="N27" i="8" s="1"/>
  <c r="M28" i="8"/>
  <c r="N28" i="8" s="1"/>
  <c r="M31" i="8"/>
  <c r="N31" i="8" s="1"/>
  <c r="M32" i="8"/>
  <c r="N32" i="8" s="1"/>
  <c r="M35" i="8"/>
  <c r="N35" i="8" s="1"/>
  <c r="M36" i="8"/>
  <c r="N36" i="8" s="1"/>
  <c r="M39" i="8"/>
  <c r="N39" i="8" s="1"/>
  <c r="M40" i="8"/>
  <c r="N40" i="8" s="1"/>
  <c r="M47" i="8"/>
  <c r="N47" i="8" s="1"/>
  <c r="M48" i="8"/>
  <c r="N48" i="8" s="1"/>
  <c r="M55" i="8"/>
  <c r="N55" i="8" s="1"/>
  <c r="M56" i="8"/>
  <c r="N56" i="8" s="1"/>
  <c r="M63" i="8"/>
  <c r="N63" i="8" s="1"/>
  <c r="M64" i="8"/>
  <c r="N64" i="8" s="1"/>
  <c r="M4" i="8"/>
  <c r="N4" i="8" s="1"/>
  <c r="M43" i="8"/>
  <c r="N43" i="8" s="1"/>
  <c r="M44" i="8"/>
  <c r="N44" i="8" s="1"/>
  <c r="M51" i="8"/>
  <c r="N51" i="8" s="1"/>
  <c r="M52" i="8"/>
  <c r="N52" i="8" s="1"/>
  <c r="M59" i="8"/>
  <c r="N59" i="8" s="1"/>
  <c r="M60" i="8"/>
  <c r="N60" i="8" s="1"/>
  <c r="W40" i="10"/>
  <c r="W41" i="8"/>
  <c r="W42" i="8" s="1"/>
  <c r="O5" i="8" l="1"/>
  <c r="Y25" i="8" s="1"/>
  <c r="O9" i="8"/>
  <c r="O13" i="8"/>
  <c r="O17" i="8"/>
  <c r="O21" i="8"/>
  <c r="O25" i="8"/>
  <c r="Y27" i="8" s="1"/>
  <c r="O29" i="8"/>
  <c r="O33" i="8"/>
  <c r="O37" i="8"/>
  <c r="O41" i="8"/>
  <c r="O45" i="8"/>
  <c r="O49" i="8"/>
  <c r="O53" i="8"/>
  <c r="O57" i="8"/>
  <c r="O61" i="8"/>
  <c r="O65" i="8"/>
  <c r="O6" i="8"/>
  <c r="O10" i="8"/>
  <c r="O14" i="8"/>
  <c r="O18" i="8"/>
  <c r="O22" i="8"/>
  <c r="O26" i="8"/>
  <c r="O30" i="8"/>
  <c r="O34" i="8"/>
  <c r="O38" i="8"/>
  <c r="O42" i="8"/>
  <c r="O46" i="8"/>
  <c r="O50" i="8"/>
  <c r="O54" i="8"/>
  <c r="Y30" i="8" s="1"/>
  <c r="O58" i="8"/>
  <c r="O62" i="8"/>
  <c r="O66" i="8"/>
  <c r="O7" i="8"/>
  <c r="O11" i="8"/>
  <c r="O15" i="8"/>
  <c r="O19" i="8"/>
  <c r="O23" i="8"/>
  <c r="O27" i="8"/>
  <c r="O31" i="8"/>
  <c r="O35" i="8"/>
  <c r="O39" i="8"/>
  <c r="O43" i="8"/>
  <c r="Y28" i="8" s="1"/>
  <c r="O47" i="8"/>
  <c r="O51" i="8"/>
  <c r="O55" i="8"/>
  <c r="Y31" i="8" s="1"/>
  <c r="O59" i="8"/>
  <c r="O63" i="8"/>
  <c r="O8" i="8"/>
  <c r="O12" i="8"/>
  <c r="O16" i="8"/>
  <c r="O20" i="8"/>
  <c r="O24" i="8"/>
  <c r="Y26" i="8" s="1"/>
  <c r="O28" i="8"/>
  <c r="O32" i="8"/>
  <c r="O36" i="8"/>
  <c r="O40" i="8"/>
  <c r="O44" i="8"/>
  <c r="Y29" i="8" s="1"/>
  <c r="O48" i="8"/>
  <c r="O52" i="8"/>
  <c r="O56" i="8"/>
  <c r="O60" i="8"/>
  <c r="O64" i="8"/>
  <c r="Y24" i="8"/>
  <c r="O4" i="10"/>
  <c r="O7" i="10" l="1"/>
  <c r="O11" i="10"/>
  <c r="O15" i="10"/>
  <c r="O19" i="10"/>
  <c r="O23" i="10"/>
  <c r="O27" i="10"/>
  <c r="O31" i="10"/>
  <c r="O35" i="10"/>
  <c r="O39" i="10"/>
  <c r="O43" i="10"/>
  <c r="O47" i="10"/>
  <c r="O51" i="10"/>
  <c r="O55" i="10"/>
  <c r="O59" i="10"/>
  <c r="O63" i="10"/>
  <c r="O67" i="10"/>
  <c r="O12" i="10"/>
  <c r="O16" i="10"/>
  <c r="O20" i="10"/>
  <c r="O28" i="10"/>
  <c r="O32" i="10"/>
  <c r="O40" i="10"/>
  <c r="O44" i="10"/>
  <c r="O52" i="10"/>
  <c r="O60" i="10"/>
  <c r="O30" i="10"/>
  <c r="O42" i="10"/>
  <c r="O46" i="10"/>
  <c r="O58" i="10"/>
  <c r="O8" i="10"/>
  <c r="O24" i="10"/>
  <c r="O36" i="10"/>
  <c r="O48" i="10"/>
  <c r="O56" i="10"/>
  <c r="O64" i="10"/>
  <c r="O34" i="10"/>
  <c r="O54" i="10"/>
  <c r="O66" i="10"/>
  <c r="O5" i="10"/>
  <c r="O9" i="10"/>
  <c r="O13" i="10"/>
  <c r="O17" i="10"/>
  <c r="O21" i="10"/>
  <c r="O25" i="10"/>
  <c r="O29" i="10"/>
  <c r="O33" i="10"/>
  <c r="O37" i="10"/>
  <c r="O41" i="10"/>
  <c r="O45" i="10"/>
  <c r="O49" i="10"/>
  <c r="O53" i="10"/>
  <c r="O57" i="10"/>
  <c r="O61" i="10"/>
  <c r="O65" i="10"/>
  <c r="O6" i="10"/>
  <c r="O10" i="10"/>
  <c r="O14" i="10"/>
  <c r="O18" i="10"/>
  <c r="O22" i="10"/>
  <c r="O26" i="10"/>
  <c r="O38" i="10"/>
  <c r="O50" i="10"/>
  <c r="O62" i="10"/>
  <c r="Y41" i="10" l="1"/>
</calcChain>
</file>

<file path=xl/sharedStrings.xml><?xml version="1.0" encoding="utf-8"?>
<sst xmlns="http://schemas.openxmlformats.org/spreadsheetml/2006/main" count="3497" uniqueCount="279">
  <si>
    <t>Row</t>
  </si>
  <si>
    <t>Identifier 1</t>
  </si>
  <si>
    <t>Identifier 2</t>
  </si>
  <si>
    <t>Amount</t>
  </si>
  <si>
    <t>Sample Dilution</t>
  </si>
  <si>
    <t>Peak Nr</t>
  </si>
  <si>
    <t>Rt</t>
  </si>
  <si>
    <t>Area All</t>
  </si>
  <si>
    <t>Ampl  28</t>
  </si>
  <si>
    <t>d 15N/14N</t>
  </si>
  <si>
    <t>CASEIN (1mg)</t>
  </si>
  <si>
    <t>CASEIN (0.25 mg)</t>
  </si>
  <si>
    <t>CASEIN (0.5 mg)</t>
  </si>
  <si>
    <t>CASEIN (1.25 mg)</t>
  </si>
  <si>
    <t>22</t>
  </si>
  <si>
    <t>23</t>
  </si>
  <si>
    <t>24</t>
  </si>
  <si>
    <t>COLLAGEN (0.5mg)</t>
  </si>
  <si>
    <t>25</t>
  </si>
  <si>
    <t>26</t>
  </si>
  <si>
    <t>27</t>
  </si>
  <si>
    <t>28</t>
  </si>
  <si>
    <t>29</t>
  </si>
  <si>
    <t>Ampl  44</t>
  </si>
  <si>
    <t>d 13C/12C</t>
  </si>
  <si>
    <t>Casein</t>
  </si>
  <si>
    <t>Collagen N440-50</t>
  </si>
  <si>
    <t>Reference for offset correction</t>
  </si>
  <si>
    <t>Reference check</t>
  </si>
  <si>
    <t>Collagen d15N after drift and offset correction</t>
  </si>
  <si>
    <t>mean</t>
  </si>
  <si>
    <t>SD</t>
  </si>
  <si>
    <t>accepted</t>
  </si>
  <si>
    <t>Offset correction</t>
  </si>
  <si>
    <t>Accuracy +/-</t>
  </si>
  <si>
    <t>per mil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</si>
  <si>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</si>
  <si>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measured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</si>
  <si>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accepted</t>
    </r>
  </si>
  <si>
    <t>Reference materials</t>
  </si>
  <si>
    <t>Casein d15N measured, after any drift correction</t>
  </si>
  <si>
    <t>sample ID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</si>
  <si>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</si>
  <si>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</si>
  <si>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</si>
  <si>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</si>
  <si>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</si>
  <si>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</si>
  <si>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</si>
  <si>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</si>
  <si>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</si>
  <si>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</si>
  <si>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</si>
  <si>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</si>
  <si>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</si>
  <si>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</si>
  <si>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</si>
  <si>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</si>
  <si>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</si>
  <si>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</si>
  <si>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</si>
  <si>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</si>
  <si>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</si>
  <si>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</si>
  <si>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empty</t>
  </si>
  <si>
    <t>R 15N/14N</t>
  </si>
  <si>
    <t>R 13C/12C</t>
  </si>
  <si>
    <t>Ampl  Flash TCD</t>
  </si>
  <si>
    <t>BGD Flash TCD</t>
  </si>
  <si>
    <t>rArea Flash TCD</t>
  </si>
  <si>
    <t>Component Flash TCD</t>
  </si>
  <si>
    <t>N2</t>
  </si>
  <si>
    <t>CO2</t>
  </si>
  <si>
    <t>mean casein R15N/14N</t>
  </si>
  <si>
    <t>ratio corrected</t>
  </si>
  <si>
    <t>offset corrected</t>
  </si>
  <si>
    <t>dilution</t>
  </si>
  <si>
    <t>d15N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</si>
  <si>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correctd vs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</si>
  <si>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 xml:space="preserve">C </t>
    </r>
    <r>
      <rPr>
        <b/>
        <sz val="8"/>
        <rFont val="Calibri"/>
        <family val="2"/>
      </rPr>
      <t>‰ accepted vs VPDB</t>
    </r>
  </si>
  <si>
    <t>mean casein R13C/12C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</si>
  <si>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measured</t>
    </r>
  </si>
  <si>
    <t>d13C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</si>
  <si>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corrected VPDB</t>
    </r>
  </si>
  <si>
    <t>Casein d13C measured, after any drift correction</t>
  </si>
  <si>
    <t>Reference check (offset corrected)</t>
  </si>
  <si>
    <t>Collagen d13C after drift and offset correction</t>
  </si>
  <si>
    <t xml:space="preserve">Accuracy </t>
  </si>
  <si>
    <t>drift plot casein</t>
  </si>
  <si>
    <t>drift plot collagen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</si>
  <si>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</si>
  <si>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</si>
  <si>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</si>
  <si>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</si>
  <si>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</si>
  <si>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</si>
  <si>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</si>
  <si>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</si>
  <si>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</si>
  <si>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</si>
  <si>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</si>
  <si>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</si>
  <si>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</si>
  <si>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</si>
  <si>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</si>
  <si>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</si>
  <si>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</si>
  <si>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</si>
  <si>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</si>
  <si>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</si>
  <si>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</si>
  <si>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</si>
  <si>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</si>
  <si>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</si>
  <si>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</si>
  <si>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</si>
  <si>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</si>
  <si>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</si>
  <si>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</si>
  <si>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</si>
  <si>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Ampl 44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</si>
  <si>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</si>
  <si>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final VPDB</t>
    </r>
  </si>
  <si>
    <t>Amt% Flash TCD</t>
  </si>
  <si>
    <t>Rt Flash TCD</t>
  </si>
  <si>
    <t>Conflo K Fac Flash TCD</t>
  </si>
  <si>
    <t>Date</t>
  </si>
  <si>
    <t>Time</t>
  </si>
  <si>
    <t>sulphanilamide</t>
  </si>
  <si>
    <t>Nitrogen</t>
  </si>
  <si>
    <t>sulphanilamde</t>
  </si>
  <si>
    <t>mg N</t>
  </si>
  <si>
    <t>nitrogen %</t>
  </si>
  <si>
    <t>Carbon</t>
  </si>
  <si>
    <t>carbon</t>
  </si>
  <si>
    <t>amount N (mg)</t>
  </si>
  <si>
    <t>% N</t>
  </si>
  <si>
    <t>sulphanilamide calibration</t>
  </si>
  <si>
    <t>amount C (mg)</t>
  </si>
  <si>
    <t>% C</t>
  </si>
  <si>
    <t>mg c</t>
  </si>
  <si>
    <t>fish fin tissue; double encapsulated (4 x 6mm)</t>
  </si>
  <si>
    <t>Nick Moran 2020-0417 Set 5</t>
  </si>
  <si>
    <t>04/11/21</t>
  </si>
  <si>
    <t>12:58:36</t>
  </si>
  <si>
    <t>13:12:12</t>
  </si>
  <si>
    <t>13:25:49</t>
  </si>
  <si>
    <t>13:39:25</t>
  </si>
  <si>
    <t>13:53:01</t>
  </si>
  <si>
    <t>G45B</t>
  </si>
  <si>
    <t>14:06:38</t>
  </si>
  <si>
    <t>G47B</t>
  </si>
  <si>
    <t>14:20:14</t>
  </si>
  <si>
    <t>G47C</t>
  </si>
  <si>
    <t>14:33:50</t>
  </si>
  <si>
    <t>G50B</t>
  </si>
  <si>
    <t>14:47:26</t>
  </si>
  <si>
    <t>G50C</t>
  </si>
  <si>
    <t>15:01:02</t>
  </si>
  <si>
    <t>G52B</t>
  </si>
  <si>
    <t>15:14:38</t>
  </si>
  <si>
    <t>G52C</t>
  </si>
  <si>
    <t>15:28:14</t>
  </si>
  <si>
    <t>G55B</t>
  </si>
  <si>
    <t>15:41:50</t>
  </si>
  <si>
    <t>G55C</t>
  </si>
  <si>
    <t>15:55:25</t>
  </si>
  <si>
    <t>D_F1</t>
  </si>
  <si>
    <t>16:09:01</t>
  </si>
  <si>
    <t>D_F2</t>
  </si>
  <si>
    <t>16:22:37</t>
  </si>
  <si>
    <t>D_F3</t>
  </si>
  <si>
    <t>16:36:13</t>
  </si>
  <si>
    <t>D_F4</t>
  </si>
  <si>
    <t>16:49:50</t>
  </si>
  <si>
    <t>D_F5</t>
  </si>
  <si>
    <t>17:03:25</t>
  </si>
  <si>
    <t>D_F6</t>
  </si>
  <si>
    <t>17:17:03</t>
  </si>
  <si>
    <t>D_F7</t>
  </si>
  <si>
    <t>17:30:39</t>
  </si>
  <si>
    <t>17:44:15</t>
  </si>
  <si>
    <t>17:57:51</t>
  </si>
  <si>
    <t>18:11:27</t>
  </si>
  <si>
    <t>18:25:02</t>
  </si>
  <si>
    <t>D_F8</t>
  </si>
  <si>
    <t>18:38:39</t>
  </si>
  <si>
    <t>D_F9</t>
  </si>
  <si>
    <t>18:52:15</t>
  </si>
  <si>
    <t>D_F10</t>
  </si>
  <si>
    <t>19:05:58</t>
  </si>
  <si>
    <t>D_F11</t>
  </si>
  <si>
    <t>19:19:34</t>
  </si>
  <si>
    <t>D_F12</t>
  </si>
  <si>
    <t>19:33:10</t>
  </si>
  <si>
    <t>D_F13</t>
  </si>
  <si>
    <t>19:46:46</t>
  </si>
  <si>
    <t>D_F14</t>
  </si>
  <si>
    <t>20:00:22</t>
  </si>
  <si>
    <t>D_F15</t>
  </si>
  <si>
    <t>20:13:58</t>
  </si>
  <si>
    <t>D_M1</t>
  </si>
  <si>
    <t>20:27:34</t>
  </si>
  <si>
    <t>D_M2</t>
  </si>
  <si>
    <t>20:41:11</t>
  </si>
  <si>
    <t>D_M3</t>
  </si>
  <si>
    <t>20:54:51</t>
  </si>
  <si>
    <t>D_M4</t>
  </si>
  <si>
    <t>21:08:27</t>
  </si>
  <si>
    <t>D_M5</t>
  </si>
  <si>
    <t>21:22:04</t>
  </si>
  <si>
    <t>D_M6</t>
  </si>
  <si>
    <t>21:35:40</t>
  </si>
  <si>
    <t>D_M7</t>
  </si>
  <si>
    <t>21:49:16</t>
  </si>
  <si>
    <t>D_M8</t>
  </si>
  <si>
    <t>22:02:52</t>
  </si>
  <si>
    <t>22:16:27</t>
  </si>
  <si>
    <t>22:30:04</t>
  </si>
  <si>
    <t>22:43:40</t>
  </si>
  <si>
    <t>22:57:16</t>
  </si>
  <si>
    <t>D_M9</t>
  </si>
  <si>
    <t>23:10:52</t>
  </si>
  <si>
    <t>D_M10</t>
  </si>
  <si>
    <t>23:24:28</t>
  </si>
  <si>
    <t>D_M11</t>
  </si>
  <si>
    <t>23:38:04</t>
  </si>
  <si>
    <t>D_M12</t>
  </si>
  <si>
    <t>23:51:40</t>
  </si>
  <si>
    <t>D_M13</t>
  </si>
  <si>
    <t>04/12/21</t>
  </si>
  <si>
    <t>00:05:16</t>
  </si>
  <si>
    <t>D_M14</t>
  </si>
  <si>
    <t>00:18:52</t>
  </si>
  <si>
    <t>D_M15</t>
  </si>
  <si>
    <t>00:32:28</t>
  </si>
  <si>
    <t>00:46:05</t>
  </si>
  <si>
    <t>00:59:41</t>
  </si>
  <si>
    <t>01:13:17</t>
  </si>
  <si>
    <t>01:27:00</t>
  </si>
  <si>
    <t>01:40:38</t>
  </si>
  <si>
    <t>01:54:14</t>
  </si>
  <si>
    <t>02:07:50</t>
  </si>
  <si>
    <t>02:21:26</t>
  </si>
  <si>
    <t>60</t>
  </si>
  <si>
    <t>02:34:42</t>
  </si>
  <si>
    <t>tin capsule blank 5x9</t>
  </si>
  <si>
    <t>61</t>
  </si>
  <si>
    <t>02:47:58</t>
  </si>
  <si>
    <t>62</t>
  </si>
  <si>
    <t>03:01:34</t>
  </si>
  <si>
    <t>63</t>
  </si>
  <si>
    <t>03:15:10</t>
  </si>
  <si>
    <t>64</t>
  </si>
  <si>
    <t>03:28:46</t>
  </si>
  <si>
    <t>65</t>
  </si>
  <si>
    <t>03:42:22</t>
  </si>
  <si>
    <t>66</t>
  </si>
  <si>
    <t>03:55:58</t>
  </si>
  <si>
    <t>67</t>
  </si>
  <si>
    <t>04:09:34</t>
  </si>
  <si>
    <t>y = 1635305.483716x - 8180.870610</t>
  </si>
  <si>
    <t>y = 4306416.489158x - 3612.932953</t>
  </si>
  <si>
    <t>fish muscle tissue; double encapsulated (4 x 6mm)</t>
  </si>
  <si>
    <t>material</t>
  </si>
  <si>
    <t>SAF Analytical Report</t>
  </si>
  <si>
    <t>Client</t>
  </si>
  <si>
    <t>Nicholas Patric Moran DTU Aqua, Denmark</t>
  </si>
  <si>
    <t>Job number</t>
  </si>
  <si>
    <t>2020-0417</t>
  </si>
  <si>
    <t>Request</t>
  </si>
  <si>
    <t>d15N and d13C  with percent nitrogen and carbon</t>
  </si>
  <si>
    <t>Sample type</t>
  </si>
  <si>
    <t>fish tissue</t>
  </si>
  <si>
    <t>Method</t>
  </si>
  <si>
    <t>Delta XP IRMS</t>
  </si>
  <si>
    <t>Analyst</t>
  </si>
  <si>
    <t>Sarah Wexler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</si>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</sst>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14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8"/>
      <name val="Symbol"/>
      <family val="1"/>
    </font>
    <font>
      <b/>
      <sz val="8"/>
      <name val="Calibri"/>
      <family val="2"/>
    </font>
    <font>
      <b/>
      <sz val="8"/>
      <name val="MS Sans Serif"/>
    </font>
    <font>
      <b/>
      <vertAlign val="superscript"/>
      <sz val="8"/>
      <name val="MS Sans Serif"/>
    </font>
    <font>
      <sz val="10"/>
      <color theme="1"/>
      <name val="MS Sans Serif"/>
    </font>
    <font>
      <sz val="10"/>
      <color rgb="FFFF0000"/>
      <name val="MS Sans Serif"/>
    </font>
    <font>
      <sz val="24"/>
      <color theme="1"/>
      <name val="Calibri"/>
      <family val="2"/>
      <scheme val="minor"/>
    </font>
    <font>
      <sz val="18"/>
      <color theme="1"/>
      <name val="Verdana"/>
      <family val="2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2" fillId="0" borderId="8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Font="1" applyFill="1"/>
    <xf numFmtId="0" fontId="1" fillId="0" borderId="0" xfId="0" quotePrefix="1" applyNumberFormat="1" applyFont="1" applyBorder="1"/>
    <xf numFmtId="0" fontId="1" fillId="0" borderId="0" xfId="0" quotePrefix="1" applyNumberFormat="1" applyFont="1"/>
    <xf numFmtId="0" fontId="2" fillId="0" borderId="0" xfId="0" quotePrefix="1" applyNumberFormat="1" applyFont="1" applyFill="1" applyAlignment="1"/>
    <xf numFmtId="0" fontId="1" fillId="0" borderId="0" xfId="0" applyFont="1" applyFill="1"/>
    <xf numFmtId="0" fontId="4" fillId="0" borderId="2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0" xfId="0" applyFont="1" applyBorder="1"/>
    <xf numFmtId="0" fontId="2" fillId="0" borderId="3" xfId="0" quotePrefix="1" applyNumberFormat="1" applyFont="1" applyFill="1" applyBorder="1" applyAlignment="1"/>
    <xf numFmtId="0" fontId="2" fillId="0" borderId="4" xfId="0" quotePrefix="1" applyNumberFormat="1" applyFont="1" applyFill="1" applyBorder="1" applyAlignment="1"/>
    <xf numFmtId="0" fontId="2" fillId="0" borderId="2" xfId="0" quotePrefix="1" applyNumberFormat="1" applyFont="1" applyFill="1" applyBorder="1" applyAlignment="1"/>
    <xf numFmtId="2" fontId="1" fillId="0" borderId="0" xfId="0" applyNumberFormat="1" applyFont="1" applyBorder="1"/>
    <xf numFmtId="0" fontId="4" fillId="0" borderId="0" xfId="1" applyFont="1" applyFill="1" applyBorder="1" applyAlignment="1">
      <alignment horizontal="center"/>
    </xf>
    <xf numFmtId="0" fontId="3" fillId="0" borderId="5" xfId="0" applyFont="1" applyBorder="1"/>
    <xf numFmtId="0" fontId="4" fillId="0" borderId="6" xfId="1" applyFont="1" applyFill="1" applyBorder="1" applyAlignment="1">
      <alignment horizontal="center"/>
    </xf>
    <xf numFmtId="0" fontId="3" fillId="0" borderId="8" xfId="0" applyFont="1" applyFill="1" applyBorder="1"/>
    <xf numFmtId="2" fontId="0" fillId="0" borderId="9" xfId="0" applyNumberFormat="1" applyBorder="1"/>
    <xf numFmtId="0" fontId="0" fillId="0" borderId="5" xfId="0" applyBorder="1"/>
    <xf numFmtId="0" fontId="1" fillId="0" borderId="12" xfId="0" applyFont="1" applyBorder="1"/>
    <xf numFmtId="0" fontId="0" fillId="0" borderId="11" xfId="0" applyBorder="1"/>
    <xf numFmtId="0" fontId="4" fillId="0" borderId="7" xfId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quotePrefix="1" applyNumberFormat="1" applyFill="1"/>
    <xf numFmtId="0" fontId="0" fillId="0" borderId="0" xfId="0" quotePrefix="1" applyNumberFormat="1" applyFill="1" applyBorder="1"/>
    <xf numFmtId="0" fontId="0" fillId="0" borderId="0" xfId="0" applyFill="1" applyBorder="1"/>
    <xf numFmtId="165" fontId="1" fillId="0" borderId="0" xfId="0" applyNumberFormat="1" applyFont="1" applyFill="1"/>
    <xf numFmtId="0" fontId="1" fillId="0" borderId="0" xfId="0" applyNumberFormat="1" applyFont="1" applyFill="1" applyBorder="1"/>
    <xf numFmtId="0" fontId="4" fillId="0" borderId="0" xfId="1" applyFont="1" applyFill="1" applyAlignment="1">
      <alignment horizontal="left"/>
    </xf>
    <xf numFmtId="0" fontId="0" fillId="0" borderId="0" xfId="0" quotePrefix="1" applyNumberFormat="1" applyFont="1"/>
    <xf numFmtId="0" fontId="0" fillId="0" borderId="0" xfId="0" quotePrefix="1" applyFill="1"/>
    <xf numFmtId="0" fontId="9" fillId="0" borderId="0" xfId="0" quotePrefix="1" applyFont="1" applyFill="1"/>
    <xf numFmtId="0" fontId="0" fillId="5" borderId="0" xfId="0" applyFont="1" applyFill="1"/>
    <xf numFmtId="0" fontId="0" fillId="2" borderId="0" xfId="0" applyFont="1" applyFill="1"/>
    <xf numFmtId="0" fontId="0" fillId="4" borderId="0" xfId="0" applyFont="1" applyFill="1"/>
    <xf numFmtId="166" fontId="0" fillId="4" borderId="0" xfId="0" applyNumberFormat="1" applyFont="1" applyFill="1"/>
    <xf numFmtId="0" fontId="0" fillId="3" borderId="0" xfId="0" applyFont="1" applyFill="1"/>
    <xf numFmtId="166" fontId="0" fillId="3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4" fillId="0" borderId="7" xfId="1" applyFont="1" applyFill="1" applyBorder="1" applyAlignment="1">
      <alignment horizontal="left"/>
    </xf>
    <xf numFmtId="1" fontId="1" fillId="0" borderId="0" xfId="0" quotePrefix="1" applyNumberFormat="1" applyFont="1"/>
    <xf numFmtId="2" fontId="0" fillId="0" borderId="0" xfId="0" applyNumberFormat="1" applyFont="1" applyBorder="1"/>
    <xf numFmtId="0" fontId="10" fillId="0" borderId="0" xfId="0" applyFont="1"/>
    <xf numFmtId="0" fontId="0" fillId="0" borderId="0" xfId="0" quotePrefix="1" applyFont="1" applyFill="1"/>
    <xf numFmtId="0" fontId="0" fillId="2" borderId="0" xfId="0" quotePrefix="1" applyFont="1" applyFill="1"/>
    <xf numFmtId="2" fontId="0" fillId="2" borderId="0" xfId="0" quotePrefix="1" applyNumberFormat="1" applyFont="1" applyFill="1"/>
    <xf numFmtId="0" fontId="0" fillId="5" borderId="0" xfId="0" quotePrefix="1" applyFont="1" applyFill="1"/>
    <xf numFmtId="2" fontId="0" fillId="5" borderId="0" xfId="0" quotePrefix="1" applyNumberFormat="1" applyFont="1" applyFill="1"/>
    <xf numFmtId="0" fontId="0" fillId="3" borderId="0" xfId="0" quotePrefix="1" applyFont="1" applyFill="1"/>
    <xf numFmtId="2" fontId="0" fillId="3" borderId="0" xfId="0" quotePrefix="1" applyNumberFormat="1" applyFont="1" applyFill="1"/>
    <xf numFmtId="0" fontId="0" fillId="4" borderId="0" xfId="0" quotePrefix="1" applyFont="1" applyFill="1"/>
    <xf numFmtId="2" fontId="0" fillId="4" borderId="0" xfId="0" quotePrefix="1" applyNumberFormat="1" applyFont="1" applyFill="1"/>
    <xf numFmtId="2" fontId="0" fillId="0" borderId="0" xfId="0" quotePrefix="1" applyNumberFormat="1" applyFont="1" applyFill="1"/>
    <xf numFmtId="0" fontId="0" fillId="0" borderId="0" xfId="0" applyFont="1" applyFill="1" applyBorder="1"/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8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quotePrefix="1"/>
    <xf numFmtId="2" fontId="0" fillId="0" borderId="0" xfId="0" applyNumberFormat="1" applyFont="1" applyFill="1" applyBorder="1"/>
    <xf numFmtId="2" fontId="0" fillId="0" borderId="0" xfId="0" quotePrefix="1" applyNumberFormat="1" applyFill="1" applyBorder="1"/>
    <xf numFmtId="0" fontId="0" fillId="0" borderId="9" xfId="0" applyFill="1" applyBorder="1"/>
    <xf numFmtId="2" fontId="2" fillId="0" borderId="9" xfId="0" applyNumberFormat="1" applyFont="1" applyBorder="1"/>
    <xf numFmtId="0" fontId="2" fillId="0" borderId="9" xfId="0" applyFont="1" applyBorder="1"/>
    <xf numFmtId="0" fontId="3" fillId="0" borderId="5" xfId="0" applyFont="1" applyFill="1" applyBorder="1"/>
    <xf numFmtId="0" fontId="0" fillId="0" borderId="5" xfId="0" applyFill="1" applyBorder="1"/>
    <xf numFmtId="0" fontId="4" fillId="0" borderId="6" xfId="1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" fillId="0" borderId="6" xfId="0" applyFont="1" applyBorder="1"/>
    <xf numFmtId="166" fontId="0" fillId="0" borderId="0" xfId="0" applyNumberFormat="1" applyFont="1" applyFill="1"/>
    <xf numFmtId="0" fontId="0" fillId="0" borderId="0" xfId="0" quotePrefix="1" applyNumberFormat="1" applyFont="1" applyBorder="1" applyAlignment="1">
      <alignment horizontal="right"/>
    </xf>
    <xf numFmtId="164" fontId="1" fillId="0" borderId="0" xfId="0" quotePrefix="1" applyNumberFormat="1" applyFont="1" applyBorder="1"/>
    <xf numFmtId="0" fontId="0" fillId="0" borderId="0" xfId="0" quotePrefix="1" applyFont="1" applyFill="1" applyAlignment="1">
      <alignment horizontal="left"/>
    </xf>
    <xf numFmtId="0" fontId="2" fillId="0" borderId="13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14" xfId="0" applyFont="1" applyBorder="1"/>
    <xf numFmtId="0" fontId="2" fillId="0" borderId="13" xfId="0" applyFont="1" applyFill="1" applyBorder="1"/>
    <xf numFmtId="2" fontId="2" fillId="0" borderId="15" xfId="0" applyNumberFormat="1" applyFont="1" applyFill="1" applyBorder="1"/>
    <xf numFmtId="0" fontId="2" fillId="0" borderId="14" xfId="0" applyFont="1" applyFill="1" applyBorder="1"/>
    <xf numFmtId="166" fontId="0" fillId="0" borderId="0" xfId="0" applyNumberFormat="1"/>
    <xf numFmtId="0" fontId="1" fillId="0" borderId="0" xfId="0" applyFont="1"/>
    <xf numFmtId="0" fontId="4" fillId="0" borderId="0" xfId="1" applyFont="1" applyAlignment="1">
      <alignment horizontal="left"/>
    </xf>
    <xf numFmtId="0" fontId="0" fillId="0" borderId="16" xfId="0" applyBorder="1"/>
    <xf numFmtId="10" fontId="0" fillId="0" borderId="17" xfId="0" applyNumberFormat="1" applyBorder="1"/>
    <xf numFmtId="0" fontId="1" fillId="0" borderId="2" xfId="0" applyFont="1" applyBorder="1"/>
    <xf numFmtId="164" fontId="1" fillId="0" borderId="17" xfId="0" quotePrefix="1" applyNumberFormat="1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2" fontId="1" fillId="0" borderId="17" xfId="0" applyNumberFormat="1" applyFont="1" applyBorder="1"/>
    <xf numFmtId="0" fontId="4" fillId="0" borderId="1" xfId="1" applyFont="1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164" fontId="1" fillId="0" borderId="18" xfId="0" quotePrefix="1" applyNumberFormat="1" applyFont="1" applyBorder="1"/>
    <xf numFmtId="2" fontId="1" fillId="0" borderId="18" xfId="0" applyNumberFormat="1" applyFont="1" applyBorder="1"/>
    <xf numFmtId="10" fontId="0" fillId="0" borderId="18" xfId="0" applyNumberFormat="1" applyBorder="1"/>
    <xf numFmtId="0" fontId="11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999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15N/14N ref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'N2 ref gas peaks'!$L$2:$L$137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'N2 ref gas peaks'!$K$2:$K$137</c:f>
              <c:numCache>
                <c:formatCode>General</c:formatCode>
                <c:ptCount val="136"/>
                <c:pt idx="0">
                  <c:v>3.5766000000000001E-3</c:v>
                </c:pt>
                <c:pt idx="1">
                  <c:v>3.5785999999999999E-3</c:v>
                </c:pt>
                <c:pt idx="2">
                  <c:v>3.5787000000000002E-3</c:v>
                </c:pt>
                <c:pt idx="3">
                  <c:v>3.5785999999999999E-3</c:v>
                </c:pt>
                <c:pt idx="4">
                  <c:v>3.5783999999999998E-3</c:v>
                </c:pt>
                <c:pt idx="5">
                  <c:v>3.5785999999999999E-3</c:v>
                </c:pt>
                <c:pt idx="6">
                  <c:v>3.5788E-3</c:v>
                </c:pt>
                <c:pt idx="7">
                  <c:v>3.5785999999999999E-3</c:v>
                </c:pt>
                <c:pt idx="8">
                  <c:v>3.5788E-3</c:v>
                </c:pt>
                <c:pt idx="9">
                  <c:v>3.5785999999999999E-3</c:v>
                </c:pt>
                <c:pt idx="10">
                  <c:v>3.5783E-3</c:v>
                </c:pt>
                <c:pt idx="11">
                  <c:v>3.5785999999999999E-3</c:v>
                </c:pt>
                <c:pt idx="12">
                  <c:v>3.5782000000000001E-3</c:v>
                </c:pt>
                <c:pt idx="13">
                  <c:v>3.5785999999999999E-3</c:v>
                </c:pt>
                <c:pt idx="14">
                  <c:v>3.5783999999999998E-3</c:v>
                </c:pt>
                <c:pt idx="15">
                  <c:v>3.5785999999999999E-3</c:v>
                </c:pt>
                <c:pt idx="16">
                  <c:v>3.5783999999999998E-3</c:v>
                </c:pt>
                <c:pt idx="17">
                  <c:v>3.5785999999999999E-3</c:v>
                </c:pt>
                <c:pt idx="18">
                  <c:v>3.5785999999999999E-3</c:v>
                </c:pt>
                <c:pt idx="19">
                  <c:v>3.5785999999999999E-3</c:v>
                </c:pt>
                <c:pt idx="20">
                  <c:v>3.5785999999999999E-3</c:v>
                </c:pt>
                <c:pt idx="21">
                  <c:v>3.5785999999999999E-3</c:v>
                </c:pt>
                <c:pt idx="22">
                  <c:v>3.5787000000000002E-3</c:v>
                </c:pt>
                <c:pt idx="23">
                  <c:v>3.5785999999999999E-3</c:v>
                </c:pt>
                <c:pt idx="24">
                  <c:v>3.5785999999999999E-3</c:v>
                </c:pt>
                <c:pt idx="25">
                  <c:v>3.5785999999999999E-3</c:v>
                </c:pt>
                <c:pt idx="26">
                  <c:v>3.5783999999999998E-3</c:v>
                </c:pt>
                <c:pt idx="27">
                  <c:v>3.5785999999999999E-3</c:v>
                </c:pt>
                <c:pt idx="28">
                  <c:v>3.5788E-3</c:v>
                </c:pt>
                <c:pt idx="29">
                  <c:v>3.5785999999999999E-3</c:v>
                </c:pt>
                <c:pt idx="30">
                  <c:v>3.5783E-3</c:v>
                </c:pt>
                <c:pt idx="31">
                  <c:v>3.5785999999999999E-3</c:v>
                </c:pt>
                <c:pt idx="32">
                  <c:v>3.5785999999999999E-3</c:v>
                </c:pt>
                <c:pt idx="33">
                  <c:v>3.5785999999999999E-3</c:v>
                </c:pt>
                <c:pt idx="34">
                  <c:v>3.5785999999999999E-3</c:v>
                </c:pt>
                <c:pt idx="35">
                  <c:v>3.5785999999999999E-3</c:v>
                </c:pt>
                <c:pt idx="36">
                  <c:v>3.5785000000000001E-3</c:v>
                </c:pt>
                <c:pt idx="37">
                  <c:v>3.5785999999999999E-3</c:v>
                </c:pt>
                <c:pt idx="38">
                  <c:v>3.5785000000000001E-3</c:v>
                </c:pt>
                <c:pt idx="39">
                  <c:v>3.5785999999999999E-3</c:v>
                </c:pt>
                <c:pt idx="40">
                  <c:v>3.5785000000000001E-3</c:v>
                </c:pt>
                <c:pt idx="41">
                  <c:v>3.5785999999999999E-3</c:v>
                </c:pt>
                <c:pt idx="42">
                  <c:v>3.5785999999999999E-3</c:v>
                </c:pt>
                <c:pt idx="43">
                  <c:v>3.5785999999999999E-3</c:v>
                </c:pt>
                <c:pt idx="44">
                  <c:v>3.5785999999999999E-3</c:v>
                </c:pt>
                <c:pt idx="45">
                  <c:v>3.5785999999999999E-3</c:v>
                </c:pt>
                <c:pt idx="46">
                  <c:v>3.5787000000000002E-3</c:v>
                </c:pt>
                <c:pt idx="47">
                  <c:v>3.5785999999999999E-3</c:v>
                </c:pt>
                <c:pt idx="48">
                  <c:v>3.5785999999999999E-3</c:v>
                </c:pt>
                <c:pt idx="49">
                  <c:v>3.5785999999999999E-3</c:v>
                </c:pt>
                <c:pt idx="50">
                  <c:v>3.5785000000000001E-3</c:v>
                </c:pt>
                <c:pt idx="51">
                  <c:v>3.5785999999999999E-3</c:v>
                </c:pt>
                <c:pt idx="52">
                  <c:v>3.5785000000000001E-3</c:v>
                </c:pt>
                <c:pt idx="53">
                  <c:v>3.5785999999999999E-3</c:v>
                </c:pt>
                <c:pt idx="54">
                  <c:v>3.5785999999999999E-3</c:v>
                </c:pt>
                <c:pt idx="55">
                  <c:v>3.5785999999999999E-3</c:v>
                </c:pt>
                <c:pt idx="56">
                  <c:v>3.5787000000000002E-3</c:v>
                </c:pt>
                <c:pt idx="57">
                  <c:v>3.5785999999999999E-3</c:v>
                </c:pt>
                <c:pt idx="58">
                  <c:v>3.5785999999999999E-3</c:v>
                </c:pt>
                <c:pt idx="59">
                  <c:v>3.5785999999999999E-3</c:v>
                </c:pt>
                <c:pt idx="60">
                  <c:v>3.5788999999999999E-3</c:v>
                </c:pt>
                <c:pt idx="61">
                  <c:v>3.5785999999999999E-3</c:v>
                </c:pt>
                <c:pt idx="62">
                  <c:v>3.5785999999999999E-3</c:v>
                </c:pt>
                <c:pt idx="63">
                  <c:v>3.5785999999999999E-3</c:v>
                </c:pt>
                <c:pt idx="64">
                  <c:v>3.5785000000000001E-3</c:v>
                </c:pt>
                <c:pt idx="65">
                  <c:v>3.5785999999999999E-3</c:v>
                </c:pt>
                <c:pt idx="66">
                  <c:v>3.5787000000000002E-3</c:v>
                </c:pt>
                <c:pt idx="67">
                  <c:v>3.5785999999999999E-3</c:v>
                </c:pt>
                <c:pt idx="68">
                  <c:v>3.5788999999999999E-3</c:v>
                </c:pt>
                <c:pt idx="69">
                  <c:v>3.5785999999999999E-3</c:v>
                </c:pt>
                <c:pt idx="70">
                  <c:v>3.5788E-3</c:v>
                </c:pt>
                <c:pt idx="71">
                  <c:v>3.5785999999999999E-3</c:v>
                </c:pt>
                <c:pt idx="72">
                  <c:v>3.5787000000000002E-3</c:v>
                </c:pt>
                <c:pt idx="73">
                  <c:v>3.5785999999999999E-3</c:v>
                </c:pt>
                <c:pt idx="74">
                  <c:v>3.5785999999999999E-3</c:v>
                </c:pt>
                <c:pt idx="75">
                  <c:v>3.5785999999999999E-3</c:v>
                </c:pt>
                <c:pt idx="76">
                  <c:v>3.5788E-3</c:v>
                </c:pt>
                <c:pt idx="77">
                  <c:v>3.5785999999999999E-3</c:v>
                </c:pt>
                <c:pt idx="78">
                  <c:v>3.5785000000000001E-3</c:v>
                </c:pt>
                <c:pt idx="79">
                  <c:v>3.5785999999999999E-3</c:v>
                </c:pt>
                <c:pt idx="80">
                  <c:v>3.5787000000000002E-3</c:v>
                </c:pt>
                <c:pt idx="81">
                  <c:v>3.5785999999999999E-3</c:v>
                </c:pt>
                <c:pt idx="82">
                  <c:v>3.5785999999999999E-3</c:v>
                </c:pt>
                <c:pt idx="83">
                  <c:v>3.5785999999999999E-3</c:v>
                </c:pt>
                <c:pt idx="84">
                  <c:v>3.5787000000000002E-3</c:v>
                </c:pt>
                <c:pt idx="85">
                  <c:v>3.5785999999999999E-3</c:v>
                </c:pt>
                <c:pt idx="86">
                  <c:v>3.5787000000000002E-3</c:v>
                </c:pt>
                <c:pt idx="87">
                  <c:v>3.5785999999999999E-3</c:v>
                </c:pt>
                <c:pt idx="88">
                  <c:v>3.5787000000000002E-3</c:v>
                </c:pt>
                <c:pt idx="89">
                  <c:v>3.5785999999999999E-3</c:v>
                </c:pt>
                <c:pt idx="90">
                  <c:v>3.5787000000000002E-3</c:v>
                </c:pt>
                <c:pt idx="91">
                  <c:v>3.5785999999999999E-3</c:v>
                </c:pt>
                <c:pt idx="92">
                  <c:v>3.5785000000000001E-3</c:v>
                </c:pt>
                <c:pt idx="93">
                  <c:v>3.5785999999999999E-3</c:v>
                </c:pt>
                <c:pt idx="94">
                  <c:v>3.5785999999999999E-3</c:v>
                </c:pt>
                <c:pt idx="95">
                  <c:v>3.5785999999999999E-3</c:v>
                </c:pt>
                <c:pt idx="96">
                  <c:v>3.5787000000000002E-3</c:v>
                </c:pt>
                <c:pt idx="97">
                  <c:v>3.5785999999999999E-3</c:v>
                </c:pt>
                <c:pt idx="98">
                  <c:v>3.5785999999999999E-3</c:v>
                </c:pt>
                <c:pt idx="99">
                  <c:v>3.5785999999999999E-3</c:v>
                </c:pt>
                <c:pt idx="100">
                  <c:v>3.5788E-3</c:v>
                </c:pt>
                <c:pt idx="101">
                  <c:v>3.5785999999999999E-3</c:v>
                </c:pt>
                <c:pt idx="102">
                  <c:v>3.5785999999999999E-3</c:v>
                </c:pt>
                <c:pt idx="103">
                  <c:v>3.5785999999999999E-3</c:v>
                </c:pt>
                <c:pt idx="104">
                  <c:v>3.5785999999999999E-3</c:v>
                </c:pt>
                <c:pt idx="105">
                  <c:v>3.5785999999999999E-3</c:v>
                </c:pt>
                <c:pt idx="106">
                  <c:v>3.5785999999999999E-3</c:v>
                </c:pt>
                <c:pt idx="107">
                  <c:v>3.5785999999999999E-3</c:v>
                </c:pt>
                <c:pt idx="108">
                  <c:v>3.5788E-3</c:v>
                </c:pt>
                <c:pt idx="109">
                  <c:v>3.5785999999999999E-3</c:v>
                </c:pt>
                <c:pt idx="110">
                  <c:v>3.5785999999999999E-3</c:v>
                </c:pt>
                <c:pt idx="111">
                  <c:v>3.5785999999999999E-3</c:v>
                </c:pt>
                <c:pt idx="112">
                  <c:v>3.5788E-3</c:v>
                </c:pt>
                <c:pt idx="113">
                  <c:v>3.5785999999999999E-3</c:v>
                </c:pt>
                <c:pt idx="114">
                  <c:v>3.5785999999999999E-3</c:v>
                </c:pt>
                <c:pt idx="115">
                  <c:v>3.5785999999999999E-3</c:v>
                </c:pt>
                <c:pt idx="116">
                  <c:v>3.5790000000000001E-3</c:v>
                </c:pt>
                <c:pt idx="117">
                  <c:v>3.5785999999999999E-3</c:v>
                </c:pt>
                <c:pt idx="118">
                  <c:v>3.5787000000000002E-3</c:v>
                </c:pt>
                <c:pt idx="119">
                  <c:v>3.5785999999999999E-3</c:v>
                </c:pt>
                <c:pt idx="120">
                  <c:v>3.5785999999999999E-3</c:v>
                </c:pt>
                <c:pt idx="121">
                  <c:v>3.5785999999999999E-3</c:v>
                </c:pt>
                <c:pt idx="122">
                  <c:v>3.5785999999999999E-3</c:v>
                </c:pt>
                <c:pt idx="123">
                  <c:v>3.5785999999999999E-3</c:v>
                </c:pt>
                <c:pt idx="124">
                  <c:v>3.5788999999999999E-3</c:v>
                </c:pt>
                <c:pt idx="125">
                  <c:v>3.5785999999999999E-3</c:v>
                </c:pt>
                <c:pt idx="126">
                  <c:v>3.5785999999999999E-3</c:v>
                </c:pt>
                <c:pt idx="127">
                  <c:v>3.5785999999999999E-3</c:v>
                </c:pt>
                <c:pt idx="128">
                  <c:v>3.5780999999999999E-3</c:v>
                </c:pt>
                <c:pt idx="129">
                  <c:v>3.5785999999999999E-3</c:v>
                </c:pt>
                <c:pt idx="130">
                  <c:v>3.578E-3</c:v>
                </c:pt>
                <c:pt idx="131">
                  <c:v>3.5785999999999999E-3</c:v>
                </c:pt>
                <c:pt idx="132">
                  <c:v>3.5766000000000001E-3</c:v>
                </c:pt>
                <c:pt idx="133">
                  <c:v>3.5785999999999999E-3</c:v>
                </c:pt>
                <c:pt idx="134">
                  <c:v>3.5785999999999999E-3</c:v>
                </c:pt>
                <c:pt idx="135">
                  <c:v>3.5785999999999999E-3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D77-92ED-A30723F0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66493612593229E-2"/>
                  <c:y val="0.12275673299927278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calibration'!$G$23:$G$27</c:f>
              <c:numCache>
                <c:formatCode>0.000</c:formatCode>
                <c:ptCount val="5"/>
                <c:pt idx="0">
                  <c:v>0.22778954999999998</c:v>
                </c:pt>
                <c:pt idx="1">
                  <c:v>0.25641494999999997</c:v>
                </c:pt>
                <c:pt idx="2">
                  <c:v>0.43854615000000002</c:v>
                </c:pt>
                <c:pt idx="3">
                  <c:v>5.2270649999999995E-2</c:v>
                </c:pt>
                <c:pt idx="4">
                  <c:v>0.14844194999999999</c:v>
                </c:pt>
              </c:numCache>
            </c:numRef>
          </c:xVal>
          <c:yVal>
            <c:numRef>
              <c:f>'amount calibration'!$F$23:$F$27</c:f>
              <c:numCache>
                <c:formatCode>General</c:formatCode>
                <c:ptCount val="5"/>
                <c:pt idx="0">
                  <c:v>975477</c:v>
                </c:pt>
                <c:pt idx="1">
                  <c:v>1102726</c:v>
                </c:pt>
                <c:pt idx="2">
                  <c:v>1885193</c:v>
                </c:pt>
                <c:pt idx="3">
                  <c:v>223049</c:v>
                </c:pt>
                <c:pt idx="4">
                  <c:v>633591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640-BEF4-135677D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13C/12C ref gas</a:t>
            </a:r>
          </a:p>
        </c:rich>
      </c:tx>
      <c:layout>
        <c:manualLayout>
          <c:xMode val="edge"/>
          <c:yMode val="edge"/>
          <c:x val="0.4455324508368455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 ref gas peaks'!$L$2:$L$137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cat>
          <c:val>
            <c:numRef>
              <c:f>'CO2 ref gas peaks'!$K$2:$K$137</c:f>
              <c:numCache>
                <c:formatCode>General</c:formatCode>
                <c:ptCount val="136"/>
                <c:pt idx="0">
                  <c:v>1.07735E-2</c:v>
                </c:pt>
                <c:pt idx="1">
                  <c:v>1.0770500000000001E-2</c:v>
                </c:pt>
                <c:pt idx="2">
                  <c:v>1.07735E-2</c:v>
                </c:pt>
                <c:pt idx="3">
                  <c:v>1.0771599999999999E-2</c:v>
                </c:pt>
                <c:pt idx="4">
                  <c:v>1.07735E-2</c:v>
                </c:pt>
                <c:pt idx="5">
                  <c:v>1.0770800000000001E-2</c:v>
                </c:pt>
                <c:pt idx="6">
                  <c:v>1.07735E-2</c:v>
                </c:pt>
                <c:pt idx="7">
                  <c:v>1.0770999999999999E-2</c:v>
                </c:pt>
                <c:pt idx="8">
                  <c:v>1.07735E-2</c:v>
                </c:pt>
                <c:pt idx="9">
                  <c:v>1.0769300000000001E-2</c:v>
                </c:pt>
                <c:pt idx="10">
                  <c:v>1.07735E-2</c:v>
                </c:pt>
                <c:pt idx="11">
                  <c:v>1.0771599999999999E-2</c:v>
                </c:pt>
                <c:pt idx="12">
                  <c:v>1.07735E-2</c:v>
                </c:pt>
                <c:pt idx="13">
                  <c:v>1.0771299999999999E-2</c:v>
                </c:pt>
                <c:pt idx="14">
                  <c:v>1.07735E-2</c:v>
                </c:pt>
                <c:pt idx="15">
                  <c:v>1.0770800000000001E-2</c:v>
                </c:pt>
                <c:pt idx="16">
                  <c:v>1.07735E-2</c:v>
                </c:pt>
                <c:pt idx="17">
                  <c:v>1.07709E-2</c:v>
                </c:pt>
                <c:pt idx="18">
                  <c:v>1.07735E-2</c:v>
                </c:pt>
                <c:pt idx="19">
                  <c:v>1.0770999999999999E-2</c:v>
                </c:pt>
                <c:pt idx="20">
                  <c:v>1.07735E-2</c:v>
                </c:pt>
                <c:pt idx="21">
                  <c:v>1.07714E-2</c:v>
                </c:pt>
                <c:pt idx="22">
                  <c:v>1.07735E-2</c:v>
                </c:pt>
                <c:pt idx="23">
                  <c:v>1.07714E-2</c:v>
                </c:pt>
                <c:pt idx="24">
                  <c:v>1.07735E-2</c:v>
                </c:pt>
                <c:pt idx="25">
                  <c:v>1.07709E-2</c:v>
                </c:pt>
                <c:pt idx="26">
                  <c:v>1.07735E-2</c:v>
                </c:pt>
                <c:pt idx="27">
                  <c:v>1.07711E-2</c:v>
                </c:pt>
                <c:pt idx="28">
                  <c:v>1.07735E-2</c:v>
                </c:pt>
                <c:pt idx="29">
                  <c:v>1.07711E-2</c:v>
                </c:pt>
                <c:pt idx="30">
                  <c:v>1.07735E-2</c:v>
                </c:pt>
                <c:pt idx="31">
                  <c:v>1.0771299999999999E-2</c:v>
                </c:pt>
                <c:pt idx="32">
                  <c:v>1.07735E-2</c:v>
                </c:pt>
                <c:pt idx="33">
                  <c:v>1.07712E-2</c:v>
                </c:pt>
                <c:pt idx="34">
                  <c:v>1.07735E-2</c:v>
                </c:pt>
                <c:pt idx="35">
                  <c:v>1.0770999999999999E-2</c:v>
                </c:pt>
                <c:pt idx="36">
                  <c:v>1.07735E-2</c:v>
                </c:pt>
                <c:pt idx="37">
                  <c:v>1.07709E-2</c:v>
                </c:pt>
                <c:pt idx="38">
                  <c:v>1.07735E-2</c:v>
                </c:pt>
                <c:pt idx="39">
                  <c:v>1.07711E-2</c:v>
                </c:pt>
                <c:pt idx="40">
                  <c:v>1.07735E-2</c:v>
                </c:pt>
                <c:pt idx="41">
                  <c:v>1.07712E-2</c:v>
                </c:pt>
                <c:pt idx="42">
                  <c:v>1.07735E-2</c:v>
                </c:pt>
                <c:pt idx="43">
                  <c:v>1.0770999999999999E-2</c:v>
                </c:pt>
                <c:pt idx="44">
                  <c:v>1.07735E-2</c:v>
                </c:pt>
                <c:pt idx="45">
                  <c:v>1.0770999999999999E-2</c:v>
                </c:pt>
                <c:pt idx="46">
                  <c:v>1.07735E-2</c:v>
                </c:pt>
                <c:pt idx="47">
                  <c:v>1.07711E-2</c:v>
                </c:pt>
                <c:pt idx="48">
                  <c:v>1.07735E-2</c:v>
                </c:pt>
                <c:pt idx="49">
                  <c:v>1.0770800000000001E-2</c:v>
                </c:pt>
                <c:pt idx="50">
                  <c:v>1.07735E-2</c:v>
                </c:pt>
                <c:pt idx="51">
                  <c:v>1.07709E-2</c:v>
                </c:pt>
                <c:pt idx="52">
                  <c:v>1.07735E-2</c:v>
                </c:pt>
                <c:pt idx="53">
                  <c:v>1.07715E-2</c:v>
                </c:pt>
                <c:pt idx="54">
                  <c:v>1.07735E-2</c:v>
                </c:pt>
                <c:pt idx="55">
                  <c:v>1.07712E-2</c:v>
                </c:pt>
                <c:pt idx="56">
                  <c:v>1.07735E-2</c:v>
                </c:pt>
                <c:pt idx="57">
                  <c:v>1.0770999999999999E-2</c:v>
                </c:pt>
                <c:pt idx="58">
                  <c:v>1.07735E-2</c:v>
                </c:pt>
                <c:pt idx="59">
                  <c:v>1.07714E-2</c:v>
                </c:pt>
                <c:pt idx="60">
                  <c:v>1.07735E-2</c:v>
                </c:pt>
                <c:pt idx="61">
                  <c:v>1.07711E-2</c:v>
                </c:pt>
                <c:pt idx="62">
                  <c:v>1.07735E-2</c:v>
                </c:pt>
                <c:pt idx="63">
                  <c:v>1.0770699999999999E-2</c:v>
                </c:pt>
                <c:pt idx="64">
                  <c:v>1.07735E-2</c:v>
                </c:pt>
                <c:pt idx="65">
                  <c:v>1.07709E-2</c:v>
                </c:pt>
                <c:pt idx="66">
                  <c:v>1.07735E-2</c:v>
                </c:pt>
                <c:pt idx="67">
                  <c:v>1.07711E-2</c:v>
                </c:pt>
                <c:pt idx="68">
                  <c:v>1.07735E-2</c:v>
                </c:pt>
                <c:pt idx="69">
                  <c:v>1.07715E-2</c:v>
                </c:pt>
                <c:pt idx="70">
                  <c:v>1.07735E-2</c:v>
                </c:pt>
                <c:pt idx="71">
                  <c:v>1.07717E-2</c:v>
                </c:pt>
                <c:pt idx="72">
                  <c:v>1.07735E-2</c:v>
                </c:pt>
                <c:pt idx="73">
                  <c:v>1.0771299999999999E-2</c:v>
                </c:pt>
                <c:pt idx="74">
                  <c:v>1.07735E-2</c:v>
                </c:pt>
                <c:pt idx="75">
                  <c:v>1.07715E-2</c:v>
                </c:pt>
                <c:pt idx="76">
                  <c:v>1.07735E-2</c:v>
                </c:pt>
                <c:pt idx="77">
                  <c:v>1.07712E-2</c:v>
                </c:pt>
                <c:pt idx="78">
                  <c:v>1.07735E-2</c:v>
                </c:pt>
                <c:pt idx="79">
                  <c:v>1.07718E-2</c:v>
                </c:pt>
                <c:pt idx="80">
                  <c:v>1.07735E-2</c:v>
                </c:pt>
                <c:pt idx="81">
                  <c:v>1.07717E-2</c:v>
                </c:pt>
                <c:pt idx="82">
                  <c:v>1.07735E-2</c:v>
                </c:pt>
                <c:pt idx="83">
                  <c:v>1.07711E-2</c:v>
                </c:pt>
                <c:pt idx="84">
                  <c:v>1.07735E-2</c:v>
                </c:pt>
                <c:pt idx="85">
                  <c:v>1.0770999999999999E-2</c:v>
                </c:pt>
                <c:pt idx="86">
                  <c:v>1.07735E-2</c:v>
                </c:pt>
                <c:pt idx="87">
                  <c:v>1.07709E-2</c:v>
                </c:pt>
                <c:pt idx="88">
                  <c:v>1.07735E-2</c:v>
                </c:pt>
                <c:pt idx="89">
                  <c:v>1.07714E-2</c:v>
                </c:pt>
                <c:pt idx="90">
                  <c:v>1.07735E-2</c:v>
                </c:pt>
                <c:pt idx="91">
                  <c:v>1.0770999999999999E-2</c:v>
                </c:pt>
                <c:pt idx="92">
                  <c:v>1.07735E-2</c:v>
                </c:pt>
                <c:pt idx="93">
                  <c:v>1.07715E-2</c:v>
                </c:pt>
                <c:pt idx="94">
                  <c:v>1.07735E-2</c:v>
                </c:pt>
                <c:pt idx="95">
                  <c:v>1.07715E-2</c:v>
                </c:pt>
                <c:pt idx="96">
                  <c:v>1.07735E-2</c:v>
                </c:pt>
                <c:pt idx="97">
                  <c:v>1.07714E-2</c:v>
                </c:pt>
                <c:pt idx="98">
                  <c:v>1.07735E-2</c:v>
                </c:pt>
                <c:pt idx="99">
                  <c:v>1.07715E-2</c:v>
                </c:pt>
                <c:pt idx="100">
                  <c:v>1.07735E-2</c:v>
                </c:pt>
                <c:pt idx="101">
                  <c:v>1.07714E-2</c:v>
                </c:pt>
                <c:pt idx="102">
                  <c:v>1.07735E-2</c:v>
                </c:pt>
                <c:pt idx="103">
                  <c:v>1.07714E-2</c:v>
                </c:pt>
                <c:pt idx="104">
                  <c:v>1.07735E-2</c:v>
                </c:pt>
                <c:pt idx="105">
                  <c:v>1.07712E-2</c:v>
                </c:pt>
                <c:pt idx="106">
                  <c:v>1.07735E-2</c:v>
                </c:pt>
                <c:pt idx="107">
                  <c:v>1.0771299999999999E-2</c:v>
                </c:pt>
                <c:pt idx="108">
                  <c:v>1.07735E-2</c:v>
                </c:pt>
                <c:pt idx="109">
                  <c:v>1.07709E-2</c:v>
                </c:pt>
                <c:pt idx="110">
                  <c:v>1.07735E-2</c:v>
                </c:pt>
                <c:pt idx="111">
                  <c:v>1.0770999999999999E-2</c:v>
                </c:pt>
                <c:pt idx="112">
                  <c:v>1.07735E-2</c:v>
                </c:pt>
                <c:pt idx="113">
                  <c:v>1.07715E-2</c:v>
                </c:pt>
                <c:pt idx="114">
                  <c:v>1.07735E-2</c:v>
                </c:pt>
                <c:pt idx="115">
                  <c:v>1.07712E-2</c:v>
                </c:pt>
                <c:pt idx="116">
                  <c:v>1.07735E-2</c:v>
                </c:pt>
                <c:pt idx="117">
                  <c:v>1.0770500000000001E-2</c:v>
                </c:pt>
                <c:pt idx="118">
                  <c:v>1.07735E-2</c:v>
                </c:pt>
                <c:pt idx="119">
                  <c:v>1.0771299999999999E-2</c:v>
                </c:pt>
                <c:pt idx="120">
                  <c:v>1.07735E-2</c:v>
                </c:pt>
                <c:pt idx="121">
                  <c:v>1.07715E-2</c:v>
                </c:pt>
                <c:pt idx="122">
                  <c:v>1.07735E-2</c:v>
                </c:pt>
                <c:pt idx="123">
                  <c:v>1.0772199999999999E-2</c:v>
                </c:pt>
                <c:pt idx="124">
                  <c:v>1.07735E-2</c:v>
                </c:pt>
                <c:pt idx="125">
                  <c:v>1.07711E-2</c:v>
                </c:pt>
                <c:pt idx="126">
                  <c:v>1.07735E-2</c:v>
                </c:pt>
                <c:pt idx="127">
                  <c:v>1.07712E-2</c:v>
                </c:pt>
                <c:pt idx="128">
                  <c:v>1.07735E-2</c:v>
                </c:pt>
                <c:pt idx="129">
                  <c:v>1.07717E-2</c:v>
                </c:pt>
                <c:pt idx="130">
                  <c:v>1.07735E-2</c:v>
                </c:pt>
                <c:pt idx="131">
                  <c:v>1.07714E-2</c:v>
                </c:pt>
                <c:pt idx="132">
                  <c:v>1.07735E-2</c:v>
                </c:pt>
                <c:pt idx="133">
                  <c:v>1.07721E-2</c:v>
                </c:pt>
                <c:pt idx="134">
                  <c:v>1.07735E-2</c:v>
                </c:pt>
                <c:pt idx="135">
                  <c:v>1.0769900000000001E-2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62-B9A1-AC4744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corrected'!$G$58:$G$61</c:f>
              <c:numCache>
                <c:formatCode>General</c:formatCode>
                <c:ptCount val="4"/>
                <c:pt idx="0">
                  <c:v>38.329000000000001</c:v>
                </c:pt>
                <c:pt idx="1">
                  <c:v>9.4710000000000001</c:v>
                </c:pt>
                <c:pt idx="2">
                  <c:v>24.347000000000001</c:v>
                </c:pt>
                <c:pt idx="3">
                  <c:v>59.411999999999999</c:v>
                </c:pt>
              </c:numCache>
            </c:numRef>
          </c:xVal>
          <c:yVal>
            <c:numRef>
              <c:f>'N data corrected'!$I$58:$I$61</c:f>
              <c:numCache>
                <c:formatCode>General</c:formatCode>
                <c:ptCount val="4"/>
                <c:pt idx="0">
                  <c:v>5.952</c:v>
                </c:pt>
                <c:pt idx="1">
                  <c:v>5.7549999999999999</c:v>
                </c:pt>
                <c:pt idx="2">
                  <c:v>6.0670000000000002</c:v>
                </c:pt>
                <c:pt idx="3">
                  <c:v>6.0469999999999997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 val="autoZero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casein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35</c:v>
                </c:pt>
                <c:pt idx="129">
                  <c:v>36</c:v>
                </c:pt>
                <c:pt idx="130">
                  <c:v>37</c:v>
                </c:pt>
                <c:pt idx="131">
                  <c:v>38</c:v>
                </c:pt>
                <c:pt idx="132">
                  <c:v>39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43</c:v>
                </c:pt>
                <c:pt idx="137">
                  <c:v>44</c:v>
                </c:pt>
                <c:pt idx="138">
                  <c:v>45</c:v>
                </c:pt>
                <c:pt idx="139">
                  <c:v>46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51</c:v>
                </c:pt>
                <c:pt idx="145">
                  <c:v>52</c:v>
                </c:pt>
                <c:pt idx="146">
                  <c:v>53</c:v>
                </c:pt>
                <c:pt idx="147">
                  <c:v>54</c:v>
                </c:pt>
                <c:pt idx="148">
                  <c:v>55</c:v>
                </c:pt>
                <c:pt idx="149">
                  <c:v>56</c:v>
                </c:pt>
                <c:pt idx="150">
                  <c:v>57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63</c:v>
                </c:pt>
                <c:pt idx="155">
                  <c:v>64</c:v>
                </c:pt>
                <c:pt idx="156">
                  <c:v>65</c:v>
                </c:pt>
                <c:pt idx="157">
                  <c:v>66</c:v>
                </c:pt>
                <c:pt idx="158">
                  <c:v>67</c:v>
                </c:pt>
              </c:numCache>
            </c:numRef>
          </c:xVal>
          <c:yVal>
            <c:numRef>
              <c:f>'N data corrected'!$J$4:$J$180</c:f>
              <c:numCache>
                <c:formatCode>General</c:formatCode>
                <c:ptCount val="177"/>
                <c:pt idx="2" formatCode="0.000">
                  <c:v>5.7290000000000001</c:v>
                </c:pt>
                <c:pt idx="3" formatCode="0.000">
                  <c:v>5.992</c:v>
                </c:pt>
                <c:pt idx="22" formatCode="0.000">
                  <c:v>5.9850000000000003</c:v>
                </c:pt>
                <c:pt idx="23" formatCode="0.000">
                  <c:v>5.9459999999999997</c:v>
                </c:pt>
                <c:pt idx="41" formatCode="0.000">
                  <c:v>5.867</c:v>
                </c:pt>
                <c:pt idx="42" formatCode="0.000">
                  <c:v>5.9930000000000003</c:v>
                </c:pt>
                <c:pt idx="52" formatCode="0.000">
                  <c:v>6.0190000000000001</c:v>
                </c:pt>
                <c:pt idx="53" formatCode="0.000">
                  <c:v>6.0259999999999998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collagen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33</c:v>
                </c:pt>
                <c:pt idx="127">
                  <c:v>34</c:v>
                </c:pt>
                <c:pt idx="128">
                  <c:v>35</c:v>
                </c:pt>
                <c:pt idx="129">
                  <c:v>36</c:v>
                </c:pt>
                <c:pt idx="130">
                  <c:v>37</c:v>
                </c:pt>
                <c:pt idx="131">
                  <c:v>38</c:v>
                </c:pt>
                <c:pt idx="132">
                  <c:v>39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43</c:v>
                </c:pt>
                <c:pt idx="137">
                  <c:v>44</c:v>
                </c:pt>
                <c:pt idx="138">
                  <c:v>45</c:v>
                </c:pt>
                <c:pt idx="139">
                  <c:v>46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51</c:v>
                </c:pt>
                <c:pt idx="145">
                  <c:v>52</c:v>
                </c:pt>
                <c:pt idx="146">
                  <c:v>53</c:v>
                </c:pt>
                <c:pt idx="147">
                  <c:v>54</c:v>
                </c:pt>
                <c:pt idx="148">
                  <c:v>55</c:v>
                </c:pt>
                <c:pt idx="149">
                  <c:v>56</c:v>
                </c:pt>
                <c:pt idx="150">
                  <c:v>57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63</c:v>
                </c:pt>
                <c:pt idx="155">
                  <c:v>64</c:v>
                </c:pt>
                <c:pt idx="156">
                  <c:v>65</c:v>
                </c:pt>
                <c:pt idx="157">
                  <c:v>66</c:v>
                </c:pt>
                <c:pt idx="158">
                  <c:v>67</c:v>
                </c:pt>
              </c:numCache>
            </c:numRef>
          </c:xVal>
          <c:yVal>
            <c:numRef>
              <c:f>'N data corrected'!$K$4:$K$180</c:f>
              <c:numCache>
                <c:formatCode>General</c:formatCode>
                <c:ptCount val="177"/>
                <c:pt idx="0">
                  <c:v>5.7060000000000004</c:v>
                </c:pt>
                <c:pt idx="1">
                  <c:v>5.9029999999999996</c:v>
                </c:pt>
                <c:pt idx="20">
                  <c:v>5.9210000000000003</c:v>
                </c:pt>
                <c:pt idx="21">
                  <c:v>5.91</c:v>
                </c:pt>
                <c:pt idx="39">
                  <c:v>5.8289999999999997</c:v>
                </c:pt>
                <c:pt idx="40">
                  <c:v>5.8410000000000002</c:v>
                </c:pt>
                <c:pt idx="50">
                  <c:v>5.6310000000000002</c:v>
                </c:pt>
                <c:pt idx="51">
                  <c:v>5.617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41D-9DA9-5AC5C49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casein 0.5 mg references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</c:numCache>
            </c:numRef>
          </c:xVal>
          <c:yVal>
            <c:numRef>
              <c:f>'C data corrected'!$J$4:$J$100</c:f>
              <c:numCache>
                <c:formatCode>General</c:formatCode>
                <c:ptCount val="97"/>
                <c:pt idx="2" formatCode="0.000">
                  <c:v>-34.58</c:v>
                </c:pt>
                <c:pt idx="3" formatCode="0.000">
                  <c:v>-34.427999999999997</c:v>
                </c:pt>
                <c:pt idx="22" formatCode="0.000">
                  <c:v>-34.182000000000002</c:v>
                </c:pt>
                <c:pt idx="23" formatCode="0.000">
                  <c:v>-34.228999999999999</c:v>
                </c:pt>
                <c:pt idx="41" formatCode="0.000">
                  <c:v>-34.311</c:v>
                </c:pt>
                <c:pt idx="42" formatCode="0.000">
                  <c:v>-34.280999999999999</c:v>
                </c:pt>
                <c:pt idx="52" formatCode="0.000">
                  <c:v>-34.308999999999997</c:v>
                </c:pt>
                <c:pt idx="53" formatCode="0.000">
                  <c:v>-34.308999999999997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8-4388-89D5-E08878D3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 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corrected'!$G$58:$G$61</c:f>
              <c:numCache>
                <c:formatCode>General</c:formatCode>
                <c:ptCount val="4"/>
                <c:pt idx="0">
                  <c:v>55.62</c:v>
                </c:pt>
                <c:pt idx="1">
                  <c:v>12.641999999999999</c:v>
                </c:pt>
                <c:pt idx="2">
                  <c:v>34.265999999999998</c:v>
                </c:pt>
                <c:pt idx="3">
                  <c:v>89.525000000000006</c:v>
                </c:pt>
              </c:numCache>
            </c:numRef>
          </c:xVal>
          <c:yVal>
            <c:numRef>
              <c:f>'C data corrected'!$I$58:$I$61</c:f>
              <c:numCache>
                <c:formatCode>General</c:formatCode>
                <c:ptCount val="4"/>
                <c:pt idx="0">
                  <c:v>-33.884</c:v>
                </c:pt>
                <c:pt idx="1">
                  <c:v>-34.191000000000003</c:v>
                </c:pt>
                <c:pt idx="2">
                  <c:v>-34.061</c:v>
                </c:pt>
                <c:pt idx="3">
                  <c:v>-33.784999999999997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9-4E15-9A3A-0DAE69B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At val="-34.25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At val="-34.25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collagen 0.5 mg references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14136125654450263"/>
          <c:y val="6.4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</c:numCache>
            </c:numRef>
          </c:xVal>
          <c:yVal>
            <c:numRef>
              <c:f>'C data corrected'!$K$4:$K$148</c:f>
              <c:numCache>
                <c:formatCode>General</c:formatCode>
                <c:ptCount val="145"/>
                <c:pt idx="0">
                  <c:v>-29.212</c:v>
                </c:pt>
                <c:pt idx="1">
                  <c:v>-29.157</c:v>
                </c:pt>
                <c:pt idx="20">
                  <c:v>-28.919</c:v>
                </c:pt>
                <c:pt idx="21">
                  <c:v>-28.652000000000001</c:v>
                </c:pt>
                <c:pt idx="39">
                  <c:v>-28.861000000000001</c:v>
                </c:pt>
                <c:pt idx="40">
                  <c:v>-29.207000000000001</c:v>
                </c:pt>
                <c:pt idx="50">
                  <c:v>-28.943000000000001</c:v>
                </c:pt>
                <c:pt idx="51">
                  <c:v>-29.53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75-ADAA-E576B04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7660357625162E-3"/>
                  <c:y val="0.49824791629116599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calibration'!$G$5:$G$9</c:f>
              <c:numCache>
                <c:formatCode>0.000</c:formatCode>
                <c:ptCount val="5"/>
                <c:pt idx="0">
                  <c:v>8.8503180000000015E-2</c:v>
                </c:pt>
                <c:pt idx="1">
                  <c:v>9.9625020000000022E-2</c:v>
                </c:pt>
                <c:pt idx="2">
                  <c:v>0.17038854000000003</c:v>
                </c:pt>
                <c:pt idx="3">
                  <c:v>2.0308740000000002E-2</c:v>
                </c:pt>
                <c:pt idx="4">
                  <c:v>5.7674220000000012E-2</c:v>
                </c:pt>
              </c:numCache>
            </c:numRef>
          </c:xVal>
          <c:yVal>
            <c:numRef>
              <c:f>'amount calibration'!$F$5:$F$9</c:f>
              <c:numCache>
                <c:formatCode>General</c:formatCode>
                <c:ptCount val="5"/>
                <c:pt idx="0">
                  <c:v>136983</c:v>
                </c:pt>
                <c:pt idx="1">
                  <c:v>155337</c:v>
                </c:pt>
                <c:pt idx="2">
                  <c:v>270323</c:v>
                </c:pt>
                <c:pt idx="3">
                  <c:v>25660</c:v>
                </c:pt>
                <c:pt idx="4">
                  <c:v>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1-4E90-B342-2385BEF3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152400</xdr:rowOff>
    </xdr:from>
    <xdr:to>
      <xdr:col>23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85726</xdr:colOff>
      <xdr:row>1</xdr:row>
      <xdr:rowOff>57150</xdr:rowOff>
    </xdr:from>
    <xdr:to>
      <xdr:col>23</xdr:col>
      <xdr:colOff>361950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100950</xdr:colOff>
      <xdr:row>3</xdr:row>
      <xdr:rowOff>116716</xdr:rowOff>
    </xdr:from>
    <xdr:to>
      <xdr:col>23</xdr:col>
      <xdr:colOff>766040</xdr:colOff>
      <xdr:row>17</xdr:row>
      <xdr:rowOff>52820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604405</xdr:colOff>
      <xdr:row>3</xdr:row>
      <xdr:rowOff>14142</xdr:rowOff>
    </xdr:from>
    <xdr:to>
      <xdr:col>29</xdr:col>
      <xdr:colOff>554181</xdr:colOff>
      <xdr:row>17</xdr:row>
      <xdr:rowOff>99867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3</xdr:row>
      <xdr:rowOff>66676</xdr:rowOff>
    </xdr:from>
    <xdr:to>
      <xdr:col>34</xdr:col>
      <xdr:colOff>295275</xdr:colOff>
      <xdr:row>18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777101</xdr:colOff>
      <xdr:row>2</xdr:row>
      <xdr:rowOff>62726</xdr:rowOff>
    </xdr:from>
    <xdr:to>
      <xdr:col>30</xdr:col>
      <xdr:colOff>251367</xdr:colOff>
      <xdr:row>16</xdr:row>
      <xdr:rowOff>139623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49115</xdr:colOff>
      <xdr:row>3</xdr:row>
      <xdr:rowOff>113612</xdr:rowOff>
    </xdr:from>
    <xdr:to>
      <xdr:col>24</xdr:col>
      <xdr:colOff>90138</xdr:colOff>
      <xdr:row>18</xdr:row>
      <xdr:rowOff>65987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339880</xdr:colOff>
      <xdr:row>1</xdr:row>
      <xdr:rowOff>175399</xdr:rowOff>
    </xdr:from>
    <xdr:to>
      <xdr:col>36</xdr:col>
      <xdr:colOff>325244</xdr:colOff>
      <xdr:row>16</xdr:row>
      <xdr:rowOff>59473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392205</xdr:colOff>
      <xdr:row>2</xdr:row>
      <xdr:rowOff>100854</xdr:rowOff>
    </xdr:from>
    <xdr:to>
      <xdr:col>15</xdr:col>
      <xdr:colOff>526676</xdr:colOff>
      <xdr:row>13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2BC0-8AD1-490B-959F-629F668E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392205</xdr:colOff>
      <xdr:row>20</xdr:row>
      <xdr:rowOff>100854</xdr:rowOff>
    </xdr:from>
    <xdr:to>
      <xdr:col>15</xdr:col>
      <xdr:colOff>526676</xdr:colOff>
      <xdr:row>31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0D604-18B1-46B2-B384-E1F1251B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77D-A8E7-404D-B4DB-CFBED81820FA}">
  <dimension ref="A1:W528"/>
  <sheetViews>
    <sheetView topLeftCell="F491" workbookViewId="0">
      <selection activeCell="A466" sqref="A466:W528"/>
    </sheetView>
  </sheetViews>
  <sheetFormatPr defaultRowHeight="12.75" x14ac:dyDescent="0.2"/>
  <sheetData>
    <row r="1" spans="1:23" x14ac:dyDescent="0.2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23</v>
      </c>
      <c r="L1" s="71" t="s">
        <v>24</v>
      </c>
      <c r="M1" s="71" t="s">
        <v>65</v>
      </c>
      <c r="N1" s="71" t="s">
        <v>66</v>
      </c>
      <c r="O1" s="71" t="s">
        <v>67</v>
      </c>
      <c r="P1" s="71" t="s">
        <v>68</v>
      </c>
      <c r="Q1" s="71" t="s">
        <v>70</v>
      </c>
      <c r="R1" s="71" t="s">
        <v>123</v>
      </c>
      <c r="S1" s="71" t="s">
        <v>69</v>
      </c>
      <c r="T1" s="71" t="s">
        <v>124</v>
      </c>
      <c r="U1" s="71" t="s">
        <v>125</v>
      </c>
      <c r="V1" s="71" t="s">
        <v>126</v>
      </c>
      <c r="W1" s="71" t="s">
        <v>127</v>
      </c>
    </row>
    <row r="2" spans="1:23" x14ac:dyDescent="0.2">
      <c r="A2" s="71">
        <v>1</v>
      </c>
      <c r="B2" s="71" t="s">
        <v>64</v>
      </c>
      <c r="C2" s="71" t="s">
        <v>42</v>
      </c>
      <c r="E2" s="71">
        <v>0</v>
      </c>
      <c r="F2" s="71">
        <v>1</v>
      </c>
      <c r="G2" s="71">
        <v>41.6</v>
      </c>
      <c r="H2" s="71">
        <v>75.403000000000006</v>
      </c>
      <c r="I2" s="71">
        <v>4057</v>
      </c>
      <c r="J2" s="71">
        <v>-27.622</v>
      </c>
      <c r="M2" s="71">
        <v>3.5766000000000001E-3</v>
      </c>
      <c r="V2" s="71" t="s">
        <v>143</v>
      </c>
      <c r="W2" s="71" t="s">
        <v>144</v>
      </c>
    </row>
    <row r="3" spans="1:23" x14ac:dyDescent="0.2">
      <c r="A3" s="71">
        <v>5</v>
      </c>
      <c r="B3" s="71" t="s">
        <v>12</v>
      </c>
      <c r="C3" s="71" t="s">
        <v>46</v>
      </c>
      <c r="D3" s="71">
        <v>0.53239999999999998</v>
      </c>
      <c r="E3" s="71">
        <v>57</v>
      </c>
      <c r="F3" s="71">
        <v>1</v>
      </c>
      <c r="G3" s="71">
        <v>41.8</v>
      </c>
      <c r="H3" s="71">
        <v>26.073</v>
      </c>
      <c r="I3" s="71">
        <v>1409</v>
      </c>
      <c r="J3" s="71">
        <v>-27.016999999999999</v>
      </c>
      <c r="M3" s="71">
        <v>3.5788E-3</v>
      </c>
      <c r="V3" s="71" t="s">
        <v>143</v>
      </c>
      <c r="W3" s="71" t="s">
        <v>148</v>
      </c>
    </row>
    <row r="4" spans="1:23" x14ac:dyDescent="0.2">
      <c r="A4" s="71">
        <v>66</v>
      </c>
      <c r="B4" s="71" t="s">
        <v>128</v>
      </c>
      <c r="C4" s="71" t="s">
        <v>255</v>
      </c>
      <c r="D4">
        <v>0.1249</v>
      </c>
      <c r="E4">
        <v>57</v>
      </c>
      <c r="F4">
        <v>1</v>
      </c>
      <c r="G4">
        <v>56.2</v>
      </c>
      <c r="H4">
        <v>27.282</v>
      </c>
      <c r="I4">
        <v>1477</v>
      </c>
      <c r="J4">
        <v>-27.253</v>
      </c>
      <c r="M4">
        <v>3.578E-3</v>
      </c>
      <c r="V4" s="71" t="s">
        <v>230</v>
      </c>
      <c r="W4" s="71" t="s">
        <v>256</v>
      </c>
    </row>
    <row r="5" spans="1:23" x14ac:dyDescent="0.2">
      <c r="A5" s="71">
        <v>2</v>
      </c>
      <c r="B5" s="71" t="s">
        <v>17</v>
      </c>
      <c r="C5" s="71" t="s">
        <v>43</v>
      </c>
      <c r="D5" s="71">
        <v>0.77810000000000001</v>
      </c>
      <c r="E5" s="71">
        <v>57</v>
      </c>
      <c r="F5" s="71">
        <v>1</v>
      </c>
      <c r="G5" s="71">
        <v>56.8</v>
      </c>
      <c r="H5" s="71">
        <v>26.224</v>
      </c>
      <c r="I5" s="71">
        <v>1420</v>
      </c>
      <c r="J5" s="71">
        <v>-27.044</v>
      </c>
      <c r="M5" s="71">
        <v>3.5787000000000002E-3</v>
      </c>
      <c r="V5" s="71" t="s">
        <v>143</v>
      </c>
      <c r="W5" s="71" t="s">
        <v>145</v>
      </c>
    </row>
    <row r="6" spans="1:23" x14ac:dyDescent="0.2">
      <c r="A6" s="71">
        <v>59</v>
      </c>
      <c r="B6" s="71" t="s">
        <v>12</v>
      </c>
      <c r="C6" s="71" t="s">
        <v>118</v>
      </c>
      <c r="D6" s="71">
        <v>0.64</v>
      </c>
      <c r="E6">
        <v>50</v>
      </c>
      <c r="F6">
        <v>1</v>
      </c>
      <c r="G6">
        <v>56.8</v>
      </c>
      <c r="H6">
        <v>27.021000000000001</v>
      </c>
      <c r="I6">
        <v>1461</v>
      </c>
      <c r="J6">
        <v>-26.981000000000002</v>
      </c>
      <c r="M6">
        <v>3.5790000000000001E-3</v>
      </c>
      <c r="V6" s="71" t="s">
        <v>230</v>
      </c>
      <c r="W6" s="71" t="s">
        <v>242</v>
      </c>
    </row>
    <row r="7" spans="1:23" x14ac:dyDescent="0.2">
      <c r="A7" s="71">
        <v>29</v>
      </c>
      <c r="B7" s="71" t="s">
        <v>191</v>
      </c>
      <c r="C7" s="71" t="s">
        <v>21</v>
      </c>
      <c r="D7" s="71">
        <v>0.55000000000000004</v>
      </c>
      <c r="E7" s="71">
        <v>33</v>
      </c>
      <c r="F7" s="71">
        <v>1</v>
      </c>
      <c r="G7" s="71">
        <v>57.1</v>
      </c>
      <c r="H7" s="71">
        <v>25.704999999999998</v>
      </c>
      <c r="I7" s="71">
        <v>1392</v>
      </c>
      <c r="J7" s="71">
        <v>-27.062999999999999</v>
      </c>
      <c r="M7" s="71">
        <v>3.5787000000000002E-3</v>
      </c>
      <c r="V7" s="71" t="s">
        <v>143</v>
      </c>
      <c r="W7" s="71" t="s">
        <v>192</v>
      </c>
    </row>
    <row r="8" spans="1:23" x14ac:dyDescent="0.2">
      <c r="A8" s="71">
        <v>58</v>
      </c>
      <c r="B8" s="71" t="s">
        <v>11</v>
      </c>
      <c r="C8" s="71" t="s">
        <v>117</v>
      </c>
      <c r="D8" s="71">
        <v>0.25</v>
      </c>
      <c r="E8">
        <v>50</v>
      </c>
      <c r="F8">
        <v>1</v>
      </c>
      <c r="G8">
        <v>57.1</v>
      </c>
      <c r="H8">
        <v>26.821999999999999</v>
      </c>
      <c r="I8">
        <v>1451</v>
      </c>
      <c r="J8">
        <v>-27.085999999999999</v>
      </c>
      <c r="M8">
        <v>3.5785999999999999E-3</v>
      </c>
      <c r="V8" s="71" t="s">
        <v>230</v>
      </c>
      <c r="W8" s="71" t="s">
        <v>241</v>
      </c>
    </row>
    <row r="9" spans="1:23" x14ac:dyDescent="0.2">
      <c r="A9" s="71">
        <v>28</v>
      </c>
      <c r="B9" s="71" t="s">
        <v>189</v>
      </c>
      <c r="C9" s="71" t="s">
        <v>20</v>
      </c>
      <c r="D9" s="71">
        <v>0.47</v>
      </c>
      <c r="E9" s="71">
        <v>33</v>
      </c>
      <c r="F9" s="71">
        <v>1</v>
      </c>
      <c r="G9" s="71">
        <v>57.3</v>
      </c>
      <c r="H9" s="71">
        <v>25.725000000000001</v>
      </c>
      <c r="I9" s="71">
        <v>1394</v>
      </c>
      <c r="J9" s="71">
        <v>-27.091999999999999</v>
      </c>
      <c r="M9" s="71">
        <v>3.5785999999999999E-3</v>
      </c>
      <c r="V9" s="71" t="s">
        <v>143</v>
      </c>
      <c r="W9" s="71" t="s">
        <v>190</v>
      </c>
    </row>
    <row r="10" spans="1:23" x14ac:dyDescent="0.2">
      <c r="A10" s="71">
        <v>35</v>
      </c>
      <c r="B10" s="71" t="s">
        <v>203</v>
      </c>
      <c r="C10" s="71" t="s">
        <v>94</v>
      </c>
      <c r="D10" s="71">
        <v>0.48</v>
      </c>
      <c r="E10" s="71">
        <v>33</v>
      </c>
      <c r="F10" s="71">
        <v>1</v>
      </c>
      <c r="G10" s="71">
        <v>57.3</v>
      </c>
      <c r="H10" s="71">
        <v>25.748000000000001</v>
      </c>
      <c r="I10" s="71">
        <v>1394</v>
      </c>
      <c r="J10" s="71">
        <v>-27.007000000000001</v>
      </c>
      <c r="M10" s="71">
        <v>3.5788999999999999E-3</v>
      </c>
      <c r="V10" s="71" t="s">
        <v>143</v>
      </c>
      <c r="W10" s="71" t="s">
        <v>204</v>
      </c>
    </row>
    <row r="11" spans="1:23" x14ac:dyDescent="0.2">
      <c r="A11" s="71">
        <v>42</v>
      </c>
      <c r="B11" s="71" t="s">
        <v>17</v>
      </c>
      <c r="C11" s="71" t="s">
        <v>101</v>
      </c>
      <c r="D11" s="71">
        <v>0.54179999999999995</v>
      </c>
      <c r="E11">
        <v>57</v>
      </c>
      <c r="F11">
        <v>1</v>
      </c>
      <c r="G11">
        <v>57.3</v>
      </c>
      <c r="H11">
        <v>26.31</v>
      </c>
      <c r="I11">
        <v>1422</v>
      </c>
      <c r="J11">
        <v>-27.074000000000002</v>
      </c>
      <c r="M11">
        <v>3.5785999999999999E-3</v>
      </c>
      <c r="V11" s="71" t="s">
        <v>143</v>
      </c>
      <c r="W11" s="71" t="s">
        <v>217</v>
      </c>
    </row>
    <row r="12" spans="1:23" x14ac:dyDescent="0.2">
      <c r="A12" s="71">
        <v>53</v>
      </c>
      <c r="B12" s="71" t="s">
        <v>17</v>
      </c>
      <c r="C12" s="71" t="s">
        <v>112</v>
      </c>
      <c r="D12" s="71">
        <v>0.54249999999999998</v>
      </c>
      <c r="E12">
        <v>57</v>
      </c>
      <c r="F12">
        <v>1</v>
      </c>
      <c r="G12">
        <v>57.3</v>
      </c>
      <c r="H12">
        <v>26.417999999999999</v>
      </c>
      <c r="I12">
        <v>1429</v>
      </c>
      <c r="J12">
        <v>-27.071999999999999</v>
      </c>
      <c r="M12">
        <v>3.5785999999999999E-3</v>
      </c>
      <c r="V12" s="71" t="s">
        <v>230</v>
      </c>
      <c r="W12" s="71" t="s">
        <v>236</v>
      </c>
    </row>
    <row r="13" spans="1:23" x14ac:dyDescent="0.2">
      <c r="A13" s="71">
        <v>57</v>
      </c>
      <c r="B13" s="71" t="s">
        <v>10</v>
      </c>
      <c r="C13" s="71" t="s">
        <v>116</v>
      </c>
      <c r="D13" s="71">
        <v>0.97</v>
      </c>
      <c r="E13">
        <v>50</v>
      </c>
      <c r="F13">
        <v>1</v>
      </c>
      <c r="G13">
        <v>57.3</v>
      </c>
      <c r="H13">
        <v>26.838999999999999</v>
      </c>
      <c r="I13">
        <v>1453</v>
      </c>
      <c r="J13">
        <v>-27.027000000000001</v>
      </c>
      <c r="M13">
        <v>3.5788E-3</v>
      </c>
      <c r="V13" s="71" t="s">
        <v>230</v>
      </c>
      <c r="W13" s="71" t="s">
        <v>240</v>
      </c>
    </row>
    <row r="14" spans="1:23" x14ac:dyDescent="0.2">
      <c r="A14" s="71">
        <v>3</v>
      </c>
      <c r="B14" s="71" t="s">
        <v>17</v>
      </c>
      <c r="C14" s="71" t="s">
        <v>44</v>
      </c>
      <c r="D14" s="71">
        <v>0.57689999999999997</v>
      </c>
      <c r="E14" s="71">
        <v>57</v>
      </c>
      <c r="F14" s="71">
        <v>1</v>
      </c>
      <c r="G14" s="71">
        <v>57.5</v>
      </c>
      <c r="H14" s="71">
        <v>26.280999999999999</v>
      </c>
      <c r="I14" s="71">
        <v>1424</v>
      </c>
      <c r="J14" s="71">
        <v>-27.138000000000002</v>
      </c>
      <c r="M14" s="71">
        <v>3.5783999999999998E-3</v>
      </c>
      <c r="V14" s="71" t="s">
        <v>143</v>
      </c>
      <c r="W14" s="71" t="s">
        <v>146</v>
      </c>
    </row>
    <row r="15" spans="1:23" x14ac:dyDescent="0.2">
      <c r="A15" s="71">
        <v>4</v>
      </c>
      <c r="B15" s="71" t="s">
        <v>12</v>
      </c>
      <c r="C15" s="71" t="s">
        <v>45</v>
      </c>
      <c r="D15" s="71">
        <v>0.56259999999999999</v>
      </c>
      <c r="E15" s="71">
        <v>57</v>
      </c>
      <c r="F15" s="71">
        <v>1</v>
      </c>
      <c r="G15" s="71">
        <v>57.5</v>
      </c>
      <c r="H15" s="71">
        <v>26.210999999999999</v>
      </c>
      <c r="I15" s="71">
        <v>1422</v>
      </c>
      <c r="J15" s="71">
        <v>-27.023</v>
      </c>
      <c r="M15" s="71">
        <v>3.5788E-3</v>
      </c>
      <c r="V15" s="71" t="s">
        <v>143</v>
      </c>
      <c r="W15" s="71" t="s">
        <v>147</v>
      </c>
    </row>
    <row r="16" spans="1:23" x14ac:dyDescent="0.2">
      <c r="A16" s="71">
        <v>6</v>
      </c>
      <c r="B16" s="71" t="s">
        <v>149</v>
      </c>
      <c r="C16" s="71" t="s">
        <v>47</v>
      </c>
      <c r="D16" s="71">
        <v>0.5</v>
      </c>
      <c r="E16" s="71">
        <v>33</v>
      </c>
      <c r="F16" s="71">
        <v>1</v>
      </c>
      <c r="G16" s="71">
        <v>57.5</v>
      </c>
      <c r="H16" s="71">
        <v>25.856999999999999</v>
      </c>
      <c r="I16" s="71">
        <v>1400</v>
      </c>
      <c r="J16" s="71">
        <v>-27.15</v>
      </c>
      <c r="M16" s="71">
        <v>3.5783E-3</v>
      </c>
      <c r="V16" s="71" t="s">
        <v>143</v>
      </c>
      <c r="W16" s="71" t="s">
        <v>150</v>
      </c>
    </row>
    <row r="17" spans="1:23" x14ac:dyDescent="0.2">
      <c r="A17" s="71">
        <v>7</v>
      </c>
      <c r="B17" s="71" t="s">
        <v>151</v>
      </c>
      <c r="C17" s="71" t="s">
        <v>48</v>
      </c>
      <c r="D17" s="71">
        <v>0.47</v>
      </c>
      <c r="E17" s="71">
        <v>33</v>
      </c>
      <c r="F17" s="71">
        <v>1</v>
      </c>
      <c r="G17" s="71">
        <v>57.5</v>
      </c>
      <c r="H17" s="71">
        <v>25.279</v>
      </c>
      <c r="I17" s="71">
        <v>1368</v>
      </c>
      <c r="J17" s="71">
        <v>-27.18</v>
      </c>
      <c r="M17" s="71">
        <v>3.5782000000000001E-3</v>
      </c>
      <c r="V17" s="71" t="s">
        <v>143</v>
      </c>
      <c r="W17" s="71" t="s">
        <v>152</v>
      </c>
    </row>
    <row r="18" spans="1:23" x14ac:dyDescent="0.2">
      <c r="A18" s="71">
        <v>8</v>
      </c>
      <c r="B18" s="71" t="s">
        <v>153</v>
      </c>
      <c r="C18" s="71" t="s">
        <v>49</v>
      </c>
      <c r="D18" s="71">
        <v>0.6</v>
      </c>
      <c r="E18" s="71">
        <v>33</v>
      </c>
      <c r="F18" s="71">
        <v>1</v>
      </c>
      <c r="G18" s="71">
        <v>57.5</v>
      </c>
      <c r="H18" s="71">
        <v>25.277000000000001</v>
      </c>
      <c r="I18" s="71">
        <v>1368</v>
      </c>
      <c r="J18" s="71">
        <v>-27.126999999999999</v>
      </c>
      <c r="M18" s="71">
        <v>3.5783999999999998E-3</v>
      </c>
      <c r="V18" s="71" t="s">
        <v>143</v>
      </c>
      <c r="W18" s="71" t="s">
        <v>154</v>
      </c>
    </row>
    <row r="19" spans="1:23" x14ac:dyDescent="0.2">
      <c r="A19" s="71">
        <v>9</v>
      </c>
      <c r="B19" s="71" t="s">
        <v>155</v>
      </c>
      <c r="C19" s="71" t="s">
        <v>50</v>
      </c>
      <c r="D19" s="71">
        <v>0.52</v>
      </c>
      <c r="E19" s="71">
        <v>33</v>
      </c>
      <c r="F19" s="71">
        <v>1</v>
      </c>
      <c r="G19" s="71">
        <v>57.5</v>
      </c>
      <c r="H19" s="71">
        <v>25.33</v>
      </c>
      <c r="I19" s="71">
        <v>1372</v>
      </c>
      <c r="J19" s="71">
        <v>-27.14</v>
      </c>
      <c r="M19" s="71">
        <v>3.5783999999999998E-3</v>
      </c>
      <c r="V19" s="71" t="s">
        <v>143</v>
      </c>
      <c r="W19" s="71" t="s">
        <v>156</v>
      </c>
    </row>
    <row r="20" spans="1:23" x14ac:dyDescent="0.2">
      <c r="A20" s="71">
        <v>10</v>
      </c>
      <c r="B20" s="71" t="s">
        <v>157</v>
      </c>
      <c r="C20" s="71" t="s">
        <v>51</v>
      </c>
      <c r="D20" s="71">
        <v>0.55000000000000004</v>
      </c>
      <c r="E20" s="71">
        <v>33</v>
      </c>
      <c r="F20" s="71">
        <v>1</v>
      </c>
      <c r="G20" s="71">
        <v>57.5</v>
      </c>
      <c r="H20" s="71">
        <v>25.259</v>
      </c>
      <c r="I20" s="71">
        <v>1369</v>
      </c>
      <c r="J20" s="71">
        <v>-27.088999999999999</v>
      </c>
      <c r="M20" s="71">
        <v>3.5785999999999999E-3</v>
      </c>
      <c r="V20" s="71" t="s">
        <v>143</v>
      </c>
      <c r="W20" s="71" t="s">
        <v>158</v>
      </c>
    </row>
    <row r="21" spans="1:23" x14ac:dyDescent="0.2">
      <c r="A21" s="71">
        <v>11</v>
      </c>
      <c r="B21" s="71" t="s">
        <v>159</v>
      </c>
      <c r="C21" s="71" t="s">
        <v>52</v>
      </c>
      <c r="D21" s="71">
        <v>0.55000000000000004</v>
      </c>
      <c r="E21" s="71">
        <v>33</v>
      </c>
      <c r="F21" s="71">
        <v>1</v>
      </c>
      <c r="G21" s="71">
        <v>57.5</v>
      </c>
      <c r="H21" s="71">
        <v>25.265000000000001</v>
      </c>
      <c r="I21" s="71">
        <v>1369</v>
      </c>
      <c r="J21" s="71">
        <v>-27.087</v>
      </c>
      <c r="M21" s="71">
        <v>3.5785999999999999E-3</v>
      </c>
      <c r="V21" s="71" t="s">
        <v>143</v>
      </c>
      <c r="W21" s="71" t="s">
        <v>160</v>
      </c>
    </row>
    <row r="22" spans="1:23" x14ac:dyDescent="0.2">
      <c r="A22" s="71">
        <v>12</v>
      </c>
      <c r="B22" s="71" t="s">
        <v>161</v>
      </c>
      <c r="C22" s="71" t="s">
        <v>53</v>
      </c>
      <c r="D22" s="71">
        <v>0.52</v>
      </c>
      <c r="E22" s="71">
        <v>33</v>
      </c>
      <c r="F22" s="71">
        <v>1</v>
      </c>
      <c r="G22" s="71">
        <v>57.5</v>
      </c>
      <c r="H22" s="71">
        <v>25.422999999999998</v>
      </c>
      <c r="I22" s="71">
        <v>1378</v>
      </c>
      <c r="J22" s="71">
        <v>-27.062000000000001</v>
      </c>
      <c r="M22" s="71">
        <v>3.5787000000000002E-3</v>
      </c>
      <c r="V22" s="71" t="s">
        <v>143</v>
      </c>
      <c r="W22" s="71" t="s">
        <v>162</v>
      </c>
    </row>
    <row r="23" spans="1:23" x14ac:dyDescent="0.2">
      <c r="A23" s="71">
        <v>13</v>
      </c>
      <c r="B23" s="71" t="s">
        <v>163</v>
      </c>
      <c r="C23" s="71" t="s">
        <v>54</v>
      </c>
      <c r="D23" s="71">
        <v>0.5</v>
      </c>
      <c r="E23" s="71">
        <v>33</v>
      </c>
      <c r="F23" s="71">
        <v>1</v>
      </c>
      <c r="G23" s="71">
        <v>57.5</v>
      </c>
      <c r="H23" s="71">
        <v>25.359000000000002</v>
      </c>
      <c r="I23" s="71">
        <v>1374</v>
      </c>
      <c r="J23" s="71">
        <v>-27.074000000000002</v>
      </c>
      <c r="M23" s="71">
        <v>3.5785999999999999E-3</v>
      </c>
      <c r="V23" s="71" t="s">
        <v>143</v>
      </c>
      <c r="W23" s="71" t="s">
        <v>164</v>
      </c>
    </row>
    <row r="24" spans="1:23" x14ac:dyDescent="0.2">
      <c r="A24" s="71">
        <v>14</v>
      </c>
      <c r="B24" s="71" t="s">
        <v>165</v>
      </c>
      <c r="C24" s="71" t="s">
        <v>55</v>
      </c>
      <c r="D24" s="71">
        <v>0.56000000000000005</v>
      </c>
      <c r="E24" s="71">
        <v>33</v>
      </c>
      <c r="F24" s="71">
        <v>1</v>
      </c>
      <c r="G24" s="71">
        <v>57.5</v>
      </c>
      <c r="H24" s="71">
        <v>25.379000000000001</v>
      </c>
      <c r="I24" s="71">
        <v>1375</v>
      </c>
      <c r="J24" s="71">
        <v>-27.135000000000002</v>
      </c>
      <c r="M24" s="71">
        <v>3.5783999999999998E-3</v>
      </c>
      <c r="V24" s="71" t="s">
        <v>143</v>
      </c>
      <c r="W24" s="71" t="s">
        <v>166</v>
      </c>
    </row>
    <row r="25" spans="1:23" x14ac:dyDescent="0.2">
      <c r="A25" s="71">
        <v>15</v>
      </c>
      <c r="B25" s="71" t="s">
        <v>167</v>
      </c>
      <c r="C25" s="71" t="s">
        <v>56</v>
      </c>
      <c r="D25" s="71">
        <v>0.49</v>
      </c>
      <c r="E25" s="71">
        <v>33</v>
      </c>
      <c r="F25" s="71">
        <v>1</v>
      </c>
      <c r="G25" s="71">
        <v>57.5</v>
      </c>
      <c r="H25" s="71">
        <v>25.451000000000001</v>
      </c>
      <c r="I25" s="71">
        <v>1378</v>
      </c>
      <c r="J25" s="71">
        <v>-27.021000000000001</v>
      </c>
      <c r="M25" s="71">
        <v>3.5788E-3</v>
      </c>
      <c r="V25" s="71" t="s">
        <v>143</v>
      </c>
      <c r="W25" s="71" t="s">
        <v>168</v>
      </c>
    </row>
    <row r="26" spans="1:23" x14ac:dyDescent="0.2">
      <c r="A26" s="71">
        <v>16</v>
      </c>
      <c r="B26" s="71" t="s">
        <v>169</v>
      </c>
      <c r="C26" s="71" t="s">
        <v>57</v>
      </c>
      <c r="D26" s="71">
        <v>0.47</v>
      </c>
      <c r="E26" s="71">
        <v>33</v>
      </c>
      <c r="F26" s="71">
        <v>1</v>
      </c>
      <c r="G26" s="71">
        <v>57.5</v>
      </c>
      <c r="H26" s="71">
        <v>25.417999999999999</v>
      </c>
      <c r="I26" s="71">
        <v>1376</v>
      </c>
      <c r="J26" s="71">
        <v>-27.148</v>
      </c>
      <c r="M26" s="71">
        <v>3.5783E-3</v>
      </c>
      <c r="V26" s="71" t="s">
        <v>143</v>
      </c>
      <c r="W26" s="71" t="s">
        <v>170</v>
      </c>
    </row>
    <row r="27" spans="1:23" x14ac:dyDescent="0.2">
      <c r="A27" s="71">
        <v>17</v>
      </c>
      <c r="B27" s="71" t="s">
        <v>171</v>
      </c>
      <c r="C27" s="71" t="s">
        <v>58</v>
      </c>
      <c r="D27" s="71">
        <v>0.51</v>
      </c>
      <c r="E27" s="71">
        <v>33</v>
      </c>
      <c r="F27" s="71">
        <v>1</v>
      </c>
      <c r="G27" s="71">
        <v>57.5</v>
      </c>
      <c r="H27" s="71">
        <v>25.385000000000002</v>
      </c>
      <c r="I27" s="71">
        <v>1373</v>
      </c>
      <c r="J27" s="71">
        <v>-27.079000000000001</v>
      </c>
      <c r="M27" s="71">
        <v>3.5785999999999999E-3</v>
      </c>
      <c r="V27" s="71" t="s">
        <v>143</v>
      </c>
      <c r="W27" s="71" t="s">
        <v>172</v>
      </c>
    </row>
    <row r="28" spans="1:23" x14ac:dyDescent="0.2">
      <c r="A28" s="71">
        <v>18</v>
      </c>
      <c r="B28" s="71" t="s">
        <v>173</v>
      </c>
      <c r="C28" s="71" t="s">
        <v>59</v>
      </c>
      <c r="D28" s="71">
        <v>0.52</v>
      </c>
      <c r="E28" s="71">
        <v>33</v>
      </c>
      <c r="F28" s="71">
        <v>1</v>
      </c>
      <c r="G28" s="71">
        <v>57.5</v>
      </c>
      <c r="H28" s="71">
        <v>25.574999999999999</v>
      </c>
      <c r="I28" s="71">
        <v>1384</v>
      </c>
      <c r="J28" s="71">
        <v>-27.074000000000002</v>
      </c>
      <c r="M28" s="71">
        <v>3.5785999999999999E-3</v>
      </c>
      <c r="V28" s="71" t="s">
        <v>143</v>
      </c>
      <c r="W28" s="71" t="s">
        <v>174</v>
      </c>
    </row>
    <row r="29" spans="1:23" x14ac:dyDescent="0.2">
      <c r="A29" s="71">
        <v>19</v>
      </c>
      <c r="B29" s="71" t="s">
        <v>175</v>
      </c>
      <c r="C29" s="71" t="s">
        <v>60</v>
      </c>
      <c r="D29" s="71">
        <v>0.5</v>
      </c>
      <c r="E29" s="71">
        <v>33</v>
      </c>
      <c r="F29" s="71">
        <v>1</v>
      </c>
      <c r="G29" s="71">
        <v>57.5</v>
      </c>
      <c r="H29" s="71">
        <v>25.530999999999999</v>
      </c>
      <c r="I29" s="71">
        <v>1383</v>
      </c>
      <c r="J29" s="71">
        <v>-27.106000000000002</v>
      </c>
      <c r="M29" s="71">
        <v>3.5785000000000001E-3</v>
      </c>
      <c r="V29" s="71" t="s">
        <v>143</v>
      </c>
      <c r="W29" s="71" t="s">
        <v>176</v>
      </c>
    </row>
    <row r="30" spans="1:23" x14ac:dyDescent="0.2">
      <c r="A30" s="71">
        <v>20</v>
      </c>
      <c r="B30" s="71" t="s">
        <v>177</v>
      </c>
      <c r="C30" s="71" t="s">
        <v>61</v>
      </c>
      <c r="D30" s="71">
        <v>0.56000000000000005</v>
      </c>
      <c r="E30" s="71">
        <v>33</v>
      </c>
      <c r="F30" s="71">
        <v>1</v>
      </c>
      <c r="G30" s="71">
        <v>57.5</v>
      </c>
      <c r="H30" s="71">
        <v>25.515000000000001</v>
      </c>
      <c r="I30" s="71">
        <v>1382</v>
      </c>
      <c r="J30" s="71">
        <v>-27.117000000000001</v>
      </c>
      <c r="M30" s="71">
        <v>3.5785000000000001E-3</v>
      </c>
      <c r="V30" s="71" t="s">
        <v>143</v>
      </c>
      <c r="W30" s="71" t="s">
        <v>178</v>
      </c>
    </row>
    <row r="31" spans="1:23" x14ac:dyDescent="0.2">
      <c r="A31" s="71">
        <v>21</v>
      </c>
      <c r="B31" s="71" t="s">
        <v>179</v>
      </c>
      <c r="C31" s="71" t="s">
        <v>62</v>
      </c>
      <c r="D31" s="71">
        <v>0.6</v>
      </c>
      <c r="E31" s="71">
        <v>33</v>
      </c>
      <c r="F31" s="71">
        <v>1</v>
      </c>
      <c r="G31" s="71">
        <v>57.5</v>
      </c>
      <c r="H31" s="71">
        <v>25.623000000000001</v>
      </c>
      <c r="I31" s="71">
        <v>1386</v>
      </c>
      <c r="J31" s="71">
        <v>-27.097000000000001</v>
      </c>
      <c r="M31" s="71">
        <v>3.5785000000000001E-3</v>
      </c>
      <c r="V31" s="71" t="s">
        <v>143</v>
      </c>
      <c r="W31" s="71" t="s">
        <v>180</v>
      </c>
    </row>
    <row r="32" spans="1:23" x14ac:dyDescent="0.2">
      <c r="A32" s="71">
        <v>22</v>
      </c>
      <c r="B32" s="71" t="s">
        <v>17</v>
      </c>
      <c r="C32" s="71" t="s">
        <v>63</v>
      </c>
      <c r="D32" s="71">
        <v>0.55549999999999999</v>
      </c>
      <c r="E32" s="71">
        <v>50</v>
      </c>
      <c r="F32" s="71">
        <v>1</v>
      </c>
      <c r="G32" s="71">
        <v>57.5</v>
      </c>
      <c r="H32" s="71">
        <v>25.748000000000001</v>
      </c>
      <c r="I32" s="71">
        <v>1396</v>
      </c>
      <c r="J32" s="71">
        <v>-27.071999999999999</v>
      </c>
      <c r="M32" s="71">
        <v>3.5785999999999999E-3</v>
      </c>
      <c r="V32" s="71" t="s">
        <v>143</v>
      </c>
      <c r="W32" s="71" t="s">
        <v>181</v>
      </c>
    </row>
    <row r="33" spans="1:23" x14ac:dyDescent="0.2">
      <c r="A33" s="71">
        <v>23</v>
      </c>
      <c r="B33" s="71" t="s">
        <v>17</v>
      </c>
      <c r="C33" s="71" t="s">
        <v>14</v>
      </c>
      <c r="D33" s="71">
        <v>0.52290000000000003</v>
      </c>
      <c r="E33" s="71">
        <v>50</v>
      </c>
      <c r="F33" s="71">
        <v>1</v>
      </c>
      <c r="G33" s="71">
        <v>57.5</v>
      </c>
      <c r="H33" s="71">
        <v>25.713000000000001</v>
      </c>
      <c r="I33" s="71">
        <v>1393</v>
      </c>
      <c r="J33" s="71">
        <v>-27.068000000000001</v>
      </c>
      <c r="M33" s="71">
        <v>3.5785999999999999E-3</v>
      </c>
      <c r="V33" s="71" t="s">
        <v>143</v>
      </c>
      <c r="W33" s="71" t="s">
        <v>182</v>
      </c>
    </row>
    <row r="34" spans="1:23" x14ac:dyDescent="0.2">
      <c r="A34" s="71">
        <v>24</v>
      </c>
      <c r="B34" s="71" t="s">
        <v>12</v>
      </c>
      <c r="C34" s="71" t="s">
        <v>15</v>
      </c>
      <c r="D34" s="71">
        <v>0.47460000000000002</v>
      </c>
      <c r="E34" s="71">
        <v>50</v>
      </c>
      <c r="F34" s="71">
        <v>1</v>
      </c>
      <c r="G34" s="71">
        <v>57.5</v>
      </c>
      <c r="H34" s="71">
        <v>25.87</v>
      </c>
      <c r="I34" s="71">
        <v>1401</v>
      </c>
      <c r="J34" s="71">
        <v>-27.056999999999999</v>
      </c>
      <c r="M34" s="71">
        <v>3.5787000000000002E-3</v>
      </c>
      <c r="V34" s="71" t="s">
        <v>143</v>
      </c>
      <c r="W34" s="71" t="s">
        <v>183</v>
      </c>
    </row>
    <row r="35" spans="1:23" x14ac:dyDescent="0.2">
      <c r="A35" s="71">
        <v>26</v>
      </c>
      <c r="B35" s="71" t="s">
        <v>185</v>
      </c>
      <c r="C35" s="71" t="s">
        <v>18</v>
      </c>
      <c r="D35" s="71">
        <v>0.6</v>
      </c>
      <c r="E35" s="71">
        <v>33</v>
      </c>
      <c r="F35" s="71">
        <v>1</v>
      </c>
      <c r="G35" s="71">
        <v>57.5</v>
      </c>
      <c r="H35" s="71">
        <v>25.648</v>
      </c>
      <c r="I35" s="71">
        <v>1389</v>
      </c>
      <c r="J35" s="71">
        <v>-27.100999999999999</v>
      </c>
      <c r="M35" s="71">
        <v>3.5785000000000001E-3</v>
      </c>
      <c r="V35" s="71" t="s">
        <v>143</v>
      </c>
      <c r="W35" s="71" t="s">
        <v>186</v>
      </c>
    </row>
    <row r="36" spans="1:23" x14ac:dyDescent="0.2">
      <c r="A36" s="71">
        <v>27</v>
      </c>
      <c r="B36" s="71" t="s">
        <v>187</v>
      </c>
      <c r="C36" s="71" t="s">
        <v>19</v>
      </c>
      <c r="D36" s="71">
        <v>0.52</v>
      </c>
      <c r="E36" s="71">
        <v>33</v>
      </c>
      <c r="F36" s="71">
        <v>1</v>
      </c>
      <c r="G36" s="71">
        <v>57.5</v>
      </c>
      <c r="H36" s="71">
        <v>25.785</v>
      </c>
      <c r="I36" s="71">
        <v>1392</v>
      </c>
      <c r="J36" s="71">
        <v>-27.102</v>
      </c>
      <c r="M36" s="71">
        <v>3.5785000000000001E-3</v>
      </c>
      <c r="V36" s="71" t="s">
        <v>143</v>
      </c>
      <c r="W36" s="71" t="s">
        <v>188</v>
      </c>
    </row>
    <row r="37" spans="1:23" x14ac:dyDescent="0.2">
      <c r="A37" s="71">
        <v>30</v>
      </c>
      <c r="B37" s="71" t="s">
        <v>193</v>
      </c>
      <c r="C37" s="71" t="s">
        <v>22</v>
      </c>
      <c r="D37" s="71">
        <v>0.51</v>
      </c>
      <c r="E37" s="71">
        <v>33</v>
      </c>
      <c r="F37" s="71">
        <v>1</v>
      </c>
      <c r="G37" s="71">
        <v>57.5</v>
      </c>
      <c r="H37" s="71">
        <v>25.692</v>
      </c>
      <c r="I37" s="71">
        <v>1390</v>
      </c>
      <c r="J37" s="71">
        <v>-27.065000000000001</v>
      </c>
      <c r="M37" s="71">
        <v>3.5785999999999999E-3</v>
      </c>
      <c r="V37" s="71" t="s">
        <v>143</v>
      </c>
      <c r="W37" s="71" t="s">
        <v>194</v>
      </c>
    </row>
    <row r="38" spans="1:23" x14ac:dyDescent="0.2">
      <c r="A38" s="71">
        <v>31</v>
      </c>
      <c r="B38" s="71" t="s">
        <v>195</v>
      </c>
      <c r="C38" s="71" t="s">
        <v>90</v>
      </c>
      <c r="D38" s="71">
        <v>0.49</v>
      </c>
      <c r="E38" s="71">
        <v>33</v>
      </c>
      <c r="F38" s="71">
        <v>1</v>
      </c>
      <c r="G38" s="71">
        <v>57.5</v>
      </c>
      <c r="H38" s="71">
        <v>25.687000000000001</v>
      </c>
      <c r="I38" s="71">
        <v>1390</v>
      </c>
      <c r="J38" s="71">
        <v>-27.01</v>
      </c>
      <c r="M38" s="71">
        <v>3.5788999999999999E-3</v>
      </c>
      <c r="V38" s="71" t="s">
        <v>143</v>
      </c>
      <c r="W38" s="71" t="s">
        <v>196</v>
      </c>
    </row>
    <row r="39" spans="1:23" x14ac:dyDescent="0.2">
      <c r="A39" s="71">
        <v>32</v>
      </c>
      <c r="B39" s="71" t="s">
        <v>197</v>
      </c>
      <c r="C39" s="71" t="s">
        <v>91</v>
      </c>
      <c r="D39" s="71">
        <v>0.57999999999999996</v>
      </c>
      <c r="E39" s="71">
        <v>33</v>
      </c>
      <c r="F39" s="71">
        <v>1</v>
      </c>
      <c r="G39" s="71">
        <v>57.5</v>
      </c>
      <c r="H39" s="71">
        <v>25.88</v>
      </c>
      <c r="I39" s="71">
        <v>1402</v>
      </c>
      <c r="J39" s="71">
        <v>-27.07</v>
      </c>
      <c r="M39" s="71">
        <v>3.5785999999999999E-3</v>
      </c>
      <c r="V39" s="71" t="s">
        <v>143</v>
      </c>
      <c r="W39" s="71" t="s">
        <v>198</v>
      </c>
    </row>
    <row r="40" spans="1:23" x14ac:dyDescent="0.2">
      <c r="A40" s="71">
        <v>33</v>
      </c>
      <c r="B40" s="71" t="s">
        <v>199</v>
      </c>
      <c r="C40" s="71" t="s">
        <v>92</v>
      </c>
      <c r="D40" s="71">
        <v>0.49</v>
      </c>
      <c r="E40" s="71">
        <v>33</v>
      </c>
      <c r="F40" s="71">
        <v>1</v>
      </c>
      <c r="G40" s="71">
        <v>57.5</v>
      </c>
      <c r="H40" s="71">
        <v>25.795000000000002</v>
      </c>
      <c r="I40" s="71">
        <v>1393</v>
      </c>
      <c r="J40" s="71">
        <v>-27.093</v>
      </c>
      <c r="M40" s="71">
        <v>3.5785000000000001E-3</v>
      </c>
      <c r="V40" s="71" t="s">
        <v>143</v>
      </c>
      <c r="W40" s="71" t="s">
        <v>200</v>
      </c>
    </row>
    <row r="41" spans="1:23" x14ac:dyDescent="0.2">
      <c r="A41" s="71">
        <v>34</v>
      </c>
      <c r="B41" s="71" t="s">
        <v>201</v>
      </c>
      <c r="C41" s="71" t="s">
        <v>93</v>
      </c>
      <c r="D41" s="71">
        <v>0.54</v>
      </c>
      <c r="E41" s="71">
        <v>33</v>
      </c>
      <c r="F41" s="71">
        <v>1</v>
      </c>
      <c r="G41" s="71">
        <v>57.5</v>
      </c>
      <c r="H41" s="71">
        <v>25.779</v>
      </c>
      <c r="I41" s="71">
        <v>1395</v>
      </c>
      <c r="J41" s="71">
        <v>-27.061</v>
      </c>
      <c r="M41" s="71">
        <v>3.5787000000000002E-3</v>
      </c>
      <c r="V41" s="71" t="s">
        <v>143</v>
      </c>
      <c r="W41" s="71" t="s">
        <v>202</v>
      </c>
    </row>
    <row r="42" spans="1:23" x14ac:dyDescent="0.2">
      <c r="A42" s="71">
        <v>36</v>
      </c>
      <c r="B42" s="71" t="s">
        <v>205</v>
      </c>
      <c r="C42" s="71" t="s">
        <v>95</v>
      </c>
      <c r="D42" s="71">
        <v>0.59</v>
      </c>
      <c r="E42" s="71">
        <v>33</v>
      </c>
      <c r="F42" s="71">
        <v>1</v>
      </c>
      <c r="G42" s="71">
        <v>57.5</v>
      </c>
      <c r="H42" s="71">
        <v>25.850999999999999</v>
      </c>
      <c r="I42" s="71">
        <v>1398</v>
      </c>
      <c r="J42" s="71">
        <v>-27.032</v>
      </c>
      <c r="M42" s="71">
        <v>3.5788E-3</v>
      </c>
      <c r="V42" s="71" t="s">
        <v>143</v>
      </c>
      <c r="W42" s="71" t="s">
        <v>206</v>
      </c>
    </row>
    <row r="43" spans="1:23" x14ac:dyDescent="0.2">
      <c r="A43" s="71">
        <v>37</v>
      </c>
      <c r="B43" s="71" t="s">
        <v>207</v>
      </c>
      <c r="C43" s="71" t="s">
        <v>96</v>
      </c>
      <c r="D43" s="71">
        <v>0.45</v>
      </c>
      <c r="E43" s="71">
        <v>33</v>
      </c>
      <c r="F43" s="71">
        <v>1</v>
      </c>
      <c r="G43" s="71">
        <v>57.5</v>
      </c>
      <c r="H43" s="71">
        <v>25.870999999999999</v>
      </c>
      <c r="I43" s="71">
        <v>1402</v>
      </c>
      <c r="J43" s="71">
        <v>-27.050999999999998</v>
      </c>
      <c r="M43" s="71">
        <v>3.5787000000000002E-3</v>
      </c>
      <c r="V43" s="71" t="s">
        <v>143</v>
      </c>
      <c r="W43" s="71" t="s">
        <v>208</v>
      </c>
    </row>
    <row r="44" spans="1:23" x14ac:dyDescent="0.2">
      <c r="A44" s="71">
        <v>38</v>
      </c>
      <c r="B44" s="71" t="s">
        <v>209</v>
      </c>
      <c r="C44" s="71" t="s">
        <v>97</v>
      </c>
      <c r="D44" s="71">
        <v>0.51</v>
      </c>
      <c r="E44" s="71">
        <v>33</v>
      </c>
      <c r="F44" s="71">
        <v>1</v>
      </c>
      <c r="G44" s="71">
        <v>57.5</v>
      </c>
      <c r="H44" s="71">
        <v>25.905000000000001</v>
      </c>
      <c r="I44" s="71">
        <v>1402</v>
      </c>
      <c r="J44" s="71">
        <v>-27.073</v>
      </c>
      <c r="M44" s="71">
        <v>3.5785999999999999E-3</v>
      </c>
      <c r="V44" s="71" t="s">
        <v>143</v>
      </c>
      <c r="W44" s="71" t="s">
        <v>210</v>
      </c>
    </row>
    <row r="45" spans="1:23" x14ac:dyDescent="0.2">
      <c r="A45" s="71">
        <v>39</v>
      </c>
      <c r="B45" s="71" t="s">
        <v>211</v>
      </c>
      <c r="C45" s="71" t="s">
        <v>98</v>
      </c>
      <c r="D45" s="71">
        <v>0.59</v>
      </c>
      <c r="E45" s="71">
        <v>33</v>
      </c>
      <c r="F45" s="71">
        <v>1</v>
      </c>
      <c r="G45" s="71">
        <v>57.5</v>
      </c>
      <c r="H45" s="71">
        <v>25.878</v>
      </c>
      <c r="I45" s="71">
        <v>1401</v>
      </c>
      <c r="J45" s="71">
        <v>-27.032</v>
      </c>
      <c r="M45" s="71">
        <v>3.5788E-3</v>
      </c>
      <c r="V45" s="71" t="s">
        <v>143</v>
      </c>
      <c r="W45" s="71" t="s">
        <v>212</v>
      </c>
    </row>
    <row r="46" spans="1:23" x14ac:dyDescent="0.2">
      <c r="A46" s="71">
        <v>40</v>
      </c>
      <c r="B46" s="71" t="s">
        <v>213</v>
      </c>
      <c r="C46" s="71" t="s">
        <v>99</v>
      </c>
      <c r="D46" s="71">
        <v>0.45</v>
      </c>
      <c r="E46" s="71">
        <v>33</v>
      </c>
      <c r="F46" s="71">
        <v>1</v>
      </c>
      <c r="G46" s="71">
        <v>57.5</v>
      </c>
      <c r="H46" s="71">
        <v>26.018000000000001</v>
      </c>
      <c r="I46" s="71">
        <v>1408</v>
      </c>
      <c r="J46" s="71">
        <v>-27.093</v>
      </c>
      <c r="M46" s="71">
        <v>3.5785000000000001E-3</v>
      </c>
      <c r="V46" s="71" t="s">
        <v>143</v>
      </c>
      <c r="W46" s="71" t="s">
        <v>214</v>
      </c>
    </row>
    <row r="47" spans="1:23" x14ac:dyDescent="0.2">
      <c r="A47" s="71">
        <v>41</v>
      </c>
      <c r="B47" s="71" t="s">
        <v>215</v>
      </c>
      <c r="C47" s="71" t="s">
        <v>100</v>
      </c>
      <c r="D47" s="71">
        <v>0.5</v>
      </c>
      <c r="E47" s="71">
        <v>33</v>
      </c>
      <c r="F47" s="71">
        <v>1</v>
      </c>
      <c r="G47" s="71">
        <v>57.5</v>
      </c>
      <c r="H47" s="71">
        <v>26.004000000000001</v>
      </c>
      <c r="I47" s="71">
        <v>1409</v>
      </c>
      <c r="J47" s="71">
        <v>-27.044</v>
      </c>
      <c r="M47" s="71">
        <v>3.5787000000000002E-3</v>
      </c>
      <c r="V47" s="71" t="s">
        <v>143</v>
      </c>
      <c r="W47" s="71" t="s">
        <v>216</v>
      </c>
    </row>
    <row r="48" spans="1:23" x14ac:dyDescent="0.2">
      <c r="A48" s="71">
        <v>43</v>
      </c>
      <c r="B48" s="71" t="s">
        <v>17</v>
      </c>
      <c r="C48" s="71" t="s">
        <v>102</v>
      </c>
      <c r="D48" s="71">
        <v>0.58320000000000005</v>
      </c>
      <c r="E48">
        <v>57</v>
      </c>
      <c r="F48">
        <v>1</v>
      </c>
      <c r="G48">
        <v>57.5</v>
      </c>
      <c r="H48">
        <v>26.238</v>
      </c>
      <c r="I48">
        <v>1421</v>
      </c>
      <c r="J48">
        <v>-27.04</v>
      </c>
      <c r="M48">
        <v>3.5787000000000002E-3</v>
      </c>
      <c r="V48" s="71" t="s">
        <v>143</v>
      </c>
      <c r="W48" s="71" t="s">
        <v>218</v>
      </c>
    </row>
    <row r="49" spans="1:23" x14ac:dyDescent="0.2">
      <c r="A49" s="71">
        <v>44</v>
      </c>
      <c r="B49" s="71" t="s">
        <v>12</v>
      </c>
      <c r="C49" s="71" t="s">
        <v>103</v>
      </c>
      <c r="D49" s="71">
        <v>0.47410000000000002</v>
      </c>
      <c r="E49">
        <v>57</v>
      </c>
      <c r="F49">
        <v>1</v>
      </c>
      <c r="G49">
        <v>57.5</v>
      </c>
      <c r="H49">
        <v>26.346</v>
      </c>
      <c r="I49">
        <v>1428</v>
      </c>
      <c r="J49">
        <v>-27.056999999999999</v>
      </c>
      <c r="M49">
        <v>3.5787000000000002E-3</v>
      </c>
      <c r="V49" s="71" t="s">
        <v>143</v>
      </c>
      <c r="W49" s="71" t="s">
        <v>219</v>
      </c>
    </row>
    <row r="50" spans="1:23" x14ac:dyDescent="0.2">
      <c r="A50" s="71">
        <v>45</v>
      </c>
      <c r="B50" s="71" t="s">
        <v>12</v>
      </c>
      <c r="C50" s="71" t="s">
        <v>104</v>
      </c>
      <c r="D50" s="71">
        <v>0.61429999999999996</v>
      </c>
      <c r="E50">
        <v>57</v>
      </c>
      <c r="F50">
        <v>1</v>
      </c>
      <c r="G50">
        <v>57.5</v>
      </c>
      <c r="H50">
        <v>26.283999999999999</v>
      </c>
      <c r="I50">
        <v>1423</v>
      </c>
      <c r="J50">
        <v>-27.062999999999999</v>
      </c>
      <c r="M50">
        <v>3.5787000000000002E-3</v>
      </c>
      <c r="V50" s="71" t="s">
        <v>143</v>
      </c>
      <c r="W50" s="71" t="s">
        <v>220</v>
      </c>
    </row>
    <row r="51" spans="1:23" x14ac:dyDescent="0.2">
      <c r="A51" s="71">
        <v>46</v>
      </c>
      <c r="B51" s="71" t="s">
        <v>221</v>
      </c>
      <c r="C51" s="71" t="s">
        <v>105</v>
      </c>
      <c r="D51" s="71">
        <v>0.45</v>
      </c>
      <c r="E51">
        <v>33</v>
      </c>
      <c r="F51">
        <v>1</v>
      </c>
      <c r="G51">
        <v>57.5</v>
      </c>
      <c r="H51">
        <v>25.83</v>
      </c>
      <c r="I51">
        <v>1398</v>
      </c>
      <c r="J51">
        <v>-27.038</v>
      </c>
      <c r="M51">
        <v>3.5787000000000002E-3</v>
      </c>
      <c r="V51" s="71" t="s">
        <v>143</v>
      </c>
      <c r="W51" s="71" t="s">
        <v>222</v>
      </c>
    </row>
    <row r="52" spans="1:23" x14ac:dyDescent="0.2">
      <c r="A52" s="71">
        <v>47</v>
      </c>
      <c r="B52" s="71" t="s">
        <v>223</v>
      </c>
      <c r="C52" s="71" t="s">
        <v>106</v>
      </c>
      <c r="D52" s="71">
        <v>0.6</v>
      </c>
      <c r="E52">
        <v>33</v>
      </c>
      <c r="F52">
        <v>1</v>
      </c>
      <c r="G52">
        <v>57.5</v>
      </c>
      <c r="H52">
        <v>25.956</v>
      </c>
      <c r="I52">
        <v>1405</v>
      </c>
      <c r="J52">
        <v>-27.114999999999998</v>
      </c>
      <c r="M52">
        <v>3.5785000000000001E-3</v>
      </c>
      <c r="V52" s="71" t="s">
        <v>143</v>
      </c>
      <c r="W52" s="71" t="s">
        <v>224</v>
      </c>
    </row>
    <row r="53" spans="1:23" x14ac:dyDescent="0.2">
      <c r="A53" s="71">
        <v>48</v>
      </c>
      <c r="B53" s="71" t="s">
        <v>225</v>
      </c>
      <c r="C53" s="71" t="s">
        <v>107</v>
      </c>
      <c r="D53" s="71">
        <v>0.48</v>
      </c>
      <c r="E53">
        <v>33</v>
      </c>
      <c r="F53">
        <v>1</v>
      </c>
      <c r="G53">
        <v>57.5</v>
      </c>
      <c r="H53">
        <v>25.966999999999999</v>
      </c>
      <c r="I53">
        <v>1405</v>
      </c>
      <c r="J53">
        <v>-27.068000000000001</v>
      </c>
      <c r="M53">
        <v>3.5785999999999999E-3</v>
      </c>
      <c r="V53" s="71" t="s">
        <v>143</v>
      </c>
      <c r="W53" s="71" t="s">
        <v>226</v>
      </c>
    </row>
    <row r="54" spans="1:23" x14ac:dyDescent="0.2">
      <c r="A54" s="71">
        <v>49</v>
      </c>
      <c r="B54" s="71" t="s">
        <v>227</v>
      </c>
      <c r="C54" s="71" t="s">
        <v>108</v>
      </c>
      <c r="D54" s="71">
        <v>0.53</v>
      </c>
      <c r="E54">
        <v>33</v>
      </c>
      <c r="F54">
        <v>1</v>
      </c>
      <c r="G54">
        <v>57.5</v>
      </c>
      <c r="H54">
        <v>25.911999999999999</v>
      </c>
      <c r="I54">
        <v>1402</v>
      </c>
      <c r="J54">
        <v>-27.044</v>
      </c>
      <c r="M54">
        <v>3.5787000000000002E-3</v>
      </c>
      <c r="V54" s="71" t="s">
        <v>143</v>
      </c>
      <c r="W54" s="71" t="s">
        <v>228</v>
      </c>
    </row>
    <row r="55" spans="1:23" x14ac:dyDescent="0.2">
      <c r="A55" s="71">
        <v>50</v>
      </c>
      <c r="B55" s="71" t="s">
        <v>229</v>
      </c>
      <c r="C55" s="71" t="s">
        <v>109</v>
      </c>
      <c r="D55" s="71">
        <v>0.47</v>
      </c>
      <c r="E55">
        <v>33</v>
      </c>
      <c r="F55">
        <v>1</v>
      </c>
      <c r="G55">
        <v>57.5</v>
      </c>
      <c r="H55">
        <v>25.963999999999999</v>
      </c>
      <c r="I55">
        <v>1404</v>
      </c>
      <c r="J55">
        <v>-27.085000000000001</v>
      </c>
      <c r="M55">
        <v>3.5785999999999999E-3</v>
      </c>
      <c r="V55" s="71" t="s">
        <v>230</v>
      </c>
      <c r="W55" s="71" t="s">
        <v>231</v>
      </c>
    </row>
    <row r="56" spans="1:23" x14ac:dyDescent="0.2">
      <c r="A56" s="71">
        <v>51</v>
      </c>
      <c r="B56" s="71" t="s">
        <v>232</v>
      </c>
      <c r="C56" s="71" t="s">
        <v>110</v>
      </c>
      <c r="D56" s="71">
        <v>0.59</v>
      </c>
      <c r="E56">
        <v>33</v>
      </c>
      <c r="F56">
        <v>1</v>
      </c>
      <c r="G56">
        <v>57.5</v>
      </c>
      <c r="H56">
        <v>26.068000000000001</v>
      </c>
      <c r="I56">
        <v>1410</v>
      </c>
      <c r="J56">
        <v>-27.021000000000001</v>
      </c>
      <c r="M56">
        <v>3.5788E-3</v>
      </c>
      <c r="V56" s="71" t="s">
        <v>230</v>
      </c>
      <c r="W56" s="71" t="s">
        <v>233</v>
      </c>
    </row>
    <row r="57" spans="1:23" x14ac:dyDescent="0.2">
      <c r="A57" s="71">
        <v>52</v>
      </c>
      <c r="B57" s="71" t="s">
        <v>234</v>
      </c>
      <c r="C57" s="71" t="s">
        <v>111</v>
      </c>
      <c r="D57" s="71">
        <v>0.52</v>
      </c>
      <c r="E57">
        <v>33</v>
      </c>
      <c r="F57">
        <v>1</v>
      </c>
      <c r="G57">
        <v>57.5</v>
      </c>
      <c r="H57">
        <v>26.134</v>
      </c>
      <c r="I57">
        <v>1413</v>
      </c>
      <c r="J57">
        <v>-27.071999999999999</v>
      </c>
      <c r="M57">
        <v>3.5785999999999999E-3</v>
      </c>
      <c r="V57" s="71" t="s">
        <v>230</v>
      </c>
      <c r="W57" s="71" t="s">
        <v>235</v>
      </c>
    </row>
    <row r="58" spans="1:23" x14ac:dyDescent="0.2">
      <c r="A58" s="71">
        <v>54</v>
      </c>
      <c r="B58" s="71" t="s">
        <v>17</v>
      </c>
      <c r="C58" s="71" t="s">
        <v>113</v>
      </c>
      <c r="D58" s="71">
        <v>0.59889999999999999</v>
      </c>
      <c r="E58">
        <v>57</v>
      </c>
      <c r="F58">
        <v>1</v>
      </c>
      <c r="G58">
        <v>57.5</v>
      </c>
      <c r="H58">
        <v>26.356000000000002</v>
      </c>
      <c r="I58">
        <v>1426</v>
      </c>
      <c r="J58">
        <v>-27.088999999999999</v>
      </c>
      <c r="M58">
        <v>3.5785999999999999E-3</v>
      </c>
      <c r="V58" s="71" t="s">
        <v>230</v>
      </c>
      <c r="W58" s="71" t="s">
        <v>237</v>
      </c>
    </row>
    <row r="59" spans="1:23" x14ac:dyDescent="0.2">
      <c r="A59" s="71">
        <v>55</v>
      </c>
      <c r="B59" s="71" t="s">
        <v>12</v>
      </c>
      <c r="C59" s="71" t="s">
        <v>114</v>
      </c>
      <c r="D59" s="71">
        <v>0.57999999999999996</v>
      </c>
      <c r="E59">
        <v>57</v>
      </c>
      <c r="F59">
        <v>1</v>
      </c>
      <c r="G59">
        <v>57.5</v>
      </c>
      <c r="H59">
        <v>27.318000000000001</v>
      </c>
      <c r="I59">
        <v>1478</v>
      </c>
      <c r="J59">
        <v>-27.030999999999999</v>
      </c>
      <c r="M59">
        <v>3.5788E-3</v>
      </c>
      <c r="V59" s="71" t="s">
        <v>230</v>
      </c>
      <c r="W59" s="71" t="s">
        <v>238</v>
      </c>
    </row>
    <row r="60" spans="1:23" x14ac:dyDescent="0.2">
      <c r="A60" s="71">
        <v>56</v>
      </c>
      <c r="B60" s="71" t="s">
        <v>12</v>
      </c>
      <c r="C60" s="71" t="s">
        <v>115</v>
      </c>
      <c r="D60" s="71">
        <v>0.55530000000000002</v>
      </c>
      <c r="E60">
        <v>57</v>
      </c>
      <c r="F60">
        <v>1</v>
      </c>
      <c r="G60">
        <v>57.5</v>
      </c>
      <c r="H60">
        <v>27.138999999999999</v>
      </c>
      <c r="I60">
        <v>1466</v>
      </c>
      <c r="J60">
        <v>-27.071000000000002</v>
      </c>
      <c r="M60">
        <v>3.5785999999999999E-3</v>
      </c>
      <c r="V60" s="71" t="s">
        <v>230</v>
      </c>
      <c r="W60" s="71" t="s">
        <v>239</v>
      </c>
    </row>
    <row r="61" spans="1:23" x14ac:dyDescent="0.2">
      <c r="A61" s="71">
        <v>60</v>
      </c>
      <c r="B61" s="71" t="s">
        <v>13</v>
      </c>
      <c r="C61" s="71" t="s">
        <v>119</v>
      </c>
      <c r="D61" s="71">
        <v>1.53</v>
      </c>
      <c r="E61">
        <v>50</v>
      </c>
      <c r="F61">
        <v>1</v>
      </c>
      <c r="G61">
        <v>57.5</v>
      </c>
      <c r="H61">
        <v>26.838999999999999</v>
      </c>
      <c r="I61">
        <v>1451</v>
      </c>
      <c r="J61">
        <v>-27.041</v>
      </c>
      <c r="M61">
        <v>3.5787000000000002E-3</v>
      </c>
      <c r="V61" s="71" t="s">
        <v>230</v>
      </c>
      <c r="W61" s="71" t="s">
        <v>243</v>
      </c>
    </row>
    <row r="62" spans="1:23" x14ac:dyDescent="0.2">
      <c r="A62" s="71">
        <v>63</v>
      </c>
      <c r="B62" s="71" t="s">
        <v>128</v>
      </c>
      <c r="C62" s="71" t="s">
        <v>249</v>
      </c>
      <c r="D62">
        <v>0.54430000000000001</v>
      </c>
      <c r="E62">
        <v>57</v>
      </c>
      <c r="F62">
        <v>1</v>
      </c>
      <c r="G62">
        <v>57.5</v>
      </c>
      <c r="H62">
        <v>27.082000000000001</v>
      </c>
      <c r="I62">
        <v>1464</v>
      </c>
      <c r="J62">
        <v>-26.986999999999998</v>
      </c>
      <c r="M62">
        <v>3.5788999999999999E-3</v>
      </c>
      <c r="V62" s="71" t="s">
        <v>230</v>
      </c>
      <c r="W62" s="71" t="s">
        <v>250</v>
      </c>
    </row>
    <row r="63" spans="1:23" x14ac:dyDescent="0.2">
      <c r="A63" s="71">
        <v>64</v>
      </c>
      <c r="B63" s="71" t="s">
        <v>128</v>
      </c>
      <c r="C63" s="71" t="s">
        <v>251</v>
      </c>
      <c r="D63">
        <v>0.61270000000000002</v>
      </c>
      <c r="E63">
        <v>57</v>
      </c>
      <c r="F63">
        <v>1</v>
      </c>
      <c r="G63">
        <v>57.5</v>
      </c>
      <c r="H63">
        <v>26.89</v>
      </c>
      <c r="I63">
        <v>1456</v>
      </c>
      <c r="J63">
        <v>-27.088999999999999</v>
      </c>
      <c r="M63">
        <v>3.5785999999999999E-3</v>
      </c>
      <c r="V63" s="71" t="s">
        <v>230</v>
      </c>
      <c r="W63" s="71" t="s">
        <v>252</v>
      </c>
    </row>
    <row r="64" spans="1:23" x14ac:dyDescent="0.2">
      <c r="A64" s="71">
        <v>65</v>
      </c>
      <c r="B64" s="71" t="s">
        <v>128</v>
      </c>
      <c r="C64" s="71" t="s">
        <v>253</v>
      </c>
      <c r="D64">
        <v>1.0479000000000001</v>
      </c>
      <c r="E64">
        <v>57</v>
      </c>
      <c r="F64">
        <v>1</v>
      </c>
      <c r="G64">
        <v>57.5</v>
      </c>
      <c r="H64">
        <v>26.896000000000001</v>
      </c>
      <c r="I64">
        <v>1456</v>
      </c>
      <c r="J64">
        <v>-27.207999999999998</v>
      </c>
      <c r="M64">
        <v>3.5780999999999999E-3</v>
      </c>
      <c r="V64" s="71" t="s">
        <v>230</v>
      </c>
      <c r="W64" s="71" t="s">
        <v>254</v>
      </c>
    </row>
    <row r="65" spans="1:23" x14ac:dyDescent="0.2">
      <c r="A65" s="71">
        <v>67</v>
      </c>
      <c r="B65" s="71" t="s">
        <v>128</v>
      </c>
      <c r="C65" s="71" t="s">
        <v>257</v>
      </c>
      <c r="D65">
        <v>0.35470000000000002</v>
      </c>
      <c r="E65">
        <v>57</v>
      </c>
      <c r="F65">
        <v>1</v>
      </c>
      <c r="G65">
        <v>57.5</v>
      </c>
      <c r="H65">
        <v>27.286999999999999</v>
      </c>
      <c r="I65">
        <v>1477</v>
      </c>
      <c r="J65">
        <v>-27.634</v>
      </c>
      <c r="M65">
        <v>3.5766000000000001E-3</v>
      </c>
      <c r="V65" s="71" t="s">
        <v>230</v>
      </c>
      <c r="W65" s="71" t="s">
        <v>258</v>
      </c>
    </row>
    <row r="66" spans="1:23" x14ac:dyDescent="0.2">
      <c r="A66" s="71">
        <v>68</v>
      </c>
      <c r="B66" s="71" t="s">
        <v>64</v>
      </c>
      <c r="C66" s="71" t="s">
        <v>259</v>
      </c>
      <c r="E66">
        <v>98</v>
      </c>
      <c r="F66">
        <v>1</v>
      </c>
      <c r="G66">
        <v>57.5</v>
      </c>
      <c r="H66">
        <v>27.533999999999999</v>
      </c>
      <c r="I66">
        <v>1491</v>
      </c>
      <c r="J66">
        <v>-27.071000000000002</v>
      </c>
      <c r="M66">
        <v>3.5785999999999999E-3</v>
      </c>
      <c r="V66" s="71" t="s">
        <v>230</v>
      </c>
      <c r="W66" s="71" t="s">
        <v>260</v>
      </c>
    </row>
    <row r="67" spans="1:23" x14ac:dyDescent="0.2">
      <c r="A67" s="71">
        <v>25</v>
      </c>
      <c r="B67" s="71" t="s">
        <v>12</v>
      </c>
      <c r="C67" s="71" t="s">
        <v>16</v>
      </c>
      <c r="D67" s="71">
        <v>0.57869999999999999</v>
      </c>
      <c r="E67" s="71">
        <v>50</v>
      </c>
      <c r="F67" s="71">
        <v>1</v>
      </c>
      <c r="G67" s="71">
        <v>57.7</v>
      </c>
      <c r="H67" s="71">
        <v>26.038</v>
      </c>
      <c r="I67" s="71">
        <v>1399</v>
      </c>
      <c r="J67" s="71">
        <v>-27.071999999999999</v>
      </c>
      <c r="M67" s="71">
        <v>3.5785999999999999E-3</v>
      </c>
      <c r="V67" s="71" t="s">
        <v>143</v>
      </c>
      <c r="W67" s="71" t="s">
        <v>184</v>
      </c>
    </row>
    <row r="68" spans="1:23" x14ac:dyDescent="0.2">
      <c r="A68" s="71">
        <v>61</v>
      </c>
      <c r="B68" s="71" t="s">
        <v>64</v>
      </c>
      <c r="C68" s="71" t="s">
        <v>244</v>
      </c>
      <c r="E68">
        <v>0</v>
      </c>
      <c r="F68">
        <v>1</v>
      </c>
      <c r="G68">
        <v>57.9</v>
      </c>
      <c r="H68">
        <v>77.891000000000005</v>
      </c>
      <c r="I68">
        <v>4226</v>
      </c>
      <c r="J68">
        <v>-27.067</v>
      </c>
      <c r="M68">
        <v>3.5785999999999999E-3</v>
      </c>
      <c r="V68" s="71" t="s">
        <v>230</v>
      </c>
      <c r="W68" s="71" t="s">
        <v>245</v>
      </c>
    </row>
    <row r="69" spans="1:23" x14ac:dyDescent="0.2">
      <c r="A69" s="71">
        <v>62</v>
      </c>
      <c r="B69" s="71" t="s">
        <v>246</v>
      </c>
      <c r="C69" s="71" t="s">
        <v>247</v>
      </c>
      <c r="E69">
        <v>0</v>
      </c>
      <c r="F69">
        <v>1</v>
      </c>
      <c r="G69">
        <v>57.9</v>
      </c>
      <c r="H69">
        <v>78.097999999999999</v>
      </c>
      <c r="I69">
        <v>4245</v>
      </c>
      <c r="J69">
        <v>-27.085000000000001</v>
      </c>
      <c r="M69">
        <v>3.5785999999999999E-3</v>
      </c>
      <c r="V69" s="71" t="s">
        <v>230</v>
      </c>
      <c r="W69" s="71" t="s">
        <v>248</v>
      </c>
    </row>
    <row r="70" spans="1:23" x14ac:dyDescent="0.2">
      <c r="A70" s="71">
        <v>59</v>
      </c>
      <c r="B70" s="71" t="s">
        <v>12</v>
      </c>
      <c r="C70" s="71" t="s">
        <v>118</v>
      </c>
      <c r="D70" s="71">
        <v>0.64</v>
      </c>
      <c r="E70">
        <v>50</v>
      </c>
      <c r="F70">
        <v>2</v>
      </c>
      <c r="G70">
        <v>96.6</v>
      </c>
      <c r="H70">
        <v>26.957000000000001</v>
      </c>
      <c r="I70">
        <v>1455</v>
      </c>
      <c r="J70">
        <v>-27.07</v>
      </c>
      <c r="M70">
        <v>3.5785999999999999E-3</v>
      </c>
      <c r="V70" s="71" t="s">
        <v>230</v>
      </c>
      <c r="W70" s="71" t="s">
        <v>242</v>
      </c>
    </row>
    <row r="71" spans="1:23" x14ac:dyDescent="0.2">
      <c r="A71" s="71">
        <v>5</v>
      </c>
      <c r="B71" s="71" t="s">
        <v>12</v>
      </c>
      <c r="C71" s="71" t="s">
        <v>46</v>
      </c>
      <c r="D71" s="71">
        <v>0.53239999999999998</v>
      </c>
      <c r="E71" s="71">
        <v>57</v>
      </c>
      <c r="F71" s="71">
        <v>2</v>
      </c>
      <c r="G71" s="71">
        <v>101.2</v>
      </c>
      <c r="H71" s="71">
        <v>25.978999999999999</v>
      </c>
      <c r="I71" s="71">
        <v>1409</v>
      </c>
      <c r="J71" s="71">
        <v>-27.07</v>
      </c>
      <c r="M71" s="71">
        <v>3.5785999999999999E-3</v>
      </c>
      <c r="V71" s="71" t="s">
        <v>143</v>
      </c>
      <c r="W71" s="71" t="s">
        <v>148</v>
      </c>
    </row>
    <row r="72" spans="1:23" x14ac:dyDescent="0.2">
      <c r="A72" s="71">
        <v>56</v>
      </c>
      <c r="B72" s="71" t="s">
        <v>12</v>
      </c>
      <c r="C72" s="71" t="s">
        <v>115</v>
      </c>
      <c r="D72" s="71">
        <v>0.55530000000000002</v>
      </c>
      <c r="E72">
        <v>57</v>
      </c>
      <c r="F72">
        <v>2</v>
      </c>
      <c r="G72">
        <v>103</v>
      </c>
      <c r="H72">
        <v>27.17</v>
      </c>
      <c r="I72">
        <v>1466</v>
      </c>
      <c r="J72">
        <v>-27.07</v>
      </c>
      <c r="M72">
        <v>3.5785999999999999E-3</v>
      </c>
      <c r="V72" s="71" t="s">
        <v>230</v>
      </c>
      <c r="W72" s="71" t="s">
        <v>239</v>
      </c>
    </row>
    <row r="73" spans="1:23" x14ac:dyDescent="0.2">
      <c r="A73" s="71">
        <v>60</v>
      </c>
      <c r="B73" s="71" t="s">
        <v>13</v>
      </c>
      <c r="C73" s="71" t="s">
        <v>119</v>
      </c>
      <c r="D73" s="71">
        <v>1.53</v>
      </c>
      <c r="E73">
        <v>50</v>
      </c>
      <c r="F73">
        <v>2</v>
      </c>
      <c r="G73">
        <v>104.9</v>
      </c>
      <c r="H73">
        <v>26.872</v>
      </c>
      <c r="I73">
        <v>1454</v>
      </c>
      <c r="J73">
        <v>-27.07</v>
      </c>
      <c r="M73">
        <v>3.5785999999999999E-3</v>
      </c>
      <c r="V73" s="71" t="s">
        <v>230</v>
      </c>
      <c r="W73" s="71" t="s">
        <v>243</v>
      </c>
    </row>
    <row r="74" spans="1:23" x14ac:dyDescent="0.2">
      <c r="A74" s="71">
        <v>22</v>
      </c>
      <c r="B74" s="71" t="s">
        <v>17</v>
      </c>
      <c r="C74" s="71" t="s">
        <v>63</v>
      </c>
      <c r="D74" s="71">
        <v>0.55549999999999999</v>
      </c>
      <c r="E74" s="71">
        <v>50</v>
      </c>
      <c r="F74" s="71">
        <v>2</v>
      </c>
      <c r="G74" s="71">
        <v>105.1</v>
      </c>
      <c r="H74" s="71">
        <v>25.754000000000001</v>
      </c>
      <c r="I74" s="71">
        <v>1394</v>
      </c>
      <c r="J74" s="71">
        <v>-27.07</v>
      </c>
      <c r="M74" s="71">
        <v>3.5785999999999999E-3</v>
      </c>
      <c r="V74" s="71" t="s">
        <v>143</v>
      </c>
      <c r="W74" s="71" t="s">
        <v>181</v>
      </c>
    </row>
    <row r="75" spans="1:23" x14ac:dyDescent="0.2">
      <c r="A75" s="71">
        <v>4</v>
      </c>
      <c r="B75" s="71" t="s">
        <v>12</v>
      </c>
      <c r="C75" s="71" t="s">
        <v>45</v>
      </c>
      <c r="D75" s="71">
        <v>0.56259999999999999</v>
      </c>
      <c r="E75" s="71">
        <v>57</v>
      </c>
      <c r="F75" s="71">
        <v>2</v>
      </c>
      <c r="G75" s="71">
        <v>106.6</v>
      </c>
      <c r="H75" s="71">
        <v>26.207999999999998</v>
      </c>
      <c r="I75" s="71">
        <v>1419</v>
      </c>
      <c r="J75" s="71">
        <v>-27.07</v>
      </c>
      <c r="M75" s="71">
        <v>3.5785999999999999E-3</v>
      </c>
      <c r="V75" s="71" t="s">
        <v>143</v>
      </c>
      <c r="W75" s="71" t="s">
        <v>147</v>
      </c>
    </row>
    <row r="76" spans="1:23" x14ac:dyDescent="0.2">
      <c r="A76" s="71">
        <v>15</v>
      </c>
      <c r="B76" s="71" t="s">
        <v>167</v>
      </c>
      <c r="C76" s="71" t="s">
        <v>56</v>
      </c>
      <c r="D76" s="71">
        <v>0.49</v>
      </c>
      <c r="E76" s="71">
        <v>33</v>
      </c>
      <c r="F76" s="71">
        <v>2</v>
      </c>
      <c r="G76" s="71">
        <v>106.6</v>
      </c>
      <c r="H76" s="71">
        <v>25.45</v>
      </c>
      <c r="I76" s="71">
        <v>1378</v>
      </c>
      <c r="J76" s="71">
        <v>-27.07</v>
      </c>
      <c r="M76" s="71">
        <v>3.5785999999999999E-3</v>
      </c>
      <c r="V76" s="71" t="s">
        <v>143</v>
      </c>
      <c r="W76" s="71" t="s">
        <v>168</v>
      </c>
    </row>
    <row r="77" spans="1:23" x14ac:dyDescent="0.2">
      <c r="A77" s="71">
        <v>42</v>
      </c>
      <c r="B77" s="71" t="s">
        <v>17</v>
      </c>
      <c r="C77" s="71" t="s">
        <v>101</v>
      </c>
      <c r="D77" s="71">
        <v>0.54179999999999995</v>
      </c>
      <c r="E77">
        <v>57</v>
      </c>
      <c r="F77">
        <v>2</v>
      </c>
      <c r="G77">
        <v>106.6</v>
      </c>
      <c r="H77">
        <v>26.306000000000001</v>
      </c>
      <c r="I77">
        <v>1421</v>
      </c>
      <c r="J77">
        <v>-27.07</v>
      </c>
      <c r="M77">
        <v>3.5785999999999999E-3</v>
      </c>
      <c r="V77" s="71" t="s">
        <v>143</v>
      </c>
      <c r="W77" s="71" t="s">
        <v>217</v>
      </c>
    </row>
    <row r="78" spans="1:23" x14ac:dyDescent="0.2">
      <c r="A78" s="71">
        <v>12</v>
      </c>
      <c r="B78" s="71" t="s">
        <v>161</v>
      </c>
      <c r="C78" s="71" t="s">
        <v>53</v>
      </c>
      <c r="D78" s="71">
        <v>0.52</v>
      </c>
      <c r="E78" s="71">
        <v>33</v>
      </c>
      <c r="F78" s="71">
        <v>2</v>
      </c>
      <c r="G78" s="71">
        <v>106.8</v>
      </c>
      <c r="H78" s="71">
        <v>25.445</v>
      </c>
      <c r="I78" s="71">
        <v>1376</v>
      </c>
      <c r="J78" s="71">
        <v>-27.07</v>
      </c>
      <c r="M78" s="71">
        <v>3.5785999999999999E-3</v>
      </c>
      <c r="V78" s="71" t="s">
        <v>143</v>
      </c>
      <c r="W78" s="71" t="s">
        <v>162</v>
      </c>
    </row>
    <row r="79" spans="1:23" x14ac:dyDescent="0.2">
      <c r="A79" s="71">
        <v>21</v>
      </c>
      <c r="B79" s="71" t="s">
        <v>179</v>
      </c>
      <c r="C79" s="71" t="s">
        <v>62</v>
      </c>
      <c r="D79" s="71">
        <v>0.6</v>
      </c>
      <c r="E79" s="71">
        <v>33</v>
      </c>
      <c r="F79" s="71">
        <v>2</v>
      </c>
      <c r="G79" s="71">
        <v>107</v>
      </c>
      <c r="H79" s="71">
        <v>25.63</v>
      </c>
      <c r="I79" s="71">
        <v>1386</v>
      </c>
      <c r="J79" s="71">
        <v>-27.07</v>
      </c>
      <c r="M79" s="71">
        <v>3.5785999999999999E-3</v>
      </c>
      <c r="V79" s="71" t="s">
        <v>143</v>
      </c>
      <c r="W79" s="71" t="s">
        <v>180</v>
      </c>
    </row>
    <row r="80" spans="1:23" x14ac:dyDescent="0.2">
      <c r="A80" s="71">
        <v>29</v>
      </c>
      <c r="B80" s="71" t="s">
        <v>191</v>
      </c>
      <c r="C80" s="71" t="s">
        <v>21</v>
      </c>
      <c r="D80" s="71">
        <v>0.55000000000000004</v>
      </c>
      <c r="E80" s="71">
        <v>33</v>
      </c>
      <c r="F80" s="71">
        <v>2</v>
      </c>
      <c r="G80" s="71">
        <v>107</v>
      </c>
      <c r="H80" s="71">
        <v>25.724</v>
      </c>
      <c r="I80" s="71">
        <v>1394</v>
      </c>
      <c r="J80" s="71">
        <v>-27.07</v>
      </c>
      <c r="M80" s="71">
        <v>3.5785999999999999E-3</v>
      </c>
      <c r="V80" s="71" t="s">
        <v>143</v>
      </c>
      <c r="W80" s="71" t="s">
        <v>192</v>
      </c>
    </row>
    <row r="81" spans="1:23" x14ac:dyDescent="0.2">
      <c r="A81" s="71">
        <v>35</v>
      </c>
      <c r="B81" s="71" t="s">
        <v>203</v>
      </c>
      <c r="C81" s="71" t="s">
        <v>94</v>
      </c>
      <c r="D81" s="71">
        <v>0.48</v>
      </c>
      <c r="E81" s="71">
        <v>33</v>
      </c>
      <c r="F81" s="71">
        <v>2</v>
      </c>
      <c r="G81" s="71">
        <v>107</v>
      </c>
      <c r="H81" s="71">
        <v>25.777000000000001</v>
      </c>
      <c r="I81" s="71">
        <v>1394</v>
      </c>
      <c r="J81" s="71">
        <v>-27.07</v>
      </c>
      <c r="M81" s="71">
        <v>3.5785999999999999E-3</v>
      </c>
      <c r="V81" s="71" t="s">
        <v>143</v>
      </c>
      <c r="W81" s="71" t="s">
        <v>204</v>
      </c>
    </row>
    <row r="82" spans="1:23" x14ac:dyDescent="0.2">
      <c r="A82" s="71">
        <v>43</v>
      </c>
      <c r="B82" s="71" t="s">
        <v>17</v>
      </c>
      <c r="C82" s="71" t="s">
        <v>102</v>
      </c>
      <c r="D82" s="71">
        <v>0.58320000000000005</v>
      </c>
      <c r="E82">
        <v>57</v>
      </c>
      <c r="F82">
        <v>2</v>
      </c>
      <c r="G82">
        <v>107</v>
      </c>
      <c r="H82">
        <v>26.265999999999998</v>
      </c>
      <c r="I82">
        <v>1420</v>
      </c>
      <c r="J82">
        <v>-27.07</v>
      </c>
      <c r="M82">
        <v>3.5785999999999999E-3</v>
      </c>
      <c r="V82" s="71" t="s">
        <v>143</v>
      </c>
      <c r="W82" s="71" t="s">
        <v>218</v>
      </c>
    </row>
    <row r="83" spans="1:23" x14ac:dyDescent="0.2">
      <c r="A83" s="71">
        <v>2</v>
      </c>
      <c r="B83" s="71" t="s">
        <v>17</v>
      </c>
      <c r="C83" s="71" t="s">
        <v>43</v>
      </c>
      <c r="D83" s="71">
        <v>0.77810000000000001</v>
      </c>
      <c r="E83" s="71">
        <v>57</v>
      </c>
      <c r="F83" s="71">
        <v>2</v>
      </c>
      <c r="G83" s="71">
        <v>107.2</v>
      </c>
      <c r="H83" s="71">
        <v>26.245000000000001</v>
      </c>
      <c r="I83" s="71">
        <v>1420</v>
      </c>
      <c r="J83" s="71">
        <v>-27.07</v>
      </c>
      <c r="M83" s="71">
        <v>3.5785999999999999E-3</v>
      </c>
      <c r="V83" s="71" t="s">
        <v>143</v>
      </c>
      <c r="W83" s="71" t="s">
        <v>145</v>
      </c>
    </row>
    <row r="84" spans="1:23" x14ac:dyDescent="0.2">
      <c r="A84" s="71">
        <v>3</v>
      </c>
      <c r="B84" s="71" t="s">
        <v>17</v>
      </c>
      <c r="C84" s="71" t="s">
        <v>44</v>
      </c>
      <c r="D84" s="71">
        <v>0.57689999999999997</v>
      </c>
      <c r="E84" s="71">
        <v>57</v>
      </c>
      <c r="F84" s="71">
        <v>2</v>
      </c>
      <c r="G84" s="71">
        <v>107.2</v>
      </c>
      <c r="H84" s="71">
        <v>26.353999999999999</v>
      </c>
      <c r="I84" s="71">
        <v>1427</v>
      </c>
      <c r="J84" s="71">
        <v>-27.07</v>
      </c>
      <c r="M84" s="71">
        <v>3.5785999999999999E-3</v>
      </c>
      <c r="V84" s="71" t="s">
        <v>143</v>
      </c>
      <c r="W84" s="71" t="s">
        <v>146</v>
      </c>
    </row>
    <row r="85" spans="1:23" x14ac:dyDescent="0.2">
      <c r="A85" s="71">
        <v>7</v>
      </c>
      <c r="B85" s="71" t="s">
        <v>151</v>
      </c>
      <c r="C85" s="71" t="s">
        <v>48</v>
      </c>
      <c r="D85" s="71">
        <v>0.47</v>
      </c>
      <c r="E85" s="71">
        <v>33</v>
      </c>
      <c r="F85" s="71">
        <v>2</v>
      </c>
      <c r="G85" s="71">
        <v>107.2</v>
      </c>
      <c r="H85" s="71">
        <v>25.3</v>
      </c>
      <c r="I85" s="71">
        <v>1370</v>
      </c>
      <c r="J85" s="71">
        <v>-27.07</v>
      </c>
      <c r="M85" s="71">
        <v>3.5785999999999999E-3</v>
      </c>
      <c r="V85" s="71" t="s">
        <v>143</v>
      </c>
      <c r="W85" s="71" t="s">
        <v>152</v>
      </c>
    </row>
    <row r="86" spans="1:23" x14ac:dyDescent="0.2">
      <c r="A86" s="71">
        <v>8</v>
      </c>
      <c r="B86" s="71" t="s">
        <v>153</v>
      </c>
      <c r="C86" s="71" t="s">
        <v>49</v>
      </c>
      <c r="D86" s="71">
        <v>0.6</v>
      </c>
      <c r="E86" s="71">
        <v>33</v>
      </c>
      <c r="F86" s="71">
        <v>2</v>
      </c>
      <c r="G86" s="71">
        <v>107.2</v>
      </c>
      <c r="H86" s="71">
        <v>25.311</v>
      </c>
      <c r="I86" s="71">
        <v>1369</v>
      </c>
      <c r="J86" s="71">
        <v>-27.07</v>
      </c>
      <c r="M86" s="71">
        <v>3.5785999999999999E-3</v>
      </c>
      <c r="V86" s="71" t="s">
        <v>143</v>
      </c>
      <c r="W86" s="71" t="s">
        <v>154</v>
      </c>
    </row>
    <row r="87" spans="1:23" x14ac:dyDescent="0.2">
      <c r="A87" s="71">
        <v>9</v>
      </c>
      <c r="B87" s="71" t="s">
        <v>155</v>
      </c>
      <c r="C87" s="71" t="s">
        <v>50</v>
      </c>
      <c r="D87" s="71">
        <v>0.52</v>
      </c>
      <c r="E87" s="71">
        <v>33</v>
      </c>
      <c r="F87" s="71">
        <v>2</v>
      </c>
      <c r="G87" s="71">
        <v>107.2</v>
      </c>
      <c r="H87" s="71">
        <v>25.36</v>
      </c>
      <c r="I87" s="71">
        <v>1373</v>
      </c>
      <c r="J87" s="71">
        <v>-27.07</v>
      </c>
      <c r="M87" s="71">
        <v>3.5785999999999999E-3</v>
      </c>
      <c r="V87" s="71" t="s">
        <v>143</v>
      </c>
      <c r="W87" s="71" t="s">
        <v>156</v>
      </c>
    </row>
    <row r="88" spans="1:23" x14ac:dyDescent="0.2">
      <c r="A88" s="71">
        <v>10</v>
      </c>
      <c r="B88" s="71" t="s">
        <v>157</v>
      </c>
      <c r="C88" s="71" t="s">
        <v>51</v>
      </c>
      <c r="D88" s="71">
        <v>0.55000000000000004</v>
      </c>
      <c r="E88" s="71">
        <v>33</v>
      </c>
      <c r="F88" s="71">
        <v>2</v>
      </c>
      <c r="G88" s="71">
        <v>107.2</v>
      </c>
      <c r="H88" s="71">
        <v>25.321000000000002</v>
      </c>
      <c r="I88" s="71">
        <v>1371</v>
      </c>
      <c r="J88" s="71">
        <v>-27.07</v>
      </c>
      <c r="M88" s="71">
        <v>3.5785999999999999E-3</v>
      </c>
      <c r="V88" s="71" t="s">
        <v>143</v>
      </c>
      <c r="W88" s="71" t="s">
        <v>158</v>
      </c>
    </row>
    <row r="89" spans="1:23" x14ac:dyDescent="0.2">
      <c r="A89" s="71">
        <v>11</v>
      </c>
      <c r="B89" s="71" t="s">
        <v>159</v>
      </c>
      <c r="C89" s="71" t="s">
        <v>52</v>
      </c>
      <c r="D89" s="71">
        <v>0.55000000000000004</v>
      </c>
      <c r="E89" s="71">
        <v>33</v>
      </c>
      <c r="F89" s="71">
        <v>2</v>
      </c>
      <c r="G89" s="71">
        <v>107.2</v>
      </c>
      <c r="H89" s="71">
        <v>25.286999999999999</v>
      </c>
      <c r="I89" s="71">
        <v>1370</v>
      </c>
      <c r="J89" s="71">
        <v>-27.07</v>
      </c>
      <c r="M89" s="71">
        <v>3.5785999999999999E-3</v>
      </c>
      <c r="V89" s="71" t="s">
        <v>143</v>
      </c>
      <c r="W89" s="71" t="s">
        <v>160</v>
      </c>
    </row>
    <row r="90" spans="1:23" x14ac:dyDescent="0.2">
      <c r="A90" s="71">
        <v>13</v>
      </c>
      <c r="B90" s="71" t="s">
        <v>163</v>
      </c>
      <c r="C90" s="71" t="s">
        <v>54</v>
      </c>
      <c r="D90" s="71">
        <v>0.5</v>
      </c>
      <c r="E90" s="71">
        <v>33</v>
      </c>
      <c r="F90" s="71">
        <v>2</v>
      </c>
      <c r="G90" s="71">
        <v>107.2</v>
      </c>
      <c r="H90" s="71">
        <v>25.42</v>
      </c>
      <c r="I90" s="71">
        <v>1375</v>
      </c>
      <c r="J90" s="71">
        <v>-27.07</v>
      </c>
      <c r="M90" s="71">
        <v>3.5785999999999999E-3</v>
      </c>
      <c r="V90" s="71" t="s">
        <v>143</v>
      </c>
      <c r="W90" s="71" t="s">
        <v>164</v>
      </c>
    </row>
    <row r="91" spans="1:23" x14ac:dyDescent="0.2">
      <c r="A91" s="71">
        <v>14</v>
      </c>
      <c r="B91" s="71" t="s">
        <v>165</v>
      </c>
      <c r="C91" s="71" t="s">
        <v>55</v>
      </c>
      <c r="D91" s="71">
        <v>0.56000000000000005</v>
      </c>
      <c r="E91" s="71">
        <v>33</v>
      </c>
      <c r="F91" s="71">
        <v>2</v>
      </c>
      <c r="G91" s="71">
        <v>107.2</v>
      </c>
      <c r="H91" s="71">
        <v>25.391999999999999</v>
      </c>
      <c r="I91" s="71">
        <v>1376</v>
      </c>
      <c r="J91" s="71">
        <v>-27.07</v>
      </c>
      <c r="M91" s="71">
        <v>3.5785999999999999E-3</v>
      </c>
      <c r="V91" s="71" t="s">
        <v>143</v>
      </c>
      <c r="W91" s="71" t="s">
        <v>166</v>
      </c>
    </row>
    <row r="92" spans="1:23" x14ac:dyDescent="0.2">
      <c r="A92" s="71">
        <v>16</v>
      </c>
      <c r="B92" s="71" t="s">
        <v>169</v>
      </c>
      <c r="C92" s="71" t="s">
        <v>57</v>
      </c>
      <c r="D92" s="71">
        <v>0.47</v>
      </c>
      <c r="E92" s="71">
        <v>33</v>
      </c>
      <c r="F92" s="71">
        <v>2</v>
      </c>
      <c r="G92" s="71">
        <v>107.2</v>
      </c>
      <c r="H92" s="71">
        <v>25.437000000000001</v>
      </c>
      <c r="I92" s="71">
        <v>1377</v>
      </c>
      <c r="J92" s="71">
        <v>-27.07</v>
      </c>
      <c r="M92" s="71">
        <v>3.5785999999999999E-3</v>
      </c>
      <c r="V92" s="71" t="s">
        <v>143</v>
      </c>
      <c r="W92" s="71" t="s">
        <v>170</v>
      </c>
    </row>
    <row r="93" spans="1:23" x14ac:dyDescent="0.2">
      <c r="A93" s="71">
        <v>17</v>
      </c>
      <c r="B93" s="71" t="s">
        <v>171</v>
      </c>
      <c r="C93" s="71" t="s">
        <v>58</v>
      </c>
      <c r="D93" s="71">
        <v>0.51</v>
      </c>
      <c r="E93" s="71">
        <v>33</v>
      </c>
      <c r="F93" s="71">
        <v>2</v>
      </c>
      <c r="G93" s="71">
        <v>107.2</v>
      </c>
      <c r="H93" s="71">
        <v>25.434000000000001</v>
      </c>
      <c r="I93" s="71">
        <v>1375</v>
      </c>
      <c r="J93" s="71">
        <v>-27.07</v>
      </c>
      <c r="M93" s="71">
        <v>3.5785999999999999E-3</v>
      </c>
      <c r="V93" s="71" t="s">
        <v>143</v>
      </c>
      <c r="W93" s="71" t="s">
        <v>172</v>
      </c>
    </row>
    <row r="94" spans="1:23" x14ac:dyDescent="0.2">
      <c r="A94" s="71">
        <v>18</v>
      </c>
      <c r="B94" s="71" t="s">
        <v>173</v>
      </c>
      <c r="C94" s="71" t="s">
        <v>59</v>
      </c>
      <c r="D94" s="71">
        <v>0.52</v>
      </c>
      <c r="E94" s="71">
        <v>33</v>
      </c>
      <c r="F94" s="71">
        <v>2</v>
      </c>
      <c r="G94" s="71">
        <v>107.2</v>
      </c>
      <c r="H94" s="71">
        <v>25.565000000000001</v>
      </c>
      <c r="I94" s="71">
        <v>1385</v>
      </c>
      <c r="J94" s="71">
        <v>-27.07</v>
      </c>
      <c r="M94" s="71">
        <v>3.5785999999999999E-3</v>
      </c>
      <c r="V94" s="71" t="s">
        <v>143</v>
      </c>
      <c r="W94" s="71" t="s">
        <v>174</v>
      </c>
    </row>
    <row r="95" spans="1:23" x14ac:dyDescent="0.2">
      <c r="A95" s="71">
        <v>19</v>
      </c>
      <c r="B95" s="71" t="s">
        <v>175</v>
      </c>
      <c r="C95" s="71" t="s">
        <v>60</v>
      </c>
      <c r="D95" s="71">
        <v>0.5</v>
      </c>
      <c r="E95" s="71">
        <v>33</v>
      </c>
      <c r="F95" s="71">
        <v>2</v>
      </c>
      <c r="G95" s="71">
        <v>107.2</v>
      </c>
      <c r="H95" s="71">
        <v>25.565999999999999</v>
      </c>
      <c r="I95" s="71">
        <v>1384</v>
      </c>
      <c r="J95" s="71">
        <v>-27.07</v>
      </c>
      <c r="M95" s="71">
        <v>3.5785999999999999E-3</v>
      </c>
      <c r="V95" s="71" t="s">
        <v>143</v>
      </c>
      <c r="W95" s="71" t="s">
        <v>176</v>
      </c>
    </row>
    <row r="96" spans="1:23" x14ac:dyDescent="0.2">
      <c r="A96" s="71">
        <v>20</v>
      </c>
      <c r="B96" s="71" t="s">
        <v>177</v>
      </c>
      <c r="C96" s="71" t="s">
        <v>61</v>
      </c>
      <c r="D96" s="71">
        <v>0.56000000000000005</v>
      </c>
      <c r="E96" s="71">
        <v>33</v>
      </c>
      <c r="F96" s="71">
        <v>2</v>
      </c>
      <c r="G96" s="71">
        <v>107.2</v>
      </c>
      <c r="H96" s="71">
        <v>25.565000000000001</v>
      </c>
      <c r="I96" s="71">
        <v>1384</v>
      </c>
      <c r="J96" s="71">
        <v>-27.07</v>
      </c>
      <c r="M96" s="71">
        <v>3.5785999999999999E-3</v>
      </c>
      <c r="V96" s="71" t="s">
        <v>143</v>
      </c>
      <c r="W96" s="71" t="s">
        <v>178</v>
      </c>
    </row>
    <row r="97" spans="1:23" x14ac:dyDescent="0.2">
      <c r="A97" s="71">
        <v>23</v>
      </c>
      <c r="B97" s="71" t="s">
        <v>17</v>
      </c>
      <c r="C97" s="71" t="s">
        <v>14</v>
      </c>
      <c r="D97" s="71">
        <v>0.52290000000000003</v>
      </c>
      <c r="E97" s="71">
        <v>50</v>
      </c>
      <c r="F97" s="71">
        <v>2</v>
      </c>
      <c r="G97" s="71">
        <v>107.2</v>
      </c>
      <c r="H97" s="71">
        <v>25.751000000000001</v>
      </c>
      <c r="I97" s="71">
        <v>1393</v>
      </c>
      <c r="J97" s="71">
        <v>-27.07</v>
      </c>
      <c r="M97" s="71">
        <v>3.5785999999999999E-3</v>
      </c>
      <c r="V97" s="71" t="s">
        <v>143</v>
      </c>
      <c r="W97" s="71" t="s">
        <v>182</v>
      </c>
    </row>
    <row r="98" spans="1:23" x14ac:dyDescent="0.2">
      <c r="A98" s="71">
        <v>24</v>
      </c>
      <c r="B98" s="71" t="s">
        <v>12</v>
      </c>
      <c r="C98" s="71" t="s">
        <v>15</v>
      </c>
      <c r="D98" s="71">
        <v>0.47460000000000002</v>
      </c>
      <c r="E98" s="71">
        <v>50</v>
      </c>
      <c r="F98" s="71">
        <v>2</v>
      </c>
      <c r="G98" s="71">
        <v>107.2</v>
      </c>
      <c r="H98" s="71">
        <v>25.884</v>
      </c>
      <c r="I98" s="71">
        <v>1398</v>
      </c>
      <c r="J98" s="71">
        <v>-27.07</v>
      </c>
      <c r="M98" s="71">
        <v>3.5785999999999999E-3</v>
      </c>
      <c r="V98" s="71" t="s">
        <v>143</v>
      </c>
      <c r="W98" s="71" t="s">
        <v>183</v>
      </c>
    </row>
    <row r="99" spans="1:23" x14ac:dyDescent="0.2">
      <c r="A99" s="71">
        <v>25</v>
      </c>
      <c r="B99" s="71" t="s">
        <v>12</v>
      </c>
      <c r="C99" s="71" t="s">
        <v>16</v>
      </c>
      <c r="D99" s="71">
        <v>0.57869999999999999</v>
      </c>
      <c r="E99" s="71">
        <v>50</v>
      </c>
      <c r="F99" s="71">
        <v>2</v>
      </c>
      <c r="G99" s="71">
        <v>107.2</v>
      </c>
      <c r="H99" s="71">
        <v>25.887</v>
      </c>
      <c r="I99" s="71">
        <v>1397</v>
      </c>
      <c r="J99" s="71">
        <v>-27.07</v>
      </c>
      <c r="M99" s="71">
        <v>3.5785999999999999E-3</v>
      </c>
      <c r="V99" s="71" t="s">
        <v>143</v>
      </c>
      <c r="W99" s="71" t="s">
        <v>184</v>
      </c>
    </row>
    <row r="100" spans="1:23" x14ac:dyDescent="0.2">
      <c r="A100" s="71">
        <v>26</v>
      </c>
      <c r="B100" s="71" t="s">
        <v>185</v>
      </c>
      <c r="C100" s="71" t="s">
        <v>18</v>
      </c>
      <c r="D100" s="71">
        <v>0.6</v>
      </c>
      <c r="E100" s="71">
        <v>33</v>
      </c>
      <c r="F100" s="71">
        <v>2</v>
      </c>
      <c r="G100" s="71">
        <v>107.2</v>
      </c>
      <c r="H100" s="71">
        <v>25.667000000000002</v>
      </c>
      <c r="I100" s="71">
        <v>1389</v>
      </c>
      <c r="J100" s="71">
        <v>-27.07</v>
      </c>
      <c r="M100" s="71">
        <v>3.5785999999999999E-3</v>
      </c>
      <c r="V100" s="71" t="s">
        <v>143</v>
      </c>
      <c r="W100" s="71" t="s">
        <v>186</v>
      </c>
    </row>
    <row r="101" spans="1:23" x14ac:dyDescent="0.2">
      <c r="A101" s="71">
        <v>28</v>
      </c>
      <c r="B101" s="71" t="s">
        <v>189</v>
      </c>
      <c r="C101" s="71" t="s">
        <v>20</v>
      </c>
      <c r="D101" s="71">
        <v>0.47</v>
      </c>
      <c r="E101" s="71">
        <v>33</v>
      </c>
      <c r="F101" s="71">
        <v>2</v>
      </c>
      <c r="G101" s="71">
        <v>107.2</v>
      </c>
      <c r="H101" s="71">
        <v>25.739000000000001</v>
      </c>
      <c r="I101" s="71">
        <v>1394</v>
      </c>
      <c r="J101" s="71">
        <v>-27.07</v>
      </c>
      <c r="M101" s="71">
        <v>3.5785999999999999E-3</v>
      </c>
      <c r="V101" s="71" t="s">
        <v>143</v>
      </c>
      <c r="W101" s="71" t="s">
        <v>190</v>
      </c>
    </row>
    <row r="102" spans="1:23" x14ac:dyDescent="0.2">
      <c r="A102" s="71">
        <v>31</v>
      </c>
      <c r="B102" s="71" t="s">
        <v>195</v>
      </c>
      <c r="C102" s="71" t="s">
        <v>90</v>
      </c>
      <c r="D102" s="71">
        <v>0.49</v>
      </c>
      <c r="E102" s="71">
        <v>33</v>
      </c>
      <c r="F102" s="71">
        <v>2</v>
      </c>
      <c r="G102" s="71">
        <v>107.2</v>
      </c>
      <c r="H102" s="71">
        <v>25.716999999999999</v>
      </c>
      <c r="I102" s="71">
        <v>1390</v>
      </c>
      <c r="J102" s="71">
        <v>-27.07</v>
      </c>
      <c r="M102" s="71">
        <v>3.5785999999999999E-3</v>
      </c>
      <c r="V102" s="71" t="s">
        <v>143</v>
      </c>
      <c r="W102" s="71" t="s">
        <v>196</v>
      </c>
    </row>
    <row r="103" spans="1:23" x14ac:dyDescent="0.2">
      <c r="A103" s="71">
        <v>32</v>
      </c>
      <c r="B103" s="71" t="s">
        <v>197</v>
      </c>
      <c r="C103" s="71" t="s">
        <v>91</v>
      </c>
      <c r="D103" s="71">
        <v>0.57999999999999996</v>
      </c>
      <c r="E103" s="71">
        <v>33</v>
      </c>
      <c r="F103" s="71">
        <v>2</v>
      </c>
      <c r="G103" s="71">
        <v>107.2</v>
      </c>
      <c r="H103" s="71">
        <v>25.89</v>
      </c>
      <c r="I103" s="71">
        <v>1400</v>
      </c>
      <c r="J103" s="71">
        <v>-27.07</v>
      </c>
      <c r="M103" s="71">
        <v>3.5785999999999999E-3</v>
      </c>
      <c r="V103" s="71" t="s">
        <v>143</v>
      </c>
      <c r="W103" s="71" t="s">
        <v>198</v>
      </c>
    </row>
    <row r="104" spans="1:23" x14ac:dyDescent="0.2">
      <c r="A104" s="71">
        <v>33</v>
      </c>
      <c r="B104" s="71" t="s">
        <v>199</v>
      </c>
      <c r="C104" s="71" t="s">
        <v>92</v>
      </c>
      <c r="D104" s="71">
        <v>0.49</v>
      </c>
      <c r="E104" s="71">
        <v>33</v>
      </c>
      <c r="F104" s="71">
        <v>2</v>
      </c>
      <c r="G104" s="71">
        <v>107.2</v>
      </c>
      <c r="H104" s="71">
        <v>25.779</v>
      </c>
      <c r="I104" s="71">
        <v>1396</v>
      </c>
      <c r="J104" s="71">
        <v>-27.07</v>
      </c>
      <c r="M104" s="71">
        <v>3.5785999999999999E-3</v>
      </c>
      <c r="V104" s="71" t="s">
        <v>143</v>
      </c>
      <c r="W104" s="71" t="s">
        <v>200</v>
      </c>
    </row>
    <row r="105" spans="1:23" x14ac:dyDescent="0.2">
      <c r="A105" s="71">
        <v>34</v>
      </c>
      <c r="B105" s="71" t="s">
        <v>201</v>
      </c>
      <c r="C105" s="71" t="s">
        <v>93</v>
      </c>
      <c r="D105" s="71">
        <v>0.54</v>
      </c>
      <c r="E105" s="71">
        <v>33</v>
      </c>
      <c r="F105" s="71">
        <v>2</v>
      </c>
      <c r="G105" s="71">
        <v>107.2</v>
      </c>
      <c r="H105" s="71">
        <v>25.757999999999999</v>
      </c>
      <c r="I105" s="71">
        <v>1395</v>
      </c>
      <c r="J105" s="71">
        <v>-27.07</v>
      </c>
      <c r="M105" s="71">
        <v>3.5785999999999999E-3</v>
      </c>
      <c r="V105" s="71" t="s">
        <v>143</v>
      </c>
      <c r="W105" s="71" t="s">
        <v>202</v>
      </c>
    </row>
    <row r="106" spans="1:23" x14ac:dyDescent="0.2">
      <c r="A106" s="71">
        <v>36</v>
      </c>
      <c r="B106" s="71" t="s">
        <v>205</v>
      </c>
      <c r="C106" s="71" t="s">
        <v>95</v>
      </c>
      <c r="D106" s="71">
        <v>0.59</v>
      </c>
      <c r="E106" s="71">
        <v>33</v>
      </c>
      <c r="F106" s="71">
        <v>2</v>
      </c>
      <c r="G106" s="71">
        <v>107.2</v>
      </c>
      <c r="H106" s="71">
        <v>25.806000000000001</v>
      </c>
      <c r="I106" s="71">
        <v>1400</v>
      </c>
      <c r="J106" s="71">
        <v>-27.07</v>
      </c>
      <c r="M106" s="71">
        <v>3.5785999999999999E-3</v>
      </c>
      <c r="V106" s="71" t="s">
        <v>143</v>
      </c>
      <c r="W106" s="71" t="s">
        <v>206</v>
      </c>
    </row>
    <row r="107" spans="1:23" x14ac:dyDescent="0.2">
      <c r="A107" s="71">
        <v>37</v>
      </c>
      <c r="B107" s="71" t="s">
        <v>207</v>
      </c>
      <c r="C107" s="71" t="s">
        <v>96</v>
      </c>
      <c r="D107" s="71">
        <v>0.45</v>
      </c>
      <c r="E107" s="71">
        <v>33</v>
      </c>
      <c r="F107" s="71">
        <v>2</v>
      </c>
      <c r="G107" s="71">
        <v>107.2</v>
      </c>
      <c r="H107" s="71">
        <v>25.96</v>
      </c>
      <c r="I107" s="71">
        <v>1404</v>
      </c>
      <c r="J107" s="71">
        <v>-27.07</v>
      </c>
      <c r="M107" s="71">
        <v>3.5785999999999999E-3</v>
      </c>
      <c r="V107" s="71" t="s">
        <v>143</v>
      </c>
      <c r="W107" s="71" t="s">
        <v>208</v>
      </c>
    </row>
    <row r="108" spans="1:23" x14ac:dyDescent="0.2">
      <c r="A108" s="71">
        <v>38</v>
      </c>
      <c r="B108" s="71" t="s">
        <v>209</v>
      </c>
      <c r="C108" s="71" t="s">
        <v>97</v>
      </c>
      <c r="D108" s="71">
        <v>0.51</v>
      </c>
      <c r="E108" s="71">
        <v>33</v>
      </c>
      <c r="F108" s="71">
        <v>2</v>
      </c>
      <c r="G108" s="71">
        <v>107.2</v>
      </c>
      <c r="H108" s="71">
        <v>25.911000000000001</v>
      </c>
      <c r="I108" s="71">
        <v>1402</v>
      </c>
      <c r="J108" s="71">
        <v>-27.07</v>
      </c>
      <c r="M108" s="71">
        <v>3.5785999999999999E-3</v>
      </c>
      <c r="V108" s="71" t="s">
        <v>143</v>
      </c>
      <c r="W108" s="71" t="s">
        <v>210</v>
      </c>
    </row>
    <row r="109" spans="1:23" x14ac:dyDescent="0.2">
      <c r="A109" s="71">
        <v>39</v>
      </c>
      <c r="B109" s="71" t="s">
        <v>211</v>
      </c>
      <c r="C109" s="71" t="s">
        <v>98</v>
      </c>
      <c r="D109" s="71">
        <v>0.59</v>
      </c>
      <c r="E109" s="71">
        <v>33</v>
      </c>
      <c r="F109" s="71">
        <v>2</v>
      </c>
      <c r="G109" s="71">
        <v>107.2</v>
      </c>
      <c r="H109" s="71">
        <v>25.902999999999999</v>
      </c>
      <c r="I109" s="71">
        <v>1402</v>
      </c>
      <c r="J109" s="71">
        <v>-27.07</v>
      </c>
      <c r="M109" s="71">
        <v>3.5785999999999999E-3</v>
      </c>
      <c r="V109" s="71" t="s">
        <v>143</v>
      </c>
      <c r="W109" s="71" t="s">
        <v>212</v>
      </c>
    </row>
    <row r="110" spans="1:23" x14ac:dyDescent="0.2">
      <c r="A110" s="71">
        <v>40</v>
      </c>
      <c r="B110" s="71" t="s">
        <v>213</v>
      </c>
      <c r="C110" s="71" t="s">
        <v>99</v>
      </c>
      <c r="D110" s="71">
        <v>0.45</v>
      </c>
      <c r="E110" s="71">
        <v>33</v>
      </c>
      <c r="F110" s="71">
        <v>2</v>
      </c>
      <c r="G110" s="71">
        <v>107.2</v>
      </c>
      <c r="H110" s="71">
        <v>26.045000000000002</v>
      </c>
      <c r="I110" s="71">
        <v>1409</v>
      </c>
      <c r="J110" s="71">
        <v>-27.07</v>
      </c>
      <c r="M110" s="71">
        <v>3.5785999999999999E-3</v>
      </c>
      <c r="V110" s="71" t="s">
        <v>143</v>
      </c>
      <c r="W110" s="71" t="s">
        <v>214</v>
      </c>
    </row>
    <row r="111" spans="1:23" x14ac:dyDescent="0.2">
      <c r="A111" s="71">
        <v>41</v>
      </c>
      <c r="B111" s="71" t="s">
        <v>215</v>
      </c>
      <c r="C111" s="71" t="s">
        <v>100</v>
      </c>
      <c r="D111" s="71">
        <v>0.5</v>
      </c>
      <c r="E111" s="71">
        <v>33</v>
      </c>
      <c r="F111" s="71">
        <v>2</v>
      </c>
      <c r="G111" s="71">
        <v>107.2</v>
      </c>
      <c r="H111" s="71">
        <v>26.11</v>
      </c>
      <c r="I111" s="71">
        <v>1408</v>
      </c>
      <c r="J111" s="71">
        <v>-27.07</v>
      </c>
      <c r="M111" s="71">
        <v>3.5785999999999999E-3</v>
      </c>
      <c r="V111" s="71" t="s">
        <v>143</v>
      </c>
      <c r="W111" s="71" t="s">
        <v>216</v>
      </c>
    </row>
    <row r="112" spans="1:23" x14ac:dyDescent="0.2">
      <c r="A112" s="71">
        <v>44</v>
      </c>
      <c r="B112" s="71" t="s">
        <v>12</v>
      </c>
      <c r="C112" s="71" t="s">
        <v>103</v>
      </c>
      <c r="D112" s="71">
        <v>0.47410000000000002</v>
      </c>
      <c r="E112">
        <v>57</v>
      </c>
      <c r="F112">
        <v>2</v>
      </c>
      <c r="G112">
        <v>107.2</v>
      </c>
      <c r="H112">
        <v>26.372</v>
      </c>
      <c r="I112">
        <v>1425</v>
      </c>
      <c r="J112">
        <v>-27.07</v>
      </c>
      <c r="M112">
        <v>3.5785999999999999E-3</v>
      </c>
      <c r="V112" s="71" t="s">
        <v>143</v>
      </c>
      <c r="W112" s="71" t="s">
        <v>219</v>
      </c>
    </row>
    <row r="113" spans="1:23" x14ac:dyDescent="0.2">
      <c r="A113" s="71">
        <v>45</v>
      </c>
      <c r="B113" s="71" t="s">
        <v>12</v>
      </c>
      <c r="C113" s="71" t="s">
        <v>104</v>
      </c>
      <c r="D113" s="71">
        <v>0.61429999999999996</v>
      </c>
      <c r="E113">
        <v>57</v>
      </c>
      <c r="F113">
        <v>2</v>
      </c>
      <c r="G113">
        <v>107.2</v>
      </c>
      <c r="H113">
        <v>26.321000000000002</v>
      </c>
      <c r="I113">
        <v>1422</v>
      </c>
      <c r="J113">
        <v>-27.07</v>
      </c>
      <c r="M113">
        <v>3.5785999999999999E-3</v>
      </c>
      <c r="V113" s="71" t="s">
        <v>143</v>
      </c>
      <c r="W113" s="71" t="s">
        <v>220</v>
      </c>
    </row>
    <row r="114" spans="1:23" x14ac:dyDescent="0.2">
      <c r="A114" s="71">
        <v>46</v>
      </c>
      <c r="B114" s="71" t="s">
        <v>221</v>
      </c>
      <c r="C114" s="71" t="s">
        <v>105</v>
      </c>
      <c r="D114" s="71">
        <v>0.45</v>
      </c>
      <c r="E114">
        <v>33</v>
      </c>
      <c r="F114">
        <v>2</v>
      </c>
      <c r="G114">
        <v>107.2</v>
      </c>
      <c r="H114">
        <v>25.901</v>
      </c>
      <c r="I114">
        <v>1400</v>
      </c>
      <c r="J114">
        <v>-27.07</v>
      </c>
      <c r="M114">
        <v>3.5785999999999999E-3</v>
      </c>
      <c r="V114" s="71" t="s">
        <v>143</v>
      </c>
      <c r="W114" s="71" t="s">
        <v>222</v>
      </c>
    </row>
    <row r="115" spans="1:23" x14ac:dyDescent="0.2">
      <c r="A115" s="71">
        <v>47</v>
      </c>
      <c r="B115" s="71" t="s">
        <v>223</v>
      </c>
      <c r="C115" s="71" t="s">
        <v>106</v>
      </c>
      <c r="D115" s="71">
        <v>0.6</v>
      </c>
      <c r="E115">
        <v>33</v>
      </c>
      <c r="F115">
        <v>2</v>
      </c>
      <c r="G115">
        <v>107.2</v>
      </c>
      <c r="H115">
        <v>25.984999999999999</v>
      </c>
      <c r="I115">
        <v>1405</v>
      </c>
      <c r="J115">
        <v>-27.07</v>
      </c>
      <c r="M115">
        <v>3.5785999999999999E-3</v>
      </c>
      <c r="V115" s="71" t="s">
        <v>143</v>
      </c>
      <c r="W115" s="71" t="s">
        <v>224</v>
      </c>
    </row>
    <row r="116" spans="1:23" x14ac:dyDescent="0.2">
      <c r="A116" s="71">
        <v>48</v>
      </c>
      <c r="B116" s="71" t="s">
        <v>225</v>
      </c>
      <c r="C116" s="71" t="s">
        <v>107</v>
      </c>
      <c r="D116" s="71">
        <v>0.48</v>
      </c>
      <c r="E116">
        <v>33</v>
      </c>
      <c r="F116">
        <v>2</v>
      </c>
      <c r="G116">
        <v>107.2</v>
      </c>
      <c r="H116">
        <v>25.989000000000001</v>
      </c>
      <c r="I116">
        <v>1406</v>
      </c>
      <c r="J116">
        <v>-27.07</v>
      </c>
      <c r="M116">
        <v>3.5785999999999999E-3</v>
      </c>
      <c r="V116" s="71" t="s">
        <v>143</v>
      </c>
      <c r="W116" s="71" t="s">
        <v>226</v>
      </c>
    </row>
    <row r="117" spans="1:23" x14ac:dyDescent="0.2">
      <c r="A117" s="71">
        <v>49</v>
      </c>
      <c r="B117" s="71" t="s">
        <v>227</v>
      </c>
      <c r="C117" s="71" t="s">
        <v>108</v>
      </c>
      <c r="D117" s="71">
        <v>0.53</v>
      </c>
      <c r="E117">
        <v>33</v>
      </c>
      <c r="F117">
        <v>2</v>
      </c>
      <c r="G117">
        <v>107.2</v>
      </c>
      <c r="H117">
        <v>25.939</v>
      </c>
      <c r="I117">
        <v>1403</v>
      </c>
      <c r="J117">
        <v>-27.07</v>
      </c>
      <c r="M117">
        <v>3.5785999999999999E-3</v>
      </c>
      <c r="V117" s="71" t="s">
        <v>143</v>
      </c>
      <c r="W117" s="71" t="s">
        <v>228</v>
      </c>
    </row>
    <row r="118" spans="1:23" x14ac:dyDescent="0.2">
      <c r="A118" s="71">
        <v>50</v>
      </c>
      <c r="B118" s="71" t="s">
        <v>229</v>
      </c>
      <c r="C118" s="71" t="s">
        <v>109</v>
      </c>
      <c r="D118" s="71">
        <v>0.47</v>
      </c>
      <c r="E118">
        <v>33</v>
      </c>
      <c r="F118">
        <v>2</v>
      </c>
      <c r="G118">
        <v>107.2</v>
      </c>
      <c r="H118">
        <v>26.001999999999999</v>
      </c>
      <c r="I118">
        <v>1404</v>
      </c>
      <c r="J118">
        <v>-27.07</v>
      </c>
      <c r="M118">
        <v>3.5785999999999999E-3</v>
      </c>
      <c r="V118" s="71" t="s">
        <v>230</v>
      </c>
      <c r="W118" s="71" t="s">
        <v>231</v>
      </c>
    </row>
    <row r="119" spans="1:23" x14ac:dyDescent="0.2">
      <c r="A119" s="71">
        <v>51</v>
      </c>
      <c r="B119" s="71" t="s">
        <v>232</v>
      </c>
      <c r="C119" s="71" t="s">
        <v>110</v>
      </c>
      <c r="D119" s="71">
        <v>0.59</v>
      </c>
      <c r="E119">
        <v>33</v>
      </c>
      <c r="F119">
        <v>2</v>
      </c>
      <c r="G119">
        <v>107.2</v>
      </c>
      <c r="H119">
        <v>26.084</v>
      </c>
      <c r="I119">
        <v>1412</v>
      </c>
      <c r="J119">
        <v>-27.07</v>
      </c>
      <c r="M119">
        <v>3.5785999999999999E-3</v>
      </c>
      <c r="V119" s="71" t="s">
        <v>230</v>
      </c>
      <c r="W119" s="71" t="s">
        <v>233</v>
      </c>
    </row>
    <row r="120" spans="1:23" x14ac:dyDescent="0.2">
      <c r="A120" s="71">
        <v>52</v>
      </c>
      <c r="B120" s="71" t="s">
        <v>234</v>
      </c>
      <c r="C120" s="71" t="s">
        <v>111</v>
      </c>
      <c r="D120" s="71">
        <v>0.52</v>
      </c>
      <c r="E120">
        <v>33</v>
      </c>
      <c r="F120">
        <v>2</v>
      </c>
      <c r="G120">
        <v>107.2</v>
      </c>
      <c r="H120">
        <v>26.135999999999999</v>
      </c>
      <c r="I120">
        <v>1413</v>
      </c>
      <c r="J120">
        <v>-27.07</v>
      </c>
      <c r="M120">
        <v>3.5785999999999999E-3</v>
      </c>
      <c r="V120" s="71" t="s">
        <v>230</v>
      </c>
      <c r="W120" s="71" t="s">
        <v>235</v>
      </c>
    </row>
    <row r="121" spans="1:23" x14ac:dyDescent="0.2">
      <c r="A121" s="71">
        <v>53</v>
      </c>
      <c r="B121" s="71" t="s">
        <v>17</v>
      </c>
      <c r="C121" s="71" t="s">
        <v>112</v>
      </c>
      <c r="D121" s="71">
        <v>0.54249999999999998</v>
      </c>
      <c r="E121">
        <v>57</v>
      </c>
      <c r="F121">
        <v>2</v>
      </c>
      <c r="G121">
        <v>107.2</v>
      </c>
      <c r="H121">
        <v>26.463999999999999</v>
      </c>
      <c r="I121">
        <v>1430</v>
      </c>
      <c r="J121">
        <v>-27.07</v>
      </c>
      <c r="M121">
        <v>3.5785999999999999E-3</v>
      </c>
      <c r="V121" s="71" t="s">
        <v>230</v>
      </c>
      <c r="W121" s="71" t="s">
        <v>236</v>
      </c>
    </row>
    <row r="122" spans="1:23" x14ac:dyDescent="0.2">
      <c r="A122" s="71">
        <v>54</v>
      </c>
      <c r="B122" s="71" t="s">
        <v>17</v>
      </c>
      <c r="C122" s="71" t="s">
        <v>113</v>
      </c>
      <c r="D122" s="71">
        <v>0.59889999999999999</v>
      </c>
      <c r="E122">
        <v>57</v>
      </c>
      <c r="F122">
        <v>2</v>
      </c>
      <c r="G122">
        <v>107.2</v>
      </c>
      <c r="H122">
        <v>26.350999999999999</v>
      </c>
      <c r="I122">
        <v>1424</v>
      </c>
      <c r="J122">
        <v>-27.07</v>
      </c>
      <c r="M122">
        <v>3.5785999999999999E-3</v>
      </c>
      <c r="V122" s="71" t="s">
        <v>230</v>
      </c>
      <c r="W122" s="71" t="s">
        <v>237</v>
      </c>
    </row>
    <row r="123" spans="1:23" x14ac:dyDescent="0.2">
      <c r="A123" s="71">
        <v>55</v>
      </c>
      <c r="B123" s="71" t="s">
        <v>12</v>
      </c>
      <c r="C123" s="71" t="s">
        <v>114</v>
      </c>
      <c r="D123" s="71">
        <v>0.57999999999999996</v>
      </c>
      <c r="E123">
        <v>57</v>
      </c>
      <c r="F123">
        <v>2</v>
      </c>
      <c r="G123">
        <v>107.2</v>
      </c>
      <c r="H123">
        <v>27.277000000000001</v>
      </c>
      <c r="I123">
        <v>1477</v>
      </c>
      <c r="J123">
        <v>-27.07</v>
      </c>
      <c r="M123">
        <v>3.5785999999999999E-3</v>
      </c>
      <c r="V123" s="71" t="s">
        <v>230</v>
      </c>
      <c r="W123" s="71" t="s">
        <v>238</v>
      </c>
    </row>
    <row r="124" spans="1:23" x14ac:dyDescent="0.2">
      <c r="A124" s="71">
        <v>57</v>
      </c>
      <c r="B124" s="71" t="s">
        <v>10</v>
      </c>
      <c r="C124" s="71" t="s">
        <v>116</v>
      </c>
      <c r="D124" s="71">
        <v>0.97</v>
      </c>
      <c r="E124">
        <v>50</v>
      </c>
      <c r="F124">
        <v>2</v>
      </c>
      <c r="G124">
        <v>107.2</v>
      </c>
      <c r="H124">
        <v>26.84</v>
      </c>
      <c r="I124">
        <v>1450</v>
      </c>
      <c r="J124">
        <v>-27.07</v>
      </c>
      <c r="M124">
        <v>3.5785999999999999E-3</v>
      </c>
      <c r="V124" s="71" t="s">
        <v>230</v>
      </c>
      <c r="W124" s="71" t="s">
        <v>240</v>
      </c>
    </row>
    <row r="125" spans="1:23" x14ac:dyDescent="0.2">
      <c r="A125" s="71">
        <v>58</v>
      </c>
      <c r="B125" s="71" t="s">
        <v>11</v>
      </c>
      <c r="C125" s="71" t="s">
        <v>117</v>
      </c>
      <c r="D125" s="71">
        <v>0.25</v>
      </c>
      <c r="E125">
        <v>50</v>
      </c>
      <c r="F125">
        <v>2</v>
      </c>
      <c r="G125">
        <v>107.2</v>
      </c>
      <c r="H125">
        <v>26.884</v>
      </c>
      <c r="I125">
        <v>1452</v>
      </c>
      <c r="J125">
        <v>-27.07</v>
      </c>
      <c r="M125">
        <v>3.5785999999999999E-3</v>
      </c>
      <c r="V125" s="71" t="s">
        <v>230</v>
      </c>
      <c r="W125" s="71" t="s">
        <v>241</v>
      </c>
    </row>
    <row r="126" spans="1:23" x14ac:dyDescent="0.2">
      <c r="A126" s="71">
        <v>63</v>
      </c>
      <c r="B126" s="71" t="s">
        <v>128</v>
      </c>
      <c r="C126" s="71" t="s">
        <v>249</v>
      </c>
      <c r="D126">
        <v>0.54430000000000001</v>
      </c>
      <c r="E126">
        <v>57</v>
      </c>
      <c r="F126">
        <v>2</v>
      </c>
      <c r="G126">
        <v>107.2</v>
      </c>
      <c r="H126">
        <v>27.016999999999999</v>
      </c>
      <c r="I126">
        <v>1461</v>
      </c>
      <c r="J126">
        <v>-27.07</v>
      </c>
      <c r="M126">
        <v>3.5785999999999999E-3</v>
      </c>
      <c r="V126" s="71" t="s">
        <v>230</v>
      </c>
      <c r="W126" s="71" t="s">
        <v>250</v>
      </c>
    </row>
    <row r="127" spans="1:23" x14ac:dyDescent="0.2">
      <c r="A127" s="71">
        <v>64</v>
      </c>
      <c r="B127" s="71" t="s">
        <v>128</v>
      </c>
      <c r="C127" s="71" t="s">
        <v>251</v>
      </c>
      <c r="D127">
        <v>0.61270000000000002</v>
      </c>
      <c r="E127">
        <v>57</v>
      </c>
      <c r="F127">
        <v>2</v>
      </c>
      <c r="G127">
        <v>107.2</v>
      </c>
      <c r="H127">
        <v>27.059000000000001</v>
      </c>
      <c r="I127">
        <v>1461</v>
      </c>
      <c r="J127">
        <v>-27.07</v>
      </c>
      <c r="M127">
        <v>3.5785999999999999E-3</v>
      </c>
      <c r="V127" s="71" t="s">
        <v>230</v>
      </c>
      <c r="W127" s="71" t="s">
        <v>252</v>
      </c>
    </row>
    <row r="128" spans="1:23" x14ac:dyDescent="0.2">
      <c r="A128" s="71">
        <v>65</v>
      </c>
      <c r="B128" s="71" t="s">
        <v>128</v>
      </c>
      <c r="C128" s="71" t="s">
        <v>253</v>
      </c>
      <c r="D128">
        <v>1.0479000000000001</v>
      </c>
      <c r="E128">
        <v>57</v>
      </c>
      <c r="F128">
        <v>2</v>
      </c>
      <c r="G128">
        <v>107.2</v>
      </c>
      <c r="H128">
        <v>26.989000000000001</v>
      </c>
      <c r="I128">
        <v>1458</v>
      </c>
      <c r="J128">
        <v>-27.07</v>
      </c>
      <c r="M128">
        <v>3.5785999999999999E-3</v>
      </c>
      <c r="V128" s="71" t="s">
        <v>230</v>
      </c>
      <c r="W128" s="71" t="s">
        <v>254</v>
      </c>
    </row>
    <row r="129" spans="1:23" x14ac:dyDescent="0.2">
      <c r="A129" s="71">
        <v>66</v>
      </c>
      <c r="B129" s="71" t="s">
        <v>128</v>
      </c>
      <c r="C129" s="71" t="s">
        <v>255</v>
      </c>
      <c r="D129">
        <v>0.1249</v>
      </c>
      <c r="E129">
        <v>57</v>
      </c>
      <c r="F129">
        <v>2</v>
      </c>
      <c r="G129">
        <v>107.2</v>
      </c>
      <c r="H129">
        <v>27.396000000000001</v>
      </c>
      <c r="I129">
        <v>1480</v>
      </c>
      <c r="J129">
        <v>-27.07</v>
      </c>
      <c r="M129">
        <v>3.5785999999999999E-3</v>
      </c>
      <c r="V129" s="71" t="s">
        <v>230</v>
      </c>
      <c r="W129" s="71" t="s">
        <v>256</v>
      </c>
    </row>
    <row r="130" spans="1:23" x14ac:dyDescent="0.2">
      <c r="A130" s="71">
        <v>67</v>
      </c>
      <c r="B130" s="71" t="s">
        <v>128</v>
      </c>
      <c r="C130" s="71" t="s">
        <v>257</v>
      </c>
      <c r="D130">
        <v>0.35470000000000002</v>
      </c>
      <c r="E130">
        <v>57</v>
      </c>
      <c r="F130">
        <v>2</v>
      </c>
      <c r="G130">
        <v>107.2</v>
      </c>
      <c r="H130">
        <v>27.343</v>
      </c>
      <c r="I130">
        <v>1479</v>
      </c>
      <c r="J130">
        <v>-27.07</v>
      </c>
      <c r="M130">
        <v>3.5785999999999999E-3</v>
      </c>
      <c r="V130" s="71" t="s">
        <v>230</v>
      </c>
      <c r="W130" s="71" t="s">
        <v>258</v>
      </c>
    </row>
    <row r="131" spans="1:23" x14ac:dyDescent="0.2">
      <c r="A131" s="71">
        <v>68</v>
      </c>
      <c r="B131" s="71" t="s">
        <v>64</v>
      </c>
      <c r="C131" s="71" t="s">
        <v>259</v>
      </c>
      <c r="E131">
        <v>98</v>
      </c>
      <c r="F131">
        <v>2</v>
      </c>
      <c r="G131">
        <v>107.2</v>
      </c>
      <c r="H131">
        <v>27.577000000000002</v>
      </c>
      <c r="I131">
        <v>1493</v>
      </c>
      <c r="J131">
        <v>-27.07</v>
      </c>
      <c r="M131">
        <v>3.5785999999999999E-3</v>
      </c>
      <c r="V131" s="71" t="s">
        <v>230</v>
      </c>
      <c r="W131" s="71" t="s">
        <v>260</v>
      </c>
    </row>
    <row r="132" spans="1:23" x14ac:dyDescent="0.2">
      <c r="A132" s="71">
        <v>6</v>
      </c>
      <c r="B132" s="71" t="s">
        <v>149</v>
      </c>
      <c r="C132" s="71" t="s">
        <v>47</v>
      </c>
      <c r="D132" s="71">
        <v>0.5</v>
      </c>
      <c r="E132" s="71">
        <v>33</v>
      </c>
      <c r="F132" s="71">
        <v>2</v>
      </c>
      <c r="G132" s="71">
        <v>107.4</v>
      </c>
      <c r="H132" s="71">
        <v>25.875</v>
      </c>
      <c r="I132" s="71">
        <v>1402</v>
      </c>
      <c r="J132" s="71">
        <v>-27.07</v>
      </c>
      <c r="M132" s="71">
        <v>3.5785999999999999E-3</v>
      </c>
      <c r="V132" s="71" t="s">
        <v>143</v>
      </c>
      <c r="W132" s="71" t="s">
        <v>150</v>
      </c>
    </row>
    <row r="133" spans="1:23" x14ac:dyDescent="0.2">
      <c r="A133" s="71">
        <v>27</v>
      </c>
      <c r="B133" s="71" t="s">
        <v>187</v>
      </c>
      <c r="C133" s="71" t="s">
        <v>19</v>
      </c>
      <c r="D133" s="71">
        <v>0.52</v>
      </c>
      <c r="E133" s="71">
        <v>33</v>
      </c>
      <c r="F133" s="71">
        <v>2</v>
      </c>
      <c r="G133" s="71">
        <v>107.4</v>
      </c>
      <c r="H133" s="71">
        <v>25.76</v>
      </c>
      <c r="I133" s="71">
        <v>1394</v>
      </c>
      <c r="J133" s="71">
        <v>-27.07</v>
      </c>
      <c r="M133" s="71">
        <v>3.5785999999999999E-3</v>
      </c>
      <c r="V133" s="71" t="s">
        <v>143</v>
      </c>
      <c r="W133" s="71" t="s">
        <v>188</v>
      </c>
    </row>
    <row r="134" spans="1:23" x14ac:dyDescent="0.2">
      <c r="A134" s="71">
        <v>30</v>
      </c>
      <c r="B134" s="71" t="s">
        <v>193</v>
      </c>
      <c r="C134" s="71" t="s">
        <v>22</v>
      </c>
      <c r="D134" s="71">
        <v>0.51</v>
      </c>
      <c r="E134" s="71">
        <v>33</v>
      </c>
      <c r="F134" s="71">
        <v>2</v>
      </c>
      <c r="G134" s="71">
        <v>107.4</v>
      </c>
      <c r="H134" s="71">
        <v>25.797000000000001</v>
      </c>
      <c r="I134" s="71">
        <v>1391</v>
      </c>
      <c r="J134" s="71">
        <v>-27.07</v>
      </c>
      <c r="M134" s="71">
        <v>3.5785999999999999E-3</v>
      </c>
      <c r="V134" s="71" t="s">
        <v>143</v>
      </c>
      <c r="W134" s="71" t="s">
        <v>194</v>
      </c>
    </row>
    <row r="135" spans="1:23" x14ac:dyDescent="0.2">
      <c r="A135" s="71">
        <v>1</v>
      </c>
      <c r="B135" s="71" t="s">
        <v>64</v>
      </c>
      <c r="C135" s="71" t="s">
        <v>42</v>
      </c>
      <c r="E135" s="71">
        <v>0</v>
      </c>
      <c r="F135" s="71">
        <v>2</v>
      </c>
      <c r="G135" s="71">
        <v>107.6</v>
      </c>
      <c r="H135" s="71">
        <v>76.572999999999993</v>
      </c>
      <c r="I135" s="71">
        <v>4155</v>
      </c>
      <c r="J135" s="71">
        <v>-27.07</v>
      </c>
      <c r="M135" s="71">
        <v>3.5785999999999999E-3</v>
      </c>
      <c r="V135" s="71" t="s">
        <v>143</v>
      </c>
      <c r="W135" s="71" t="s">
        <v>144</v>
      </c>
    </row>
    <row r="136" spans="1:23" x14ac:dyDescent="0.2">
      <c r="A136" s="71">
        <v>61</v>
      </c>
      <c r="B136" s="71" t="s">
        <v>64</v>
      </c>
      <c r="C136" s="71" t="s">
        <v>244</v>
      </c>
      <c r="E136">
        <v>0</v>
      </c>
      <c r="F136">
        <v>2</v>
      </c>
      <c r="G136">
        <v>107.6</v>
      </c>
      <c r="H136">
        <v>78.010999999999996</v>
      </c>
      <c r="I136">
        <v>4234</v>
      </c>
      <c r="J136">
        <v>-27.07</v>
      </c>
      <c r="M136">
        <v>3.5785999999999999E-3</v>
      </c>
      <c r="V136" s="71" t="s">
        <v>230</v>
      </c>
      <c r="W136" s="71" t="s">
        <v>245</v>
      </c>
    </row>
    <row r="137" spans="1:23" x14ac:dyDescent="0.2">
      <c r="A137" s="71">
        <v>62</v>
      </c>
      <c r="B137" s="71" t="s">
        <v>246</v>
      </c>
      <c r="C137" s="71" t="s">
        <v>247</v>
      </c>
      <c r="E137">
        <v>0</v>
      </c>
      <c r="F137">
        <v>2</v>
      </c>
      <c r="G137">
        <v>107.6</v>
      </c>
      <c r="H137">
        <v>78.122</v>
      </c>
      <c r="I137">
        <v>4239</v>
      </c>
      <c r="J137">
        <v>-27.07</v>
      </c>
      <c r="M137">
        <v>3.5785999999999999E-3</v>
      </c>
      <c r="V137" s="71" t="s">
        <v>230</v>
      </c>
      <c r="W137" s="71" t="s">
        <v>248</v>
      </c>
    </row>
    <row r="138" spans="1:23" x14ac:dyDescent="0.2">
      <c r="A138" s="71">
        <v>2</v>
      </c>
      <c r="B138" s="71" t="s">
        <v>17</v>
      </c>
      <c r="C138" s="71" t="s">
        <v>43</v>
      </c>
      <c r="D138" s="71">
        <v>0.77810000000000001</v>
      </c>
      <c r="E138" s="71">
        <v>57</v>
      </c>
      <c r="F138" s="71">
        <v>3</v>
      </c>
      <c r="G138" s="71">
        <v>291.60000000000002</v>
      </c>
      <c r="H138" s="71">
        <v>27.609000000000002</v>
      </c>
      <c r="I138" s="71">
        <v>2352</v>
      </c>
      <c r="J138" s="71">
        <v>5.7060000000000004</v>
      </c>
      <c r="M138" s="71">
        <v>3.6992000000000001E-3</v>
      </c>
      <c r="V138" s="71" t="s">
        <v>143</v>
      </c>
      <c r="W138" s="71" t="s">
        <v>145</v>
      </c>
    </row>
    <row r="139" spans="1:23" x14ac:dyDescent="0.2">
      <c r="A139" s="71">
        <v>4</v>
      </c>
      <c r="B139" s="71" t="s">
        <v>12</v>
      </c>
      <c r="C139" s="71" t="s">
        <v>45</v>
      </c>
      <c r="D139" s="71">
        <v>0.56259999999999999</v>
      </c>
      <c r="E139" s="71">
        <v>57</v>
      </c>
      <c r="F139" s="71">
        <v>3</v>
      </c>
      <c r="G139" s="71">
        <v>291.8</v>
      </c>
      <c r="H139" s="71">
        <v>16.914999999999999</v>
      </c>
      <c r="I139" s="71">
        <v>1442</v>
      </c>
      <c r="J139" s="71">
        <v>5.7290000000000001</v>
      </c>
      <c r="M139" s="71">
        <v>3.6993E-3</v>
      </c>
      <c r="V139" s="71" t="s">
        <v>143</v>
      </c>
      <c r="W139" s="71" t="s">
        <v>147</v>
      </c>
    </row>
    <row r="140" spans="1:23" x14ac:dyDescent="0.2">
      <c r="A140" s="71">
        <v>5</v>
      </c>
      <c r="B140" s="71" t="s">
        <v>12</v>
      </c>
      <c r="C140" s="71" t="s">
        <v>46</v>
      </c>
      <c r="D140" s="71">
        <v>0.53239999999999998</v>
      </c>
      <c r="E140" s="71">
        <v>57</v>
      </c>
      <c r="F140" s="71">
        <v>3</v>
      </c>
      <c r="G140" s="71">
        <v>291.8</v>
      </c>
      <c r="H140" s="71">
        <v>16.077000000000002</v>
      </c>
      <c r="I140" s="71">
        <v>1367</v>
      </c>
      <c r="J140" s="71">
        <v>5.992</v>
      </c>
      <c r="M140" s="71">
        <v>3.7001999999999998E-3</v>
      </c>
      <c r="V140" s="71" t="s">
        <v>143</v>
      </c>
      <c r="W140" s="71" t="s">
        <v>148</v>
      </c>
    </row>
    <row r="141" spans="1:23" x14ac:dyDescent="0.2">
      <c r="A141" s="71">
        <v>3</v>
      </c>
      <c r="B141" s="71" t="s">
        <v>17</v>
      </c>
      <c r="C141" s="71" t="s">
        <v>44</v>
      </c>
      <c r="D141" s="71">
        <v>0.57689999999999997</v>
      </c>
      <c r="E141" s="71">
        <v>57</v>
      </c>
      <c r="F141" s="71">
        <v>3</v>
      </c>
      <c r="G141" s="71">
        <v>292.2</v>
      </c>
      <c r="H141" s="71">
        <v>20.58</v>
      </c>
      <c r="I141" s="71">
        <v>1749</v>
      </c>
      <c r="J141" s="71">
        <v>5.9029999999999996</v>
      </c>
      <c r="M141" s="71">
        <v>3.6998999999999999E-3</v>
      </c>
      <c r="V141" s="71" t="s">
        <v>143</v>
      </c>
      <c r="W141" s="71" t="s">
        <v>146</v>
      </c>
    </row>
    <row r="142" spans="1:23" x14ac:dyDescent="0.2">
      <c r="A142" s="71">
        <v>60</v>
      </c>
      <c r="B142" s="71" t="s">
        <v>13</v>
      </c>
      <c r="C142" s="71" t="s">
        <v>119</v>
      </c>
      <c r="D142" s="71">
        <v>1.53</v>
      </c>
      <c r="E142">
        <v>50</v>
      </c>
      <c r="F142">
        <v>3</v>
      </c>
      <c r="G142">
        <v>292.39999999999998</v>
      </c>
      <c r="H142">
        <v>59.411999999999999</v>
      </c>
      <c r="I142">
        <v>5207</v>
      </c>
      <c r="J142">
        <v>6.0469999999999997</v>
      </c>
      <c r="M142">
        <v>3.7004E-3</v>
      </c>
      <c r="V142" s="71" t="s">
        <v>230</v>
      </c>
      <c r="W142" s="71" t="s">
        <v>243</v>
      </c>
    </row>
    <row r="143" spans="1:23" x14ac:dyDescent="0.2">
      <c r="A143" s="71">
        <v>57</v>
      </c>
      <c r="B143" s="71" t="s">
        <v>10</v>
      </c>
      <c r="C143" s="71" t="s">
        <v>116</v>
      </c>
      <c r="D143" s="71">
        <v>0.97</v>
      </c>
      <c r="E143">
        <v>50</v>
      </c>
      <c r="F143">
        <v>3</v>
      </c>
      <c r="G143">
        <v>293.39999999999998</v>
      </c>
      <c r="H143">
        <v>38.329000000000001</v>
      </c>
      <c r="I143">
        <v>3277</v>
      </c>
      <c r="J143">
        <v>5.952</v>
      </c>
      <c r="M143">
        <v>3.7001E-3</v>
      </c>
      <c r="V143" s="71" t="s">
        <v>230</v>
      </c>
      <c r="W143" s="71" t="s">
        <v>240</v>
      </c>
    </row>
    <row r="144" spans="1:23" x14ac:dyDescent="0.2">
      <c r="A144" s="71">
        <v>65</v>
      </c>
      <c r="B144" s="71" t="s">
        <v>128</v>
      </c>
      <c r="C144" s="71" t="s">
        <v>253</v>
      </c>
      <c r="D144">
        <v>1.0479000000000001</v>
      </c>
      <c r="E144">
        <v>57</v>
      </c>
      <c r="F144">
        <v>3</v>
      </c>
      <c r="G144">
        <v>293.39999999999998</v>
      </c>
      <c r="H144">
        <v>39.811</v>
      </c>
      <c r="I144">
        <v>3344</v>
      </c>
      <c r="J144">
        <v>-1.494</v>
      </c>
      <c r="M144">
        <v>3.6727000000000001E-3</v>
      </c>
      <c r="V144" s="71" t="s">
        <v>230</v>
      </c>
      <c r="W144" s="71" t="s">
        <v>254</v>
      </c>
    </row>
    <row r="145" spans="1:23" x14ac:dyDescent="0.2">
      <c r="A145" s="71">
        <v>54</v>
      </c>
      <c r="B145" s="71" t="s">
        <v>17</v>
      </c>
      <c r="C145" s="71" t="s">
        <v>113</v>
      </c>
      <c r="D145" s="71">
        <v>0.59889999999999999</v>
      </c>
      <c r="E145">
        <v>57</v>
      </c>
      <c r="F145">
        <v>3</v>
      </c>
      <c r="G145">
        <v>294.10000000000002</v>
      </c>
      <c r="H145">
        <v>21.532</v>
      </c>
      <c r="I145">
        <v>1806</v>
      </c>
      <c r="J145">
        <v>5.617</v>
      </c>
      <c r="M145">
        <v>3.6989000000000002E-3</v>
      </c>
      <c r="V145" s="71" t="s">
        <v>230</v>
      </c>
      <c r="W145" s="71" t="s">
        <v>237</v>
      </c>
    </row>
    <row r="146" spans="1:23" x14ac:dyDescent="0.2">
      <c r="A146" s="71">
        <v>59</v>
      </c>
      <c r="B146" s="71" t="s">
        <v>12</v>
      </c>
      <c r="C146" s="71" t="s">
        <v>118</v>
      </c>
      <c r="D146" s="71">
        <v>0.64</v>
      </c>
      <c r="E146">
        <v>50</v>
      </c>
      <c r="F146">
        <v>3</v>
      </c>
      <c r="G146">
        <v>294.10000000000002</v>
      </c>
      <c r="H146">
        <v>24.347000000000001</v>
      </c>
      <c r="I146">
        <v>2035</v>
      </c>
      <c r="J146">
        <v>6.0670000000000002</v>
      </c>
      <c r="M146">
        <v>3.7004999999999998E-3</v>
      </c>
      <c r="V146" s="71" t="s">
        <v>230</v>
      </c>
      <c r="W146" s="71" t="s">
        <v>242</v>
      </c>
    </row>
    <row r="147" spans="1:23" x14ac:dyDescent="0.2">
      <c r="A147" s="71">
        <v>55</v>
      </c>
      <c r="B147" s="71" t="s">
        <v>12</v>
      </c>
      <c r="C147" s="71" t="s">
        <v>114</v>
      </c>
      <c r="D147" s="71">
        <v>0.57999999999999996</v>
      </c>
      <c r="E147">
        <v>57</v>
      </c>
      <c r="F147">
        <v>3</v>
      </c>
      <c r="G147">
        <v>294.3</v>
      </c>
      <c r="H147">
        <v>18.41</v>
      </c>
      <c r="I147">
        <v>1547</v>
      </c>
      <c r="J147">
        <v>6.0190000000000001</v>
      </c>
      <c r="M147">
        <v>3.7003000000000001E-3</v>
      </c>
      <c r="V147" s="71" t="s">
        <v>230</v>
      </c>
      <c r="W147" s="71" t="s">
        <v>238</v>
      </c>
    </row>
    <row r="148" spans="1:23" x14ac:dyDescent="0.2">
      <c r="A148" s="71">
        <v>56</v>
      </c>
      <c r="B148" s="71" t="s">
        <v>12</v>
      </c>
      <c r="C148" s="71" t="s">
        <v>115</v>
      </c>
      <c r="D148" s="71">
        <v>0.55530000000000002</v>
      </c>
      <c r="E148">
        <v>57</v>
      </c>
      <c r="F148">
        <v>3</v>
      </c>
      <c r="G148">
        <v>294.3</v>
      </c>
      <c r="H148">
        <v>17.594000000000001</v>
      </c>
      <c r="I148">
        <v>1469</v>
      </c>
      <c r="J148">
        <v>6.0259999999999998</v>
      </c>
      <c r="M148">
        <v>3.7004E-3</v>
      </c>
      <c r="V148" s="71" t="s">
        <v>230</v>
      </c>
      <c r="W148" s="71" t="s">
        <v>239</v>
      </c>
    </row>
    <row r="149" spans="1:23" x14ac:dyDescent="0.2">
      <c r="A149" s="71">
        <v>64</v>
      </c>
      <c r="B149" s="71" t="s">
        <v>128</v>
      </c>
      <c r="C149" s="71" t="s">
        <v>251</v>
      </c>
      <c r="D149">
        <v>0.61270000000000002</v>
      </c>
      <c r="E149">
        <v>57</v>
      </c>
      <c r="F149">
        <v>3</v>
      </c>
      <c r="G149">
        <v>294.3</v>
      </c>
      <c r="H149">
        <v>22.585000000000001</v>
      </c>
      <c r="I149">
        <v>1885</v>
      </c>
      <c r="J149">
        <v>-1.264</v>
      </c>
      <c r="M149">
        <v>3.6736E-3</v>
      </c>
      <c r="V149" s="71" t="s">
        <v>230</v>
      </c>
      <c r="W149" s="71" t="s">
        <v>252</v>
      </c>
    </row>
    <row r="150" spans="1:23" x14ac:dyDescent="0.2">
      <c r="A150" s="71">
        <v>45</v>
      </c>
      <c r="B150" s="71" t="s">
        <v>12</v>
      </c>
      <c r="C150" s="71" t="s">
        <v>104</v>
      </c>
      <c r="D150" s="71">
        <v>0.61429999999999996</v>
      </c>
      <c r="E150">
        <v>57</v>
      </c>
      <c r="F150">
        <v>3</v>
      </c>
      <c r="G150">
        <v>294.5</v>
      </c>
      <c r="H150">
        <v>18.838000000000001</v>
      </c>
      <c r="I150">
        <v>1586</v>
      </c>
      <c r="J150">
        <v>5.9930000000000003</v>
      </c>
      <c r="M150">
        <v>3.7001999999999998E-3</v>
      </c>
      <c r="V150" s="71" t="s">
        <v>143</v>
      </c>
      <c r="W150" s="71" t="s">
        <v>220</v>
      </c>
    </row>
    <row r="151" spans="1:23" x14ac:dyDescent="0.2">
      <c r="A151" s="71">
        <v>53</v>
      </c>
      <c r="B151" s="71" t="s">
        <v>17</v>
      </c>
      <c r="C151" s="71" t="s">
        <v>112</v>
      </c>
      <c r="D151" s="71">
        <v>0.54249999999999998</v>
      </c>
      <c r="E151">
        <v>57</v>
      </c>
      <c r="F151">
        <v>3</v>
      </c>
      <c r="G151">
        <v>294.5</v>
      </c>
      <c r="H151">
        <v>19.46</v>
      </c>
      <c r="I151">
        <v>1624</v>
      </c>
      <c r="J151">
        <v>5.6310000000000002</v>
      </c>
      <c r="M151">
        <v>3.6989000000000002E-3</v>
      </c>
      <c r="V151" s="71" t="s">
        <v>230</v>
      </c>
      <c r="W151" s="71" t="s">
        <v>236</v>
      </c>
    </row>
    <row r="152" spans="1:23" x14ac:dyDescent="0.2">
      <c r="A152" s="71">
        <v>63</v>
      </c>
      <c r="B152" s="71" t="s">
        <v>128</v>
      </c>
      <c r="C152" s="71" t="s">
        <v>249</v>
      </c>
      <c r="D152">
        <v>0.54430000000000001</v>
      </c>
      <c r="E152">
        <v>57</v>
      </c>
      <c r="F152">
        <v>3</v>
      </c>
      <c r="G152">
        <v>294.5</v>
      </c>
      <c r="H152">
        <v>20.212</v>
      </c>
      <c r="I152">
        <v>1670</v>
      </c>
      <c r="J152">
        <v>-1.2629999999999999</v>
      </c>
      <c r="M152">
        <v>3.6736E-3</v>
      </c>
      <c r="V152" s="71" t="s">
        <v>230</v>
      </c>
      <c r="W152" s="71" t="s">
        <v>250</v>
      </c>
    </row>
    <row r="153" spans="1:23" x14ac:dyDescent="0.2">
      <c r="A153" s="71">
        <v>42</v>
      </c>
      <c r="B153" s="71" t="s">
        <v>17</v>
      </c>
      <c r="C153" s="71" t="s">
        <v>101</v>
      </c>
      <c r="D153" s="71">
        <v>0.54179999999999995</v>
      </c>
      <c r="E153">
        <v>57</v>
      </c>
      <c r="F153">
        <v>3</v>
      </c>
      <c r="G153">
        <v>294.7</v>
      </c>
      <c r="H153">
        <v>19.308</v>
      </c>
      <c r="I153">
        <v>1622</v>
      </c>
      <c r="J153">
        <v>5.8289999999999997</v>
      </c>
      <c r="M153">
        <v>3.6995999999999999E-3</v>
      </c>
      <c r="V153" s="71" t="s">
        <v>143</v>
      </c>
      <c r="W153" s="71" t="s">
        <v>217</v>
      </c>
    </row>
    <row r="154" spans="1:23" x14ac:dyDescent="0.2">
      <c r="A154" s="71">
        <v>44</v>
      </c>
      <c r="B154" s="71" t="s">
        <v>12</v>
      </c>
      <c r="C154" s="71" t="s">
        <v>103</v>
      </c>
      <c r="D154" s="71">
        <v>0.47410000000000002</v>
      </c>
      <c r="E154">
        <v>57</v>
      </c>
      <c r="F154">
        <v>3</v>
      </c>
      <c r="G154">
        <v>294.7</v>
      </c>
      <c r="H154">
        <v>14.384</v>
      </c>
      <c r="I154">
        <v>1199</v>
      </c>
      <c r="J154">
        <v>5.867</v>
      </c>
      <c r="M154">
        <v>3.6998000000000001E-3</v>
      </c>
      <c r="V154" s="71" t="s">
        <v>143</v>
      </c>
      <c r="W154" s="71" t="s">
        <v>219</v>
      </c>
    </row>
    <row r="155" spans="1:23" x14ac:dyDescent="0.2">
      <c r="A155" s="71">
        <v>58</v>
      </c>
      <c r="B155" s="71" t="s">
        <v>11</v>
      </c>
      <c r="C155" s="71" t="s">
        <v>117</v>
      </c>
      <c r="D155" s="71">
        <v>0.25</v>
      </c>
      <c r="E155">
        <v>50</v>
      </c>
      <c r="F155">
        <v>3</v>
      </c>
      <c r="G155">
        <v>294.7</v>
      </c>
      <c r="H155">
        <v>9.4710000000000001</v>
      </c>
      <c r="I155">
        <v>775</v>
      </c>
      <c r="J155">
        <v>5.7549999999999999</v>
      </c>
      <c r="M155">
        <v>3.6993999999999998E-3</v>
      </c>
      <c r="V155" s="71" t="s">
        <v>230</v>
      </c>
      <c r="W155" s="71" t="s">
        <v>241</v>
      </c>
    </row>
    <row r="156" spans="1:23" x14ac:dyDescent="0.2">
      <c r="A156" s="71">
        <v>67</v>
      </c>
      <c r="B156" s="71" t="s">
        <v>128</v>
      </c>
      <c r="C156" s="71" t="s">
        <v>257</v>
      </c>
      <c r="D156">
        <v>0.35470000000000002</v>
      </c>
      <c r="E156">
        <v>57</v>
      </c>
      <c r="F156">
        <v>3</v>
      </c>
      <c r="G156">
        <v>294.7</v>
      </c>
      <c r="H156">
        <v>13.413</v>
      </c>
      <c r="I156">
        <v>1072</v>
      </c>
      <c r="J156">
        <v>-4.0750000000000002</v>
      </c>
      <c r="M156">
        <v>3.6632000000000001E-3</v>
      </c>
      <c r="V156" s="71" t="s">
        <v>230</v>
      </c>
      <c r="W156" s="71" t="s">
        <v>258</v>
      </c>
    </row>
    <row r="157" spans="1:23" x14ac:dyDescent="0.2">
      <c r="A157" s="71">
        <v>43</v>
      </c>
      <c r="B157" s="71" t="s">
        <v>17</v>
      </c>
      <c r="C157" s="71" t="s">
        <v>102</v>
      </c>
      <c r="D157" s="71">
        <v>0.58320000000000005</v>
      </c>
      <c r="E157">
        <v>57</v>
      </c>
      <c r="F157">
        <v>3</v>
      </c>
      <c r="G157">
        <v>294.89999999999998</v>
      </c>
      <c r="H157">
        <v>21</v>
      </c>
      <c r="I157">
        <v>1766</v>
      </c>
      <c r="J157">
        <v>5.8410000000000002</v>
      </c>
      <c r="M157">
        <v>3.6997000000000002E-3</v>
      </c>
      <c r="V157" s="71" t="s">
        <v>143</v>
      </c>
      <c r="W157" s="71" t="s">
        <v>218</v>
      </c>
    </row>
    <row r="158" spans="1:23" x14ac:dyDescent="0.2">
      <c r="A158" s="71">
        <v>25</v>
      </c>
      <c r="B158" s="71" t="s">
        <v>12</v>
      </c>
      <c r="C158" s="71" t="s">
        <v>16</v>
      </c>
      <c r="D158" s="71">
        <v>0.57869999999999999</v>
      </c>
      <c r="E158" s="71">
        <v>50</v>
      </c>
      <c r="F158" s="71">
        <v>3</v>
      </c>
      <c r="G158" s="71">
        <v>295.10000000000002</v>
      </c>
      <c r="H158" s="71">
        <v>21.693000000000001</v>
      </c>
      <c r="I158" s="71">
        <v>1818</v>
      </c>
      <c r="J158" s="71">
        <v>5.9459999999999997</v>
      </c>
      <c r="M158" s="71">
        <v>3.7001E-3</v>
      </c>
      <c r="V158" s="71" t="s">
        <v>143</v>
      </c>
      <c r="W158" s="71" t="s">
        <v>184</v>
      </c>
    </row>
    <row r="159" spans="1:23" x14ac:dyDescent="0.2">
      <c r="A159" s="71">
        <v>66</v>
      </c>
      <c r="B159" s="71" t="s">
        <v>128</v>
      </c>
      <c r="C159" s="71" t="s">
        <v>255</v>
      </c>
      <c r="D159">
        <v>0.1249</v>
      </c>
      <c r="E159">
        <v>57</v>
      </c>
      <c r="F159">
        <v>3</v>
      </c>
      <c r="G159">
        <v>295.10000000000002</v>
      </c>
      <c r="H159">
        <v>4.6150000000000002</v>
      </c>
      <c r="I159">
        <v>363</v>
      </c>
      <c r="J159">
        <v>-4.0250000000000004</v>
      </c>
      <c r="M159">
        <v>3.6633999999999998E-3</v>
      </c>
      <c r="V159" s="71" t="s">
        <v>230</v>
      </c>
      <c r="W159" s="71" t="s">
        <v>256</v>
      </c>
    </row>
    <row r="160" spans="1:23" x14ac:dyDescent="0.2">
      <c r="A160" s="71">
        <v>24</v>
      </c>
      <c r="B160" s="71" t="s">
        <v>12</v>
      </c>
      <c r="C160" s="71" t="s">
        <v>15</v>
      </c>
      <c r="D160" s="71">
        <v>0.47460000000000002</v>
      </c>
      <c r="E160" s="71">
        <v>50</v>
      </c>
      <c r="F160" s="71">
        <v>3</v>
      </c>
      <c r="G160" s="71">
        <v>295.5</v>
      </c>
      <c r="H160" s="71">
        <v>17.614999999999998</v>
      </c>
      <c r="I160" s="71">
        <v>1479</v>
      </c>
      <c r="J160" s="71">
        <v>5.9850000000000003</v>
      </c>
      <c r="M160" s="71">
        <v>3.7001999999999998E-3</v>
      </c>
      <c r="V160" s="71" t="s">
        <v>143</v>
      </c>
      <c r="W160" s="71" t="s">
        <v>183</v>
      </c>
    </row>
    <row r="161" spans="1:23" x14ac:dyDescent="0.2">
      <c r="A161" s="71">
        <v>23</v>
      </c>
      <c r="B161" s="71" t="s">
        <v>17</v>
      </c>
      <c r="C161" s="71" t="s">
        <v>14</v>
      </c>
      <c r="D161" s="71">
        <v>0.52290000000000003</v>
      </c>
      <c r="E161" s="71">
        <v>50</v>
      </c>
      <c r="F161" s="71">
        <v>3</v>
      </c>
      <c r="G161" s="71">
        <v>296.2</v>
      </c>
      <c r="H161" s="71">
        <v>22.98</v>
      </c>
      <c r="I161" s="71">
        <v>1910</v>
      </c>
      <c r="J161" s="71">
        <v>5.91</v>
      </c>
      <c r="M161" s="71">
        <v>3.6998999999999999E-3</v>
      </c>
      <c r="V161" s="71" t="s">
        <v>143</v>
      </c>
      <c r="W161" s="71" t="s">
        <v>182</v>
      </c>
    </row>
    <row r="162" spans="1:23" x14ac:dyDescent="0.2">
      <c r="A162" s="71">
        <v>22</v>
      </c>
      <c r="B162" s="71" t="s">
        <v>17</v>
      </c>
      <c r="C162" s="71" t="s">
        <v>63</v>
      </c>
      <c r="D162" s="71">
        <v>0.55549999999999999</v>
      </c>
      <c r="E162" s="71">
        <v>50</v>
      </c>
      <c r="F162" s="71">
        <v>3</v>
      </c>
      <c r="G162" s="71">
        <v>296.39999999999998</v>
      </c>
      <c r="H162" s="71">
        <v>24.321999999999999</v>
      </c>
      <c r="I162" s="71">
        <v>2025</v>
      </c>
      <c r="J162" s="71">
        <v>5.9210000000000003</v>
      </c>
      <c r="M162" s="71">
        <v>3.7000000000000002E-3</v>
      </c>
      <c r="V162" s="71" t="s">
        <v>143</v>
      </c>
      <c r="W162" s="71" t="s">
        <v>181</v>
      </c>
    </row>
    <row r="163" spans="1:23" x14ac:dyDescent="0.2">
      <c r="A163" s="71">
        <v>39</v>
      </c>
      <c r="B163" s="71" t="s">
        <v>211</v>
      </c>
      <c r="C163" s="71" t="s">
        <v>98</v>
      </c>
      <c r="D163" s="71">
        <v>0.59</v>
      </c>
      <c r="E163" s="71">
        <v>33</v>
      </c>
      <c r="F163" s="71">
        <v>3</v>
      </c>
      <c r="G163" s="71">
        <v>297.8</v>
      </c>
      <c r="H163" s="71">
        <v>39.737000000000002</v>
      </c>
      <c r="I163" s="71">
        <v>3445</v>
      </c>
      <c r="J163" s="71">
        <v>10.426</v>
      </c>
      <c r="M163" s="71">
        <v>3.7165000000000002E-3</v>
      </c>
      <c r="V163" s="71" t="s">
        <v>143</v>
      </c>
      <c r="W163" s="71" t="s">
        <v>212</v>
      </c>
    </row>
    <row r="164" spans="1:23" x14ac:dyDescent="0.2">
      <c r="A164" s="71">
        <v>48</v>
      </c>
      <c r="B164" s="71" t="s">
        <v>225</v>
      </c>
      <c r="C164" s="71" t="s">
        <v>107</v>
      </c>
      <c r="D164" s="71">
        <v>0.48</v>
      </c>
      <c r="E164">
        <v>33</v>
      </c>
      <c r="F164">
        <v>3</v>
      </c>
      <c r="G164">
        <v>297.8</v>
      </c>
      <c r="H164">
        <v>36.555999999999997</v>
      </c>
      <c r="I164">
        <v>3158</v>
      </c>
      <c r="J164">
        <v>10.535</v>
      </c>
      <c r="M164">
        <v>3.7169E-3</v>
      </c>
      <c r="V164" s="71" t="s">
        <v>143</v>
      </c>
      <c r="W164" s="71" t="s">
        <v>226</v>
      </c>
    </row>
    <row r="165" spans="1:23" x14ac:dyDescent="0.2">
      <c r="A165" s="71">
        <v>41</v>
      </c>
      <c r="B165" s="71" t="s">
        <v>215</v>
      </c>
      <c r="C165" s="71" t="s">
        <v>100</v>
      </c>
      <c r="D165" s="71">
        <v>0.5</v>
      </c>
      <c r="E165" s="71">
        <v>33</v>
      </c>
      <c r="F165" s="71">
        <v>3</v>
      </c>
      <c r="G165" s="71">
        <v>298</v>
      </c>
      <c r="H165" s="71">
        <v>32.173999999999999</v>
      </c>
      <c r="I165" s="71">
        <v>2761</v>
      </c>
      <c r="J165" s="71">
        <v>12.01</v>
      </c>
      <c r="M165" s="71">
        <v>3.7223999999999998E-3</v>
      </c>
      <c r="V165" s="71" t="s">
        <v>143</v>
      </c>
      <c r="W165" s="71" t="s">
        <v>216</v>
      </c>
    </row>
    <row r="166" spans="1:23" x14ac:dyDescent="0.2">
      <c r="A166" s="71">
        <v>50</v>
      </c>
      <c r="B166" s="71" t="s">
        <v>229</v>
      </c>
      <c r="C166" s="71" t="s">
        <v>109</v>
      </c>
      <c r="D166" s="71">
        <v>0.47</v>
      </c>
      <c r="E166">
        <v>33</v>
      </c>
      <c r="F166">
        <v>3</v>
      </c>
      <c r="G166">
        <v>298</v>
      </c>
      <c r="H166">
        <v>21.963000000000001</v>
      </c>
      <c r="I166">
        <v>1860</v>
      </c>
      <c r="J166">
        <v>10.465999999999999</v>
      </c>
      <c r="M166">
        <v>3.7166999999999999E-3</v>
      </c>
      <c r="V166" s="71" t="s">
        <v>230</v>
      </c>
      <c r="W166" s="71" t="s">
        <v>231</v>
      </c>
    </row>
    <row r="167" spans="1:23" x14ac:dyDescent="0.2">
      <c r="A167" s="71">
        <v>52</v>
      </c>
      <c r="B167" s="71" t="s">
        <v>234</v>
      </c>
      <c r="C167" s="71" t="s">
        <v>111</v>
      </c>
      <c r="D167" s="71">
        <v>0.52</v>
      </c>
      <c r="E167">
        <v>33</v>
      </c>
      <c r="F167">
        <v>3</v>
      </c>
      <c r="G167">
        <v>298</v>
      </c>
      <c r="H167">
        <v>32.481000000000002</v>
      </c>
      <c r="I167">
        <v>2782</v>
      </c>
      <c r="J167">
        <v>10.73</v>
      </c>
      <c r="M167">
        <v>3.7177E-3</v>
      </c>
      <c r="V167" s="71" t="s">
        <v>230</v>
      </c>
      <c r="W167" s="71" t="s">
        <v>235</v>
      </c>
    </row>
    <row r="168" spans="1:23" x14ac:dyDescent="0.2">
      <c r="A168" s="71">
        <v>34</v>
      </c>
      <c r="B168" s="71" t="s">
        <v>201</v>
      </c>
      <c r="C168" s="71" t="s">
        <v>93</v>
      </c>
      <c r="D168" s="71">
        <v>0.54</v>
      </c>
      <c r="E168" s="71">
        <v>33</v>
      </c>
      <c r="F168" s="71">
        <v>3</v>
      </c>
      <c r="G168" s="71">
        <v>298.2</v>
      </c>
      <c r="H168" s="71">
        <v>37.764000000000003</v>
      </c>
      <c r="I168" s="71">
        <v>3280</v>
      </c>
      <c r="J168" s="71">
        <v>11.805999999999999</v>
      </c>
      <c r="M168" s="71">
        <v>3.7215999999999998E-3</v>
      </c>
      <c r="V168" s="71" t="s">
        <v>143</v>
      </c>
      <c r="W168" s="71" t="s">
        <v>202</v>
      </c>
    </row>
    <row r="169" spans="1:23" x14ac:dyDescent="0.2">
      <c r="A169" s="71">
        <v>35</v>
      </c>
      <c r="B169" s="71" t="s">
        <v>203</v>
      </c>
      <c r="C169" s="71" t="s">
        <v>94</v>
      </c>
      <c r="D169" s="71">
        <v>0.48</v>
      </c>
      <c r="E169" s="71">
        <v>33</v>
      </c>
      <c r="F169" s="71">
        <v>3</v>
      </c>
      <c r="G169" s="71">
        <v>298.2</v>
      </c>
      <c r="H169" s="71">
        <v>34.808</v>
      </c>
      <c r="I169" s="71">
        <v>3001</v>
      </c>
      <c r="J169" s="71">
        <v>10.519</v>
      </c>
      <c r="M169" s="71">
        <v>3.7169E-3</v>
      </c>
      <c r="V169" s="71" t="s">
        <v>143</v>
      </c>
      <c r="W169" s="71" t="s">
        <v>204</v>
      </c>
    </row>
    <row r="170" spans="1:23" x14ac:dyDescent="0.2">
      <c r="A170" s="71">
        <v>38</v>
      </c>
      <c r="B170" s="71" t="s">
        <v>209</v>
      </c>
      <c r="C170" s="71" t="s">
        <v>97</v>
      </c>
      <c r="D170" s="71">
        <v>0.51</v>
      </c>
      <c r="E170" s="71">
        <v>33</v>
      </c>
      <c r="F170" s="71">
        <v>3</v>
      </c>
      <c r="G170" s="71">
        <v>298.2</v>
      </c>
      <c r="H170" s="71">
        <v>33.131</v>
      </c>
      <c r="I170" s="71">
        <v>2851</v>
      </c>
      <c r="J170" s="71">
        <v>10.872999999999999</v>
      </c>
      <c r="M170" s="71">
        <v>3.7182000000000001E-3</v>
      </c>
      <c r="V170" s="71" t="s">
        <v>143</v>
      </c>
      <c r="W170" s="71" t="s">
        <v>210</v>
      </c>
    </row>
    <row r="171" spans="1:23" x14ac:dyDescent="0.2">
      <c r="A171" s="71">
        <v>46</v>
      </c>
      <c r="B171" s="71" t="s">
        <v>221</v>
      </c>
      <c r="C171" s="71" t="s">
        <v>105</v>
      </c>
      <c r="D171" s="71">
        <v>0.45</v>
      </c>
      <c r="E171">
        <v>33</v>
      </c>
      <c r="F171">
        <v>3</v>
      </c>
      <c r="G171">
        <v>298.2</v>
      </c>
      <c r="H171">
        <v>26.262</v>
      </c>
      <c r="I171">
        <v>2248</v>
      </c>
      <c r="J171">
        <v>10.733000000000001</v>
      </c>
      <c r="M171">
        <v>3.7177E-3</v>
      </c>
      <c r="V171" s="71" t="s">
        <v>143</v>
      </c>
      <c r="W171" s="71" t="s">
        <v>222</v>
      </c>
    </row>
    <row r="172" spans="1:23" x14ac:dyDescent="0.2">
      <c r="A172" s="71">
        <v>47</v>
      </c>
      <c r="B172" s="71" t="s">
        <v>223</v>
      </c>
      <c r="C172" s="71" t="s">
        <v>106</v>
      </c>
      <c r="D172" s="71">
        <v>0.6</v>
      </c>
      <c r="E172">
        <v>33</v>
      </c>
      <c r="F172">
        <v>3</v>
      </c>
      <c r="G172">
        <v>298.2</v>
      </c>
      <c r="H172">
        <v>31.794</v>
      </c>
      <c r="I172">
        <v>2730</v>
      </c>
      <c r="J172">
        <v>10.821</v>
      </c>
      <c r="M172">
        <v>3.718E-3</v>
      </c>
      <c r="V172" s="71" t="s">
        <v>143</v>
      </c>
      <c r="W172" s="71" t="s">
        <v>224</v>
      </c>
    </row>
    <row r="173" spans="1:23" x14ac:dyDescent="0.2">
      <c r="A173" s="71">
        <v>49</v>
      </c>
      <c r="B173" s="71" t="s">
        <v>227</v>
      </c>
      <c r="C173" s="71" t="s">
        <v>108</v>
      </c>
      <c r="D173" s="71">
        <v>0.53</v>
      </c>
      <c r="E173">
        <v>33</v>
      </c>
      <c r="F173">
        <v>3</v>
      </c>
      <c r="G173">
        <v>298.2</v>
      </c>
      <c r="H173">
        <v>33.323</v>
      </c>
      <c r="I173">
        <v>2872</v>
      </c>
      <c r="J173">
        <v>11.131</v>
      </c>
      <c r="M173">
        <v>3.7190999999999999E-3</v>
      </c>
      <c r="V173" s="71" t="s">
        <v>143</v>
      </c>
      <c r="W173" s="71" t="s">
        <v>228</v>
      </c>
    </row>
    <row r="174" spans="1:23" x14ac:dyDescent="0.2">
      <c r="A174" s="71">
        <v>51</v>
      </c>
      <c r="B174" s="71" t="s">
        <v>232</v>
      </c>
      <c r="C174" s="71" t="s">
        <v>110</v>
      </c>
      <c r="D174" s="71">
        <v>0.59</v>
      </c>
      <c r="E174">
        <v>33</v>
      </c>
      <c r="F174">
        <v>3</v>
      </c>
      <c r="G174">
        <v>298.2</v>
      </c>
      <c r="H174">
        <v>38.822000000000003</v>
      </c>
      <c r="I174">
        <v>3351</v>
      </c>
      <c r="J174">
        <v>10.887</v>
      </c>
      <c r="M174">
        <v>3.7182000000000001E-3</v>
      </c>
      <c r="V174" s="71" t="s">
        <v>230</v>
      </c>
      <c r="W174" s="71" t="s">
        <v>233</v>
      </c>
    </row>
    <row r="175" spans="1:23" x14ac:dyDescent="0.2">
      <c r="A175" s="71">
        <v>36</v>
      </c>
      <c r="B175" s="71" t="s">
        <v>205</v>
      </c>
      <c r="C175" s="71" t="s">
        <v>95</v>
      </c>
      <c r="D175" s="71">
        <v>0.59</v>
      </c>
      <c r="E175" s="71">
        <v>33</v>
      </c>
      <c r="F175" s="71">
        <v>3</v>
      </c>
      <c r="G175" s="71">
        <v>298.5</v>
      </c>
      <c r="H175" s="71">
        <v>31.181999999999999</v>
      </c>
      <c r="I175" s="71">
        <v>2668</v>
      </c>
      <c r="J175" s="71">
        <v>10.565</v>
      </c>
      <c r="M175" s="71">
        <v>3.7171000000000001E-3</v>
      </c>
      <c r="V175" s="71" t="s">
        <v>143</v>
      </c>
      <c r="W175" s="71" t="s">
        <v>206</v>
      </c>
    </row>
    <row r="176" spans="1:23" x14ac:dyDescent="0.2">
      <c r="A176" s="71">
        <v>40</v>
      </c>
      <c r="B176" s="71" t="s">
        <v>213</v>
      </c>
      <c r="C176" s="71" t="s">
        <v>99</v>
      </c>
      <c r="D176" s="71">
        <v>0.45</v>
      </c>
      <c r="E176" s="71">
        <v>33</v>
      </c>
      <c r="F176" s="71">
        <v>3</v>
      </c>
      <c r="G176" s="71">
        <v>298.7</v>
      </c>
      <c r="H176" s="71">
        <v>34.588000000000001</v>
      </c>
      <c r="I176" s="71">
        <v>2966</v>
      </c>
      <c r="J176" s="71">
        <v>10.711</v>
      </c>
      <c r="M176" s="71">
        <v>3.7176000000000002E-3</v>
      </c>
      <c r="V176" s="71" t="s">
        <v>143</v>
      </c>
      <c r="W176" s="71" t="s">
        <v>214</v>
      </c>
    </row>
    <row r="177" spans="1:23" x14ac:dyDescent="0.2">
      <c r="A177" s="71">
        <v>37</v>
      </c>
      <c r="B177" s="71" t="s">
        <v>207</v>
      </c>
      <c r="C177" s="71" t="s">
        <v>96</v>
      </c>
      <c r="D177" s="71">
        <v>0.45</v>
      </c>
      <c r="E177" s="71">
        <v>33</v>
      </c>
      <c r="F177" s="71">
        <v>3</v>
      </c>
      <c r="G177" s="71">
        <v>298.89999999999998</v>
      </c>
      <c r="H177" s="71">
        <v>26.66</v>
      </c>
      <c r="I177" s="71">
        <v>2271</v>
      </c>
      <c r="J177" s="71">
        <v>10.711</v>
      </c>
      <c r="M177" s="71">
        <v>3.7176000000000002E-3</v>
      </c>
      <c r="V177" s="71" t="s">
        <v>143</v>
      </c>
      <c r="W177" s="71" t="s">
        <v>208</v>
      </c>
    </row>
    <row r="178" spans="1:23" x14ac:dyDescent="0.2">
      <c r="A178" s="71">
        <v>8</v>
      </c>
      <c r="B178" s="71" t="s">
        <v>153</v>
      </c>
      <c r="C178" s="71" t="s">
        <v>49</v>
      </c>
      <c r="D178" s="71">
        <v>0.6</v>
      </c>
      <c r="E178" s="71">
        <v>33</v>
      </c>
      <c r="F178" s="71">
        <v>3</v>
      </c>
      <c r="G178" s="71">
        <v>300.3</v>
      </c>
      <c r="H178" s="71">
        <v>23.754999999999999</v>
      </c>
      <c r="I178" s="71">
        <v>2081</v>
      </c>
      <c r="J178" s="71">
        <v>11.189</v>
      </c>
      <c r="M178" s="71">
        <v>3.7193999999999999E-3</v>
      </c>
      <c r="V178" s="71" t="s">
        <v>143</v>
      </c>
      <c r="W178" s="71" t="s">
        <v>154</v>
      </c>
    </row>
    <row r="179" spans="1:23" x14ac:dyDescent="0.2">
      <c r="A179" s="71">
        <v>15</v>
      </c>
      <c r="B179" s="71" t="s">
        <v>167</v>
      </c>
      <c r="C179" s="71" t="s">
        <v>56</v>
      </c>
      <c r="D179" s="71">
        <v>0.49</v>
      </c>
      <c r="E179" s="71">
        <v>33</v>
      </c>
      <c r="F179" s="71">
        <v>3</v>
      </c>
      <c r="G179" s="71">
        <v>300.3</v>
      </c>
      <c r="H179" s="71">
        <v>23.158999999999999</v>
      </c>
      <c r="I179" s="71">
        <v>2034</v>
      </c>
      <c r="J179" s="71">
        <v>12.195</v>
      </c>
      <c r="M179" s="71">
        <v>3.7231E-3</v>
      </c>
      <c r="V179" s="71" t="s">
        <v>143</v>
      </c>
      <c r="W179" s="71" t="s">
        <v>168</v>
      </c>
    </row>
    <row r="180" spans="1:23" x14ac:dyDescent="0.2">
      <c r="A180" s="71">
        <v>11</v>
      </c>
      <c r="B180" s="71" t="s">
        <v>159</v>
      </c>
      <c r="C180" s="71" t="s">
        <v>52</v>
      </c>
      <c r="D180" s="71">
        <v>0.55000000000000004</v>
      </c>
      <c r="E180" s="71">
        <v>33</v>
      </c>
      <c r="F180" s="71">
        <v>3</v>
      </c>
      <c r="G180" s="71">
        <v>300.5</v>
      </c>
      <c r="H180" s="71">
        <v>24.414000000000001</v>
      </c>
      <c r="I180" s="71">
        <v>2139</v>
      </c>
      <c r="J180" s="71">
        <v>10.852</v>
      </c>
      <c r="M180" s="71">
        <v>3.7180999999999998E-3</v>
      </c>
      <c r="V180" s="71" t="s">
        <v>143</v>
      </c>
      <c r="W180" s="71" t="s">
        <v>160</v>
      </c>
    </row>
    <row r="181" spans="1:23" x14ac:dyDescent="0.2">
      <c r="A181" s="71">
        <v>12</v>
      </c>
      <c r="B181" s="71" t="s">
        <v>161</v>
      </c>
      <c r="C181" s="71" t="s">
        <v>53</v>
      </c>
      <c r="D181" s="71">
        <v>0.52</v>
      </c>
      <c r="E181" s="71">
        <v>33</v>
      </c>
      <c r="F181" s="71">
        <v>3</v>
      </c>
      <c r="G181" s="71">
        <v>300.5</v>
      </c>
      <c r="H181" s="71">
        <v>26.425999999999998</v>
      </c>
      <c r="I181" s="71">
        <v>2338</v>
      </c>
      <c r="J181" s="71">
        <v>11.233000000000001</v>
      </c>
      <c r="M181" s="71">
        <v>3.7195000000000001E-3</v>
      </c>
      <c r="V181" s="71" t="s">
        <v>143</v>
      </c>
      <c r="W181" s="71" t="s">
        <v>162</v>
      </c>
    </row>
    <row r="182" spans="1:23" x14ac:dyDescent="0.2">
      <c r="A182" s="71">
        <v>17</v>
      </c>
      <c r="B182" s="71" t="s">
        <v>171</v>
      </c>
      <c r="C182" s="71" t="s">
        <v>58</v>
      </c>
      <c r="D182" s="71">
        <v>0.51</v>
      </c>
      <c r="E182" s="71">
        <v>33</v>
      </c>
      <c r="F182" s="71">
        <v>3</v>
      </c>
      <c r="G182" s="71">
        <v>300.5</v>
      </c>
      <c r="H182" s="71">
        <v>20.675000000000001</v>
      </c>
      <c r="I182" s="71">
        <v>1803</v>
      </c>
      <c r="J182" s="71">
        <v>11.648</v>
      </c>
      <c r="M182" s="71">
        <v>3.7209999999999999E-3</v>
      </c>
      <c r="V182" s="71" t="s">
        <v>143</v>
      </c>
      <c r="W182" s="71" t="s">
        <v>172</v>
      </c>
    </row>
    <row r="183" spans="1:23" x14ac:dyDescent="0.2">
      <c r="A183" s="71">
        <v>7</v>
      </c>
      <c r="B183" s="71" t="s">
        <v>151</v>
      </c>
      <c r="C183" s="71" t="s">
        <v>48</v>
      </c>
      <c r="D183" s="71">
        <v>0.47</v>
      </c>
      <c r="E183" s="71">
        <v>33</v>
      </c>
      <c r="F183" s="71">
        <v>3</v>
      </c>
      <c r="G183" s="71">
        <v>300.8</v>
      </c>
      <c r="H183" s="71">
        <v>24.231000000000002</v>
      </c>
      <c r="I183" s="71">
        <v>2126</v>
      </c>
      <c r="J183" s="71">
        <v>11.145</v>
      </c>
      <c r="M183" s="71">
        <v>3.7192000000000002E-3</v>
      </c>
      <c r="V183" s="71" t="s">
        <v>143</v>
      </c>
      <c r="W183" s="71" t="s">
        <v>152</v>
      </c>
    </row>
    <row r="184" spans="1:23" x14ac:dyDescent="0.2">
      <c r="A184" s="71">
        <v>9</v>
      </c>
      <c r="B184" s="71" t="s">
        <v>155</v>
      </c>
      <c r="C184" s="71" t="s">
        <v>50</v>
      </c>
      <c r="D184" s="71">
        <v>0.52</v>
      </c>
      <c r="E184" s="71">
        <v>33</v>
      </c>
      <c r="F184" s="71">
        <v>3</v>
      </c>
      <c r="G184" s="71">
        <v>300.8</v>
      </c>
      <c r="H184" s="71">
        <v>13.430999999999999</v>
      </c>
      <c r="I184" s="71">
        <v>1158</v>
      </c>
      <c r="J184" s="71">
        <v>9.4749999999999996</v>
      </c>
      <c r="M184" s="71">
        <v>3.7131E-3</v>
      </c>
      <c r="V184" s="71" t="s">
        <v>143</v>
      </c>
      <c r="W184" s="71" t="s">
        <v>156</v>
      </c>
    </row>
    <row r="185" spans="1:23" x14ac:dyDescent="0.2">
      <c r="A185" s="71">
        <v>10</v>
      </c>
      <c r="B185" s="71" t="s">
        <v>157</v>
      </c>
      <c r="C185" s="71" t="s">
        <v>51</v>
      </c>
      <c r="D185" s="71">
        <v>0.55000000000000004</v>
      </c>
      <c r="E185" s="71">
        <v>33</v>
      </c>
      <c r="F185" s="71">
        <v>3</v>
      </c>
      <c r="G185" s="71">
        <v>300.8</v>
      </c>
      <c r="H185" s="71">
        <v>17.404</v>
      </c>
      <c r="I185" s="71">
        <v>1510</v>
      </c>
      <c r="J185" s="71">
        <v>10.023999999999999</v>
      </c>
      <c r="M185" s="71">
        <v>3.7150999999999998E-3</v>
      </c>
      <c r="V185" s="71" t="s">
        <v>143</v>
      </c>
      <c r="W185" s="71" t="s">
        <v>158</v>
      </c>
    </row>
    <row r="186" spans="1:23" x14ac:dyDescent="0.2">
      <c r="A186" s="71">
        <v>6</v>
      </c>
      <c r="B186" s="71" t="s">
        <v>149</v>
      </c>
      <c r="C186" s="71" t="s">
        <v>47</v>
      </c>
      <c r="D186" s="71">
        <v>0.5</v>
      </c>
      <c r="E186" s="71">
        <v>33</v>
      </c>
      <c r="F186" s="71">
        <v>3</v>
      </c>
      <c r="G186" s="71">
        <v>301</v>
      </c>
      <c r="H186" s="71">
        <v>16.13</v>
      </c>
      <c r="I186" s="71">
        <v>1399</v>
      </c>
      <c r="J186" s="71">
        <v>9.5169999999999995</v>
      </c>
      <c r="M186" s="71">
        <v>3.7131999999999998E-3</v>
      </c>
      <c r="V186" s="71" t="s">
        <v>143</v>
      </c>
      <c r="W186" s="71" t="s">
        <v>150</v>
      </c>
    </row>
    <row r="187" spans="1:23" x14ac:dyDescent="0.2">
      <c r="A187" s="71">
        <v>13</v>
      </c>
      <c r="B187" s="71" t="s">
        <v>163</v>
      </c>
      <c r="C187" s="71" t="s">
        <v>54</v>
      </c>
      <c r="D187" s="71">
        <v>0.5</v>
      </c>
      <c r="E187" s="71">
        <v>33</v>
      </c>
      <c r="F187" s="71">
        <v>3</v>
      </c>
      <c r="G187" s="71">
        <v>301</v>
      </c>
      <c r="H187" s="71">
        <v>15.284000000000001</v>
      </c>
      <c r="I187" s="71">
        <v>1323</v>
      </c>
      <c r="J187" s="71">
        <v>10.869</v>
      </c>
      <c r="M187" s="71">
        <v>3.7182000000000001E-3</v>
      </c>
      <c r="V187" s="71" t="s">
        <v>143</v>
      </c>
      <c r="W187" s="71" t="s">
        <v>164</v>
      </c>
    </row>
    <row r="188" spans="1:23" x14ac:dyDescent="0.2">
      <c r="A188" s="71">
        <v>16</v>
      </c>
      <c r="B188" s="71" t="s">
        <v>169</v>
      </c>
      <c r="C188" s="71" t="s">
        <v>57</v>
      </c>
      <c r="D188" s="71">
        <v>0.47</v>
      </c>
      <c r="E188" s="71">
        <v>33</v>
      </c>
      <c r="F188" s="71">
        <v>3</v>
      </c>
      <c r="G188" s="71">
        <v>301</v>
      </c>
      <c r="H188" s="71">
        <v>19.806000000000001</v>
      </c>
      <c r="I188" s="71">
        <v>1729</v>
      </c>
      <c r="J188" s="71">
        <v>12.08</v>
      </c>
      <c r="M188" s="71">
        <v>3.7226E-3</v>
      </c>
      <c r="V188" s="71" t="s">
        <v>143</v>
      </c>
      <c r="W188" s="71" t="s">
        <v>170</v>
      </c>
    </row>
    <row r="189" spans="1:23" x14ac:dyDescent="0.2">
      <c r="A189" s="71">
        <v>14</v>
      </c>
      <c r="B189" s="71" t="s">
        <v>165</v>
      </c>
      <c r="C189" s="71" t="s">
        <v>55</v>
      </c>
      <c r="D189" s="71">
        <v>0.56000000000000005</v>
      </c>
      <c r="E189" s="71">
        <v>33</v>
      </c>
      <c r="F189" s="71">
        <v>3</v>
      </c>
      <c r="G189" s="71">
        <v>301.2</v>
      </c>
      <c r="H189" s="71">
        <v>19.574999999999999</v>
      </c>
      <c r="I189" s="71">
        <v>1702</v>
      </c>
      <c r="J189" s="71">
        <v>11.089</v>
      </c>
      <c r="M189" s="71">
        <v>3.7190000000000001E-3</v>
      </c>
      <c r="V189" s="71" t="s">
        <v>143</v>
      </c>
      <c r="W189" s="71" t="s">
        <v>166</v>
      </c>
    </row>
    <row r="190" spans="1:23" x14ac:dyDescent="0.2">
      <c r="A190" s="71">
        <v>18</v>
      </c>
      <c r="B190" s="71" t="s">
        <v>173</v>
      </c>
      <c r="C190" s="71" t="s">
        <v>59</v>
      </c>
      <c r="D190" s="71">
        <v>0.52</v>
      </c>
      <c r="E190" s="71">
        <v>33</v>
      </c>
      <c r="F190" s="71">
        <v>3</v>
      </c>
      <c r="G190" s="71">
        <v>301.2</v>
      </c>
      <c r="H190" s="71">
        <v>18.201000000000001</v>
      </c>
      <c r="I190" s="71">
        <v>1579</v>
      </c>
      <c r="J190" s="71">
        <v>11.94</v>
      </c>
      <c r="M190" s="71">
        <v>3.7220999999999999E-3</v>
      </c>
      <c r="V190" s="71" t="s">
        <v>143</v>
      </c>
      <c r="W190" s="71" t="s">
        <v>174</v>
      </c>
    </row>
    <row r="191" spans="1:23" x14ac:dyDescent="0.2">
      <c r="A191" s="71">
        <v>19</v>
      </c>
      <c r="B191" s="71" t="s">
        <v>175</v>
      </c>
      <c r="C191" s="71" t="s">
        <v>60</v>
      </c>
      <c r="D191" s="71">
        <v>0.5</v>
      </c>
      <c r="E191" s="71">
        <v>33</v>
      </c>
      <c r="F191" s="71">
        <v>3</v>
      </c>
      <c r="G191" s="71">
        <v>301.8</v>
      </c>
      <c r="H191" s="71">
        <v>27.045000000000002</v>
      </c>
      <c r="I191" s="71">
        <v>2356</v>
      </c>
      <c r="J191" s="71">
        <v>11.535</v>
      </c>
      <c r="M191" s="71">
        <v>3.7206000000000001E-3</v>
      </c>
      <c r="V191" s="71" t="s">
        <v>143</v>
      </c>
      <c r="W191" s="71" t="s">
        <v>176</v>
      </c>
    </row>
    <row r="192" spans="1:23" x14ac:dyDescent="0.2">
      <c r="A192" s="71">
        <v>20</v>
      </c>
      <c r="B192" s="71" t="s">
        <v>177</v>
      </c>
      <c r="C192" s="71" t="s">
        <v>61</v>
      </c>
      <c r="D192" s="71">
        <v>0.56000000000000005</v>
      </c>
      <c r="E192" s="71">
        <v>33</v>
      </c>
      <c r="F192" s="71">
        <v>3</v>
      </c>
      <c r="G192" s="71">
        <v>301.8</v>
      </c>
      <c r="H192" s="71">
        <v>24.001000000000001</v>
      </c>
      <c r="I192" s="71">
        <v>2105</v>
      </c>
      <c r="J192" s="71">
        <v>11.398999999999999</v>
      </c>
      <c r="M192" s="71">
        <v>3.7201000000000001E-3</v>
      </c>
      <c r="V192" s="71" t="s">
        <v>143</v>
      </c>
      <c r="W192" s="71" t="s">
        <v>178</v>
      </c>
    </row>
    <row r="193" spans="1:23" x14ac:dyDescent="0.2">
      <c r="A193" s="71">
        <v>31</v>
      </c>
      <c r="B193" s="71" t="s">
        <v>195</v>
      </c>
      <c r="C193" s="71" t="s">
        <v>90</v>
      </c>
      <c r="D193" s="71">
        <v>0.49</v>
      </c>
      <c r="E193" s="71">
        <v>33</v>
      </c>
      <c r="F193" s="71">
        <v>3</v>
      </c>
      <c r="G193" s="71">
        <v>303.3</v>
      </c>
      <c r="H193" s="71">
        <v>28.128</v>
      </c>
      <c r="I193" s="71">
        <v>2453</v>
      </c>
      <c r="J193" s="71">
        <v>11.662000000000001</v>
      </c>
      <c r="M193" s="71">
        <v>3.7211000000000002E-3</v>
      </c>
      <c r="V193" s="71" t="s">
        <v>143</v>
      </c>
      <c r="W193" s="71" t="s">
        <v>196</v>
      </c>
    </row>
    <row r="194" spans="1:23" x14ac:dyDescent="0.2">
      <c r="A194" s="71">
        <v>33</v>
      </c>
      <c r="B194" s="71" t="s">
        <v>199</v>
      </c>
      <c r="C194" s="71" t="s">
        <v>92</v>
      </c>
      <c r="D194" s="71">
        <v>0.49</v>
      </c>
      <c r="E194" s="71">
        <v>33</v>
      </c>
      <c r="F194" s="71">
        <v>3</v>
      </c>
      <c r="G194" s="71">
        <v>303.3</v>
      </c>
      <c r="H194" s="71">
        <v>26.573</v>
      </c>
      <c r="I194" s="71">
        <v>2310</v>
      </c>
      <c r="J194" s="71">
        <v>11.218999999999999</v>
      </c>
      <c r="M194" s="71">
        <v>3.7195000000000001E-3</v>
      </c>
      <c r="V194" s="71" t="s">
        <v>143</v>
      </c>
      <c r="W194" s="71" t="s">
        <v>200</v>
      </c>
    </row>
    <row r="195" spans="1:23" x14ac:dyDescent="0.2">
      <c r="A195" s="71">
        <v>30</v>
      </c>
      <c r="B195" s="71" t="s">
        <v>193</v>
      </c>
      <c r="C195" s="71" t="s">
        <v>22</v>
      </c>
      <c r="D195" s="71">
        <v>0.51</v>
      </c>
      <c r="E195" s="71">
        <v>33</v>
      </c>
      <c r="F195" s="71">
        <v>3</v>
      </c>
      <c r="G195" s="71">
        <v>303.5</v>
      </c>
      <c r="H195" s="71">
        <v>17.745999999999999</v>
      </c>
      <c r="I195" s="71">
        <v>1520</v>
      </c>
      <c r="J195" s="71">
        <v>12.013</v>
      </c>
      <c r="M195" s="71">
        <v>3.7223999999999998E-3</v>
      </c>
      <c r="V195" s="71" t="s">
        <v>143</v>
      </c>
      <c r="W195" s="71" t="s">
        <v>194</v>
      </c>
    </row>
    <row r="196" spans="1:23" x14ac:dyDescent="0.2">
      <c r="A196" s="71">
        <v>29</v>
      </c>
      <c r="B196" s="71" t="s">
        <v>191</v>
      </c>
      <c r="C196" s="71" t="s">
        <v>21</v>
      </c>
      <c r="D196" s="71">
        <v>0.55000000000000004</v>
      </c>
      <c r="E196" s="71">
        <v>33</v>
      </c>
      <c r="F196" s="71">
        <v>3</v>
      </c>
      <c r="G196" s="71">
        <v>303.7</v>
      </c>
      <c r="H196" s="71">
        <v>20.91</v>
      </c>
      <c r="I196" s="71">
        <v>1797</v>
      </c>
      <c r="J196" s="71">
        <v>12.154</v>
      </c>
      <c r="M196" s="71">
        <v>3.7228999999999999E-3</v>
      </c>
      <c r="V196" s="71" t="s">
        <v>143</v>
      </c>
      <c r="W196" s="71" t="s">
        <v>192</v>
      </c>
    </row>
    <row r="197" spans="1:23" x14ac:dyDescent="0.2">
      <c r="A197" s="71">
        <v>26</v>
      </c>
      <c r="B197" s="71" t="s">
        <v>185</v>
      </c>
      <c r="C197" s="71" t="s">
        <v>18</v>
      </c>
      <c r="D197" s="71">
        <v>0.6</v>
      </c>
      <c r="E197" s="71">
        <v>33</v>
      </c>
      <c r="F197" s="71">
        <v>3</v>
      </c>
      <c r="G197" s="71">
        <v>303.89999999999998</v>
      </c>
      <c r="H197" s="71">
        <v>29.577999999999999</v>
      </c>
      <c r="I197" s="71">
        <v>2564</v>
      </c>
      <c r="J197" s="71">
        <v>12.435</v>
      </c>
      <c r="M197" s="71">
        <v>3.7239E-3</v>
      </c>
      <c r="V197" s="71" t="s">
        <v>143</v>
      </c>
      <c r="W197" s="71" t="s">
        <v>186</v>
      </c>
    </row>
    <row r="198" spans="1:23" x14ac:dyDescent="0.2">
      <c r="A198" s="71">
        <v>27</v>
      </c>
      <c r="B198" s="71" t="s">
        <v>187</v>
      </c>
      <c r="C198" s="71" t="s">
        <v>19</v>
      </c>
      <c r="D198" s="71">
        <v>0.52</v>
      </c>
      <c r="E198" s="71">
        <v>33</v>
      </c>
      <c r="F198" s="71">
        <v>3</v>
      </c>
      <c r="G198" s="71">
        <v>303.89999999999998</v>
      </c>
      <c r="H198" s="71">
        <v>28.143000000000001</v>
      </c>
      <c r="I198" s="71">
        <v>2440</v>
      </c>
      <c r="J198" s="71">
        <v>11.868</v>
      </c>
      <c r="M198" s="71">
        <v>3.7219000000000002E-3</v>
      </c>
      <c r="V198" s="71" t="s">
        <v>143</v>
      </c>
      <c r="W198" s="71" t="s">
        <v>188</v>
      </c>
    </row>
    <row r="199" spans="1:23" x14ac:dyDescent="0.2">
      <c r="A199" s="71">
        <v>28</v>
      </c>
      <c r="B199" s="71" t="s">
        <v>189</v>
      </c>
      <c r="C199" s="71" t="s">
        <v>20</v>
      </c>
      <c r="D199" s="71">
        <v>0.47</v>
      </c>
      <c r="E199" s="71">
        <v>33</v>
      </c>
      <c r="F199" s="71">
        <v>3</v>
      </c>
      <c r="G199" s="71">
        <v>303.89999999999998</v>
      </c>
      <c r="H199" s="71">
        <v>24.977</v>
      </c>
      <c r="I199" s="71">
        <v>2166</v>
      </c>
      <c r="J199" s="71">
        <v>11.612</v>
      </c>
      <c r="M199" s="71">
        <v>3.7209000000000001E-3</v>
      </c>
      <c r="V199" s="71" t="s">
        <v>143</v>
      </c>
      <c r="W199" s="71" t="s">
        <v>190</v>
      </c>
    </row>
    <row r="200" spans="1:23" x14ac:dyDescent="0.2">
      <c r="A200" s="71">
        <v>21</v>
      </c>
      <c r="B200" s="71" t="s">
        <v>179</v>
      </c>
      <c r="C200" s="71" t="s">
        <v>62</v>
      </c>
      <c r="D200" s="71">
        <v>0.6</v>
      </c>
      <c r="E200" s="71">
        <v>33</v>
      </c>
      <c r="F200" s="71">
        <v>3</v>
      </c>
      <c r="G200" s="71">
        <v>305.8</v>
      </c>
      <c r="H200" s="71">
        <v>30.984000000000002</v>
      </c>
      <c r="I200" s="71">
        <v>2655</v>
      </c>
      <c r="J200" s="71">
        <v>12.159000000000001</v>
      </c>
      <c r="M200" s="71">
        <v>3.7228999999999999E-3</v>
      </c>
      <c r="V200" s="71" t="s">
        <v>143</v>
      </c>
      <c r="W200" s="71" t="s">
        <v>180</v>
      </c>
    </row>
    <row r="201" spans="1:23" x14ac:dyDescent="0.2">
      <c r="A201" s="71">
        <v>60</v>
      </c>
      <c r="B201" s="71" t="s">
        <v>13</v>
      </c>
      <c r="C201" s="71" t="s">
        <v>119</v>
      </c>
      <c r="D201" s="71">
        <v>1.53</v>
      </c>
      <c r="E201">
        <v>89</v>
      </c>
      <c r="F201">
        <v>4</v>
      </c>
      <c r="G201">
        <v>354.9</v>
      </c>
      <c r="H201">
        <v>89.525000000000006</v>
      </c>
      <c r="K201">
        <v>5938</v>
      </c>
      <c r="L201">
        <v>-33.784999999999997</v>
      </c>
      <c r="N201">
        <v>1.08025E-2</v>
      </c>
      <c r="V201" s="71" t="s">
        <v>230</v>
      </c>
      <c r="W201" s="71" t="s">
        <v>243</v>
      </c>
    </row>
    <row r="202" spans="1:23" x14ac:dyDescent="0.2">
      <c r="A202" s="71">
        <v>2</v>
      </c>
      <c r="B202" s="71" t="s">
        <v>17</v>
      </c>
      <c r="C202" s="71" t="s">
        <v>43</v>
      </c>
      <c r="D202" s="71">
        <v>0.77810000000000001</v>
      </c>
      <c r="E202" s="71">
        <v>89</v>
      </c>
      <c r="F202" s="71">
        <v>4</v>
      </c>
      <c r="G202" s="71">
        <v>355.5</v>
      </c>
      <c r="H202" s="71">
        <v>39.127000000000002</v>
      </c>
      <c r="K202" s="71">
        <v>3012</v>
      </c>
      <c r="L202" s="71">
        <v>-29.212</v>
      </c>
      <c r="N202" s="71">
        <v>1.08536E-2</v>
      </c>
      <c r="V202" s="71" t="s">
        <v>143</v>
      </c>
      <c r="W202" s="71" t="s">
        <v>145</v>
      </c>
    </row>
    <row r="203" spans="1:23" x14ac:dyDescent="0.2">
      <c r="A203" s="71">
        <v>3</v>
      </c>
      <c r="B203" s="71" t="s">
        <v>17</v>
      </c>
      <c r="C203" s="71" t="s">
        <v>44</v>
      </c>
      <c r="D203" s="71">
        <v>0.57689999999999997</v>
      </c>
      <c r="E203" s="71">
        <v>89</v>
      </c>
      <c r="F203" s="71">
        <v>4</v>
      </c>
      <c r="G203" s="71">
        <v>356.3</v>
      </c>
      <c r="H203" s="71">
        <v>28.28</v>
      </c>
      <c r="K203" s="71">
        <v>2249</v>
      </c>
      <c r="L203" s="71">
        <v>-29.157</v>
      </c>
      <c r="N203" s="71">
        <v>1.08542E-2</v>
      </c>
      <c r="V203" s="71" t="s">
        <v>143</v>
      </c>
      <c r="W203" s="71" t="s">
        <v>146</v>
      </c>
    </row>
    <row r="204" spans="1:23" x14ac:dyDescent="0.2">
      <c r="A204" s="71">
        <v>4</v>
      </c>
      <c r="B204" s="71" t="s">
        <v>12</v>
      </c>
      <c r="C204" s="71" t="s">
        <v>45</v>
      </c>
      <c r="D204" s="71">
        <v>0.56259999999999999</v>
      </c>
      <c r="E204" s="71">
        <v>89</v>
      </c>
      <c r="F204" s="71">
        <v>4</v>
      </c>
      <c r="G204" s="71">
        <v>356.6</v>
      </c>
      <c r="H204" s="71">
        <v>29.477</v>
      </c>
      <c r="K204" s="71">
        <v>2345</v>
      </c>
      <c r="L204" s="71">
        <v>-34.58</v>
      </c>
      <c r="N204" s="71">
        <v>1.07936E-2</v>
      </c>
      <c r="V204" s="71" t="s">
        <v>143</v>
      </c>
      <c r="W204" s="71" t="s">
        <v>147</v>
      </c>
    </row>
    <row r="205" spans="1:23" x14ac:dyDescent="0.2">
      <c r="A205" s="71">
        <v>5</v>
      </c>
      <c r="B205" s="71" t="s">
        <v>12</v>
      </c>
      <c r="C205" s="71" t="s">
        <v>46</v>
      </c>
      <c r="D205" s="71">
        <v>0.53239999999999998</v>
      </c>
      <c r="E205" s="71">
        <v>89</v>
      </c>
      <c r="F205" s="71">
        <v>4</v>
      </c>
      <c r="G205" s="71">
        <v>357</v>
      </c>
      <c r="H205" s="71">
        <v>27.954999999999998</v>
      </c>
      <c r="K205" s="71">
        <v>2228</v>
      </c>
      <c r="L205" s="71">
        <v>-34.427999999999997</v>
      </c>
      <c r="N205" s="71">
        <v>1.0795300000000001E-2</v>
      </c>
      <c r="V205" s="71" t="s">
        <v>143</v>
      </c>
      <c r="W205" s="71" t="s">
        <v>148</v>
      </c>
    </row>
    <row r="206" spans="1:23" x14ac:dyDescent="0.2">
      <c r="A206" s="71">
        <v>57</v>
      </c>
      <c r="B206" s="71" t="s">
        <v>10</v>
      </c>
      <c r="C206" s="71" t="s">
        <v>116</v>
      </c>
      <c r="D206" s="71">
        <v>0.97</v>
      </c>
      <c r="E206">
        <v>89</v>
      </c>
      <c r="F206">
        <v>4</v>
      </c>
      <c r="G206">
        <v>357.2</v>
      </c>
      <c r="H206">
        <v>55.62</v>
      </c>
      <c r="K206">
        <v>4047</v>
      </c>
      <c r="L206">
        <v>-33.884</v>
      </c>
      <c r="N206">
        <v>1.0801399999999999E-2</v>
      </c>
      <c r="V206" s="71" t="s">
        <v>230</v>
      </c>
      <c r="W206" s="71" t="s">
        <v>240</v>
      </c>
    </row>
    <row r="207" spans="1:23" x14ac:dyDescent="0.2">
      <c r="A207" s="71">
        <v>65</v>
      </c>
      <c r="B207" s="71" t="s">
        <v>128</v>
      </c>
      <c r="C207" s="71" t="s">
        <v>253</v>
      </c>
      <c r="D207">
        <v>1.0479000000000001</v>
      </c>
      <c r="E207">
        <v>89</v>
      </c>
      <c r="F207">
        <v>4</v>
      </c>
      <c r="G207">
        <v>357.8</v>
      </c>
      <c r="H207">
        <v>53.43</v>
      </c>
      <c r="K207">
        <v>3857</v>
      </c>
      <c r="L207">
        <v>-38.619</v>
      </c>
      <c r="N207">
        <v>1.07484E-2</v>
      </c>
      <c r="V207" s="71" t="s">
        <v>230</v>
      </c>
      <c r="W207" s="71" t="s">
        <v>254</v>
      </c>
    </row>
    <row r="208" spans="1:23" x14ac:dyDescent="0.2">
      <c r="A208" s="71">
        <v>59</v>
      </c>
      <c r="B208" s="71" t="s">
        <v>12</v>
      </c>
      <c r="C208" s="71" t="s">
        <v>118</v>
      </c>
      <c r="D208" s="71">
        <v>0.64</v>
      </c>
      <c r="E208">
        <v>89</v>
      </c>
      <c r="F208">
        <v>4</v>
      </c>
      <c r="G208">
        <v>358.9</v>
      </c>
      <c r="H208">
        <v>34.265999999999998</v>
      </c>
      <c r="K208">
        <v>2634</v>
      </c>
      <c r="L208">
        <v>-34.061</v>
      </c>
      <c r="N208">
        <v>1.0799400000000001E-2</v>
      </c>
      <c r="V208" s="71" t="s">
        <v>230</v>
      </c>
      <c r="W208" s="71" t="s">
        <v>242</v>
      </c>
    </row>
    <row r="209" spans="1:23" x14ac:dyDescent="0.2">
      <c r="A209" s="71">
        <v>56</v>
      </c>
      <c r="B209" s="71" t="s">
        <v>12</v>
      </c>
      <c r="C209" s="71" t="s">
        <v>115</v>
      </c>
      <c r="D209" s="71">
        <v>0.55530000000000002</v>
      </c>
      <c r="E209">
        <v>89</v>
      </c>
      <c r="F209">
        <v>4</v>
      </c>
      <c r="G209">
        <v>359.1</v>
      </c>
      <c r="H209">
        <v>30.552</v>
      </c>
      <c r="K209">
        <v>2399</v>
      </c>
      <c r="L209">
        <v>-34.308999999999997</v>
      </c>
      <c r="N209">
        <v>1.07966E-2</v>
      </c>
      <c r="V209" s="71" t="s">
        <v>230</v>
      </c>
      <c r="W209" s="71" t="s">
        <v>239</v>
      </c>
    </row>
    <row r="210" spans="1:23" x14ac:dyDescent="0.2">
      <c r="A210" s="71">
        <v>45</v>
      </c>
      <c r="B210" s="71" t="s">
        <v>12</v>
      </c>
      <c r="C210" s="71" t="s">
        <v>104</v>
      </c>
      <c r="D210" s="71">
        <v>0.61429999999999996</v>
      </c>
      <c r="E210">
        <v>89</v>
      </c>
      <c r="F210">
        <v>4</v>
      </c>
      <c r="G210">
        <v>359.3</v>
      </c>
      <c r="H210">
        <v>32.738999999999997</v>
      </c>
      <c r="K210">
        <v>2553</v>
      </c>
      <c r="L210">
        <v>-34.280999999999999</v>
      </c>
      <c r="N210">
        <v>1.07969E-2</v>
      </c>
      <c r="V210" s="71" t="s">
        <v>143</v>
      </c>
      <c r="W210" s="71" t="s">
        <v>220</v>
      </c>
    </row>
    <row r="211" spans="1:23" x14ac:dyDescent="0.2">
      <c r="A211" s="71">
        <v>54</v>
      </c>
      <c r="B211" s="71" t="s">
        <v>17</v>
      </c>
      <c r="C211" s="71" t="s">
        <v>113</v>
      </c>
      <c r="D211" s="71">
        <v>0.59889999999999999</v>
      </c>
      <c r="E211">
        <v>89</v>
      </c>
      <c r="F211">
        <v>4</v>
      </c>
      <c r="G211">
        <v>359.3</v>
      </c>
      <c r="H211">
        <v>29.648</v>
      </c>
      <c r="K211">
        <v>2324</v>
      </c>
      <c r="L211">
        <v>-29.53</v>
      </c>
      <c r="N211">
        <v>1.08501E-2</v>
      </c>
      <c r="V211" s="71" t="s">
        <v>230</v>
      </c>
      <c r="W211" s="71" t="s">
        <v>237</v>
      </c>
    </row>
    <row r="212" spans="1:23" x14ac:dyDescent="0.2">
      <c r="A212" s="71">
        <v>44</v>
      </c>
      <c r="B212" s="71" t="s">
        <v>12</v>
      </c>
      <c r="C212" s="71" t="s">
        <v>103</v>
      </c>
      <c r="D212" s="71">
        <v>0.47410000000000002</v>
      </c>
      <c r="E212">
        <v>89</v>
      </c>
      <c r="F212">
        <v>4</v>
      </c>
      <c r="G212">
        <v>359.5</v>
      </c>
      <c r="H212">
        <v>24.712</v>
      </c>
      <c r="K212">
        <v>1978</v>
      </c>
      <c r="L212">
        <v>-34.311</v>
      </c>
      <c r="N212">
        <v>1.07966E-2</v>
      </c>
      <c r="V212" s="71" t="s">
        <v>143</v>
      </c>
      <c r="W212" s="71" t="s">
        <v>219</v>
      </c>
    </row>
    <row r="213" spans="1:23" x14ac:dyDescent="0.2">
      <c r="A213" s="71">
        <v>64</v>
      </c>
      <c r="B213" s="71" t="s">
        <v>128</v>
      </c>
      <c r="C213" s="71" t="s">
        <v>251</v>
      </c>
      <c r="D213">
        <v>0.61270000000000002</v>
      </c>
      <c r="E213">
        <v>89</v>
      </c>
      <c r="F213">
        <v>4</v>
      </c>
      <c r="G213">
        <v>359.5</v>
      </c>
      <c r="H213">
        <v>29.213999999999999</v>
      </c>
      <c r="K213">
        <v>2298</v>
      </c>
      <c r="L213">
        <v>-38.542000000000002</v>
      </c>
      <c r="N213">
        <v>1.07493E-2</v>
      </c>
      <c r="V213" s="71" t="s">
        <v>230</v>
      </c>
      <c r="W213" s="71" t="s">
        <v>252</v>
      </c>
    </row>
    <row r="214" spans="1:23" x14ac:dyDescent="0.2">
      <c r="A214" s="71">
        <v>53</v>
      </c>
      <c r="B214" s="71" t="s">
        <v>17</v>
      </c>
      <c r="C214" s="71" t="s">
        <v>112</v>
      </c>
      <c r="D214" s="71">
        <v>0.54249999999999998</v>
      </c>
      <c r="E214">
        <v>89</v>
      </c>
      <c r="F214">
        <v>4</v>
      </c>
      <c r="G214">
        <v>359.7</v>
      </c>
      <c r="H214">
        <v>26.561</v>
      </c>
      <c r="K214">
        <v>2100</v>
      </c>
      <c r="L214">
        <v>-28.943000000000001</v>
      </c>
      <c r="N214">
        <v>1.0856599999999999E-2</v>
      </c>
      <c r="V214" s="71" t="s">
        <v>230</v>
      </c>
      <c r="W214" s="71" t="s">
        <v>236</v>
      </c>
    </row>
    <row r="215" spans="1:23" x14ac:dyDescent="0.2">
      <c r="A215" s="71">
        <v>55</v>
      </c>
      <c r="B215" s="71" t="s">
        <v>12</v>
      </c>
      <c r="C215" s="71" t="s">
        <v>114</v>
      </c>
      <c r="D215" s="71">
        <v>0.57999999999999996</v>
      </c>
      <c r="E215">
        <v>89</v>
      </c>
      <c r="F215">
        <v>4</v>
      </c>
      <c r="G215">
        <v>359.7</v>
      </c>
      <c r="H215">
        <v>31.788</v>
      </c>
      <c r="K215">
        <v>2483</v>
      </c>
      <c r="L215">
        <v>-34.308999999999997</v>
      </c>
      <c r="N215">
        <v>1.07966E-2</v>
      </c>
      <c r="V215" s="71" t="s">
        <v>230</v>
      </c>
      <c r="W215" s="71" t="s">
        <v>238</v>
      </c>
    </row>
    <row r="216" spans="1:23" x14ac:dyDescent="0.2">
      <c r="A216" s="71">
        <v>42</v>
      </c>
      <c r="B216" s="71" t="s">
        <v>17</v>
      </c>
      <c r="C216" s="71" t="s">
        <v>101</v>
      </c>
      <c r="D216" s="71">
        <v>0.54179999999999995</v>
      </c>
      <c r="E216">
        <v>89</v>
      </c>
      <c r="F216">
        <v>4</v>
      </c>
      <c r="G216">
        <v>359.9</v>
      </c>
      <c r="H216">
        <v>26.228999999999999</v>
      </c>
      <c r="K216">
        <v>2085</v>
      </c>
      <c r="L216">
        <v>-28.861000000000001</v>
      </c>
      <c r="N216">
        <v>1.0857500000000001E-2</v>
      </c>
      <c r="V216" s="71" t="s">
        <v>143</v>
      </c>
      <c r="W216" s="71" t="s">
        <v>217</v>
      </c>
    </row>
    <row r="217" spans="1:23" x14ac:dyDescent="0.2">
      <c r="A217" s="71">
        <v>43</v>
      </c>
      <c r="B217" s="71" t="s">
        <v>17</v>
      </c>
      <c r="C217" s="71" t="s">
        <v>102</v>
      </c>
      <c r="D217" s="71">
        <v>0.58320000000000005</v>
      </c>
      <c r="E217">
        <v>89</v>
      </c>
      <c r="F217">
        <v>4</v>
      </c>
      <c r="G217">
        <v>359.9</v>
      </c>
      <c r="H217">
        <v>28.582000000000001</v>
      </c>
      <c r="K217">
        <v>2256</v>
      </c>
      <c r="L217">
        <v>-29.207000000000001</v>
      </c>
      <c r="N217">
        <v>1.0853700000000001E-2</v>
      </c>
      <c r="V217" s="71" t="s">
        <v>143</v>
      </c>
      <c r="W217" s="71" t="s">
        <v>218</v>
      </c>
    </row>
    <row r="218" spans="1:23" x14ac:dyDescent="0.2">
      <c r="A218" s="71">
        <v>58</v>
      </c>
      <c r="B218" s="71" t="s">
        <v>11</v>
      </c>
      <c r="C218" s="71" t="s">
        <v>117</v>
      </c>
      <c r="D218" s="71">
        <v>0.25</v>
      </c>
      <c r="E218">
        <v>89</v>
      </c>
      <c r="F218">
        <v>4</v>
      </c>
      <c r="G218">
        <v>359.9</v>
      </c>
      <c r="H218">
        <v>12.641999999999999</v>
      </c>
      <c r="K218">
        <v>1050</v>
      </c>
      <c r="L218">
        <v>-34.191000000000003</v>
      </c>
      <c r="N218">
        <v>1.0797899999999999E-2</v>
      </c>
      <c r="V218" s="71" t="s">
        <v>230</v>
      </c>
      <c r="W218" s="71" t="s">
        <v>241</v>
      </c>
    </row>
    <row r="219" spans="1:23" x14ac:dyDescent="0.2">
      <c r="A219" s="71">
        <v>63</v>
      </c>
      <c r="B219" s="71" t="s">
        <v>128</v>
      </c>
      <c r="C219" s="71" t="s">
        <v>249</v>
      </c>
      <c r="D219">
        <v>0.54430000000000001</v>
      </c>
      <c r="E219">
        <v>89</v>
      </c>
      <c r="F219">
        <v>4</v>
      </c>
      <c r="G219">
        <v>359.9</v>
      </c>
      <c r="H219">
        <v>25.736000000000001</v>
      </c>
      <c r="K219">
        <v>2032</v>
      </c>
      <c r="L219">
        <v>-38.482999999999997</v>
      </c>
      <c r="N219">
        <v>1.0749999999999999E-2</v>
      </c>
      <c r="V219" s="71" t="s">
        <v>230</v>
      </c>
      <c r="W219" s="71" t="s">
        <v>250</v>
      </c>
    </row>
    <row r="220" spans="1:23" x14ac:dyDescent="0.2">
      <c r="A220" s="71">
        <v>67</v>
      </c>
      <c r="B220" s="71" t="s">
        <v>128</v>
      </c>
      <c r="C220" s="71" t="s">
        <v>257</v>
      </c>
      <c r="D220">
        <v>0.35470000000000002</v>
      </c>
      <c r="E220">
        <v>89</v>
      </c>
      <c r="F220">
        <v>4</v>
      </c>
      <c r="G220">
        <v>360.1</v>
      </c>
      <c r="H220">
        <v>17.277999999999999</v>
      </c>
      <c r="K220">
        <v>1385</v>
      </c>
      <c r="L220">
        <v>-38.956000000000003</v>
      </c>
      <c r="N220">
        <v>1.0744699999999999E-2</v>
      </c>
      <c r="V220" s="71" t="s">
        <v>230</v>
      </c>
      <c r="W220" s="71" t="s">
        <v>258</v>
      </c>
    </row>
    <row r="221" spans="1:23" x14ac:dyDescent="0.2">
      <c r="A221" s="71">
        <v>25</v>
      </c>
      <c r="B221" s="71" t="s">
        <v>12</v>
      </c>
      <c r="C221" s="71" t="s">
        <v>16</v>
      </c>
      <c r="D221" s="71">
        <v>0.57869999999999999</v>
      </c>
      <c r="E221" s="71">
        <v>89</v>
      </c>
      <c r="F221" s="71">
        <v>4</v>
      </c>
      <c r="G221" s="71">
        <v>360.3</v>
      </c>
      <c r="H221" s="71">
        <v>30.295999999999999</v>
      </c>
      <c r="K221" s="71">
        <v>2355</v>
      </c>
      <c r="L221" s="71">
        <v>-34.228999999999999</v>
      </c>
      <c r="N221" s="71">
        <v>1.07975E-2</v>
      </c>
      <c r="V221" s="71" t="s">
        <v>143</v>
      </c>
      <c r="W221" s="71" t="s">
        <v>184</v>
      </c>
    </row>
    <row r="222" spans="1:23" x14ac:dyDescent="0.2">
      <c r="A222" s="71">
        <v>24</v>
      </c>
      <c r="B222" s="71" t="s">
        <v>12</v>
      </c>
      <c r="C222" s="71" t="s">
        <v>15</v>
      </c>
      <c r="D222" s="71">
        <v>0.47460000000000002</v>
      </c>
      <c r="E222" s="71">
        <v>89</v>
      </c>
      <c r="F222" s="71">
        <v>4</v>
      </c>
      <c r="G222" s="71">
        <v>360.5</v>
      </c>
      <c r="H222" s="71">
        <v>24.277999999999999</v>
      </c>
      <c r="K222" s="71">
        <v>1934</v>
      </c>
      <c r="L222" s="71">
        <v>-34.182000000000002</v>
      </c>
      <c r="N222" s="71">
        <v>1.0798E-2</v>
      </c>
      <c r="V222" s="71" t="s">
        <v>143</v>
      </c>
      <c r="W222" s="71" t="s">
        <v>183</v>
      </c>
    </row>
    <row r="223" spans="1:23" x14ac:dyDescent="0.2">
      <c r="A223" s="71">
        <v>23</v>
      </c>
      <c r="B223" s="71" t="s">
        <v>17</v>
      </c>
      <c r="C223" s="71" t="s">
        <v>14</v>
      </c>
      <c r="D223" s="71">
        <v>0.52290000000000003</v>
      </c>
      <c r="E223" s="71">
        <v>89</v>
      </c>
      <c r="F223" s="71">
        <v>4</v>
      </c>
      <c r="G223" s="71">
        <v>361.6</v>
      </c>
      <c r="H223" s="71">
        <v>24.919</v>
      </c>
      <c r="K223" s="71">
        <v>1968</v>
      </c>
      <c r="L223" s="71">
        <v>-28.652000000000001</v>
      </c>
      <c r="N223" s="71">
        <v>1.08599E-2</v>
      </c>
      <c r="V223" s="71" t="s">
        <v>143</v>
      </c>
      <c r="W223" s="71" t="s">
        <v>182</v>
      </c>
    </row>
    <row r="224" spans="1:23" x14ac:dyDescent="0.2">
      <c r="A224" s="71">
        <v>39</v>
      </c>
      <c r="B224" s="71" t="s">
        <v>211</v>
      </c>
      <c r="C224" s="71" t="s">
        <v>98</v>
      </c>
      <c r="D224" s="71">
        <v>0.59</v>
      </c>
      <c r="E224" s="71">
        <v>89</v>
      </c>
      <c r="F224" s="71">
        <v>4</v>
      </c>
      <c r="G224" s="71">
        <v>361.6</v>
      </c>
      <c r="H224" s="71">
        <v>32.953000000000003</v>
      </c>
      <c r="K224" s="71">
        <v>2584</v>
      </c>
      <c r="L224" s="71">
        <v>-30.81</v>
      </c>
      <c r="N224" s="71">
        <v>1.08357E-2</v>
      </c>
      <c r="V224" s="71" t="s">
        <v>143</v>
      </c>
      <c r="W224" s="71" t="s">
        <v>212</v>
      </c>
    </row>
    <row r="225" spans="1:23" x14ac:dyDescent="0.2">
      <c r="A225" s="71">
        <v>66</v>
      </c>
      <c r="B225" s="71" t="s">
        <v>128</v>
      </c>
      <c r="C225" s="71" t="s">
        <v>255</v>
      </c>
      <c r="D225">
        <v>0.1249</v>
      </c>
      <c r="E225">
        <v>89</v>
      </c>
      <c r="F225">
        <v>4</v>
      </c>
      <c r="G225">
        <v>361.6</v>
      </c>
      <c r="H225">
        <v>5.7869999999999999</v>
      </c>
      <c r="K225">
        <v>482</v>
      </c>
      <c r="L225">
        <v>-39.319000000000003</v>
      </c>
      <c r="N225">
        <v>1.0740599999999999E-2</v>
      </c>
      <c r="V225" s="71" t="s">
        <v>230</v>
      </c>
      <c r="W225" s="71" t="s">
        <v>256</v>
      </c>
    </row>
    <row r="226" spans="1:23" x14ac:dyDescent="0.2">
      <c r="A226" s="71">
        <v>48</v>
      </c>
      <c r="B226" s="71" t="s">
        <v>225</v>
      </c>
      <c r="C226" s="71" t="s">
        <v>107</v>
      </c>
      <c r="D226" s="71">
        <v>0.48</v>
      </c>
      <c r="E226">
        <v>89</v>
      </c>
      <c r="F226">
        <v>4</v>
      </c>
      <c r="G226">
        <v>361.8</v>
      </c>
      <c r="H226">
        <v>30.099</v>
      </c>
      <c r="K226">
        <v>2391</v>
      </c>
      <c r="L226">
        <v>-28.878</v>
      </c>
      <c r="N226">
        <v>1.08573E-2</v>
      </c>
      <c r="V226" s="71" t="s">
        <v>143</v>
      </c>
      <c r="W226" s="71" t="s">
        <v>226</v>
      </c>
    </row>
    <row r="227" spans="1:23" x14ac:dyDescent="0.2">
      <c r="A227" s="71">
        <v>51</v>
      </c>
      <c r="B227" s="71" t="s">
        <v>232</v>
      </c>
      <c r="C227" s="71" t="s">
        <v>110</v>
      </c>
      <c r="D227" s="71">
        <v>0.59</v>
      </c>
      <c r="E227">
        <v>89</v>
      </c>
      <c r="F227">
        <v>4</v>
      </c>
      <c r="G227">
        <v>361.8</v>
      </c>
      <c r="H227">
        <v>32.738</v>
      </c>
      <c r="K227">
        <v>2575</v>
      </c>
      <c r="L227">
        <v>-31.184999999999999</v>
      </c>
      <c r="N227">
        <v>1.08316E-2</v>
      </c>
      <c r="V227" s="71" t="s">
        <v>230</v>
      </c>
      <c r="W227" s="71" t="s">
        <v>233</v>
      </c>
    </row>
    <row r="228" spans="1:23" x14ac:dyDescent="0.2">
      <c r="A228" s="71">
        <v>22</v>
      </c>
      <c r="B228" s="71" t="s">
        <v>17</v>
      </c>
      <c r="C228" s="71" t="s">
        <v>63</v>
      </c>
      <c r="D228" s="71">
        <v>0.55549999999999999</v>
      </c>
      <c r="E228" s="71">
        <v>89</v>
      </c>
      <c r="F228" s="71">
        <v>4</v>
      </c>
      <c r="G228" s="71">
        <v>362</v>
      </c>
      <c r="H228" s="71">
        <v>26.605</v>
      </c>
      <c r="K228" s="71">
        <v>2077</v>
      </c>
      <c r="L228" s="71">
        <v>-28.919</v>
      </c>
      <c r="N228" s="71">
        <v>1.0856899999999999E-2</v>
      </c>
      <c r="V228" s="71" t="s">
        <v>143</v>
      </c>
      <c r="W228" s="71" t="s">
        <v>181</v>
      </c>
    </row>
    <row r="229" spans="1:23" x14ac:dyDescent="0.2">
      <c r="A229" s="71">
        <v>52</v>
      </c>
      <c r="B229" s="71" t="s">
        <v>234</v>
      </c>
      <c r="C229" s="71" t="s">
        <v>111</v>
      </c>
      <c r="D229" s="71">
        <v>0.52</v>
      </c>
      <c r="E229">
        <v>89</v>
      </c>
      <c r="F229">
        <v>4</v>
      </c>
      <c r="G229">
        <v>362</v>
      </c>
      <c r="H229">
        <v>26.998000000000001</v>
      </c>
      <c r="K229">
        <v>2164</v>
      </c>
      <c r="L229">
        <v>-30.472000000000001</v>
      </c>
      <c r="N229">
        <v>1.08395E-2</v>
      </c>
      <c r="V229" s="71" t="s">
        <v>230</v>
      </c>
      <c r="W229" s="71" t="s">
        <v>235</v>
      </c>
    </row>
    <row r="230" spans="1:23" x14ac:dyDescent="0.2">
      <c r="A230" s="71">
        <v>34</v>
      </c>
      <c r="B230" s="71" t="s">
        <v>201</v>
      </c>
      <c r="C230" s="71" t="s">
        <v>93</v>
      </c>
      <c r="D230" s="71">
        <v>0.54</v>
      </c>
      <c r="E230" s="71">
        <v>89</v>
      </c>
      <c r="F230" s="71">
        <v>4</v>
      </c>
      <c r="G230" s="71">
        <v>362.2</v>
      </c>
      <c r="H230" s="71">
        <v>31.352</v>
      </c>
      <c r="K230" s="71">
        <v>2477</v>
      </c>
      <c r="L230" s="71">
        <v>-29.082999999999998</v>
      </c>
      <c r="N230" s="71">
        <v>1.0855E-2</v>
      </c>
      <c r="V230" s="71" t="s">
        <v>143</v>
      </c>
      <c r="W230" s="71" t="s">
        <v>202</v>
      </c>
    </row>
    <row r="231" spans="1:23" x14ac:dyDescent="0.2">
      <c r="A231" s="71">
        <v>35</v>
      </c>
      <c r="B231" s="71" t="s">
        <v>203</v>
      </c>
      <c r="C231" s="71" t="s">
        <v>94</v>
      </c>
      <c r="D231" s="71">
        <v>0.48</v>
      </c>
      <c r="E231" s="71">
        <v>89</v>
      </c>
      <c r="F231" s="71">
        <v>4</v>
      </c>
      <c r="G231" s="71">
        <v>362.2</v>
      </c>
      <c r="H231" s="71">
        <v>28.687000000000001</v>
      </c>
      <c r="K231" s="71">
        <v>2282</v>
      </c>
      <c r="L231" s="71">
        <v>-31.609000000000002</v>
      </c>
      <c r="N231" s="71">
        <v>1.0826799999999999E-2</v>
      </c>
      <c r="V231" s="71" t="s">
        <v>143</v>
      </c>
      <c r="W231" s="71" t="s">
        <v>204</v>
      </c>
    </row>
    <row r="232" spans="1:23" x14ac:dyDescent="0.2">
      <c r="A232" s="71">
        <v>38</v>
      </c>
      <c r="B232" s="71" t="s">
        <v>209</v>
      </c>
      <c r="C232" s="71" t="s">
        <v>97</v>
      </c>
      <c r="D232" s="71">
        <v>0.51</v>
      </c>
      <c r="E232" s="71">
        <v>89</v>
      </c>
      <c r="F232" s="71">
        <v>4</v>
      </c>
      <c r="G232" s="71">
        <v>362.2</v>
      </c>
      <c r="H232" s="71">
        <v>28.009</v>
      </c>
      <c r="K232" s="71">
        <v>2225</v>
      </c>
      <c r="L232" s="71">
        <v>-31.324000000000002</v>
      </c>
      <c r="N232" s="71">
        <v>1.0829999999999999E-2</v>
      </c>
      <c r="V232" s="71" t="s">
        <v>143</v>
      </c>
      <c r="W232" s="71" t="s">
        <v>210</v>
      </c>
    </row>
    <row r="233" spans="1:23" x14ac:dyDescent="0.2">
      <c r="A233" s="71">
        <v>41</v>
      </c>
      <c r="B233" s="71" t="s">
        <v>215</v>
      </c>
      <c r="C233" s="71" t="s">
        <v>100</v>
      </c>
      <c r="D233" s="71">
        <v>0.5</v>
      </c>
      <c r="E233" s="71">
        <v>89</v>
      </c>
      <c r="F233" s="71">
        <v>4</v>
      </c>
      <c r="G233" s="71">
        <v>362.2</v>
      </c>
      <c r="H233" s="71">
        <v>26.513000000000002</v>
      </c>
      <c r="K233" s="71">
        <v>2125</v>
      </c>
      <c r="L233" s="71">
        <v>-31.824000000000002</v>
      </c>
      <c r="N233" s="71">
        <v>1.08244E-2</v>
      </c>
      <c r="V233" s="71" t="s">
        <v>143</v>
      </c>
      <c r="W233" s="71" t="s">
        <v>216</v>
      </c>
    </row>
    <row r="234" spans="1:23" x14ac:dyDescent="0.2">
      <c r="A234" s="71">
        <v>49</v>
      </c>
      <c r="B234" s="71" t="s">
        <v>227</v>
      </c>
      <c r="C234" s="71" t="s">
        <v>108</v>
      </c>
      <c r="D234" s="71">
        <v>0.53</v>
      </c>
      <c r="E234">
        <v>89</v>
      </c>
      <c r="F234">
        <v>4</v>
      </c>
      <c r="G234">
        <v>362.2</v>
      </c>
      <c r="H234">
        <v>27.937000000000001</v>
      </c>
      <c r="K234">
        <v>2228</v>
      </c>
      <c r="L234">
        <v>-32.037999999999997</v>
      </c>
      <c r="N234">
        <v>1.0822E-2</v>
      </c>
      <c r="V234" s="71" t="s">
        <v>143</v>
      </c>
      <c r="W234" s="71" t="s">
        <v>228</v>
      </c>
    </row>
    <row r="235" spans="1:23" x14ac:dyDescent="0.2">
      <c r="A235" s="71">
        <v>40</v>
      </c>
      <c r="B235" s="71" t="s">
        <v>213</v>
      </c>
      <c r="C235" s="71" t="s">
        <v>99</v>
      </c>
      <c r="D235" s="71">
        <v>0.45</v>
      </c>
      <c r="E235" s="71">
        <v>89</v>
      </c>
      <c r="F235" s="71">
        <v>4</v>
      </c>
      <c r="G235" s="71">
        <v>362.4</v>
      </c>
      <c r="H235" s="71">
        <v>28.811</v>
      </c>
      <c r="K235" s="71">
        <v>2280</v>
      </c>
      <c r="L235" s="71">
        <v>-29.061</v>
      </c>
      <c r="N235" s="71">
        <v>1.08553E-2</v>
      </c>
      <c r="V235" s="71" t="s">
        <v>143</v>
      </c>
      <c r="W235" s="71" t="s">
        <v>214</v>
      </c>
    </row>
    <row r="236" spans="1:23" x14ac:dyDescent="0.2">
      <c r="A236" s="71">
        <v>47</v>
      </c>
      <c r="B236" s="71" t="s">
        <v>223</v>
      </c>
      <c r="C236" s="71" t="s">
        <v>106</v>
      </c>
      <c r="D236" s="71">
        <v>0.6</v>
      </c>
      <c r="E236">
        <v>89</v>
      </c>
      <c r="F236">
        <v>4</v>
      </c>
      <c r="G236">
        <v>362.4</v>
      </c>
      <c r="H236">
        <v>26.143999999999998</v>
      </c>
      <c r="K236">
        <v>2095</v>
      </c>
      <c r="L236">
        <v>-29.509</v>
      </c>
      <c r="N236">
        <v>1.08503E-2</v>
      </c>
      <c r="V236" s="71" t="s">
        <v>143</v>
      </c>
      <c r="W236" s="71" t="s">
        <v>224</v>
      </c>
    </row>
    <row r="237" spans="1:23" x14ac:dyDescent="0.2">
      <c r="A237" s="71">
        <v>36</v>
      </c>
      <c r="B237" s="71" t="s">
        <v>205</v>
      </c>
      <c r="C237" s="71" t="s">
        <v>95</v>
      </c>
      <c r="D237" s="71">
        <v>0.59</v>
      </c>
      <c r="E237" s="71">
        <v>89</v>
      </c>
      <c r="F237" s="71">
        <v>4</v>
      </c>
      <c r="G237" s="71">
        <v>362.6</v>
      </c>
      <c r="H237" s="71">
        <v>26.042999999999999</v>
      </c>
      <c r="K237" s="71">
        <v>2081</v>
      </c>
      <c r="L237" s="71">
        <v>-30.878</v>
      </c>
      <c r="N237" s="71">
        <v>1.0834999999999999E-2</v>
      </c>
      <c r="V237" s="71" t="s">
        <v>143</v>
      </c>
      <c r="W237" s="71" t="s">
        <v>206</v>
      </c>
    </row>
    <row r="238" spans="1:23" x14ac:dyDescent="0.2">
      <c r="A238" s="71">
        <v>46</v>
      </c>
      <c r="B238" s="71" t="s">
        <v>221</v>
      </c>
      <c r="C238" s="71" t="s">
        <v>105</v>
      </c>
      <c r="D238" s="71">
        <v>0.45</v>
      </c>
      <c r="E238">
        <v>89</v>
      </c>
      <c r="F238">
        <v>4</v>
      </c>
      <c r="G238">
        <v>362.6</v>
      </c>
      <c r="H238">
        <v>21.251999999999999</v>
      </c>
      <c r="K238">
        <v>1738</v>
      </c>
      <c r="L238">
        <v>-29.247</v>
      </c>
      <c r="N238">
        <v>1.08532E-2</v>
      </c>
      <c r="V238" s="71" t="s">
        <v>143</v>
      </c>
      <c r="W238" s="71" t="s">
        <v>222</v>
      </c>
    </row>
    <row r="239" spans="1:23" x14ac:dyDescent="0.2">
      <c r="A239" s="71">
        <v>50</v>
      </c>
      <c r="B239" s="71" t="s">
        <v>229</v>
      </c>
      <c r="C239" s="71" t="s">
        <v>109</v>
      </c>
      <c r="D239" s="71">
        <v>0.47</v>
      </c>
      <c r="E239">
        <v>89</v>
      </c>
      <c r="F239">
        <v>4</v>
      </c>
      <c r="G239">
        <v>362.8</v>
      </c>
      <c r="H239">
        <v>17.998999999999999</v>
      </c>
      <c r="K239">
        <v>1481</v>
      </c>
      <c r="L239">
        <v>-30.875</v>
      </c>
      <c r="N239">
        <v>1.0834999999999999E-2</v>
      </c>
      <c r="V239" s="71" t="s">
        <v>230</v>
      </c>
      <c r="W239" s="71" t="s">
        <v>231</v>
      </c>
    </row>
    <row r="240" spans="1:23" x14ac:dyDescent="0.2">
      <c r="A240" s="71">
        <v>37</v>
      </c>
      <c r="B240" s="71" t="s">
        <v>207</v>
      </c>
      <c r="C240" s="71" t="s">
        <v>96</v>
      </c>
      <c r="D240" s="71">
        <v>0.45</v>
      </c>
      <c r="E240" s="71">
        <v>89</v>
      </c>
      <c r="F240" s="71">
        <v>4</v>
      </c>
      <c r="G240" s="71">
        <v>363</v>
      </c>
      <c r="H240" s="71">
        <v>21.861999999999998</v>
      </c>
      <c r="K240" s="71">
        <v>1779</v>
      </c>
      <c r="L240" s="71">
        <v>-29.948</v>
      </c>
      <c r="N240" s="71">
        <v>1.08454E-2</v>
      </c>
      <c r="V240" s="71" t="s">
        <v>143</v>
      </c>
      <c r="W240" s="71" t="s">
        <v>208</v>
      </c>
    </row>
    <row r="241" spans="1:23" x14ac:dyDescent="0.2">
      <c r="A241" s="71">
        <v>11</v>
      </c>
      <c r="B241" s="71" t="s">
        <v>159</v>
      </c>
      <c r="C241" s="71" t="s">
        <v>52</v>
      </c>
      <c r="D241" s="71">
        <v>0.55000000000000004</v>
      </c>
      <c r="E241" s="71">
        <v>89</v>
      </c>
      <c r="F241" s="71">
        <v>4</v>
      </c>
      <c r="G241" s="71">
        <v>363.2</v>
      </c>
      <c r="H241" s="71">
        <v>22.526</v>
      </c>
      <c r="K241" s="71">
        <v>1869</v>
      </c>
      <c r="L241" s="71">
        <v>-26.265999999999998</v>
      </c>
      <c r="N241" s="71">
        <v>1.08865E-2</v>
      </c>
      <c r="V241" s="71" t="s">
        <v>143</v>
      </c>
      <c r="W241" s="71" t="s">
        <v>160</v>
      </c>
    </row>
    <row r="242" spans="1:23" x14ac:dyDescent="0.2">
      <c r="A242" s="71">
        <v>12</v>
      </c>
      <c r="B242" s="71" t="s">
        <v>161</v>
      </c>
      <c r="C242" s="71" t="s">
        <v>53</v>
      </c>
      <c r="D242" s="71">
        <v>0.52</v>
      </c>
      <c r="E242" s="71">
        <v>89</v>
      </c>
      <c r="F242" s="71">
        <v>4</v>
      </c>
      <c r="G242" s="71">
        <v>363.2</v>
      </c>
      <c r="H242" s="71">
        <v>24.248999999999999</v>
      </c>
      <c r="K242" s="71">
        <v>1998</v>
      </c>
      <c r="L242" s="71">
        <v>-26.164000000000001</v>
      </c>
      <c r="N242" s="71">
        <v>1.08877E-2</v>
      </c>
      <c r="V242" s="71" t="s">
        <v>143</v>
      </c>
      <c r="W242" s="71" t="s">
        <v>162</v>
      </c>
    </row>
    <row r="243" spans="1:23" x14ac:dyDescent="0.2">
      <c r="A243" s="71">
        <v>15</v>
      </c>
      <c r="B243" s="71" t="s">
        <v>167</v>
      </c>
      <c r="C243" s="71" t="s">
        <v>56</v>
      </c>
      <c r="D243" s="71">
        <v>0.49</v>
      </c>
      <c r="E243" s="71">
        <v>89</v>
      </c>
      <c r="F243" s="71">
        <v>4</v>
      </c>
      <c r="G243" s="71">
        <v>363.2</v>
      </c>
      <c r="H243" s="71">
        <v>21.835000000000001</v>
      </c>
      <c r="K243" s="71">
        <v>1810</v>
      </c>
      <c r="L243" s="71">
        <v>-32.581000000000003</v>
      </c>
      <c r="N243" s="71">
        <v>1.08159E-2</v>
      </c>
      <c r="V243" s="71" t="s">
        <v>143</v>
      </c>
      <c r="W243" s="71" t="s">
        <v>168</v>
      </c>
    </row>
    <row r="244" spans="1:23" x14ac:dyDescent="0.2">
      <c r="A244" s="71">
        <v>7</v>
      </c>
      <c r="B244" s="71" t="s">
        <v>151</v>
      </c>
      <c r="C244" s="71" t="s">
        <v>48</v>
      </c>
      <c r="D244" s="71">
        <v>0.47</v>
      </c>
      <c r="E244" s="71">
        <v>89</v>
      </c>
      <c r="F244" s="71">
        <v>4</v>
      </c>
      <c r="G244" s="71">
        <v>363.5</v>
      </c>
      <c r="H244" s="71">
        <v>22.408999999999999</v>
      </c>
      <c r="K244" s="71">
        <v>1848</v>
      </c>
      <c r="L244" s="71">
        <v>-29.574999999999999</v>
      </c>
      <c r="N244" s="71">
        <v>1.08495E-2</v>
      </c>
      <c r="V244" s="71" t="s">
        <v>143</v>
      </c>
      <c r="W244" s="71" t="s">
        <v>152</v>
      </c>
    </row>
    <row r="245" spans="1:23" x14ac:dyDescent="0.2">
      <c r="A245" s="71">
        <v>8</v>
      </c>
      <c r="B245" s="71" t="s">
        <v>153</v>
      </c>
      <c r="C245" s="71" t="s">
        <v>49</v>
      </c>
      <c r="D245" s="71">
        <v>0.6</v>
      </c>
      <c r="E245" s="71">
        <v>89</v>
      </c>
      <c r="F245" s="71">
        <v>4</v>
      </c>
      <c r="G245" s="71">
        <v>363.5</v>
      </c>
      <c r="H245" s="71">
        <v>22.036000000000001</v>
      </c>
      <c r="K245" s="71">
        <v>1824</v>
      </c>
      <c r="L245" s="71">
        <v>-29.491</v>
      </c>
      <c r="N245" s="71">
        <v>1.0850500000000001E-2</v>
      </c>
      <c r="V245" s="71" t="s">
        <v>143</v>
      </c>
      <c r="W245" s="71" t="s">
        <v>154</v>
      </c>
    </row>
    <row r="246" spans="1:23" x14ac:dyDescent="0.2">
      <c r="A246" s="71">
        <v>17</v>
      </c>
      <c r="B246" s="71" t="s">
        <v>171</v>
      </c>
      <c r="C246" s="71" t="s">
        <v>58</v>
      </c>
      <c r="D246" s="71">
        <v>0.51</v>
      </c>
      <c r="E246" s="71">
        <v>89</v>
      </c>
      <c r="F246" s="71">
        <v>4</v>
      </c>
      <c r="G246" s="71">
        <v>363.5</v>
      </c>
      <c r="H246" s="71">
        <v>19.28</v>
      </c>
      <c r="K246" s="71">
        <v>1613</v>
      </c>
      <c r="L246" s="71">
        <v>-32.545999999999999</v>
      </c>
      <c r="N246" s="71">
        <v>1.0816299999999999E-2</v>
      </c>
      <c r="V246" s="71" t="s">
        <v>143</v>
      </c>
      <c r="W246" s="71" t="s">
        <v>172</v>
      </c>
    </row>
    <row r="247" spans="1:23" x14ac:dyDescent="0.2">
      <c r="A247" s="71">
        <v>16</v>
      </c>
      <c r="B247" s="71" t="s">
        <v>169</v>
      </c>
      <c r="C247" s="71" t="s">
        <v>57</v>
      </c>
      <c r="D247" s="71">
        <v>0.47</v>
      </c>
      <c r="E247" s="71">
        <v>89</v>
      </c>
      <c r="F247" s="71">
        <v>4</v>
      </c>
      <c r="G247" s="71">
        <v>363.9</v>
      </c>
      <c r="H247" s="71">
        <v>18.053999999999998</v>
      </c>
      <c r="K247" s="71">
        <v>1521</v>
      </c>
      <c r="L247" s="71">
        <v>-32.012</v>
      </c>
      <c r="N247" s="71">
        <v>1.08223E-2</v>
      </c>
      <c r="V247" s="71" t="s">
        <v>143</v>
      </c>
      <c r="W247" s="71" t="s">
        <v>170</v>
      </c>
    </row>
    <row r="248" spans="1:23" x14ac:dyDescent="0.2">
      <c r="A248" s="71">
        <v>10</v>
      </c>
      <c r="B248" s="71" t="s">
        <v>157</v>
      </c>
      <c r="C248" s="71" t="s">
        <v>51</v>
      </c>
      <c r="D248" s="71">
        <v>0.55000000000000004</v>
      </c>
      <c r="E248" s="71">
        <v>89</v>
      </c>
      <c r="F248" s="71">
        <v>4</v>
      </c>
      <c r="G248" s="71">
        <v>364.1</v>
      </c>
      <c r="H248" s="71">
        <v>14.656000000000001</v>
      </c>
      <c r="K248" s="71">
        <v>1247</v>
      </c>
      <c r="L248" s="71">
        <v>-25.687999999999999</v>
      </c>
      <c r="N248" s="71">
        <v>1.0893E-2</v>
      </c>
      <c r="V248" s="71" t="s">
        <v>143</v>
      </c>
      <c r="W248" s="71" t="s">
        <v>158</v>
      </c>
    </row>
    <row r="249" spans="1:23" x14ac:dyDescent="0.2">
      <c r="A249" s="71">
        <v>14</v>
      </c>
      <c r="B249" s="71" t="s">
        <v>165</v>
      </c>
      <c r="C249" s="71" t="s">
        <v>55</v>
      </c>
      <c r="D249" s="71">
        <v>0.56000000000000005</v>
      </c>
      <c r="E249" s="71">
        <v>89</v>
      </c>
      <c r="F249" s="71">
        <v>4</v>
      </c>
      <c r="G249" s="71">
        <v>364.1</v>
      </c>
      <c r="H249" s="71">
        <v>16.504000000000001</v>
      </c>
      <c r="K249" s="71">
        <v>1397</v>
      </c>
      <c r="L249" s="71">
        <v>-25.516999999999999</v>
      </c>
      <c r="N249" s="71">
        <v>1.0894900000000001E-2</v>
      </c>
      <c r="V249" s="71" t="s">
        <v>143</v>
      </c>
      <c r="W249" s="71" t="s">
        <v>166</v>
      </c>
    </row>
    <row r="250" spans="1:23" x14ac:dyDescent="0.2">
      <c r="A250" s="71">
        <v>9</v>
      </c>
      <c r="B250" s="71" t="s">
        <v>155</v>
      </c>
      <c r="C250" s="71" t="s">
        <v>50</v>
      </c>
      <c r="D250" s="71">
        <v>0.52</v>
      </c>
      <c r="E250" s="71">
        <v>89</v>
      </c>
      <c r="F250" s="71">
        <v>4</v>
      </c>
      <c r="G250" s="71">
        <v>364.3</v>
      </c>
      <c r="H250" s="71">
        <v>11.022</v>
      </c>
      <c r="K250" s="71">
        <v>952</v>
      </c>
      <c r="L250" s="71">
        <v>-25.581</v>
      </c>
      <c r="N250" s="71">
        <v>1.08942E-2</v>
      </c>
      <c r="V250" s="71" t="s">
        <v>143</v>
      </c>
      <c r="W250" s="71" t="s">
        <v>156</v>
      </c>
    </row>
    <row r="251" spans="1:23" x14ac:dyDescent="0.2">
      <c r="A251" s="71">
        <v>13</v>
      </c>
      <c r="B251" s="71" t="s">
        <v>163</v>
      </c>
      <c r="C251" s="71" t="s">
        <v>54</v>
      </c>
      <c r="D251" s="71">
        <v>0.5</v>
      </c>
      <c r="E251" s="71">
        <v>89</v>
      </c>
      <c r="F251" s="71">
        <v>4</v>
      </c>
      <c r="G251" s="71">
        <v>364.3</v>
      </c>
      <c r="H251" s="71">
        <v>12.827999999999999</v>
      </c>
      <c r="K251" s="71">
        <v>1102</v>
      </c>
      <c r="L251" s="71">
        <v>-25.527000000000001</v>
      </c>
      <c r="N251" s="71">
        <v>1.08948E-2</v>
      </c>
      <c r="V251" s="71" t="s">
        <v>143</v>
      </c>
      <c r="W251" s="71" t="s">
        <v>164</v>
      </c>
    </row>
    <row r="252" spans="1:23" x14ac:dyDescent="0.2">
      <c r="A252" s="71">
        <v>18</v>
      </c>
      <c r="B252" s="71" t="s">
        <v>173</v>
      </c>
      <c r="C252" s="71" t="s">
        <v>59</v>
      </c>
      <c r="D252" s="71">
        <v>0.52</v>
      </c>
      <c r="E252" s="71">
        <v>89</v>
      </c>
      <c r="F252" s="71">
        <v>4</v>
      </c>
      <c r="G252" s="71">
        <v>364.3</v>
      </c>
      <c r="H252" s="71">
        <v>16.597000000000001</v>
      </c>
      <c r="K252" s="71">
        <v>1402</v>
      </c>
      <c r="L252" s="71">
        <v>-32.146999999999998</v>
      </c>
      <c r="N252" s="71">
        <v>1.08208E-2</v>
      </c>
      <c r="V252" s="71" t="s">
        <v>143</v>
      </c>
      <c r="W252" s="71" t="s">
        <v>174</v>
      </c>
    </row>
    <row r="253" spans="1:23" x14ac:dyDescent="0.2">
      <c r="A253" s="71">
        <v>19</v>
      </c>
      <c r="B253" s="71" t="s">
        <v>175</v>
      </c>
      <c r="C253" s="71" t="s">
        <v>60</v>
      </c>
      <c r="D253" s="71">
        <v>0.5</v>
      </c>
      <c r="E253" s="71">
        <v>89</v>
      </c>
      <c r="F253" s="71">
        <v>4</v>
      </c>
      <c r="G253" s="71">
        <v>364.3</v>
      </c>
      <c r="H253" s="71">
        <v>24.818000000000001</v>
      </c>
      <c r="K253" s="71">
        <v>2027</v>
      </c>
      <c r="L253" s="71">
        <v>-32.292999999999999</v>
      </c>
      <c r="N253" s="71">
        <v>1.0819199999999999E-2</v>
      </c>
      <c r="V253" s="71" t="s">
        <v>143</v>
      </c>
      <c r="W253" s="71" t="s">
        <v>176</v>
      </c>
    </row>
    <row r="254" spans="1:23" x14ac:dyDescent="0.2">
      <c r="A254" s="71">
        <v>6</v>
      </c>
      <c r="B254" s="71" t="s">
        <v>149</v>
      </c>
      <c r="C254" s="71" t="s">
        <v>47</v>
      </c>
      <c r="D254" s="71">
        <v>0.5</v>
      </c>
      <c r="E254" s="71">
        <v>89</v>
      </c>
      <c r="F254" s="71">
        <v>4</v>
      </c>
      <c r="G254" s="71">
        <v>364.5</v>
      </c>
      <c r="H254" s="71">
        <v>13.813000000000001</v>
      </c>
      <c r="K254" s="71">
        <v>1175</v>
      </c>
      <c r="L254" s="71">
        <v>-26.416</v>
      </c>
      <c r="N254" s="71">
        <v>1.0884899999999999E-2</v>
      </c>
      <c r="V254" s="71" t="s">
        <v>143</v>
      </c>
      <c r="W254" s="71" t="s">
        <v>150</v>
      </c>
    </row>
    <row r="255" spans="1:23" x14ac:dyDescent="0.2">
      <c r="A255" s="71">
        <v>20</v>
      </c>
      <c r="B255" s="71" t="s">
        <v>177</v>
      </c>
      <c r="C255" s="71" t="s">
        <v>61</v>
      </c>
      <c r="D255" s="71">
        <v>0.56000000000000005</v>
      </c>
      <c r="E255" s="71">
        <v>89</v>
      </c>
      <c r="F255" s="71">
        <v>4</v>
      </c>
      <c r="G255" s="71">
        <v>364.5</v>
      </c>
      <c r="H255" s="71">
        <v>22.523</v>
      </c>
      <c r="K255" s="71">
        <v>1860</v>
      </c>
      <c r="L255" s="71">
        <v>-32.527999999999999</v>
      </c>
      <c r="N255" s="71">
        <v>1.08165E-2</v>
      </c>
      <c r="V255" s="71" t="s">
        <v>143</v>
      </c>
      <c r="W255" s="71" t="s">
        <v>178</v>
      </c>
    </row>
    <row r="256" spans="1:23" x14ac:dyDescent="0.2">
      <c r="A256" s="71">
        <v>33</v>
      </c>
      <c r="B256" s="71" t="s">
        <v>199</v>
      </c>
      <c r="C256" s="71" t="s">
        <v>92</v>
      </c>
      <c r="D256" s="71">
        <v>0.49</v>
      </c>
      <c r="E256" s="71">
        <v>89</v>
      </c>
      <c r="F256" s="71">
        <v>4</v>
      </c>
      <c r="G256" s="71">
        <v>365.8</v>
      </c>
      <c r="H256" s="71">
        <v>25.172999999999998</v>
      </c>
      <c r="K256" s="71">
        <v>2039</v>
      </c>
      <c r="L256" s="71">
        <v>-32.442999999999998</v>
      </c>
      <c r="N256" s="71">
        <v>1.0817500000000001E-2</v>
      </c>
      <c r="V256" s="71" t="s">
        <v>143</v>
      </c>
      <c r="W256" s="71" t="s">
        <v>200</v>
      </c>
    </row>
    <row r="257" spans="1:23" x14ac:dyDescent="0.2">
      <c r="A257" s="71">
        <v>31</v>
      </c>
      <c r="B257" s="71" t="s">
        <v>195</v>
      </c>
      <c r="C257" s="71" t="s">
        <v>90</v>
      </c>
      <c r="D257" s="71">
        <v>0.49</v>
      </c>
      <c r="E257" s="71">
        <v>89</v>
      </c>
      <c r="F257" s="71">
        <v>4</v>
      </c>
      <c r="G257" s="71">
        <v>366</v>
      </c>
      <c r="H257" s="71">
        <v>26.553999999999998</v>
      </c>
      <c r="K257" s="71">
        <v>2148</v>
      </c>
      <c r="L257" s="71">
        <v>-32.265999999999998</v>
      </c>
      <c r="N257" s="71">
        <v>1.0819499999999999E-2</v>
      </c>
      <c r="V257" s="71" t="s">
        <v>143</v>
      </c>
      <c r="W257" s="71" t="s">
        <v>196</v>
      </c>
    </row>
    <row r="258" spans="1:23" x14ac:dyDescent="0.2">
      <c r="A258" s="71">
        <v>62</v>
      </c>
      <c r="B258" s="71" t="s">
        <v>246</v>
      </c>
      <c r="C258" s="71" t="s">
        <v>247</v>
      </c>
      <c r="E258">
        <v>0</v>
      </c>
      <c r="F258">
        <v>3</v>
      </c>
      <c r="G258">
        <v>366.2</v>
      </c>
      <c r="H258">
        <v>3.4889999999999999</v>
      </c>
      <c r="K258">
        <v>227</v>
      </c>
      <c r="L258">
        <v>19.347999999999999</v>
      </c>
      <c r="N258">
        <v>1.13965E-2</v>
      </c>
      <c r="V258" s="71" t="s">
        <v>230</v>
      </c>
      <c r="W258" s="71" t="s">
        <v>248</v>
      </c>
    </row>
    <row r="259" spans="1:23" x14ac:dyDescent="0.2">
      <c r="A259" s="71">
        <v>26</v>
      </c>
      <c r="B259" s="71" t="s">
        <v>185</v>
      </c>
      <c r="C259" s="71" t="s">
        <v>18</v>
      </c>
      <c r="D259" s="71">
        <v>0.6</v>
      </c>
      <c r="E259" s="71">
        <v>89</v>
      </c>
      <c r="F259" s="71">
        <v>4</v>
      </c>
      <c r="G259" s="71">
        <v>366.6</v>
      </c>
      <c r="H259" s="71">
        <v>26.058</v>
      </c>
      <c r="K259" s="71">
        <v>2101</v>
      </c>
      <c r="L259" s="71">
        <v>-31.885999999999999</v>
      </c>
      <c r="N259" s="71">
        <v>1.08237E-2</v>
      </c>
      <c r="V259" s="71" t="s">
        <v>143</v>
      </c>
      <c r="W259" s="71" t="s">
        <v>186</v>
      </c>
    </row>
    <row r="260" spans="1:23" x14ac:dyDescent="0.2">
      <c r="A260" s="71">
        <v>27</v>
      </c>
      <c r="B260" s="71" t="s">
        <v>187</v>
      </c>
      <c r="C260" s="71" t="s">
        <v>19</v>
      </c>
      <c r="D260" s="71">
        <v>0.52</v>
      </c>
      <c r="E260" s="71">
        <v>89</v>
      </c>
      <c r="F260" s="71">
        <v>4</v>
      </c>
      <c r="G260" s="71">
        <v>366.6</v>
      </c>
      <c r="H260" s="71">
        <v>25.126000000000001</v>
      </c>
      <c r="K260" s="71">
        <v>2048</v>
      </c>
      <c r="L260" s="71">
        <v>-31.84</v>
      </c>
      <c r="N260" s="71">
        <v>1.0824200000000001E-2</v>
      </c>
      <c r="V260" s="71" t="s">
        <v>143</v>
      </c>
      <c r="W260" s="71" t="s">
        <v>188</v>
      </c>
    </row>
    <row r="261" spans="1:23" x14ac:dyDescent="0.2">
      <c r="A261" s="71">
        <v>28</v>
      </c>
      <c r="B261" s="71" t="s">
        <v>189</v>
      </c>
      <c r="C261" s="71" t="s">
        <v>20</v>
      </c>
      <c r="D261" s="71">
        <v>0.47</v>
      </c>
      <c r="E261" s="71">
        <v>89</v>
      </c>
      <c r="F261" s="71">
        <v>4</v>
      </c>
      <c r="G261" s="71">
        <v>366.6</v>
      </c>
      <c r="H261" s="71">
        <v>22.317</v>
      </c>
      <c r="K261" s="71">
        <v>1826</v>
      </c>
      <c r="L261" s="71">
        <v>-32.11</v>
      </c>
      <c r="N261" s="71">
        <v>1.08212E-2</v>
      </c>
      <c r="V261" s="71" t="s">
        <v>143</v>
      </c>
      <c r="W261" s="71" t="s">
        <v>190</v>
      </c>
    </row>
    <row r="262" spans="1:23" x14ac:dyDescent="0.2">
      <c r="A262" s="71">
        <v>30</v>
      </c>
      <c r="B262" s="71" t="s">
        <v>193</v>
      </c>
      <c r="C262" s="71" t="s">
        <v>22</v>
      </c>
      <c r="D262" s="71">
        <v>0.51</v>
      </c>
      <c r="E262" s="71">
        <v>89</v>
      </c>
      <c r="F262" s="71">
        <v>4</v>
      </c>
      <c r="G262" s="71">
        <v>367</v>
      </c>
      <c r="H262" s="71">
        <v>18.844000000000001</v>
      </c>
      <c r="K262" s="71">
        <v>1560</v>
      </c>
      <c r="L262" s="71">
        <v>-33.241</v>
      </c>
      <c r="N262" s="71">
        <v>1.08086E-2</v>
      </c>
      <c r="V262" s="71" t="s">
        <v>143</v>
      </c>
      <c r="W262" s="71" t="s">
        <v>194</v>
      </c>
    </row>
    <row r="263" spans="1:23" x14ac:dyDescent="0.2">
      <c r="A263" s="71">
        <v>21</v>
      </c>
      <c r="B263" s="71" t="s">
        <v>179</v>
      </c>
      <c r="C263" s="71" t="s">
        <v>62</v>
      </c>
      <c r="D263" s="71">
        <v>0.6</v>
      </c>
      <c r="E263" s="71">
        <v>89</v>
      </c>
      <c r="F263" s="71">
        <v>4</v>
      </c>
      <c r="G263" s="71">
        <v>368.5</v>
      </c>
      <c r="H263" s="71">
        <v>28.8</v>
      </c>
      <c r="K263" s="71">
        <v>2263</v>
      </c>
      <c r="L263" s="71">
        <v>-32.270000000000003</v>
      </c>
      <c r="N263" s="71">
        <v>1.08194E-2</v>
      </c>
      <c r="V263" s="71" t="s">
        <v>143</v>
      </c>
      <c r="W263" s="71" t="s">
        <v>180</v>
      </c>
    </row>
    <row r="264" spans="1:23" x14ac:dyDescent="0.2">
      <c r="A264" s="71">
        <v>29</v>
      </c>
      <c r="B264" s="71" t="s">
        <v>191</v>
      </c>
      <c r="C264" s="71" t="s">
        <v>21</v>
      </c>
      <c r="D264" s="71">
        <v>0.55000000000000004</v>
      </c>
      <c r="E264" s="71">
        <v>89</v>
      </c>
      <c r="F264" s="71">
        <v>4</v>
      </c>
      <c r="G264" s="71">
        <v>368.7</v>
      </c>
      <c r="H264" s="71">
        <v>18.087</v>
      </c>
      <c r="K264" s="71">
        <v>1502</v>
      </c>
      <c r="L264" s="71">
        <v>-30.971</v>
      </c>
      <c r="N264" s="71">
        <v>1.08339E-2</v>
      </c>
      <c r="V264" s="71" t="s">
        <v>143</v>
      </c>
      <c r="W264" s="71" t="s">
        <v>192</v>
      </c>
    </row>
    <row r="265" spans="1:23" x14ac:dyDescent="0.2">
      <c r="A265" s="71">
        <v>68</v>
      </c>
      <c r="B265" s="71" t="s">
        <v>64</v>
      </c>
      <c r="C265" s="71" t="s">
        <v>259</v>
      </c>
      <c r="E265">
        <v>98</v>
      </c>
      <c r="F265">
        <v>3</v>
      </c>
      <c r="G265">
        <v>575</v>
      </c>
      <c r="H265">
        <v>7.4749999999999996</v>
      </c>
      <c r="K265">
        <v>412</v>
      </c>
      <c r="L265">
        <v>-36.380000000000003</v>
      </c>
      <c r="N265">
        <v>1.07735E-2</v>
      </c>
      <c r="V265" s="71" t="s">
        <v>230</v>
      </c>
      <c r="W265" s="71" t="s">
        <v>260</v>
      </c>
    </row>
    <row r="266" spans="1:23" x14ac:dyDescent="0.2">
      <c r="A266" s="71">
        <v>4</v>
      </c>
      <c r="B266" s="71" t="s">
        <v>12</v>
      </c>
      <c r="C266" s="71" t="s">
        <v>45</v>
      </c>
      <c r="D266" s="71">
        <v>0.56259999999999999</v>
      </c>
      <c r="E266" s="71">
        <v>89</v>
      </c>
      <c r="F266" s="71">
        <v>5</v>
      </c>
      <c r="G266" s="71">
        <v>575.20000000000005</v>
      </c>
      <c r="H266" s="71">
        <v>51.91</v>
      </c>
      <c r="K266" s="71">
        <v>2839</v>
      </c>
      <c r="L266" s="71">
        <v>-36.380000000000003</v>
      </c>
      <c r="N266" s="71">
        <v>1.07735E-2</v>
      </c>
      <c r="V266" s="71" t="s">
        <v>143</v>
      </c>
      <c r="W266" s="71" t="s">
        <v>147</v>
      </c>
    </row>
    <row r="267" spans="1:23" x14ac:dyDescent="0.2">
      <c r="A267" s="71">
        <v>1</v>
      </c>
      <c r="B267" s="71" t="s">
        <v>64</v>
      </c>
      <c r="C267" s="71" t="s">
        <v>42</v>
      </c>
      <c r="E267" s="71">
        <v>0</v>
      </c>
      <c r="F267" s="71">
        <v>3</v>
      </c>
      <c r="G267" s="71">
        <v>575.4</v>
      </c>
      <c r="H267" s="71">
        <v>78.963999999999999</v>
      </c>
      <c r="K267" s="71">
        <v>4329</v>
      </c>
      <c r="L267" s="71">
        <v>-36.380000000000003</v>
      </c>
      <c r="N267" s="71">
        <v>1.07735E-2</v>
      </c>
      <c r="V267" s="71" t="s">
        <v>143</v>
      </c>
      <c r="W267" s="71" t="s">
        <v>144</v>
      </c>
    </row>
    <row r="268" spans="1:23" x14ac:dyDescent="0.2">
      <c r="A268" s="71">
        <v>2</v>
      </c>
      <c r="B268" s="71" t="s">
        <v>17</v>
      </c>
      <c r="C268" s="71" t="s">
        <v>43</v>
      </c>
      <c r="D268" s="71">
        <v>0.77810000000000001</v>
      </c>
      <c r="E268" s="71">
        <v>89</v>
      </c>
      <c r="F268" s="71">
        <v>5</v>
      </c>
      <c r="G268" s="71">
        <v>575.4</v>
      </c>
      <c r="H268" s="71">
        <v>52.779000000000003</v>
      </c>
      <c r="K268" s="71">
        <v>2889</v>
      </c>
      <c r="L268" s="71">
        <v>-36.380000000000003</v>
      </c>
      <c r="N268" s="71">
        <v>1.07735E-2</v>
      </c>
      <c r="V268" s="71" t="s">
        <v>143</v>
      </c>
      <c r="W268" s="71" t="s">
        <v>145</v>
      </c>
    </row>
    <row r="269" spans="1:23" x14ac:dyDescent="0.2">
      <c r="A269" s="71">
        <v>3</v>
      </c>
      <c r="B269" s="71" t="s">
        <v>17</v>
      </c>
      <c r="C269" s="71" t="s">
        <v>44</v>
      </c>
      <c r="D269" s="71">
        <v>0.57689999999999997</v>
      </c>
      <c r="E269" s="71">
        <v>89</v>
      </c>
      <c r="F269" s="71">
        <v>5</v>
      </c>
      <c r="G269" s="71">
        <v>575.4</v>
      </c>
      <c r="H269" s="71">
        <v>52.578000000000003</v>
      </c>
      <c r="K269" s="71">
        <v>2886</v>
      </c>
      <c r="L269" s="71">
        <v>-36.380000000000003</v>
      </c>
      <c r="N269" s="71">
        <v>1.07735E-2</v>
      </c>
      <c r="V269" s="71" t="s">
        <v>143</v>
      </c>
      <c r="W269" s="71" t="s">
        <v>146</v>
      </c>
    </row>
    <row r="270" spans="1:23" x14ac:dyDescent="0.2">
      <c r="A270" s="71">
        <v>5</v>
      </c>
      <c r="B270" s="71" t="s">
        <v>12</v>
      </c>
      <c r="C270" s="71" t="s">
        <v>46</v>
      </c>
      <c r="D270" s="71">
        <v>0.53239999999999998</v>
      </c>
      <c r="E270" s="71">
        <v>89</v>
      </c>
      <c r="F270" s="71">
        <v>5</v>
      </c>
      <c r="G270" s="71">
        <v>575.4</v>
      </c>
      <c r="H270" s="71">
        <v>52.572000000000003</v>
      </c>
      <c r="K270" s="71">
        <v>2875</v>
      </c>
      <c r="L270" s="71">
        <v>-36.380000000000003</v>
      </c>
      <c r="N270" s="71">
        <v>1.07735E-2</v>
      </c>
      <c r="V270" s="71" t="s">
        <v>143</v>
      </c>
      <c r="W270" s="71" t="s">
        <v>148</v>
      </c>
    </row>
    <row r="271" spans="1:23" x14ac:dyDescent="0.2">
      <c r="A271" s="71">
        <v>6</v>
      </c>
      <c r="B271" s="71" t="s">
        <v>149</v>
      </c>
      <c r="C271" s="71" t="s">
        <v>47</v>
      </c>
      <c r="D271" s="71">
        <v>0.5</v>
      </c>
      <c r="E271" s="71">
        <v>89</v>
      </c>
      <c r="F271" s="71">
        <v>5</v>
      </c>
      <c r="G271" s="71">
        <v>575.4</v>
      </c>
      <c r="H271" s="71">
        <v>52.674999999999997</v>
      </c>
      <c r="K271" s="71">
        <v>2880</v>
      </c>
      <c r="L271" s="71">
        <v>-36.380000000000003</v>
      </c>
      <c r="N271" s="71">
        <v>1.07735E-2</v>
      </c>
      <c r="V271" s="71" t="s">
        <v>143</v>
      </c>
      <c r="W271" s="71" t="s">
        <v>150</v>
      </c>
    </row>
    <row r="272" spans="1:23" x14ac:dyDescent="0.2">
      <c r="A272" s="71">
        <v>7</v>
      </c>
      <c r="B272" s="71" t="s">
        <v>151</v>
      </c>
      <c r="C272" s="71" t="s">
        <v>48</v>
      </c>
      <c r="D272" s="71">
        <v>0.47</v>
      </c>
      <c r="E272" s="71">
        <v>89</v>
      </c>
      <c r="F272" s="71">
        <v>5</v>
      </c>
      <c r="G272" s="71">
        <v>575.4</v>
      </c>
      <c r="H272" s="71">
        <v>51.341000000000001</v>
      </c>
      <c r="K272" s="71">
        <v>2812</v>
      </c>
      <c r="L272" s="71">
        <v>-36.380000000000003</v>
      </c>
      <c r="N272" s="71">
        <v>1.07735E-2</v>
      </c>
      <c r="V272" s="71" t="s">
        <v>143</v>
      </c>
      <c r="W272" s="71" t="s">
        <v>152</v>
      </c>
    </row>
    <row r="273" spans="1:23" x14ac:dyDescent="0.2">
      <c r="A273" s="71">
        <v>8</v>
      </c>
      <c r="B273" s="71" t="s">
        <v>153</v>
      </c>
      <c r="C273" s="71" t="s">
        <v>49</v>
      </c>
      <c r="D273" s="71">
        <v>0.6</v>
      </c>
      <c r="E273" s="71">
        <v>89</v>
      </c>
      <c r="F273" s="71">
        <v>5</v>
      </c>
      <c r="G273" s="71">
        <v>575.4</v>
      </c>
      <c r="H273" s="71">
        <v>51.411999999999999</v>
      </c>
      <c r="K273" s="71">
        <v>2817</v>
      </c>
      <c r="L273" s="71">
        <v>-36.380000000000003</v>
      </c>
      <c r="N273" s="71">
        <v>1.07735E-2</v>
      </c>
      <c r="V273" s="71" t="s">
        <v>143</v>
      </c>
      <c r="W273" s="71" t="s">
        <v>154</v>
      </c>
    </row>
    <row r="274" spans="1:23" x14ac:dyDescent="0.2">
      <c r="A274" s="71">
        <v>9</v>
      </c>
      <c r="B274" s="71" t="s">
        <v>155</v>
      </c>
      <c r="C274" s="71" t="s">
        <v>50</v>
      </c>
      <c r="D274" s="71">
        <v>0.52</v>
      </c>
      <c r="E274" s="71">
        <v>89</v>
      </c>
      <c r="F274" s="71">
        <v>5</v>
      </c>
      <c r="G274" s="71">
        <v>575.4</v>
      </c>
      <c r="H274" s="71">
        <v>51.286999999999999</v>
      </c>
      <c r="K274" s="71">
        <v>2809</v>
      </c>
      <c r="L274" s="71">
        <v>-36.380000000000003</v>
      </c>
      <c r="N274" s="71">
        <v>1.07735E-2</v>
      </c>
      <c r="V274" s="71" t="s">
        <v>143</v>
      </c>
      <c r="W274" s="71" t="s">
        <v>156</v>
      </c>
    </row>
    <row r="275" spans="1:23" x14ac:dyDescent="0.2">
      <c r="A275" s="71">
        <v>10</v>
      </c>
      <c r="B275" s="71" t="s">
        <v>157</v>
      </c>
      <c r="C275" s="71" t="s">
        <v>51</v>
      </c>
      <c r="D275" s="71">
        <v>0.55000000000000004</v>
      </c>
      <c r="E275" s="71">
        <v>89</v>
      </c>
      <c r="F275" s="71">
        <v>5</v>
      </c>
      <c r="G275" s="71">
        <v>575.4</v>
      </c>
      <c r="H275" s="71">
        <v>51.415999999999997</v>
      </c>
      <c r="K275" s="71">
        <v>2814</v>
      </c>
      <c r="L275" s="71">
        <v>-36.380000000000003</v>
      </c>
      <c r="N275" s="71">
        <v>1.07735E-2</v>
      </c>
      <c r="V275" s="71" t="s">
        <v>143</v>
      </c>
      <c r="W275" s="71" t="s">
        <v>158</v>
      </c>
    </row>
    <row r="276" spans="1:23" x14ac:dyDescent="0.2">
      <c r="A276" s="71">
        <v>11</v>
      </c>
      <c r="B276" s="71" t="s">
        <v>159</v>
      </c>
      <c r="C276" s="71" t="s">
        <v>52</v>
      </c>
      <c r="D276" s="71">
        <v>0.55000000000000004</v>
      </c>
      <c r="E276" s="71">
        <v>89</v>
      </c>
      <c r="F276" s="71">
        <v>5</v>
      </c>
      <c r="G276" s="71">
        <v>575.4</v>
      </c>
      <c r="H276" s="71">
        <v>51.66</v>
      </c>
      <c r="K276" s="71">
        <v>2824</v>
      </c>
      <c r="L276" s="71">
        <v>-36.380000000000003</v>
      </c>
      <c r="N276" s="71">
        <v>1.07735E-2</v>
      </c>
      <c r="V276" s="71" t="s">
        <v>143</v>
      </c>
      <c r="W276" s="71" t="s">
        <v>160</v>
      </c>
    </row>
    <row r="277" spans="1:23" x14ac:dyDescent="0.2">
      <c r="A277" s="71">
        <v>12</v>
      </c>
      <c r="B277" s="71" t="s">
        <v>161</v>
      </c>
      <c r="C277" s="71" t="s">
        <v>53</v>
      </c>
      <c r="D277" s="71">
        <v>0.52</v>
      </c>
      <c r="E277" s="71">
        <v>89</v>
      </c>
      <c r="F277" s="71">
        <v>5</v>
      </c>
      <c r="G277" s="71">
        <v>575.4</v>
      </c>
      <c r="H277" s="71">
        <v>51.470999999999997</v>
      </c>
      <c r="K277" s="71">
        <v>2819</v>
      </c>
      <c r="L277" s="71">
        <v>-36.380000000000003</v>
      </c>
      <c r="N277" s="71">
        <v>1.07735E-2</v>
      </c>
      <c r="V277" s="71" t="s">
        <v>143</v>
      </c>
      <c r="W277" s="71" t="s">
        <v>162</v>
      </c>
    </row>
    <row r="278" spans="1:23" x14ac:dyDescent="0.2">
      <c r="A278" s="71">
        <v>13</v>
      </c>
      <c r="B278" s="71" t="s">
        <v>163</v>
      </c>
      <c r="C278" s="71" t="s">
        <v>54</v>
      </c>
      <c r="D278" s="71">
        <v>0.5</v>
      </c>
      <c r="E278" s="71">
        <v>89</v>
      </c>
      <c r="F278" s="71">
        <v>5</v>
      </c>
      <c r="G278" s="71">
        <v>575.4</v>
      </c>
      <c r="H278" s="71">
        <v>51.445</v>
      </c>
      <c r="K278" s="71">
        <v>2815</v>
      </c>
      <c r="L278" s="71">
        <v>-36.380000000000003</v>
      </c>
      <c r="N278" s="71">
        <v>1.07735E-2</v>
      </c>
      <c r="V278" s="71" t="s">
        <v>143</v>
      </c>
      <c r="W278" s="71" t="s">
        <v>164</v>
      </c>
    </row>
    <row r="279" spans="1:23" x14ac:dyDescent="0.2">
      <c r="A279" s="71">
        <v>14</v>
      </c>
      <c r="B279" s="71" t="s">
        <v>165</v>
      </c>
      <c r="C279" s="71" t="s">
        <v>55</v>
      </c>
      <c r="D279" s="71">
        <v>0.56000000000000005</v>
      </c>
      <c r="E279" s="71">
        <v>89</v>
      </c>
      <c r="F279" s="71">
        <v>5</v>
      </c>
      <c r="G279" s="71">
        <v>575.4</v>
      </c>
      <c r="H279" s="71">
        <v>51.726999999999997</v>
      </c>
      <c r="K279" s="71">
        <v>2831</v>
      </c>
      <c r="L279" s="71">
        <v>-36.380000000000003</v>
      </c>
      <c r="N279" s="71">
        <v>1.07735E-2</v>
      </c>
      <c r="V279" s="71" t="s">
        <v>143</v>
      </c>
      <c r="W279" s="71" t="s">
        <v>166</v>
      </c>
    </row>
    <row r="280" spans="1:23" x14ac:dyDescent="0.2">
      <c r="A280" s="71">
        <v>15</v>
      </c>
      <c r="B280" s="71" t="s">
        <v>167</v>
      </c>
      <c r="C280" s="71" t="s">
        <v>56</v>
      </c>
      <c r="D280" s="71">
        <v>0.49</v>
      </c>
      <c r="E280" s="71">
        <v>89</v>
      </c>
      <c r="F280" s="71">
        <v>5</v>
      </c>
      <c r="G280" s="71">
        <v>575.4</v>
      </c>
      <c r="H280" s="71">
        <v>51.642000000000003</v>
      </c>
      <c r="K280" s="71">
        <v>2822</v>
      </c>
      <c r="L280" s="71">
        <v>-36.380000000000003</v>
      </c>
      <c r="N280" s="71">
        <v>1.07735E-2</v>
      </c>
      <c r="V280" s="71" t="s">
        <v>143</v>
      </c>
      <c r="W280" s="71" t="s">
        <v>168</v>
      </c>
    </row>
    <row r="281" spans="1:23" x14ac:dyDescent="0.2">
      <c r="A281" s="71">
        <v>16</v>
      </c>
      <c r="B281" s="71" t="s">
        <v>169</v>
      </c>
      <c r="C281" s="71" t="s">
        <v>57</v>
      </c>
      <c r="D281" s="71">
        <v>0.47</v>
      </c>
      <c r="E281" s="71">
        <v>89</v>
      </c>
      <c r="F281" s="71">
        <v>5</v>
      </c>
      <c r="G281" s="71">
        <v>575.4</v>
      </c>
      <c r="H281" s="71">
        <v>51.534999999999997</v>
      </c>
      <c r="K281" s="71">
        <v>2825</v>
      </c>
      <c r="L281" s="71">
        <v>-36.380000000000003</v>
      </c>
      <c r="N281" s="71">
        <v>1.07735E-2</v>
      </c>
      <c r="V281" s="71" t="s">
        <v>143</v>
      </c>
      <c r="W281" s="71" t="s">
        <v>170</v>
      </c>
    </row>
    <row r="282" spans="1:23" x14ac:dyDescent="0.2">
      <c r="A282" s="71">
        <v>17</v>
      </c>
      <c r="B282" s="71" t="s">
        <v>171</v>
      </c>
      <c r="C282" s="71" t="s">
        <v>58</v>
      </c>
      <c r="D282" s="71">
        <v>0.51</v>
      </c>
      <c r="E282" s="71">
        <v>89</v>
      </c>
      <c r="F282" s="71">
        <v>5</v>
      </c>
      <c r="G282" s="71">
        <v>575.4</v>
      </c>
      <c r="H282" s="71">
        <v>51.938000000000002</v>
      </c>
      <c r="K282" s="71">
        <v>2842</v>
      </c>
      <c r="L282" s="71">
        <v>-36.380000000000003</v>
      </c>
      <c r="N282" s="71">
        <v>1.07735E-2</v>
      </c>
      <c r="V282" s="71" t="s">
        <v>143</v>
      </c>
      <c r="W282" s="71" t="s">
        <v>172</v>
      </c>
    </row>
    <row r="283" spans="1:23" x14ac:dyDescent="0.2">
      <c r="A283" s="71">
        <v>18</v>
      </c>
      <c r="B283" s="71" t="s">
        <v>173</v>
      </c>
      <c r="C283" s="71" t="s">
        <v>59</v>
      </c>
      <c r="D283" s="71">
        <v>0.52</v>
      </c>
      <c r="E283" s="71">
        <v>89</v>
      </c>
      <c r="F283" s="71">
        <v>5</v>
      </c>
      <c r="G283" s="71">
        <v>575.4</v>
      </c>
      <c r="H283" s="71">
        <v>52.03</v>
      </c>
      <c r="K283" s="71">
        <v>2835</v>
      </c>
      <c r="L283" s="71">
        <v>-36.380000000000003</v>
      </c>
      <c r="N283" s="71">
        <v>1.07735E-2</v>
      </c>
      <c r="V283" s="71" t="s">
        <v>143</v>
      </c>
      <c r="W283" s="71" t="s">
        <v>174</v>
      </c>
    </row>
    <row r="284" spans="1:23" x14ac:dyDescent="0.2">
      <c r="A284" s="71">
        <v>19</v>
      </c>
      <c r="B284" s="71" t="s">
        <v>175</v>
      </c>
      <c r="C284" s="71" t="s">
        <v>60</v>
      </c>
      <c r="D284" s="71">
        <v>0.5</v>
      </c>
      <c r="E284" s="71">
        <v>89</v>
      </c>
      <c r="F284" s="71">
        <v>5</v>
      </c>
      <c r="G284" s="71">
        <v>575.4</v>
      </c>
      <c r="H284" s="71">
        <v>51.902000000000001</v>
      </c>
      <c r="K284" s="71">
        <v>2836</v>
      </c>
      <c r="L284" s="71">
        <v>-36.380000000000003</v>
      </c>
      <c r="N284" s="71">
        <v>1.07735E-2</v>
      </c>
      <c r="V284" s="71" t="s">
        <v>143</v>
      </c>
      <c r="W284" s="71" t="s">
        <v>176</v>
      </c>
    </row>
    <row r="285" spans="1:23" x14ac:dyDescent="0.2">
      <c r="A285" s="71">
        <v>20</v>
      </c>
      <c r="B285" s="71" t="s">
        <v>177</v>
      </c>
      <c r="C285" s="71" t="s">
        <v>61</v>
      </c>
      <c r="D285" s="71">
        <v>0.56000000000000005</v>
      </c>
      <c r="E285" s="71">
        <v>89</v>
      </c>
      <c r="F285" s="71">
        <v>5</v>
      </c>
      <c r="G285" s="71">
        <v>575.4</v>
      </c>
      <c r="H285" s="71">
        <v>51.970999999999997</v>
      </c>
      <c r="K285" s="71">
        <v>2841</v>
      </c>
      <c r="L285" s="71">
        <v>-36.380000000000003</v>
      </c>
      <c r="N285" s="71">
        <v>1.07735E-2</v>
      </c>
      <c r="V285" s="71" t="s">
        <v>143</v>
      </c>
      <c r="W285" s="71" t="s">
        <v>178</v>
      </c>
    </row>
    <row r="286" spans="1:23" x14ac:dyDescent="0.2">
      <c r="A286" s="71">
        <v>21</v>
      </c>
      <c r="B286" s="71" t="s">
        <v>179</v>
      </c>
      <c r="C286" s="71" t="s">
        <v>62</v>
      </c>
      <c r="D286" s="71">
        <v>0.6</v>
      </c>
      <c r="E286" s="71">
        <v>89</v>
      </c>
      <c r="F286" s="71">
        <v>5</v>
      </c>
      <c r="G286" s="71">
        <v>575.4</v>
      </c>
      <c r="H286" s="71">
        <v>51.860999999999997</v>
      </c>
      <c r="K286" s="71">
        <v>2843</v>
      </c>
      <c r="L286" s="71">
        <v>-36.380000000000003</v>
      </c>
      <c r="N286" s="71">
        <v>1.07735E-2</v>
      </c>
      <c r="V286" s="71" t="s">
        <v>143</v>
      </c>
      <c r="W286" s="71" t="s">
        <v>180</v>
      </c>
    </row>
    <row r="287" spans="1:23" x14ac:dyDescent="0.2">
      <c r="A287" s="71">
        <v>23</v>
      </c>
      <c r="B287" s="71" t="s">
        <v>17</v>
      </c>
      <c r="C287" s="71" t="s">
        <v>14</v>
      </c>
      <c r="D287" s="71">
        <v>0.52290000000000003</v>
      </c>
      <c r="E287" s="71">
        <v>89</v>
      </c>
      <c r="F287" s="71">
        <v>5</v>
      </c>
      <c r="G287" s="71">
        <v>575.4</v>
      </c>
      <c r="H287" s="71">
        <v>78.597999999999999</v>
      </c>
      <c r="K287" s="71">
        <v>4300</v>
      </c>
      <c r="L287" s="71">
        <v>-36.380000000000003</v>
      </c>
      <c r="N287" s="71">
        <v>1.07735E-2</v>
      </c>
      <c r="V287" s="71" t="s">
        <v>143</v>
      </c>
      <c r="W287" s="71" t="s">
        <v>182</v>
      </c>
    </row>
    <row r="288" spans="1:23" x14ac:dyDescent="0.2">
      <c r="A288" s="71">
        <v>24</v>
      </c>
      <c r="B288" s="71" t="s">
        <v>12</v>
      </c>
      <c r="C288" s="71" t="s">
        <v>15</v>
      </c>
      <c r="D288" s="71">
        <v>0.47460000000000002</v>
      </c>
      <c r="E288" s="71">
        <v>89</v>
      </c>
      <c r="F288" s="71">
        <v>5</v>
      </c>
      <c r="G288" s="71">
        <v>575.4</v>
      </c>
      <c r="H288" s="71">
        <v>78.682000000000002</v>
      </c>
      <c r="K288" s="71">
        <v>4299</v>
      </c>
      <c r="L288" s="71">
        <v>-36.380000000000003</v>
      </c>
      <c r="N288" s="71">
        <v>1.07735E-2</v>
      </c>
      <c r="V288" s="71" t="s">
        <v>143</v>
      </c>
      <c r="W288" s="71" t="s">
        <v>183</v>
      </c>
    </row>
    <row r="289" spans="1:23" x14ac:dyDescent="0.2">
      <c r="A289" s="71">
        <v>26</v>
      </c>
      <c r="B289" s="71" t="s">
        <v>185</v>
      </c>
      <c r="C289" s="71" t="s">
        <v>18</v>
      </c>
      <c r="D289" s="71">
        <v>0.6</v>
      </c>
      <c r="E289" s="71">
        <v>89</v>
      </c>
      <c r="F289" s="71">
        <v>5</v>
      </c>
      <c r="G289" s="71">
        <v>575.4</v>
      </c>
      <c r="H289" s="71">
        <v>52.558999999999997</v>
      </c>
      <c r="K289" s="71">
        <v>2865</v>
      </c>
      <c r="L289" s="71">
        <v>-36.380000000000003</v>
      </c>
      <c r="N289" s="71">
        <v>1.07735E-2</v>
      </c>
      <c r="V289" s="71" t="s">
        <v>143</v>
      </c>
      <c r="W289" s="71" t="s">
        <v>186</v>
      </c>
    </row>
    <row r="290" spans="1:23" x14ac:dyDescent="0.2">
      <c r="A290" s="71">
        <v>27</v>
      </c>
      <c r="B290" s="71" t="s">
        <v>187</v>
      </c>
      <c r="C290" s="71" t="s">
        <v>19</v>
      </c>
      <c r="D290" s="71">
        <v>0.52</v>
      </c>
      <c r="E290" s="71">
        <v>89</v>
      </c>
      <c r="F290" s="71">
        <v>5</v>
      </c>
      <c r="G290" s="71">
        <v>575.4</v>
      </c>
      <c r="H290" s="71">
        <v>52.366999999999997</v>
      </c>
      <c r="K290" s="71">
        <v>2864</v>
      </c>
      <c r="L290" s="71">
        <v>-36.380000000000003</v>
      </c>
      <c r="N290" s="71">
        <v>1.07735E-2</v>
      </c>
      <c r="V290" s="71" t="s">
        <v>143</v>
      </c>
      <c r="W290" s="71" t="s">
        <v>188</v>
      </c>
    </row>
    <row r="291" spans="1:23" x14ac:dyDescent="0.2">
      <c r="A291" s="71">
        <v>28</v>
      </c>
      <c r="B291" s="71" t="s">
        <v>189</v>
      </c>
      <c r="C291" s="71" t="s">
        <v>20</v>
      </c>
      <c r="D291" s="71">
        <v>0.47</v>
      </c>
      <c r="E291" s="71">
        <v>89</v>
      </c>
      <c r="F291" s="71">
        <v>5</v>
      </c>
      <c r="G291" s="71">
        <v>575.4</v>
      </c>
      <c r="H291" s="71">
        <v>52.234999999999999</v>
      </c>
      <c r="K291" s="71">
        <v>2859</v>
      </c>
      <c r="L291" s="71">
        <v>-36.380000000000003</v>
      </c>
      <c r="N291" s="71">
        <v>1.07735E-2</v>
      </c>
      <c r="V291" s="71" t="s">
        <v>143</v>
      </c>
      <c r="W291" s="71" t="s">
        <v>190</v>
      </c>
    </row>
    <row r="292" spans="1:23" x14ac:dyDescent="0.2">
      <c r="A292" s="71">
        <v>29</v>
      </c>
      <c r="B292" s="71" t="s">
        <v>191</v>
      </c>
      <c r="C292" s="71" t="s">
        <v>21</v>
      </c>
      <c r="D292" s="71">
        <v>0.55000000000000004</v>
      </c>
      <c r="E292" s="71">
        <v>89</v>
      </c>
      <c r="F292" s="71">
        <v>5</v>
      </c>
      <c r="G292" s="71">
        <v>575.4</v>
      </c>
      <c r="H292" s="71">
        <v>52.21</v>
      </c>
      <c r="K292" s="71">
        <v>2856</v>
      </c>
      <c r="L292" s="71">
        <v>-36.380000000000003</v>
      </c>
      <c r="N292" s="71">
        <v>1.07735E-2</v>
      </c>
      <c r="V292" s="71" t="s">
        <v>143</v>
      </c>
      <c r="W292" s="71" t="s">
        <v>192</v>
      </c>
    </row>
    <row r="293" spans="1:23" x14ac:dyDescent="0.2">
      <c r="A293" s="71">
        <v>30</v>
      </c>
      <c r="B293" s="71" t="s">
        <v>193</v>
      </c>
      <c r="C293" s="71" t="s">
        <v>22</v>
      </c>
      <c r="D293" s="71">
        <v>0.51</v>
      </c>
      <c r="E293" s="71">
        <v>89</v>
      </c>
      <c r="F293" s="71">
        <v>5</v>
      </c>
      <c r="G293" s="71">
        <v>575.4</v>
      </c>
      <c r="H293" s="71">
        <v>52.289000000000001</v>
      </c>
      <c r="K293" s="71">
        <v>2860</v>
      </c>
      <c r="L293" s="71">
        <v>-36.380000000000003</v>
      </c>
      <c r="N293" s="71">
        <v>1.07735E-2</v>
      </c>
      <c r="V293" s="71" t="s">
        <v>143</v>
      </c>
      <c r="W293" s="71" t="s">
        <v>194</v>
      </c>
    </row>
    <row r="294" spans="1:23" x14ac:dyDescent="0.2">
      <c r="A294" s="71">
        <v>31</v>
      </c>
      <c r="B294" s="71" t="s">
        <v>195</v>
      </c>
      <c r="C294" s="71" t="s">
        <v>90</v>
      </c>
      <c r="D294" s="71">
        <v>0.49</v>
      </c>
      <c r="E294" s="71">
        <v>89</v>
      </c>
      <c r="F294" s="71">
        <v>5</v>
      </c>
      <c r="G294" s="71">
        <v>575.4</v>
      </c>
      <c r="H294" s="71">
        <v>52.587000000000003</v>
      </c>
      <c r="K294" s="71">
        <v>2877</v>
      </c>
      <c r="L294" s="71">
        <v>-36.380000000000003</v>
      </c>
      <c r="N294" s="71">
        <v>1.07735E-2</v>
      </c>
      <c r="V294" s="71" t="s">
        <v>143</v>
      </c>
      <c r="W294" s="71" t="s">
        <v>196</v>
      </c>
    </row>
    <row r="295" spans="1:23" x14ac:dyDescent="0.2">
      <c r="A295" s="71">
        <v>32</v>
      </c>
      <c r="B295" s="71" t="s">
        <v>197</v>
      </c>
      <c r="C295" s="71" t="s">
        <v>91</v>
      </c>
      <c r="D295" s="71">
        <v>0.57999999999999996</v>
      </c>
      <c r="E295" s="71">
        <v>89</v>
      </c>
      <c r="F295" s="71">
        <v>3</v>
      </c>
      <c r="G295" s="71">
        <v>575.4</v>
      </c>
      <c r="H295" s="71">
        <v>52.414999999999999</v>
      </c>
      <c r="K295" s="71">
        <v>2872</v>
      </c>
      <c r="L295" s="71">
        <v>-36.380000000000003</v>
      </c>
      <c r="N295" s="71">
        <v>1.07735E-2</v>
      </c>
      <c r="V295" s="71" t="s">
        <v>143</v>
      </c>
      <c r="W295" s="71" t="s">
        <v>198</v>
      </c>
    </row>
    <row r="296" spans="1:23" x14ac:dyDescent="0.2">
      <c r="A296" s="71">
        <v>33</v>
      </c>
      <c r="B296" s="71" t="s">
        <v>199</v>
      </c>
      <c r="C296" s="71" t="s">
        <v>92</v>
      </c>
      <c r="D296" s="71">
        <v>0.49</v>
      </c>
      <c r="E296" s="71">
        <v>89</v>
      </c>
      <c r="F296" s="71">
        <v>5</v>
      </c>
      <c r="G296" s="71">
        <v>575.4</v>
      </c>
      <c r="H296" s="71">
        <v>52.642000000000003</v>
      </c>
      <c r="K296" s="71">
        <v>2874</v>
      </c>
      <c r="L296" s="71">
        <v>-36.380000000000003</v>
      </c>
      <c r="N296" s="71">
        <v>1.07735E-2</v>
      </c>
      <c r="V296" s="71" t="s">
        <v>143</v>
      </c>
      <c r="W296" s="71" t="s">
        <v>200</v>
      </c>
    </row>
    <row r="297" spans="1:23" x14ac:dyDescent="0.2">
      <c r="A297" s="71">
        <v>34</v>
      </c>
      <c r="B297" s="71" t="s">
        <v>201</v>
      </c>
      <c r="C297" s="71" t="s">
        <v>93</v>
      </c>
      <c r="D297" s="71">
        <v>0.54</v>
      </c>
      <c r="E297" s="71">
        <v>89</v>
      </c>
      <c r="F297" s="71">
        <v>5</v>
      </c>
      <c r="G297" s="71">
        <v>575.4</v>
      </c>
      <c r="H297" s="71">
        <v>52.500999999999998</v>
      </c>
      <c r="K297" s="71">
        <v>2871</v>
      </c>
      <c r="L297" s="71">
        <v>-36.380000000000003</v>
      </c>
      <c r="N297" s="71">
        <v>1.07735E-2</v>
      </c>
      <c r="V297" s="71" t="s">
        <v>143</v>
      </c>
      <c r="W297" s="71" t="s">
        <v>202</v>
      </c>
    </row>
    <row r="298" spans="1:23" x14ac:dyDescent="0.2">
      <c r="A298" s="71">
        <v>35</v>
      </c>
      <c r="B298" s="71" t="s">
        <v>203</v>
      </c>
      <c r="C298" s="71" t="s">
        <v>94</v>
      </c>
      <c r="D298" s="71">
        <v>0.48</v>
      </c>
      <c r="E298" s="71">
        <v>89</v>
      </c>
      <c r="F298" s="71">
        <v>5</v>
      </c>
      <c r="G298" s="71">
        <v>575.4</v>
      </c>
      <c r="H298" s="71">
        <v>52.363</v>
      </c>
      <c r="K298" s="71">
        <v>2865</v>
      </c>
      <c r="L298" s="71">
        <v>-36.380000000000003</v>
      </c>
      <c r="N298" s="71">
        <v>1.07735E-2</v>
      </c>
      <c r="V298" s="71" t="s">
        <v>143</v>
      </c>
      <c r="W298" s="71" t="s">
        <v>204</v>
      </c>
    </row>
    <row r="299" spans="1:23" x14ac:dyDescent="0.2">
      <c r="A299" s="71">
        <v>36</v>
      </c>
      <c r="B299" s="71" t="s">
        <v>205</v>
      </c>
      <c r="C299" s="71" t="s">
        <v>95</v>
      </c>
      <c r="D299" s="71">
        <v>0.59</v>
      </c>
      <c r="E299" s="71">
        <v>89</v>
      </c>
      <c r="F299" s="71">
        <v>5</v>
      </c>
      <c r="G299" s="71">
        <v>575.4</v>
      </c>
      <c r="H299" s="71">
        <v>52.722000000000001</v>
      </c>
      <c r="K299" s="71">
        <v>2883</v>
      </c>
      <c r="L299" s="71">
        <v>-36.380000000000003</v>
      </c>
      <c r="N299" s="71">
        <v>1.07735E-2</v>
      </c>
      <c r="V299" s="71" t="s">
        <v>143</v>
      </c>
      <c r="W299" s="71" t="s">
        <v>206</v>
      </c>
    </row>
    <row r="300" spans="1:23" x14ac:dyDescent="0.2">
      <c r="A300" s="71">
        <v>37</v>
      </c>
      <c r="B300" s="71" t="s">
        <v>207</v>
      </c>
      <c r="C300" s="71" t="s">
        <v>96</v>
      </c>
      <c r="D300" s="71">
        <v>0.45</v>
      </c>
      <c r="E300" s="71">
        <v>89</v>
      </c>
      <c r="F300" s="71">
        <v>5</v>
      </c>
      <c r="G300" s="71">
        <v>575.4</v>
      </c>
      <c r="H300" s="71">
        <v>52.829000000000001</v>
      </c>
      <c r="K300" s="71">
        <v>2889</v>
      </c>
      <c r="L300" s="71">
        <v>-36.380000000000003</v>
      </c>
      <c r="N300" s="71">
        <v>1.07735E-2</v>
      </c>
      <c r="V300" s="71" t="s">
        <v>143</v>
      </c>
      <c r="W300" s="71" t="s">
        <v>208</v>
      </c>
    </row>
    <row r="301" spans="1:23" x14ac:dyDescent="0.2">
      <c r="A301" s="71">
        <v>38</v>
      </c>
      <c r="B301" s="71" t="s">
        <v>209</v>
      </c>
      <c r="C301" s="71" t="s">
        <v>97</v>
      </c>
      <c r="D301" s="71">
        <v>0.51</v>
      </c>
      <c r="E301" s="71">
        <v>89</v>
      </c>
      <c r="F301" s="71">
        <v>5</v>
      </c>
      <c r="G301" s="71">
        <v>575.4</v>
      </c>
      <c r="H301" s="71">
        <v>52.783000000000001</v>
      </c>
      <c r="K301" s="71">
        <v>2885</v>
      </c>
      <c r="L301" s="71">
        <v>-36.380000000000003</v>
      </c>
      <c r="N301" s="71">
        <v>1.07735E-2</v>
      </c>
      <c r="V301" s="71" t="s">
        <v>143</v>
      </c>
      <c r="W301" s="71" t="s">
        <v>210</v>
      </c>
    </row>
    <row r="302" spans="1:23" x14ac:dyDescent="0.2">
      <c r="A302" s="71">
        <v>39</v>
      </c>
      <c r="B302" s="71" t="s">
        <v>211</v>
      </c>
      <c r="C302" s="71" t="s">
        <v>98</v>
      </c>
      <c r="D302" s="71">
        <v>0.59</v>
      </c>
      <c r="E302" s="71">
        <v>89</v>
      </c>
      <c r="F302" s="71">
        <v>5</v>
      </c>
      <c r="G302" s="71">
        <v>575.4</v>
      </c>
      <c r="H302" s="71">
        <v>53.058999999999997</v>
      </c>
      <c r="K302" s="71">
        <v>2898</v>
      </c>
      <c r="L302" s="71">
        <v>-36.380000000000003</v>
      </c>
      <c r="N302" s="71">
        <v>1.07735E-2</v>
      </c>
      <c r="V302" s="71" t="s">
        <v>143</v>
      </c>
      <c r="W302" s="71" t="s">
        <v>212</v>
      </c>
    </row>
    <row r="303" spans="1:23" x14ac:dyDescent="0.2">
      <c r="A303" s="71">
        <v>40</v>
      </c>
      <c r="B303" s="71" t="s">
        <v>213</v>
      </c>
      <c r="C303" s="71" t="s">
        <v>99</v>
      </c>
      <c r="D303" s="71">
        <v>0.45</v>
      </c>
      <c r="E303" s="71">
        <v>89</v>
      </c>
      <c r="F303" s="71">
        <v>5</v>
      </c>
      <c r="G303" s="71">
        <v>575.4</v>
      </c>
      <c r="H303" s="71">
        <v>53.115000000000002</v>
      </c>
      <c r="K303" s="71">
        <v>2902</v>
      </c>
      <c r="L303" s="71">
        <v>-36.380000000000003</v>
      </c>
      <c r="N303" s="71">
        <v>1.07735E-2</v>
      </c>
      <c r="V303" s="71" t="s">
        <v>143</v>
      </c>
      <c r="W303" s="71" t="s">
        <v>214</v>
      </c>
    </row>
    <row r="304" spans="1:23" x14ac:dyDescent="0.2">
      <c r="A304" s="71">
        <v>41</v>
      </c>
      <c r="B304" s="71" t="s">
        <v>215</v>
      </c>
      <c r="C304" s="71" t="s">
        <v>100</v>
      </c>
      <c r="D304" s="71">
        <v>0.5</v>
      </c>
      <c r="E304" s="71">
        <v>89</v>
      </c>
      <c r="F304" s="71">
        <v>5</v>
      </c>
      <c r="G304" s="71">
        <v>575.4</v>
      </c>
      <c r="H304" s="71">
        <v>53.103999999999999</v>
      </c>
      <c r="K304" s="71">
        <v>2902</v>
      </c>
      <c r="L304" s="71">
        <v>-36.380000000000003</v>
      </c>
      <c r="N304" s="71">
        <v>1.07735E-2</v>
      </c>
      <c r="V304" s="71" t="s">
        <v>143</v>
      </c>
      <c r="W304" s="71" t="s">
        <v>216</v>
      </c>
    </row>
    <row r="305" spans="1:23" x14ac:dyDescent="0.2">
      <c r="A305" s="71">
        <v>42</v>
      </c>
      <c r="B305" s="71" t="s">
        <v>17</v>
      </c>
      <c r="C305" s="71" t="s">
        <v>101</v>
      </c>
      <c r="D305" s="71">
        <v>0.54179999999999995</v>
      </c>
      <c r="E305">
        <v>89</v>
      </c>
      <c r="F305">
        <v>5</v>
      </c>
      <c r="G305">
        <v>575.4</v>
      </c>
      <c r="H305">
        <v>52.77</v>
      </c>
      <c r="K305">
        <v>2882</v>
      </c>
      <c r="L305">
        <v>-36.380000000000003</v>
      </c>
      <c r="N305">
        <v>1.07735E-2</v>
      </c>
      <c r="V305" s="71" t="s">
        <v>143</v>
      </c>
      <c r="W305" s="71" t="s">
        <v>217</v>
      </c>
    </row>
    <row r="306" spans="1:23" x14ac:dyDescent="0.2">
      <c r="A306" s="71">
        <v>43</v>
      </c>
      <c r="B306" s="71" t="s">
        <v>17</v>
      </c>
      <c r="C306" s="71" t="s">
        <v>102</v>
      </c>
      <c r="D306" s="71">
        <v>0.58320000000000005</v>
      </c>
      <c r="E306">
        <v>89</v>
      </c>
      <c r="F306">
        <v>5</v>
      </c>
      <c r="G306">
        <v>575.4</v>
      </c>
      <c r="H306">
        <v>53.018999999999998</v>
      </c>
      <c r="K306">
        <v>2900</v>
      </c>
      <c r="L306">
        <v>-36.380000000000003</v>
      </c>
      <c r="N306">
        <v>1.07735E-2</v>
      </c>
      <c r="V306" s="71" t="s">
        <v>143</v>
      </c>
      <c r="W306" s="71" t="s">
        <v>218</v>
      </c>
    </row>
    <row r="307" spans="1:23" x14ac:dyDescent="0.2">
      <c r="A307" s="71">
        <v>44</v>
      </c>
      <c r="B307" s="71" t="s">
        <v>12</v>
      </c>
      <c r="C307" s="71" t="s">
        <v>103</v>
      </c>
      <c r="D307" s="71">
        <v>0.47410000000000002</v>
      </c>
      <c r="E307">
        <v>89</v>
      </c>
      <c r="F307">
        <v>5</v>
      </c>
      <c r="G307">
        <v>575.4</v>
      </c>
      <c r="H307">
        <v>52.768000000000001</v>
      </c>
      <c r="K307">
        <v>2886</v>
      </c>
      <c r="L307">
        <v>-36.380000000000003</v>
      </c>
      <c r="N307">
        <v>1.07735E-2</v>
      </c>
      <c r="V307" s="71" t="s">
        <v>143</v>
      </c>
      <c r="W307" s="71" t="s">
        <v>219</v>
      </c>
    </row>
    <row r="308" spans="1:23" x14ac:dyDescent="0.2">
      <c r="A308" s="71">
        <v>45</v>
      </c>
      <c r="B308" s="71" t="s">
        <v>12</v>
      </c>
      <c r="C308" s="71" t="s">
        <v>104</v>
      </c>
      <c r="D308" s="71">
        <v>0.61429999999999996</v>
      </c>
      <c r="E308">
        <v>89</v>
      </c>
      <c r="F308">
        <v>5</v>
      </c>
      <c r="G308">
        <v>575.4</v>
      </c>
      <c r="H308">
        <v>52.664000000000001</v>
      </c>
      <c r="K308">
        <v>2881</v>
      </c>
      <c r="L308">
        <v>-36.380000000000003</v>
      </c>
      <c r="N308">
        <v>1.07735E-2</v>
      </c>
      <c r="V308" s="71" t="s">
        <v>143</v>
      </c>
      <c r="W308" s="71" t="s">
        <v>220</v>
      </c>
    </row>
    <row r="309" spans="1:23" x14ac:dyDescent="0.2">
      <c r="A309" s="71">
        <v>46</v>
      </c>
      <c r="B309" s="71" t="s">
        <v>221</v>
      </c>
      <c r="C309" s="71" t="s">
        <v>105</v>
      </c>
      <c r="D309" s="71">
        <v>0.45</v>
      </c>
      <c r="E309">
        <v>89</v>
      </c>
      <c r="F309">
        <v>5</v>
      </c>
      <c r="G309">
        <v>575.4</v>
      </c>
      <c r="H309">
        <v>52.944000000000003</v>
      </c>
      <c r="K309">
        <v>2895</v>
      </c>
      <c r="L309">
        <v>-36.380000000000003</v>
      </c>
      <c r="N309">
        <v>1.07735E-2</v>
      </c>
      <c r="V309" s="71" t="s">
        <v>143</v>
      </c>
      <c r="W309" s="71" t="s">
        <v>222</v>
      </c>
    </row>
    <row r="310" spans="1:23" x14ac:dyDescent="0.2">
      <c r="A310" s="71">
        <v>47</v>
      </c>
      <c r="B310" s="71" t="s">
        <v>223</v>
      </c>
      <c r="C310" s="71" t="s">
        <v>106</v>
      </c>
      <c r="D310" s="71">
        <v>0.6</v>
      </c>
      <c r="E310">
        <v>89</v>
      </c>
      <c r="F310">
        <v>5</v>
      </c>
      <c r="G310">
        <v>575.4</v>
      </c>
      <c r="H310">
        <v>52.798000000000002</v>
      </c>
      <c r="K310">
        <v>2885</v>
      </c>
      <c r="L310">
        <v>-36.380000000000003</v>
      </c>
      <c r="N310">
        <v>1.07735E-2</v>
      </c>
      <c r="V310" s="71" t="s">
        <v>143</v>
      </c>
      <c r="W310" s="71" t="s">
        <v>224</v>
      </c>
    </row>
    <row r="311" spans="1:23" x14ac:dyDescent="0.2">
      <c r="A311" s="71">
        <v>48</v>
      </c>
      <c r="B311" s="71" t="s">
        <v>225</v>
      </c>
      <c r="C311" s="71" t="s">
        <v>107</v>
      </c>
      <c r="D311" s="71">
        <v>0.48</v>
      </c>
      <c r="E311">
        <v>89</v>
      </c>
      <c r="F311">
        <v>5</v>
      </c>
      <c r="G311">
        <v>575.4</v>
      </c>
      <c r="H311">
        <v>52.863999999999997</v>
      </c>
      <c r="K311">
        <v>2887</v>
      </c>
      <c r="L311">
        <v>-36.380000000000003</v>
      </c>
      <c r="N311">
        <v>1.07735E-2</v>
      </c>
      <c r="V311" s="71" t="s">
        <v>143</v>
      </c>
      <c r="W311" s="71" t="s">
        <v>226</v>
      </c>
    </row>
    <row r="312" spans="1:23" x14ac:dyDescent="0.2">
      <c r="A312" s="71">
        <v>49</v>
      </c>
      <c r="B312" s="71" t="s">
        <v>227</v>
      </c>
      <c r="C312" s="71" t="s">
        <v>108</v>
      </c>
      <c r="D312" s="71">
        <v>0.53</v>
      </c>
      <c r="E312">
        <v>89</v>
      </c>
      <c r="F312">
        <v>5</v>
      </c>
      <c r="G312">
        <v>575.4</v>
      </c>
      <c r="H312">
        <v>53.015000000000001</v>
      </c>
      <c r="K312">
        <v>2893</v>
      </c>
      <c r="L312">
        <v>-36.380000000000003</v>
      </c>
      <c r="N312">
        <v>1.07735E-2</v>
      </c>
      <c r="V312" s="71" t="s">
        <v>143</v>
      </c>
      <c r="W312" s="71" t="s">
        <v>228</v>
      </c>
    </row>
    <row r="313" spans="1:23" x14ac:dyDescent="0.2">
      <c r="A313" s="71">
        <v>50</v>
      </c>
      <c r="B313" s="71" t="s">
        <v>229</v>
      </c>
      <c r="C313" s="71" t="s">
        <v>109</v>
      </c>
      <c r="D313" s="71">
        <v>0.47</v>
      </c>
      <c r="E313">
        <v>89</v>
      </c>
      <c r="F313">
        <v>5</v>
      </c>
      <c r="G313">
        <v>575.4</v>
      </c>
      <c r="H313">
        <v>52.615000000000002</v>
      </c>
      <c r="K313">
        <v>2891</v>
      </c>
      <c r="L313">
        <v>-36.380000000000003</v>
      </c>
      <c r="N313">
        <v>1.07735E-2</v>
      </c>
      <c r="V313" s="71" t="s">
        <v>230</v>
      </c>
      <c r="W313" s="71" t="s">
        <v>231</v>
      </c>
    </row>
    <row r="314" spans="1:23" x14ac:dyDescent="0.2">
      <c r="A314" s="71">
        <v>51</v>
      </c>
      <c r="B314" s="71" t="s">
        <v>232</v>
      </c>
      <c r="C314" s="71" t="s">
        <v>110</v>
      </c>
      <c r="D314" s="71">
        <v>0.59</v>
      </c>
      <c r="E314">
        <v>89</v>
      </c>
      <c r="F314">
        <v>5</v>
      </c>
      <c r="G314">
        <v>575.4</v>
      </c>
      <c r="H314">
        <v>53.284999999999997</v>
      </c>
      <c r="K314">
        <v>2913</v>
      </c>
      <c r="L314">
        <v>-36.380000000000003</v>
      </c>
      <c r="N314">
        <v>1.07735E-2</v>
      </c>
      <c r="V314" s="71" t="s">
        <v>230</v>
      </c>
      <c r="W314" s="71" t="s">
        <v>233</v>
      </c>
    </row>
    <row r="315" spans="1:23" x14ac:dyDescent="0.2">
      <c r="A315" s="71">
        <v>52</v>
      </c>
      <c r="B315" s="71" t="s">
        <v>234</v>
      </c>
      <c r="C315" s="71" t="s">
        <v>111</v>
      </c>
      <c r="D315" s="71">
        <v>0.52</v>
      </c>
      <c r="E315">
        <v>89</v>
      </c>
      <c r="F315">
        <v>5</v>
      </c>
      <c r="G315">
        <v>575.4</v>
      </c>
      <c r="H315">
        <v>53.055999999999997</v>
      </c>
      <c r="K315">
        <v>2899</v>
      </c>
      <c r="L315">
        <v>-36.380000000000003</v>
      </c>
      <c r="N315">
        <v>1.07735E-2</v>
      </c>
      <c r="V315" s="71" t="s">
        <v>230</v>
      </c>
      <c r="W315" s="71" t="s">
        <v>235</v>
      </c>
    </row>
    <row r="316" spans="1:23" x14ac:dyDescent="0.2">
      <c r="A316" s="71">
        <v>53</v>
      </c>
      <c r="B316" s="71" t="s">
        <v>17</v>
      </c>
      <c r="C316" s="71" t="s">
        <v>112</v>
      </c>
      <c r="D316" s="71">
        <v>0.54249999999999998</v>
      </c>
      <c r="E316">
        <v>89</v>
      </c>
      <c r="F316">
        <v>5</v>
      </c>
      <c r="G316">
        <v>575.4</v>
      </c>
      <c r="H316">
        <v>53.008000000000003</v>
      </c>
      <c r="K316">
        <v>2899</v>
      </c>
      <c r="L316">
        <v>-36.380000000000003</v>
      </c>
      <c r="N316">
        <v>1.07735E-2</v>
      </c>
      <c r="V316" s="71" t="s">
        <v>230</v>
      </c>
      <c r="W316" s="71" t="s">
        <v>236</v>
      </c>
    </row>
    <row r="317" spans="1:23" x14ac:dyDescent="0.2">
      <c r="A317" s="71">
        <v>54</v>
      </c>
      <c r="B317" s="71" t="s">
        <v>17</v>
      </c>
      <c r="C317" s="71" t="s">
        <v>113</v>
      </c>
      <c r="D317" s="71">
        <v>0.59889999999999999</v>
      </c>
      <c r="E317">
        <v>89</v>
      </c>
      <c r="F317">
        <v>5</v>
      </c>
      <c r="G317">
        <v>575.4</v>
      </c>
      <c r="H317">
        <v>54.398000000000003</v>
      </c>
      <c r="K317">
        <v>2985</v>
      </c>
      <c r="L317">
        <v>-36.380000000000003</v>
      </c>
      <c r="N317">
        <v>1.07735E-2</v>
      </c>
      <c r="V317" s="71" t="s">
        <v>230</v>
      </c>
      <c r="W317" s="71" t="s">
        <v>237</v>
      </c>
    </row>
    <row r="318" spans="1:23" x14ac:dyDescent="0.2">
      <c r="A318" s="71">
        <v>55</v>
      </c>
      <c r="B318" s="71" t="s">
        <v>12</v>
      </c>
      <c r="C318" s="71" t="s">
        <v>114</v>
      </c>
      <c r="D318" s="71">
        <v>0.57999999999999996</v>
      </c>
      <c r="E318">
        <v>89</v>
      </c>
      <c r="F318">
        <v>5</v>
      </c>
      <c r="G318">
        <v>575.4</v>
      </c>
      <c r="H318">
        <v>54.601999999999997</v>
      </c>
      <c r="K318">
        <v>2991</v>
      </c>
      <c r="L318">
        <v>-36.380000000000003</v>
      </c>
      <c r="N318">
        <v>1.07735E-2</v>
      </c>
      <c r="V318" s="71" t="s">
        <v>230</v>
      </c>
      <c r="W318" s="71" t="s">
        <v>238</v>
      </c>
    </row>
    <row r="319" spans="1:23" x14ac:dyDescent="0.2">
      <c r="A319" s="71">
        <v>56</v>
      </c>
      <c r="B319" s="71" t="s">
        <v>12</v>
      </c>
      <c r="C319" s="71" t="s">
        <v>115</v>
      </c>
      <c r="D319" s="71">
        <v>0.55530000000000002</v>
      </c>
      <c r="E319">
        <v>89</v>
      </c>
      <c r="F319">
        <v>5</v>
      </c>
      <c r="G319">
        <v>575.4</v>
      </c>
      <c r="H319">
        <v>54.427</v>
      </c>
      <c r="K319">
        <v>2979</v>
      </c>
      <c r="L319">
        <v>-36.380000000000003</v>
      </c>
      <c r="N319">
        <v>1.07735E-2</v>
      </c>
      <c r="V319" s="71" t="s">
        <v>230</v>
      </c>
      <c r="W319" s="71" t="s">
        <v>239</v>
      </c>
    </row>
    <row r="320" spans="1:23" x14ac:dyDescent="0.2">
      <c r="A320" s="71">
        <v>58</v>
      </c>
      <c r="B320" s="71" t="s">
        <v>11</v>
      </c>
      <c r="C320" s="71" t="s">
        <v>117</v>
      </c>
      <c r="D320" s="71">
        <v>0.25</v>
      </c>
      <c r="E320">
        <v>89</v>
      </c>
      <c r="F320">
        <v>5</v>
      </c>
      <c r="G320">
        <v>575.4</v>
      </c>
      <c r="H320">
        <v>81.671999999999997</v>
      </c>
      <c r="K320">
        <v>4460</v>
      </c>
      <c r="L320">
        <v>-36.380000000000003</v>
      </c>
      <c r="N320">
        <v>1.07735E-2</v>
      </c>
      <c r="V320" s="71" t="s">
        <v>230</v>
      </c>
      <c r="W320" s="71" t="s">
        <v>241</v>
      </c>
    </row>
    <row r="321" spans="1:23" x14ac:dyDescent="0.2">
      <c r="A321" s="71">
        <v>61</v>
      </c>
      <c r="B321" s="71" t="s">
        <v>64</v>
      </c>
      <c r="C321" s="71" t="s">
        <v>244</v>
      </c>
      <c r="E321">
        <v>0</v>
      </c>
      <c r="F321">
        <v>3</v>
      </c>
      <c r="G321">
        <v>575.4</v>
      </c>
      <c r="H321">
        <v>81.117000000000004</v>
      </c>
      <c r="K321">
        <v>4421</v>
      </c>
      <c r="L321">
        <v>-36.380000000000003</v>
      </c>
      <c r="N321">
        <v>1.07735E-2</v>
      </c>
      <c r="V321" s="71" t="s">
        <v>230</v>
      </c>
      <c r="W321" s="71" t="s">
        <v>245</v>
      </c>
    </row>
    <row r="322" spans="1:23" x14ac:dyDescent="0.2">
      <c r="A322" s="71">
        <v>62</v>
      </c>
      <c r="B322" s="71" t="s">
        <v>246</v>
      </c>
      <c r="C322" s="71" t="s">
        <v>247</v>
      </c>
      <c r="E322">
        <v>0</v>
      </c>
      <c r="F322">
        <v>4</v>
      </c>
      <c r="G322">
        <v>575.4</v>
      </c>
      <c r="H322">
        <v>81.781999999999996</v>
      </c>
      <c r="K322">
        <v>4460</v>
      </c>
      <c r="L322">
        <v>-36.380000000000003</v>
      </c>
      <c r="N322">
        <v>1.07735E-2</v>
      </c>
      <c r="V322" s="71" t="s">
        <v>230</v>
      </c>
      <c r="W322" s="71" t="s">
        <v>248</v>
      </c>
    </row>
    <row r="323" spans="1:23" x14ac:dyDescent="0.2">
      <c r="A323" s="71">
        <v>63</v>
      </c>
      <c r="B323" s="71" t="s">
        <v>128</v>
      </c>
      <c r="C323" s="71" t="s">
        <v>249</v>
      </c>
      <c r="D323">
        <v>0.54430000000000001</v>
      </c>
      <c r="E323">
        <v>89</v>
      </c>
      <c r="F323">
        <v>5</v>
      </c>
      <c r="G323">
        <v>575.4</v>
      </c>
      <c r="H323">
        <v>54.453000000000003</v>
      </c>
      <c r="K323">
        <v>2976</v>
      </c>
      <c r="L323">
        <v>-36.380000000000003</v>
      </c>
      <c r="N323">
        <v>1.07735E-2</v>
      </c>
      <c r="V323" s="71" t="s">
        <v>230</v>
      </c>
      <c r="W323" s="71" t="s">
        <v>250</v>
      </c>
    </row>
    <row r="324" spans="1:23" x14ac:dyDescent="0.2">
      <c r="A324" s="71">
        <v>64</v>
      </c>
      <c r="B324" s="71" t="s">
        <v>128</v>
      </c>
      <c r="C324" s="71" t="s">
        <v>251</v>
      </c>
      <c r="D324">
        <v>0.61270000000000002</v>
      </c>
      <c r="E324">
        <v>89</v>
      </c>
      <c r="F324">
        <v>5</v>
      </c>
      <c r="G324">
        <v>575.4</v>
      </c>
      <c r="H324">
        <v>54.395000000000003</v>
      </c>
      <c r="K324">
        <v>2965</v>
      </c>
      <c r="L324">
        <v>-36.380000000000003</v>
      </c>
      <c r="N324">
        <v>1.07735E-2</v>
      </c>
      <c r="V324" s="71" t="s">
        <v>230</v>
      </c>
      <c r="W324" s="71" t="s">
        <v>252</v>
      </c>
    </row>
    <row r="325" spans="1:23" x14ac:dyDescent="0.2">
      <c r="A325" s="71">
        <v>65</v>
      </c>
      <c r="B325" s="71" t="s">
        <v>128</v>
      </c>
      <c r="C325" s="71" t="s">
        <v>253</v>
      </c>
      <c r="D325">
        <v>1.0479000000000001</v>
      </c>
      <c r="E325">
        <v>89</v>
      </c>
      <c r="F325">
        <v>5</v>
      </c>
      <c r="G325">
        <v>575.4</v>
      </c>
      <c r="H325">
        <v>55.628</v>
      </c>
      <c r="K325">
        <v>3031</v>
      </c>
      <c r="L325">
        <v>-36.380000000000003</v>
      </c>
      <c r="N325">
        <v>1.07735E-2</v>
      </c>
      <c r="V325" s="71" t="s">
        <v>230</v>
      </c>
      <c r="W325" s="71" t="s">
        <v>254</v>
      </c>
    </row>
    <row r="326" spans="1:23" x14ac:dyDescent="0.2">
      <c r="A326" s="71">
        <v>66</v>
      </c>
      <c r="B326" s="71" t="s">
        <v>128</v>
      </c>
      <c r="C326" s="71" t="s">
        <v>255</v>
      </c>
      <c r="D326">
        <v>0.1249</v>
      </c>
      <c r="E326">
        <v>89</v>
      </c>
      <c r="F326">
        <v>5</v>
      </c>
      <c r="G326">
        <v>575.4</v>
      </c>
      <c r="H326">
        <v>55.790999999999997</v>
      </c>
      <c r="K326">
        <v>3037</v>
      </c>
      <c r="L326">
        <v>-36.380000000000003</v>
      </c>
      <c r="N326">
        <v>1.07735E-2</v>
      </c>
      <c r="V326" s="71" t="s">
        <v>230</v>
      </c>
      <c r="W326" s="71" t="s">
        <v>256</v>
      </c>
    </row>
    <row r="327" spans="1:23" x14ac:dyDescent="0.2">
      <c r="A327" s="71">
        <v>67</v>
      </c>
      <c r="B327" s="71" t="s">
        <v>128</v>
      </c>
      <c r="C327" s="71" t="s">
        <v>257</v>
      </c>
      <c r="D327">
        <v>0.35470000000000002</v>
      </c>
      <c r="E327">
        <v>89</v>
      </c>
      <c r="F327">
        <v>5</v>
      </c>
      <c r="G327">
        <v>575.4</v>
      </c>
      <c r="H327">
        <v>55.95</v>
      </c>
      <c r="K327">
        <v>3039</v>
      </c>
      <c r="L327">
        <v>-36.380000000000003</v>
      </c>
      <c r="N327">
        <v>1.07735E-2</v>
      </c>
      <c r="V327" s="71" t="s">
        <v>230</v>
      </c>
      <c r="W327" s="71" t="s">
        <v>258</v>
      </c>
    </row>
    <row r="328" spans="1:23" x14ac:dyDescent="0.2">
      <c r="A328" s="71">
        <v>22</v>
      </c>
      <c r="B328" s="71" t="s">
        <v>17</v>
      </c>
      <c r="C328" s="71" t="s">
        <v>63</v>
      </c>
      <c r="D328" s="71">
        <v>0.55549999999999999</v>
      </c>
      <c r="E328" s="71">
        <v>89</v>
      </c>
      <c r="F328" s="71">
        <v>5</v>
      </c>
      <c r="G328" s="71">
        <v>575.6</v>
      </c>
      <c r="H328" s="71">
        <v>78.22</v>
      </c>
      <c r="K328" s="71">
        <v>4272</v>
      </c>
      <c r="L328" s="71">
        <v>-36.380000000000003</v>
      </c>
      <c r="N328" s="71">
        <v>1.07735E-2</v>
      </c>
      <c r="V328" s="71" t="s">
        <v>143</v>
      </c>
      <c r="W328" s="71" t="s">
        <v>181</v>
      </c>
    </row>
    <row r="329" spans="1:23" x14ac:dyDescent="0.2">
      <c r="A329" s="71">
        <v>25</v>
      </c>
      <c r="B329" s="71" t="s">
        <v>12</v>
      </c>
      <c r="C329" s="71" t="s">
        <v>16</v>
      </c>
      <c r="D329" s="71">
        <v>0.57869999999999999</v>
      </c>
      <c r="E329" s="71">
        <v>89</v>
      </c>
      <c r="F329" s="71">
        <v>5</v>
      </c>
      <c r="G329" s="71">
        <v>575.6</v>
      </c>
      <c r="H329" s="71">
        <v>78.885999999999996</v>
      </c>
      <c r="K329" s="71">
        <v>4305</v>
      </c>
      <c r="L329" s="71">
        <v>-36.380000000000003</v>
      </c>
      <c r="N329" s="71">
        <v>1.07735E-2</v>
      </c>
      <c r="V329" s="71" t="s">
        <v>143</v>
      </c>
      <c r="W329" s="71" t="s">
        <v>184</v>
      </c>
    </row>
    <row r="330" spans="1:23" x14ac:dyDescent="0.2">
      <c r="A330" s="71">
        <v>57</v>
      </c>
      <c r="B330" s="71" t="s">
        <v>10</v>
      </c>
      <c r="C330" s="71" t="s">
        <v>116</v>
      </c>
      <c r="D330" s="71">
        <v>0.97</v>
      </c>
      <c r="E330">
        <v>89</v>
      </c>
      <c r="F330">
        <v>5</v>
      </c>
      <c r="G330">
        <v>575.6</v>
      </c>
      <c r="H330">
        <v>81.58</v>
      </c>
      <c r="K330">
        <v>4456</v>
      </c>
      <c r="L330">
        <v>-36.380000000000003</v>
      </c>
      <c r="N330">
        <v>1.07735E-2</v>
      </c>
      <c r="V330" s="71" t="s">
        <v>230</v>
      </c>
      <c r="W330" s="71" t="s">
        <v>240</v>
      </c>
    </row>
    <row r="331" spans="1:23" x14ac:dyDescent="0.2">
      <c r="A331" s="71">
        <v>59</v>
      </c>
      <c r="B331" s="71" t="s">
        <v>12</v>
      </c>
      <c r="C331" s="71" t="s">
        <v>118</v>
      </c>
      <c r="D331" s="71">
        <v>0.64</v>
      </c>
      <c r="E331">
        <v>89</v>
      </c>
      <c r="F331">
        <v>5</v>
      </c>
      <c r="G331">
        <v>575.6</v>
      </c>
      <c r="H331">
        <v>82.174999999999997</v>
      </c>
      <c r="K331">
        <v>4491</v>
      </c>
      <c r="L331">
        <v>-36.380000000000003</v>
      </c>
      <c r="N331">
        <v>1.07735E-2</v>
      </c>
      <c r="V331" s="71" t="s">
        <v>230</v>
      </c>
      <c r="W331" s="71" t="s">
        <v>242</v>
      </c>
    </row>
    <row r="332" spans="1:23" x14ac:dyDescent="0.2">
      <c r="A332" s="71">
        <v>60</v>
      </c>
      <c r="B332" s="71" t="s">
        <v>13</v>
      </c>
      <c r="C332" s="71" t="s">
        <v>119</v>
      </c>
      <c r="D332" s="71">
        <v>1.53</v>
      </c>
      <c r="E332">
        <v>89</v>
      </c>
      <c r="F332">
        <v>5</v>
      </c>
      <c r="G332">
        <v>575.6</v>
      </c>
      <c r="H332">
        <v>82.128</v>
      </c>
      <c r="K332">
        <v>4486</v>
      </c>
      <c r="L332">
        <v>-36.380000000000003</v>
      </c>
      <c r="N332">
        <v>1.07735E-2</v>
      </c>
      <c r="V332" s="71" t="s">
        <v>230</v>
      </c>
      <c r="W332" s="71" t="s">
        <v>243</v>
      </c>
    </row>
    <row r="333" spans="1:23" x14ac:dyDescent="0.2">
      <c r="A333" s="71">
        <v>68</v>
      </c>
      <c r="B333" s="71" t="s">
        <v>64</v>
      </c>
      <c r="C333" s="71" t="s">
        <v>259</v>
      </c>
      <c r="E333">
        <v>98</v>
      </c>
      <c r="F333">
        <v>4</v>
      </c>
      <c r="G333">
        <v>624.5</v>
      </c>
      <c r="H333">
        <v>7.5510000000000002</v>
      </c>
      <c r="K333">
        <v>412</v>
      </c>
      <c r="L333">
        <v>-36.701999999999998</v>
      </c>
      <c r="N333">
        <v>1.0769900000000001E-2</v>
      </c>
      <c r="V333" s="71" t="s">
        <v>230</v>
      </c>
      <c r="W333" s="71" t="s">
        <v>260</v>
      </c>
    </row>
    <row r="334" spans="1:23" x14ac:dyDescent="0.2">
      <c r="A334" s="71">
        <v>4</v>
      </c>
      <c r="B334" s="71" t="s">
        <v>12</v>
      </c>
      <c r="C334" s="71" t="s">
        <v>45</v>
      </c>
      <c r="D334" s="71">
        <v>0.56259999999999999</v>
      </c>
      <c r="E334" s="71">
        <v>89</v>
      </c>
      <c r="F334" s="71">
        <v>6</v>
      </c>
      <c r="G334" s="71">
        <v>624.9</v>
      </c>
      <c r="H334" s="71">
        <v>52.408000000000001</v>
      </c>
      <c r="K334" s="71">
        <v>2844</v>
      </c>
      <c r="L334" s="71">
        <v>-36.598999999999997</v>
      </c>
      <c r="N334" s="71">
        <v>1.0770999999999999E-2</v>
      </c>
      <c r="V334" s="71" t="s">
        <v>143</v>
      </c>
      <c r="W334" s="71" t="s">
        <v>147</v>
      </c>
    </row>
    <row r="335" spans="1:23" x14ac:dyDescent="0.2">
      <c r="A335" s="71">
        <v>1</v>
      </c>
      <c r="B335" s="71" t="s">
        <v>64</v>
      </c>
      <c r="C335" s="71" t="s">
        <v>42</v>
      </c>
      <c r="E335" s="71">
        <v>0</v>
      </c>
      <c r="F335" s="71">
        <v>4</v>
      </c>
      <c r="G335" s="71">
        <v>625.1</v>
      </c>
      <c r="H335" s="71">
        <v>79.86</v>
      </c>
      <c r="K335" s="71">
        <v>4337</v>
      </c>
      <c r="L335" s="71">
        <v>-36.642000000000003</v>
      </c>
      <c r="N335" s="71">
        <v>1.0770500000000001E-2</v>
      </c>
      <c r="V335" s="71" t="s">
        <v>143</v>
      </c>
      <c r="W335" s="71" t="s">
        <v>144</v>
      </c>
    </row>
    <row r="336" spans="1:23" x14ac:dyDescent="0.2">
      <c r="A336" s="71">
        <v>2</v>
      </c>
      <c r="B336" s="71" t="s">
        <v>17</v>
      </c>
      <c r="C336" s="71" t="s">
        <v>43</v>
      </c>
      <c r="D336" s="71">
        <v>0.77810000000000001</v>
      </c>
      <c r="E336" s="71">
        <v>89</v>
      </c>
      <c r="F336" s="71">
        <v>6</v>
      </c>
      <c r="G336" s="71">
        <v>625.1</v>
      </c>
      <c r="H336" s="71">
        <v>53.290999999999997</v>
      </c>
      <c r="K336" s="71">
        <v>2899</v>
      </c>
      <c r="L336" s="71">
        <v>-36.548999999999999</v>
      </c>
      <c r="N336" s="71">
        <v>1.0771599999999999E-2</v>
      </c>
      <c r="V336" s="71" t="s">
        <v>143</v>
      </c>
      <c r="W336" s="71" t="s">
        <v>145</v>
      </c>
    </row>
    <row r="337" spans="1:23" x14ac:dyDescent="0.2">
      <c r="A337" s="71">
        <v>3</v>
      </c>
      <c r="B337" s="71" t="s">
        <v>17</v>
      </c>
      <c r="C337" s="71" t="s">
        <v>44</v>
      </c>
      <c r="D337" s="71">
        <v>0.57689999999999997</v>
      </c>
      <c r="E337" s="71">
        <v>89</v>
      </c>
      <c r="F337" s="71">
        <v>6</v>
      </c>
      <c r="G337" s="71">
        <v>625.1</v>
      </c>
      <c r="H337" s="71">
        <v>53.118000000000002</v>
      </c>
      <c r="K337" s="71">
        <v>2887</v>
      </c>
      <c r="L337" s="71">
        <v>-36.621000000000002</v>
      </c>
      <c r="N337" s="71">
        <v>1.0770800000000001E-2</v>
      </c>
      <c r="V337" s="71" t="s">
        <v>143</v>
      </c>
      <c r="W337" s="71" t="s">
        <v>146</v>
      </c>
    </row>
    <row r="338" spans="1:23" x14ac:dyDescent="0.2">
      <c r="A338" s="71">
        <v>5</v>
      </c>
      <c r="B338" s="71" t="s">
        <v>12</v>
      </c>
      <c r="C338" s="71" t="s">
        <v>46</v>
      </c>
      <c r="D338" s="71">
        <v>0.53239999999999998</v>
      </c>
      <c r="E338" s="71">
        <v>89</v>
      </c>
      <c r="F338" s="71">
        <v>6</v>
      </c>
      <c r="G338" s="71">
        <v>625.1</v>
      </c>
      <c r="H338" s="71">
        <v>52.668999999999997</v>
      </c>
      <c r="K338" s="71">
        <v>2874</v>
      </c>
      <c r="L338" s="71">
        <v>-36.753</v>
      </c>
      <c r="N338" s="71">
        <v>1.0769300000000001E-2</v>
      </c>
      <c r="V338" s="71" t="s">
        <v>143</v>
      </c>
      <c r="W338" s="71" t="s">
        <v>148</v>
      </c>
    </row>
    <row r="339" spans="1:23" x14ac:dyDescent="0.2">
      <c r="A339" s="71">
        <v>6</v>
      </c>
      <c r="B339" s="71" t="s">
        <v>149</v>
      </c>
      <c r="C339" s="71" t="s">
        <v>47</v>
      </c>
      <c r="D339" s="71">
        <v>0.5</v>
      </c>
      <c r="E339" s="71">
        <v>89</v>
      </c>
      <c r="F339" s="71">
        <v>6</v>
      </c>
      <c r="G339" s="71">
        <v>625.1</v>
      </c>
      <c r="H339" s="71">
        <v>53.482999999999997</v>
      </c>
      <c r="K339" s="71">
        <v>2899</v>
      </c>
      <c r="L339" s="71">
        <v>-36.548999999999999</v>
      </c>
      <c r="N339" s="71">
        <v>1.0771599999999999E-2</v>
      </c>
      <c r="V339" s="71" t="s">
        <v>143</v>
      </c>
      <c r="W339" s="71" t="s">
        <v>150</v>
      </c>
    </row>
    <row r="340" spans="1:23" x14ac:dyDescent="0.2">
      <c r="A340" s="71">
        <v>7</v>
      </c>
      <c r="B340" s="71" t="s">
        <v>151</v>
      </c>
      <c r="C340" s="71" t="s">
        <v>48</v>
      </c>
      <c r="D340" s="71">
        <v>0.47</v>
      </c>
      <c r="E340" s="71">
        <v>89</v>
      </c>
      <c r="F340" s="71">
        <v>6</v>
      </c>
      <c r="G340" s="71">
        <v>625.1</v>
      </c>
      <c r="H340" s="71">
        <v>51.899000000000001</v>
      </c>
      <c r="K340" s="71">
        <v>2817</v>
      </c>
      <c r="L340" s="71">
        <v>-36.576000000000001</v>
      </c>
      <c r="N340" s="71">
        <v>1.0771299999999999E-2</v>
      </c>
      <c r="V340" s="71" t="s">
        <v>143</v>
      </c>
      <c r="W340" s="71" t="s">
        <v>152</v>
      </c>
    </row>
    <row r="341" spans="1:23" x14ac:dyDescent="0.2">
      <c r="A341" s="71">
        <v>8</v>
      </c>
      <c r="B341" s="71" t="s">
        <v>153</v>
      </c>
      <c r="C341" s="71" t="s">
        <v>49</v>
      </c>
      <c r="D341" s="71">
        <v>0.6</v>
      </c>
      <c r="E341" s="71">
        <v>89</v>
      </c>
      <c r="F341" s="71">
        <v>6</v>
      </c>
      <c r="G341" s="71">
        <v>625.1</v>
      </c>
      <c r="H341" s="71">
        <v>51.968000000000004</v>
      </c>
      <c r="K341" s="71">
        <v>2824</v>
      </c>
      <c r="L341" s="71">
        <v>-36.619</v>
      </c>
      <c r="N341" s="71">
        <v>1.0770800000000001E-2</v>
      </c>
      <c r="V341" s="71" t="s">
        <v>143</v>
      </c>
      <c r="W341" s="71" t="s">
        <v>154</v>
      </c>
    </row>
    <row r="342" spans="1:23" x14ac:dyDescent="0.2">
      <c r="A342" s="71">
        <v>9</v>
      </c>
      <c r="B342" s="71" t="s">
        <v>155</v>
      </c>
      <c r="C342" s="71" t="s">
        <v>50</v>
      </c>
      <c r="D342" s="71">
        <v>0.52</v>
      </c>
      <c r="E342" s="71">
        <v>89</v>
      </c>
      <c r="F342" s="71">
        <v>6</v>
      </c>
      <c r="G342" s="71">
        <v>625.1</v>
      </c>
      <c r="H342" s="71">
        <v>51.856999999999999</v>
      </c>
      <c r="K342" s="71">
        <v>2814</v>
      </c>
      <c r="L342" s="71">
        <v>-36.613</v>
      </c>
      <c r="N342" s="71">
        <v>1.07709E-2</v>
      </c>
      <c r="V342" s="71" t="s">
        <v>143</v>
      </c>
      <c r="W342" s="71" t="s">
        <v>156</v>
      </c>
    </row>
    <row r="343" spans="1:23" x14ac:dyDescent="0.2">
      <c r="A343" s="71">
        <v>10</v>
      </c>
      <c r="B343" s="71" t="s">
        <v>157</v>
      </c>
      <c r="C343" s="71" t="s">
        <v>51</v>
      </c>
      <c r="D343" s="71">
        <v>0.55000000000000004</v>
      </c>
      <c r="E343" s="71">
        <v>89</v>
      </c>
      <c r="F343" s="71">
        <v>6</v>
      </c>
      <c r="G343" s="71">
        <v>625.1</v>
      </c>
      <c r="H343" s="71">
        <v>51.862000000000002</v>
      </c>
      <c r="K343" s="71">
        <v>2815</v>
      </c>
      <c r="L343" s="71">
        <v>-36.601999999999997</v>
      </c>
      <c r="N343" s="71">
        <v>1.0770999999999999E-2</v>
      </c>
      <c r="V343" s="71" t="s">
        <v>143</v>
      </c>
      <c r="W343" s="71" t="s">
        <v>158</v>
      </c>
    </row>
    <row r="344" spans="1:23" x14ac:dyDescent="0.2">
      <c r="A344" s="71">
        <v>11</v>
      </c>
      <c r="B344" s="71" t="s">
        <v>159</v>
      </c>
      <c r="C344" s="71" t="s">
        <v>52</v>
      </c>
      <c r="D344" s="71">
        <v>0.55000000000000004</v>
      </c>
      <c r="E344" s="71">
        <v>89</v>
      </c>
      <c r="F344" s="71">
        <v>6</v>
      </c>
      <c r="G344" s="71">
        <v>625.1</v>
      </c>
      <c r="H344" s="71">
        <v>52.26</v>
      </c>
      <c r="K344" s="71">
        <v>2834</v>
      </c>
      <c r="L344" s="71">
        <v>-36.567</v>
      </c>
      <c r="N344" s="71">
        <v>1.07714E-2</v>
      </c>
      <c r="V344" s="71" t="s">
        <v>143</v>
      </c>
      <c r="W344" s="71" t="s">
        <v>160</v>
      </c>
    </row>
    <row r="345" spans="1:23" x14ac:dyDescent="0.2">
      <c r="A345" s="71">
        <v>12</v>
      </c>
      <c r="B345" s="71" t="s">
        <v>161</v>
      </c>
      <c r="C345" s="71" t="s">
        <v>53</v>
      </c>
      <c r="D345" s="71">
        <v>0.52</v>
      </c>
      <c r="E345" s="71">
        <v>89</v>
      </c>
      <c r="F345" s="71">
        <v>6</v>
      </c>
      <c r="G345" s="71">
        <v>625.1</v>
      </c>
      <c r="H345" s="71">
        <v>51.957999999999998</v>
      </c>
      <c r="K345" s="71">
        <v>2820</v>
      </c>
      <c r="L345" s="71">
        <v>-36.561999999999998</v>
      </c>
      <c r="N345" s="71">
        <v>1.07714E-2</v>
      </c>
      <c r="V345" s="71" t="s">
        <v>143</v>
      </c>
      <c r="W345" s="71" t="s">
        <v>162</v>
      </c>
    </row>
    <row r="346" spans="1:23" x14ac:dyDescent="0.2">
      <c r="A346" s="71">
        <v>13</v>
      </c>
      <c r="B346" s="71" t="s">
        <v>163</v>
      </c>
      <c r="C346" s="71" t="s">
        <v>54</v>
      </c>
      <c r="D346" s="71">
        <v>0.5</v>
      </c>
      <c r="E346" s="71">
        <v>89</v>
      </c>
      <c r="F346" s="71">
        <v>6</v>
      </c>
      <c r="G346" s="71">
        <v>625.1</v>
      </c>
      <c r="H346" s="71">
        <v>51.948</v>
      </c>
      <c r="K346" s="71">
        <v>2821</v>
      </c>
      <c r="L346" s="71">
        <v>-36.606000000000002</v>
      </c>
      <c r="N346" s="71">
        <v>1.07709E-2</v>
      </c>
      <c r="V346" s="71" t="s">
        <v>143</v>
      </c>
      <c r="W346" s="71" t="s">
        <v>164</v>
      </c>
    </row>
    <row r="347" spans="1:23" x14ac:dyDescent="0.2">
      <c r="A347" s="71">
        <v>14</v>
      </c>
      <c r="B347" s="71" t="s">
        <v>165</v>
      </c>
      <c r="C347" s="71" t="s">
        <v>55</v>
      </c>
      <c r="D347" s="71">
        <v>0.56000000000000005</v>
      </c>
      <c r="E347" s="71">
        <v>89</v>
      </c>
      <c r="F347" s="71">
        <v>6</v>
      </c>
      <c r="G347" s="71">
        <v>625.1</v>
      </c>
      <c r="H347" s="71">
        <v>52.261000000000003</v>
      </c>
      <c r="K347" s="71">
        <v>2831</v>
      </c>
      <c r="L347" s="71">
        <v>-36.594999999999999</v>
      </c>
      <c r="N347" s="71">
        <v>1.07711E-2</v>
      </c>
      <c r="V347" s="71" t="s">
        <v>143</v>
      </c>
      <c r="W347" s="71" t="s">
        <v>166</v>
      </c>
    </row>
    <row r="348" spans="1:23" x14ac:dyDescent="0.2">
      <c r="A348" s="71">
        <v>15</v>
      </c>
      <c r="B348" s="71" t="s">
        <v>167</v>
      </c>
      <c r="C348" s="71" t="s">
        <v>56</v>
      </c>
      <c r="D348" s="71">
        <v>0.49</v>
      </c>
      <c r="E348" s="71">
        <v>89</v>
      </c>
      <c r="F348" s="71">
        <v>6</v>
      </c>
      <c r="G348" s="71">
        <v>625.1</v>
      </c>
      <c r="H348" s="71">
        <v>52.054000000000002</v>
      </c>
      <c r="K348" s="71">
        <v>2826</v>
      </c>
      <c r="L348" s="71">
        <v>-36.594000000000001</v>
      </c>
      <c r="N348" s="71">
        <v>1.07711E-2</v>
      </c>
      <c r="V348" s="71" t="s">
        <v>143</v>
      </c>
      <c r="W348" s="71" t="s">
        <v>168</v>
      </c>
    </row>
    <row r="349" spans="1:23" x14ac:dyDescent="0.2">
      <c r="A349" s="71">
        <v>16</v>
      </c>
      <c r="B349" s="71" t="s">
        <v>169</v>
      </c>
      <c r="C349" s="71" t="s">
        <v>57</v>
      </c>
      <c r="D349" s="71">
        <v>0.47</v>
      </c>
      <c r="E349" s="71">
        <v>89</v>
      </c>
      <c r="F349" s="71">
        <v>6</v>
      </c>
      <c r="G349" s="71">
        <v>625.1</v>
      </c>
      <c r="H349" s="71">
        <v>52.110999999999997</v>
      </c>
      <c r="K349" s="71">
        <v>2827</v>
      </c>
      <c r="L349" s="71">
        <v>-36.576000000000001</v>
      </c>
      <c r="N349" s="71">
        <v>1.0771299999999999E-2</v>
      </c>
      <c r="V349" s="71" t="s">
        <v>143</v>
      </c>
      <c r="W349" s="71" t="s">
        <v>170</v>
      </c>
    </row>
    <row r="350" spans="1:23" x14ac:dyDescent="0.2">
      <c r="A350" s="71">
        <v>17</v>
      </c>
      <c r="B350" s="71" t="s">
        <v>171</v>
      </c>
      <c r="C350" s="71" t="s">
        <v>58</v>
      </c>
      <c r="D350" s="71">
        <v>0.51</v>
      </c>
      <c r="E350" s="71">
        <v>89</v>
      </c>
      <c r="F350" s="71">
        <v>6</v>
      </c>
      <c r="G350" s="71">
        <v>625.1</v>
      </c>
      <c r="H350" s="71">
        <v>52.44</v>
      </c>
      <c r="K350" s="71">
        <v>2851</v>
      </c>
      <c r="L350" s="71">
        <v>-36.585999999999999</v>
      </c>
      <c r="N350" s="71">
        <v>1.07712E-2</v>
      </c>
      <c r="V350" s="71" t="s">
        <v>143</v>
      </c>
      <c r="W350" s="71" t="s">
        <v>172</v>
      </c>
    </row>
    <row r="351" spans="1:23" x14ac:dyDescent="0.2">
      <c r="A351" s="71">
        <v>18</v>
      </c>
      <c r="B351" s="71" t="s">
        <v>173</v>
      </c>
      <c r="C351" s="71" t="s">
        <v>59</v>
      </c>
      <c r="D351" s="71">
        <v>0.52</v>
      </c>
      <c r="E351" s="71">
        <v>89</v>
      </c>
      <c r="F351" s="71">
        <v>6</v>
      </c>
      <c r="G351" s="71">
        <v>625.1</v>
      </c>
      <c r="H351" s="71">
        <v>52.372999999999998</v>
      </c>
      <c r="K351" s="71">
        <v>2838</v>
      </c>
      <c r="L351" s="71">
        <v>-36.603000000000002</v>
      </c>
      <c r="N351" s="71">
        <v>1.0770999999999999E-2</v>
      </c>
      <c r="V351" s="71" t="s">
        <v>143</v>
      </c>
      <c r="W351" s="71" t="s">
        <v>174</v>
      </c>
    </row>
    <row r="352" spans="1:23" x14ac:dyDescent="0.2">
      <c r="A352" s="71">
        <v>19</v>
      </c>
      <c r="B352" s="71" t="s">
        <v>175</v>
      </c>
      <c r="C352" s="71" t="s">
        <v>60</v>
      </c>
      <c r="D352" s="71">
        <v>0.5</v>
      </c>
      <c r="E352" s="71">
        <v>89</v>
      </c>
      <c r="F352" s="71">
        <v>6</v>
      </c>
      <c r="G352" s="71">
        <v>625.1</v>
      </c>
      <c r="H352" s="71">
        <v>52.21</v>
      </c>
      <c r="K352" s="71">
        <v>2838</v>
      </c>
      <c r="L352" s="71">
        <v>-36.613</v>
      </c>
      <c r="N352" s="71">
        <v>1.07709E-2</v>
      </c>
      <c r="V352" s="71" t="s">
        <v>143</v>
      </c>
      <c r="W352" s="71" t="s">
        <v>176</v>
      </c>
    </row>
    <row r="353" spans="1:23" x14ac:dyDescent="0.2">
      <c r="A353" s="71">
        <v>20</v>
      </c>
      <c r="B353" s="71" t="s">
        <v>177</v>
      </c>
      <c r="C353" s="71" t="s">
        <v>61</v>
      </c>
      <c r="D353" s="71">
        <v>0.56000000000000005</v>
      </c>
      <c r="E353" s="71">
        <v>89</v>
      </c>
      <c r="F353" s="71">
        <v>6</v>
      </c>
      <c r="G353" s="71">
        <v>625.1</v>
      </c>
      <c r="H353" s="71">
        <v>52.392000000000003</v>
      </c>
      <c r="K353" s="71">
        <v>2843</v>
      </c>
      <c r="L353" s="71">
        <v>-36.588999999999999</v>
      </c>
      <c r="N353" s="71">
        <v>1.07711E-2</v>
      </c>
      <c r="V353" s="71" t="s">
        <v>143</v>
      </c>
      <c r="W353" s="71" t="s">
        <v>178</v>
      </c>
    </row>
    <row r="354" spans="1:23" x14ac:dyDescent="0.2">
      <c r="A354" s="71">
        <v>21</v>
      </c>
      <c r="B354" s="71" t="s">
        <v>179</v>
      </c>
      <c r="C354" s="71" t="s">
        <v>62</v>
      </c>
      <c r="D354" s="71">
        <v>0.6</v>
      </c>
      <c r="E354" s="71">
        <v>89</v>
      </c>
      <c r="F354" s="71">
        <v>6</v>
      </c>
      <c r="G354" s="71">
        <v>625.1</v>
      </c>
      <c r="H354" s="71">
        <v>52.335999999999999</v>
      </c>
      <c r="K354" s="71">
        <v>2844</v>
      </c>
      <c r="L354" s="71">
        <v>-36.579000000000001</v>
      </c>
      <c r="N354" s="71">
        <v>1.07712E-2</v>
      </c>
      <c r="V354" s="71" t="s">
        <v>143</v>
      </c>
      <c r="W354" s="71" t="s">
        <v>180</v>
      </c>
    </row>
    <row r="355" spans="1:23" x14ac:dyDescent="0.2">
      <c r="A355" s="71">
        <v>26</v>
      </c>
      <c r="B355" s="71" t="s">
        <v>185</v>
      </c>
      <c r="C355" s="71" t="s">
        <v>18</v>
      </c>
      <c r="D355" s="71">
        <v>0.6</v>
      </c>
      <c r="E355" s="71">
        <v>89</v>
      </c>
      <c r="F355" s="71">
        <v>6</v>
      </c>
      <c r="G355" s="71">
        <v>625.1</v>
      </c>
      <c r="H355" s="71">
        <v>52.918999999999997</v>
      </c>
      <c r="K355" s="71">
        <v>2872</v>
      </c>
      <c r="L355" s="71">
        <v>-36.606999999999999</v>
      </c>
      <c r="N355" s="71">
        <v>1.07709E-2</v>
      </c>
      <c r="V355" s="71" t="s">
        <v>143</v>
      </c>
      <c r="W355" s="71" t="s">
        <v>186</v>
      </c>
    </row>
    <row r="356" spans="1:23" x14ac:dyDescent="0.2">
      <c r="A356" s="71">
        <v>27</v>
      </c>
      <c r="B356" s="71" t="s">
        <v>187</v>
      </c>
      <c r="C356" s="71" t="s">
        <v>19</v>
      </c>
      <c r="D356" s="71">
        <v>0.52</v>
      </c>
      <c r="E356" s="71">
        <v>89</v>
      </c>
      <c r="F356" s="71">
        <v>6</v>
      </c>
      <c r="G356" s="71">
        <v>625.1</v>
      </c>
      <c r="H356" s="71">
        <v>52.744</v>
      </c>
      <c r="K356" s="71">
        <v>2872</v>
      </c>
      <c r="L356" s="71">
        <v>-36.555999999999997</v>
      </c>
      <c r="N356" s="71">
        <v>1.07715E-2</v>
      </c>
      <c r="V356" s="71" t="s">
        <v>143</v>
      </c>
      <c r="W356" s="71" t="s">
        <v>188</v>
      </c>
    </row>
    <row r="357" spans="1:23" x14ac:dyDescent="0.2">
      <c r="A357" s="71">
        <v>28</v>
      </c>
      <c r="B357" s="71" t="s">
        <v>189</v>
      </c>
      <c r="C357" s="71" t="s">
        <v>20</v>
      </c>
      <c r="D357" s="71">
        <v>0.47</v>
      </c>
      <c r="E357" s="71">
        <v>89</v>
      </c>
      <c r="F357" s="71">
        <v>6</v>
      </c>
      <c r="G357" s="71">
        <v>625.1</v>
      </c>
      <c r="H357" s="71">
        <v>52.664000000000001</v>
      </c>
      <c r="K357" s="71">
        <v>2863</v>
      </c>
      <c r="L357" s="71">
        <v>-36.582000000000001</v>
      </c>
      <c r="N357" s="71">
        <v>1.07712E-2</v>
      </c>
      <c r="V357" s="71" t="s">
        <v>143</v>
      </c>
      <c r="W357" s="71" t="s">
        <v>190</v>
      </c>
    </row>
    <row r="358" spans="1:23" x14ac:dyDescent="0.2">
      <c r="A358" s="71">
        <v>29</v>
      </c>
      <c r="B358" s="71" t="s">
        <v>191</v>
      </c>
      <c r="C358" s="71" t="s">
        <v>21</v>
      </c>
      <c r="D358" s="71">
        <v>0.55000000000000004</v>
      </c>
      <c r="E358" s="71">
        <v>89</v>
      </c>
      <c r="F358" s="71">
        <v>6</v>
      </c>
      <c r="G358" s="71">
        <v>625.1</v>
      </c>
      <c r="H358" s="71">
        <v>52.695999999999998</v>
      </c>
      <c r="K358" s="71">
        <v>2861</v>
      </c>
      <c r="L358" s="71">
        <v>-36.604999999999997</v>
      </c>
      <c r="N358" s="71">
        <v>1.0770999999999999E-2</v>
      </c>
      <c r="V358" s="71" t="s">
        <v>143</v>
      </c>
      <c r="W358" s="71" t="s">
        <v>192</v>
      </c>
    </row>
    <row r="359" spans="1:23" x14ac:dyDescent="0.2">
      <c r="A359" s="71">
        <v>30</v>
      </c>
      <c r="B359" s="71" t="s">
        <v>193</v>
      </c>
      <c r="C359" s="71" t="s">
        <v>22</v>
      </c>
      <c r="D359" s="71">
        <v>0.51</v>
      </c>
      <c r="E359" s="71">
        <v>89</v>
      </c>
      <c r="F359" s="71">
        <v>6</v>
      </c>
      <c r="G359" s="71">
        <v>625.1</v>
      </c>
      <c r="H359" s="71">
        <v>52.96</v>
      </c>
      <c r="K359" s="71">
        <v>2863</v>
      </c>
      <c r="L359" s="71">
        <v>-36.561999999999998</v>
      </c>
      <c r="N359" s="71">
        <v>1.07714E-2</v>
      </c>
      <c r="V359" s="71" t="s">
        <v>143</v>
      </c>
      <c r="W359" s="71" t="s">
        <v>194</v>
      </c>
    </row>
    <row r="360" spans="1:23" x14ac:dyDescent="0.2">
      <c r="A360" s="71">
        <v>31</v>
      </c>
      <c r="B360" s="71" t="s">
        <v>195</v>
      </c>
      <c r="C360" s="71" t="s">
        <v>90</v>
      </c>
      <c r="D360" s="71">
        <v>0.49</v>
      </c>
      <c r="E360" s="71">
        <v>89</v>
      </c>
      <c r="F360" s="71">
        <v>6</v>
      </c>
      <c r="G360" s="71">
        <v>625.1</v>
      </c>
      <c r="H360" s="71">
        <v>53.069000000000003</v>
      </c>
      <c r="K360" s="71">
        <v>2880</v>
      </c>
      <c r="L360" s="71">
        <v>-36.591000000000001</v>
      </c>
      <c r="N360" s="71">
        <v>1.07711E-2</v>
      </c>
      <c r="V360" s="71" t="s">
        <v>143</v>
      </c>
      <c r="W360" s="71" t="s">
        <v>196</v>
      </c>
    </row>
    <row r="361" spans="1:23" x14ac:dyDescent="0.2">
      <c r="A361" s="71">
        <v>32</v>
      </c>
      <c r="B361" s="71" t="s">
        <v>197</v>
      </c>
      <c r="C361" s="71" t="s">
        <v>91</v>
      </c>
      <c r="D361" s="71">
        <v>0.57999999999999996</v>
      </c>
      <c r="E361" s="71">
        <v>89</v>
      </c>
      <c r="F361" s="71">
        <v>4</v>
      </c>
      <c r="G361" s="71">
        <v>625.1</v>
      </c>
      <c r="H361" s="71">
        <v>52.976999999999997</v>
      </c>
      <c r="K361" s="71">
        <v>2875</v>
      </c>
      <c r="L361" s="71">
        <v>-36.625</v>
      </c>
      <c r="N361" s="71">
        <v>1.0770699999999999E-2</v>
      </c>
      <c r="V361" s="71" t="s">
        <v>143</v>
      </c>
      <c r="W361" s="71" t="s">
        <v>198</v>
      </c>
    </row>
    <row r="362" spans="1:23" x14ac:dyDescent="0.2">
      <c r="A362" s="71">
        <v>33</v>
      </c>
      <c r="B362" s="71" t="s">
        <v>199</v>
      </c>
      <c r="C362" s="71" t="s">
        <v>92</v>
      </c>
      <c r="D362" s="71">
        <v>0.49</v>
      </c>
      <c r="E362" s="71">
        <v>89</v>
      </c>
      <c r="F362" s="71">
        <v>6</v>
      </c>
      <c r="G362" s="71">
        <v>625.1</v>
      </c>
      <c r="H362" s="71">
        <v>53.011000000000003</v>
      </c>
      <c r="K362" s="71">
        <v>2877</v>
      </c>
      <c r="L362" s="71">
        <v>-36.612000000000002</v>
      </c>
      <c r="N362" s="71">
        <v>1.07709E-2</v>
      </c>
      <c r="V362" s="71" t="s">
        <v>143</v>
      </c>
      <c r="W362" s="71" t="s">
        <v>200</v>
      </c>
    </row>
    <row r="363" spans="1:23" x14ac:dyDescent="0.2">
      <c r="A363" s="71">
        <v>34</v>
      </c>
      <c r="B363" s="71" t="s">
        <v>201</v>
      </c>
      <c r="C363" s="71" t="s">
        <v>93</v>
      </c>
      <c r="D363" s="71">
        <v>0.54</v>
      </c>
      <c r="E363" s="71">
        <v>89</v>
      </c>
      <c r="F363" s="71">
        <v>6</v>
      </c>
      <c r="G363" s="71">
        <v>625.1</v>
      </c>
      <c r="H363" s="71">
        <v>52.969000000000001</v>
      </c>
      <c r="K363" s="71">
        <v>2872</v>
      </c>
      <c r="L363" s="71">
        <v>-36.590000000000003</v>
      </c>
      <c r="N363" s="71">
        <v>1.07711E-2</v>
      </c>
      <c r="V363" s="71" t="s">
        <v>143</v>
      </c>
      <c r="W363" s="71" t="s">
        <v>202</v>
      </c>
    </row>
    <row r="364" spans="1:23" x14ac:dyDescent="0.2">
      <c r="A364" s="71">
        <v>35</v>
      </c>
      <c r="B364" s="71" t="s">
        <v>203</v>
      </c>
      <c r="C364" s="71" t="s">
        <v>94</v>
      </c>
      <c r="D364" s="71">
        <v>0.48</v>
      </c>
      <c r="E364" s="71">
        <v>89</v>
      </c>
      <c r="F364" s="71">
        <v>6</v>
      </c>
      <c r="G364" s="71">
        <v>625.1</v>
      </c>
      <c r="H364" s="71">
        <v>52.872</v>
      </c>
      <c r="K364" s="71">
        <v>2872</v>
      </c>
      <c r="L364" s="71">
        <v>-36.56</v>
      </c>
      <c r="N364" s="71">
        <v>1.07715E-2</v>
      </c>
      <c r="V364" s="71" t="s">
        <v>143</v>
      </c>
      <c r="W364" s="71" t="s">
        <v>204</v>
      </c>
    </row>
    <row r="365" spans="1:23" x14ac:dyDescent="0.2">
      <c r="A365" s="71">
        <v>36</v>
      </c>
      <c r="B365" s="71" t="s">
        <v>205</v>
      </c>
      <c r="C365" s="71" t="s">
        <v>95</v>
      </c>
      <c r="D365" s="71">
        <v>0.59</v>
      </c>
      <c r="E365" s="71">
        <v>89</v>
      </c>
      <c r="F365" s="71">
        <v>6</v>
      </c>
      <c r="G365" s="71">
        <v>625.1</v>
      </c>
      <c r="H365" s="71">
        <v>53.134</v>
      </c>
      <c r="K365" s="71">
        <v>2886</v>
      </c>
      <c r="L365" s="71">
        <v>-36.540999999999997</v>
      </c>
      <c r="N365" s="71">
        <v>1.07717E-2</v>
      </c>
      <c r="V365" s="71" t="s">
        <v>143</v>
      </c>
      <c r="W365" s="71" t="s">
        <v>206</v>
      </c>
    </row>
    <row r="366" spans="1:23" x14ac:dyDescent="0.2">
      <c r="A366" s="71">
        <v>37</v>
      </c>
      <c r="B366" s="71" t="s">
        <v>207</v>
      </c>
      <c r="C366" s="71" t="s">
        <v>96</v>
      </c>
      <c r="D366" s="71">
        <v>0.45</v>
      </c>
      <c r="E366" s="71">
        <v>89</v>
      </c>
      <c r="F366" s="71">
        <v>6</v>
      </c>
      <c r="G366" s="71">
        <v>625.1</v>
      </c>
      <c r="H366" s="71">
        <v>53.277999999999999</v>
      </c>
      <c r="K366" s="71">
        <v>2889</v>
      </c>
      <c r="L366" s="71">
        <v>-36.570999999999998</v>
      </c>
      <c r="N366" s="71">
        <v>1.0771299999999999E-2</v>
      </c>
      <c r="V366" s="71" t="s">
        <v>143</v>
      </c>
      <c r="W366" s="71" t="s">
        <v>208</v>
      </c>
    </row>
    <row r="367" spans="1:23" x14ac:dyDescent="0.2">
      <c r="A367" s="71">
        <v>38</v>
      </c>
      <c r="B367" s="71" t="s">
        <v>209</v>
      </c>
      <c r="C367" s="71" t="s">
        <v>97</v>
      </c>
      <c r="D367" s="71">
        <v>0.51</v>
      </c>
      <c r="E367" s="71">
        <v>89</v>
      </c>
      <c r="F367" s="71">
        <v>6</v>
      </c>
      <c r="G367" s="71">
        <v>625.1</v>
      </c>
      <c r="H367" s="71">
        <v>53.271000000000001</v>
      </c>
      <c r="K367" s="71">
        <v>2890</v>
      </c>
      <c r="L367" s="71">
        <v>-36.56</v>
      </c>
      <c r="N367" s="71">
        <v>1.07715E-2</v>
      </c>
      <c r="V367" s="71" t="s">
        <v>143</v>
      </c>
      <c r="W367" s="71" t="s">
        <v>210</v>
      </c>
    </row>
    <row r="368" spans="1:23" x14ac:dyDescent="0.2">
      <c r="A368" s="71">
        <v>39</v>
      </c>
      <c r="B368" s="71" t="s">
        <v>211</v>
      </c>
      <c r="C368" s="71" t="s">
        <v>98</v>
      </c>
      <c r="D368" s="71">
        <v>0.59</v>
      </c>
      <c r="E368" s="71">
        <v>89</v>
      </c>
      <c r="F368" s="71">
        <v>6</v>
      </c>
      <c r="G368" s="71">
        <v>625.1</v>
      </c>
      <c r="H368" s="71">
        <v>53.521999999999998</v>
      </c>
      <c r="K368" s="71">
        <v>2905</v>
      </c>
      <c r="L368" s="71">
        <v>-36.58</v>
      </c>
      <c r="N368" s="71">
        <v>1.07712E-2</v>
      </c>
      <c r="V368" s="71" t="s">
        <v>143</v>
      </c>
      <c r="W368" s="71" t="s">
        <v>212</v>
      </c>
    </row>
    <row r="369" spans="1:23" x14ac:dyDescent="0.2">
      <c r="A369" s="71">
        <v>40</v>
      </c>
      <c r="B369" s="71" t="s">
        <v>213</v>
      </c>
      <c r="C369" s="71" t="s">
        <v>99</v>
      </c>
      <c r="D369" s="71">
        <v>0.45</v>
      </c>
      <c r="E369" s="71">
        <v>89</v>
      </c>
      <c r="F369" s="71">
        <v>6</v>
      </c>
      <c r="G369" s="71">
        <v>625.1</v>
      </c>
      <c r="H369" s="71">
        <v>53.527999999999999</v>
      </c>
      <c r="K369" s="71">
        <v>2904</v>
      </c>
      <c r="L369" s="71">
        <v>-36.531999999999996</v>
      </c>
      <c r="N369" s="71">
        <v>1.07718E-2</v>
      </c>
      <c r="V369" s="71" t="s">
        <v>143</v>
      </c>
      <c r="W369" s="71" t="s">
        <v>214</v>
      </c>
    </row>
    <row r="370" spans="1:23" x14ac:dyDescent="0.2">
      <c r="A370" s="71">
        <v>41</v>
      </c>
      <c r="B370" s="71" t="s">
        <v>215</v>
      </c>
      <c r="C370" s="71" t="s">
        <v>100</v>
      </c>
      <c r="D370" s="71">
        <v>0.5</v>
      </c>
      <c r="E370" s="71">
        <v>89</v>
      </c>
      <c r="F370" s="71">
        <v>6</v>
      </c>
      <c r="G370" s="71">
        <v>625.1</v>
      </c>
      <c r="H370" s="71">
        <v>53.595999999999997</v>
      </c>
      <c r="K370" s="71">
        <v>2903</v>
      </c>
      <c r="L370" s="71">
        <v>-36.534999999999997</v>
      </c>
      <c r="N370" s="71">
        <v>1.07717E-2</v>
      </c>
      <c r="V370" s="71" t="s">
        <v>143</v>
      </c>
      <c r="W370" s="71" t="s">
        <v>216</v>
      </c>
    </row>
    <row r="371" spans="1:23" x14ac:dyDescent="0.2">
      <c r="A371" s="71">
        <v>42</v>
      </c>
      <c r="B371" s="71" t="s">
        <v>17</v>
      </c>
      <c r="C371" s="71" t="s">
        <v>101</v>
      </c>
      <c r="D371" s="71">
        <v>0.54179999999999995</v>
      </c>
      <c r="E371">
        <v>89</v>
      </c>
      <c r="F371">
        <v>6</v>
      </c>
      <c r="G371">
        <v>625.1</v>
      </c>
      <c r="H371">
        <v>53.212000000000003</v>
      </c>
      <c r="K371">
        <v>2885</v>
      </c>
      <c r="L371">
        <v>-36.593000000000004</v>
      </c>
      <c r="N371">
        <v>1.07711E-2</v>
      </c>
      <c r="V371" s="71" t="s">
        <v>143</v>
      </c>
      <c r="W371" s="71" t="s">
        <v>217</v>
      </c>
    </row>
    <row r="372" spans="1:23" x14ac:dyDescent="0.2">
      <c r="A372" s="71">
        <v>43</v>
      </c>
      <c r="B372" s="71" t="s">
        <v>17</v>
      </c>
      <c r="C372" s="71" t="s">
        <v>102</v>
      </c>
      <c r="D372" s="71">
        <v>0.58320000000000005</v>
      </c>
      <c r="E372">
        <v>89</v>
      </c>
      <c r="F372">
        <v>6</v>
      </c>
      <c r="G372">
        <v>625.1</v>
      </c>
      <c r="H372">
        <v>53.512999999999998</v>
      </c>
      <c r="K372">
        <v>2906</v>
      </c>
      <c r="L372">
        <v>-36.600999999999999</v>
      </c>
      <c r="N372">
        <v>1.0770999999999999E-2</v>
      </c>
      <c r="V372" s="71" t="s">
        <v>143</v>
      </c>
      <c r="W372" s="71" t="s">
        <v>218</v>
      </c>
    </row>
    <row r="373" spans="1:23" x14ac:dyDescent="0.2">
      <c r="A373" s="71">
        <v>44</v>
      </c>
      <c r="B373" s="71" t="s">
        <v>12</v>
      </c>
      <c r="C373" s="71" t="s">
        <v>103</v>
      </c>
      <c r="D373" s="71">
        <v>0.47410000000000002</v>
      </c>
      <c r="E373">
        <v>89</v>
      </c>
      <c r="F373">
        <v>6</v>
      </c>
      <c r="G373">
        <v>625.1</v>
      </c>
      <c r="H373">
        <v>53.268000000000001</v>
      </c>
      <c r="K373">
        <v>2889</v>
      </c>
      <c r="L373">
        <v>-36.613</v>
      </c>
      <c r="N373">
        <v>1.07709E-2</v>
      </c>
      <c r="V373" s="71" t="s">
        <v>143</v>
      </c>
      <c r="W373" s="71" t="s">
        <v>219</v>
      </c>
    </row>
    <row r="374" spans="1:23" x14ac:dyDescent="0.2">
      <c r="A374" s="71">
        <v>45</v>
      </c>
      <c r="B374" s="71" t="s">
        <v>12</v>
      </c>
      <c r="C374" s="71" t="s">
        <v>104</v>
      </c>
      <c r="D374" s="71">
        <v>0.61429999999999996</v>
      </c>
      <c r="E374">
        <v>89</v>
      </c>
      <c r="F374">
        <v>6</v>
      </c>
      <c r="G374">
        <v>625.1</v>
      </c>
      <c r="H374">
        <v>53.103999999999999</v>
      </c>
      <c r="K374">
        <v>2882</v>
      </c>
      <c r="L374">
        <v>-36.566000000000003</v>
      </c>
      <c r="N374">
        <v>1.07714E-2</v>
      </c>
      <c r="V374" s="71" t="s">
        <v>143</v>
      </c>
      <c r="W374" s="71" t="s">
        <v>220</v>
      </c>
    </row>
    <row r="375" spans="1:23" x14ac:dyDescent="0.2">
      <c r="A375" s="71">
        <v>46</v>
      </c>
      <c r="B375" s="71" t="s">
        <v>221</v>
      </c>
      <c r="C375" s="71" t="s">
        <v>105</v>
      </c>
      <c r="D375" s="71">
        <v>0.45</v>
      </c>
      <c r="E375">
        <v>89</v>
      </c>
      <c r="F375">
        <v>6</v>
      </c>
      <c r="G375">
        <v>625.1</v>
      </c>
      <c r="H375">
        <v>53.456000000000003</v>
      </c>
      <c r="K375">
        <v>2901</v>
      </c>
      <c r="L375">
        <v>-36.603000000000002</v>
      </c>
      <c r="N375">
        <v>1.0770999999999999E-2</v>
      </c>
      <c r="V375" s="71" t="s">
        <v>143</v>
      </c>
      <c r="W375" s="71" t="s">
        <v>222</v>
      </c>
    </row>
    <row r="376" spans="1:23" x14ac:dyDescent="0.2">
      <c r="A376" s="71">
        <v>47</v>
      </c>
      <c r="B376" s="71" t="s">
        <v>223</v>
      </c>
      <c r="C376" s="71" t="s">
        <v>106</v>
      </c>
      <c r="D376" s="71">
        <v>0.6</v>
      </c>
      <c r="E376">
        <v>89</v>
      </c>
      <c r="F376">
        <v>6</v>
      </c>
      <c r="G376">
        <v>625.1</v>
      </c>
      <c r="H376">
        <v>53.264000000000003</v>
      </c>
      <c r="K376">
        <v>2888</v>
      </c>
      <c r="L376">
        <v>-36.555999999999997</v>
      </c>
      <c r="N376">
        <v>1.07715E-2</v>
      </c>
      <c r="V376" s="71" t="s">
        <v>143</v>
      </c>
      <c r="W376" s="71" t="s">
        <v>224</v>
      </c>
    </row>
    <row r="377" spans="1:23" x14ac:dyDescent="0.2">
      <c r="A377" s="71">
        <v>48</v>
      </c>
      <c r="B377" s="71" t="s">
        <v>225</v>
      </c>
      <c r="C377" s="71" t="s">
        <v>107</v>
      </c>
      <c r="D377" s="71">
        <v>0.48</v>
      </c>
      <c r="E377">
        <v>89</v>
      </c>
      <c r="F377">
        <v>6</v>
      </c>
      <c r="G377">
        <v>625.1</v>
      </c>
      <c r="H377">
        <v>53.313000000000002</v>
      </c>
      <c r="K377">
        <v>2893</v>
      </c>
      <c r="L377">
        <v>-36.557000000000002</v>
      </c>
      <c r="N377">
        <v>1.07715E-2</v>
      </c>
      <c r="V377" s="71" t="s">
        <v>143</v>
      </c>
      <c r="W377" s="71" t="s">
        <v>226</v>
      </c>
    </row>
    <row r="378" spans="1:23" x14ac:dyDescent="0.2">
      <c r="A378" s="71">
        <v>49</v>
      </c>
      <c r="B378" s="71" t="s">
        <v>227</v>
      </c>
      <c r="C378" s="71" t="s">
        <v>108</v>
      </c>
      <c r="D378" s="71">
        <v>0.53</v>
      </c>
      <c r="E378">
        <v>89</v>
      </c>
      <c r="F378">
        <v>6</v>
      </c>
      <c r="G378">
        <v>625.1</v>
      </c>
      <c r="H378">
        <v>53.417999999999999</v>
      </c>
      <c r="K378">
        <v>2899</v>
      </c>
      <c r="L378">
        <v>-36.563000000000002</v>
      </c>
      <c r="N378">
        <v>1.07714E-2</v>
      </c>
      <c r="V378" s="71" t="s">
        <v>143</v>
      </c>
      <c r="W378" s="71" t="s">
        <v>228</v>
      </c>
    </row>
    <row r="379" spans="1:23" x14ac:dyDescent="0.2">
      <c r="A379" s="71">
        <v>50</v>
      </c>
      <c r="B379" s="71" t="s">
        <v>229</v>
      </c>
      <c r="C379" s="71" t="s">
        <v>109</v>
      </c>
      <c r="D379" s="71">
        <v>0.47</v>
      </c>
      <c r="E379">
        <v>89</v>
      </c>
      <c r="F379">
        <v>6</v>
      </c>
      <c r="G379">
        <v>625.1</v>
      </c>
      <c r="H379">
        <v>53.43</v>
      </c>
      <c r="K379">
        <v>2900</v>
      </c>
      <c r="L379">
        <v>-36.554000000000002</v>
      </c>
      <c r="N379">
        <v>1.07715E-2</v>
      </c>
      <c r="V379" s="71" t="s">
        <v>230</v>
      </c>
      <c r="W379" s="71" t="s">
        <v>231</v>
      </c>
    </row>
    <row r="380" spans="1:23" x14ac:dyDescent="0.2">
      <c r="A380" s="71">
        <v>51</v>
      </c>
      <c r="B380" s="71" t="s">
        <v>232</v>
      </c>
      <c r="C380" s="71" t="s">
        <v>110</v>
      </c>
      <c r="D380" s="71">
        <v>0.59</v>
      </c>
      <c r="E380">
        <v>89</v>
      </c>
      <c r="F380">
        <v>6</v>
      </c>
      <c r="G380">
        <v>625.1</v>
      </c>
      <c r="H380">
        <v>53.773000000000003</v>
      </c>
      <c r="K380">
        <v>2916</v>
      </c>
      <c r="L380">
        <v>-36.564</v>
      </c>
      <c r="N380">
        <v>1.07714E-2</v>
      </c>
      <c r="V380" s="71" t="s">
        <v>230</v>
      </c>
      <c r="W380" s="71" t="s">
        <v>233</v>
      </c>
    </row>
    <row r="381" spans="1:23" x14ac:dyDescent="0.2">
      <c r="A381" s="71">
        <v>52</v>
      </c>
      <c r="B381" s="71" t="s">
        <v>234</v>
      </c>
      <c r="C381" s="71" t="s">
        <v>111</v>
      </c>
      <c r="D381" s="71">
        <v>0.52</v>
      </c>
      <c r="E381">
        <v>89</v>
      </c>
      <c r="F381">
        <v>6</v>
      </c>
      <c r="G381">
        <v>625.1</v>
      </c>
      <c r="H381">
        <v>53.543999999999997</v>
      </c>
      <c r="K381">
        <v>2903</v>
      </c>
      <c r="L381">
        <v>-36.567999999999998</v>
      </c>
      <c r="N381">
        <v>1.07714E-2</v>
      </c>
      <c r="V381" s="71" t="s">
        <v>230</v>
      </c>
      <c r="W381" s="71" t="s">
        <v>235</v>
      </c>
    </row>
    <row r="382" spans="1:23" x14ac:dyDescent="0.2">
      <c r="A382" s="71">
        <v>53</v>
      </c>
      <c r="B382" s="71" t="s">
        <v>17</v>
      </c>
      <c r="C382" s="71" t="s">
        <v>112</v>
      </c>
      <c r="D382" s="71">
        <v>0.54249999999999998</v>
      </c>
      <c r="E382">
        <v>89</v>
      </c>
      <c r="F382">
        <v>6</v>
      </c>
      <c r="G382">
        <v>625.1</v>
      </c>
      <c r="H382">
        <v>53.475000000000001</v>
      </c>
      <c r="K382">
        <v>2900</v>
      </c>
      <c r="L382">
        <v>-36.582999999999998</v>
      </c>
      <c r="N382">
        <v>1.07712E-2</v>
      </c>
      <c r="V382" s="71" t="s">
        <v>230</v>
      </c>
      <c r="W382" s="71" t="s">
        <v>236</v>
      </c>
    </row>
    <row r="383" spans="1:23" x14ac:dyDescent="0.2">
      <c r="A383" s="71">
        <v>54</v>
      </c>
      <c r="B383" s="71" t="s">
        <v>17</v>
      </c>
      <c r="C383" s="71" t="s">
        <v>113</v>
      </c>
      <c r="D383" s="71">
        <v>0.59889999999999999</v>
      </c>
      <c r="E383">
        <v>89</v>
      </c>
      <c r="F383">
        <v>6</v>
      </c>
      <c r="G383">
        <v>625.1</v>
      </c>
      <c r="H383">
        <v>55.140999999999998</v>
      </c>
      <c r="K383">
        <v>2971</v>
      </c>
      <c r="L383">
        <v>-36.576999999999998</v>
      </c>
      <c r="N383">
        <v>1.0771299999999999E-2</v>
      </c>
      <c r="V383" s="71" t="s">
        <v>230</v>
      </c>
      <c r="W383" s="71" t="s">
        <v>237</v>
      </c>
    </row>
    <row r="384" spans="1:23" x14ac:dyDescent="0.2">
      <c r="A384" s="71">
        <v>55</v>
      </c>
      <c r="B384" s="71" t="s">
        <v>12</v>
      </c>
      <c r="C384" s="71" t="s">
        <v>114</v>
      </c>
      <c r="D384" s="71">
        <v>0.57999999999999996</v>
      </c>
      <c r="E384">
        <v>89</v>
      </c>
      <c r="F384">
        <v>6</v>
      </c>
      <c r="G384">
        <v>625.1</v>
      </c>
      <c r="H384">
        <v>55.091999999999999</v>
      </c>
      <c r="K384">
        <v>2979</v>
      </c>
      <c r="L384">
        <v>-36.610999999999997</v>
      </c>
      <c r="N384">
        <v>1.07709E-2</v>
      </c>
      <c r="V384" s="71" t="s">
        <v>230</v>
      </c>
      <c r="W384" s="71" t="s">
        <v>238</v>
      </c>
    </row>
    <row r="385" spans="1:23" x14ac:dyDescent="0.2">
      <c r="A385" s="71">
        <v>56</v>
      </c>
      <c r="B385" s="71" t="s">
        <v>12</v>
      </c>
      <c r="C385" s="71" t="s">
        <v>115</v>
      </c>
      <c r="D385" s="71">
        <v>0.55530000000000002</v>
      </c>
      <c r="E385">
        <v>89</v>
      </c>
      <c r="F385">
        <v>6</v>
      </c>
      <c r="G385">
        <v>625.1</v>
      </c>
      <c r="H385">
        <v>54.887999999999998</v>
      </c>
      <c r="K385">
        <v>2977</v>
      </c>
      <c r="L385">
        <v>-36.603999999999999</v>
      </c>
      <c r="N385">
        <v>1.0770999999999999E-2</v>
      </c>
      <c r="V385" s="71" t="s">
        <v>230</v>
      </c>
      <c r="W385" s="71" t="s">
        <v>239</v>
      </c>
    </row>
    <row r="386" spans="1:23" x14ac:dyDescent="0.2">
      <c r="A386" s="71">
        <v>63</v>
      </c>
      <c r="B386" s="71" t="s">
        <v>128</v>
      </c>
      <c r="C386" s="71" t="s">
        <v>249</v>
      </c>
      <c r="D386">
        <v>0.54430000000000001</v>
      </c>
      <c r="E386">
        <v>89</v>
      </c>
      <c r="F386">
        <v>6</v>
      </c>
      <c r="G386">
        <v>625.1</v>
      </c>
      <c r="H386">
        <v>54.838999999999999</v>
      </c>
      <c r="K386">
        <v>2974</v>
      </c>
      <c r="L386">
        <v>-36.594000000000001</v>
      </c>
      <c r="N386">
        <v>1.07711E-2</v>
      </c>
      <c r="V386" s="71" t="s">
        <v>230</v>
      </c>
      <c r="W386" s="71" t="s">
        <v>250</v>
      </c>
    </row>
    <row r="387" spans="1:23" x14ac:dyDescent="0.2">
      <c r="A387" s="71">
        <v>64</v>
      </c>
      <c r="B387" s="71" t="s">
        <v>128</v>
      </c>
      <c r="C387" s="71" t="s">
        <v>251</v>
      </c>
      <c r="D387">
        <v>0.61270000000000002</v>
      </c>
      <c r="E387">
        <v>89</v>
      </c>
      <c r="F387">
        <v>6</v>
      </c>
      <c r="G387">
        <v>625.1</v>
      </c>
      <c r="H387">
        <v>54.865000000000002</v>
      </c>
      <c r="K387">
        <v>2974</v>
      </c>
      <c r="L387">
        <v>-36.584000000000003</v>
      </c>
      <c r="N387">
        <v>1.07712E-2</v>
      </c>
      <c r="V387" s="71" t="s">
        <v>230</v>
      </c>
      <c r="W387" s="71" t="s">
        <v>252</v>
      </c>
    </row>
    <row r="388" spans="1:23" x14ac:dyDescent="0.2">
      <c r="A388" s="71">
        <v>65</v>
      </c>
      <c r="B388" s="71" t="s">
        <v>128</v>
      </c>
      <c r="C388" s="71" t="s">
        <v>253</v>
      </c>
      <c r="D388">
        <v>1.0479000000000001</v>
      </c>
      <c r="E388">
        <v>89</v>
      </c>
      <c r="F388">
        <v>6</v>
      </c>
      <c r="G388">
        <v>625.1</v>
      </c>
      <c r="H388">
        <v>55.847000000000001</v>
      </c>
      <c r="K388">
        <v>3024</v>
      </c>
      <c r="L388">
        <v>-36.542000000000002</v>
      </c>
      <c r="N388">
        <v>1.07717E-2</v>
      </c>
      <c r="V388" s="71" t="s">
        <v>230</v>
      </c>
      <c r="W388" s="71" t="s">
        <v>254</v>
      </c>
    </row>
    <row r="389" spans="1:23" x14ac:dyDescent="0.2">
      <c r="A389" s="71">
        <v>66</v>
      </c>
      <c r="B389" s="71" t="s">
        <v>128</v>
      </c>
      <c r="C389" s="71" t="s">
        <v>255</v>
      </c>
      <c r="D389">
        <v>0.1249</v>
      </c>
      <c r="E389">
        <v>89</v>
      </c>
      <c r="F389">
        <v>6</v>
      </c>
      <c r="G389">
        <v>625.1</v>
      </c>
      <c r="H389">
        <v>56.042999999999999</v>
      </c>
      <c r="K389">
        <v>3037</v>
      </c>
      <c r="L389">
        <v>-36.561999999999998</v>
      </c>
      <c r="N389">
        <v>1.07714E-2</v>
      </c>
      <c r="V389" s="71" t="s">
        <v>230</v>
      </c>
      <c r="W389" s="71" t="s">
        <v>256</v>
      </c>
    </row>
    <row r="390" spans="1:23" x14ac:dyDescent="0.2">
      <c r="A390" s="71">
        <v>67</v>
      </c>
      <c r="B390" s="71" t="s">
        <v>128</v>
      </c>
      <c r="C390" s="71" t="s">
        <v>257</v>
      </c>
      <c r="D390">
        <v>0.35470000000000002</v>
      </c>
      <c r="E390">
        <v>89</v>
      </c>
      <c r="F390">
        <v>6</v>
      </c>
      <c r="G390">
        <v>625.1</v>
      </c>
      <c r="H390">
        <v>56.222000000000001</v>
      </c>
      <c r="K390">
        <v>3043</v>
      </c>
      <c r="L390">
        <v>-36.499000000000002</v>
      </c>
      <c r="N390">
        <v>1.07721E-2</v>
      </c>
      <c r="V390" s="71" t="s">
        <v>230</v>
      </c>
      <c r="W390" s="71" t="s">
        <v>258</v>
      </c>
    </row>
    <row r="391" spans="1:23" x14ac:dyDescent="0.2">
      <c r="A391" s="71">
        <v>22</v>
      </c>
      <c r="B391" s="71" t="s">
        <v>17</v>
      </c>
      <c r="C391" s="71" t="s">
        <v>63</v>
      </c>
      <c r="D391" s="71">
        <v>0.55549999999999999</v>
      </c>
      <c r="E391" s="71">
        <v>89</v>
      </c>
      <c r="F391" s="71">
        <v>6</v>
      </c>
      <c r="G391" s="71">
        <v>625.29999999999995</v>
      </c>
      <c r="H391" s="71">
        <v>78.804000000000002</v>
      </c>
      <c r="K391" s="71">
        <v>4282</v>
      </c>
      <c r="L391" s="71">
        <v>-36.603999999999999</v>
      </c>
      <c r="N391" s="71">
        <v>1.0770999999999999E-2</v>
      </c>
      <c r="V391" s="71" t="s">
        <v>143</v>
      </c>
      <c r="W391" s="71" t="s">
        <v>181</v>
      </c>
    </row>
    <row r="392" spans="1:23" x14ac:dyDescent="0.2">
      <c r="A392" s="71">
        <v>23</v>
      </c>
      <c r="B392" s="71" t="s">
        <v>17</v>
      </c>
      <c r="C392" s="71" t="s">
        <v>14</v>
      </c>
      <c r="D392" s="71">
        <v>0.52290000000000003</v>
      </c>
      <c r="E392" s="71">
        <v>89</v>
      </c>
      <c r="F392" s="71">
        <v>6</v>
      </c>
      <c r="G392" s="71">
        <v>625.29999999999995</v>
      </c>
      <c r="H392" s="71">
        <v>79.486000000000004</v>
      </c>
      <c r="K392" s="71">
        <v>4309</v>
      </c>
      <c r="L392" s="71">
        <v>-36.600999999999999</v>
      </c>
      <c r="N392" s="71">
        <v>1.0770999999999999E-2</v>
      </c>
      <c r="V392" s="71" t="s">
        <v>143</v>
      </c>
      <c r="W392" s="71" t="s">
        <v>182</v>
      </c>
    </row>
    <row r="393" spans="1:23" x14ac:dyDescent="0.2">
      <c r="A393" s="71">
        <v>24</v>
      </c>
      <c r="B393" s="71" t="s">
        <v>12</v>
      </c>
      <c r="C393" s="71" t="s">
        <v>15</v>
      </c>
      <c r="D393" s="71">
        <v>0.47460000000000002</v>
      </c>
      <c r="E393" s="71">
        <v>89</v>
      </c>
      <c r="F393" s="71">
        <v>6</v>
      </c>
      <c r="G393" s="71">
        <v>625.29999999999995</v>
      </c>
      <c r="H393" s="71">
        <v>79.296000000000006</v>
      </c>
      <c r="K393" s="71">
        <v>4300</v>
      </c>
      <c r="L393" s="71">
        <v>-36.594999999999999</v>
      </c>
      <c r="N393" s="71">
        <v>1.07711E-2</v>
      </c>
      <c r="V393" s="71" t="s">
        <v>143</v>
      </c>
      <c r="W393" s="71" t="s">
        <v>183</v>
      </c>
    </row>
    <row r="394" spans="1:23" x14ac:dyDescent="0.2">
      <c r="A394" s="71">
        <v>25</v>
      </c>
      <c r="B394" s="71" t="s">
        <v>12</v>
      </c>
      <c r="C394" s="71" t="s">
        <v>16</v>
      </c>
      <c r="D394" s="71">
        <v>0.57869999999999999</v>
      </c>
      <c r="E394" s="71">
        <v>89</v>
      </c>
      <c r="F394" s="71">
        <v>6</v>
      </c>
      <c r="G394" s="71">
        <v>625.29999999999995</v>
      </c>
      <c r="H394" s="71">
        <v>79.233999999999995</v>
      </c>
      <c r="K394" s="71">
        <v>4299</v>
      </c>
      <c r="L394" s="71">
        <v>-36.622</v>
      </c>
      <c r="N394" s="71">
        <v>1.0770800000000001E-2</v>
      </c>
      <c r="V394" s="71" t="s">
        <v>143</v>
      </c>
      <c r="W394" s="71" t="s">
        <v>184</v>
      </c>
    </row>
    <row r="395" spans="1:23" x14ac:dyDescent="0.2">
      <c r="A395" s="71">
        <v>57</v>
      </c>
      <c r="B395" s="71" t="s">
        <v>10</v>
      </c>
      <c r="C395" s="71" t="s">
        <v>116</v>
      </c>
      <c r="D395" s="71">
        <v>0.97</v>
      </c>
      <c r="E395">
        <v>89</v>
      </c>
      <c r="F395">
        <v>6</v>
      </c>
      <c r="G395">
        <v>625.29999999999995</v>
      </c>
      <c r="H395">
        <v>82.322999999999993</v>
      </c>
      <c r="K395">
        <v>4469</v>
      </c>
      <c r="L395">
        <v>-36.551000000000002</v>
      </c>
      <c r="N395">
        <v>1.07715E-2</v>
      </c>
      <c r="V395" s="71" t="s">
        <v>230</v>
      </c>
      <c r="W395" s="71" t="s">
        <v>240</v>
      </c>
    </row>
    <row r="396" spans="1:23" x14ac:dyDescent="0.2">
      <c r="A396" s="71">
        <v>58</v>
      </c>
      <c r="B396" s="71" t="s">
        <v>11</v>
      </c>
      <c r="C396" s="71" t="s">
        <v>117</v>
      </c>
      <c r="D396" s="71">
        <v>0.25</v>
      </c>
      <c r="E396">
        <v>89</v>
      </c>
      <c r="F396">
        <v>6</v>
      </c>
      <c r="G396">
        <v>625.29999999999995</v>
      </c>
      <c r="H396">
        <v>82.539000000000001</v>
      </c>
      <c r="K396">
        <v>4485</v>
      </c>
      <c r="L396">
        <v>-36.578000000000003</v>
      </c>
      <c r="N396">
        <v>1.07712E-2</v>
      </c>
      <c r="V396" s="71" t="s">
        <v>230</v>
      </c>
      <c r="W396" s="71" t="s">
        <v>241</v>
      </c>
    </row>
    <row r="397" spans="1:23" x14ac:dyDescent="0.2">
      <c r="A397" s="71">
        <v>59</v>
      </c>
      <c r="B397" s="71" t="s">
        <v>12</v>
      </c>
      <c r="C397" s="71" t="s">
        <v>118</v>
      </c>
      <c r="D397" s="71">
        <v>0.64</v>
      </c>
      <c r="E397">
        <v>89</v>
      </c>
      <c r="F397">
        <v>6</v>
      </c>
      <c r="G397">
        <v>625.29999999999995</v>
      </c>
      <c r="H397">
        <v>82.453999999999994</v>
      </c>
      <c r="K397">
        <v>4485</v>
      </c>
      <c r="L397">
        <v>-36.646000000000001</v>
      </c>
      <c r="N397">
        <v>1.0770500000000001E-2</v>
      </c>
      <c r="V397" s="71" t="s">
        <v>230</v>
      </c>
      <c r="W397" s="71" t="s">
        <v>242</v>
      </c>
    </row>
    <row r="398" spans="1:23" x14ac:dyDescent="0.2">
      <c r="A398" s="71">
        <v>60</v>
      </c>
      <c r="B398" s="71" t="s">
        <v>13</v>
      </c>
      <c r="C398" s="71" t="s">
        <v>119</v>
      </c>
      <c r="D398" s="71">
        <v>1.53</v>
      </c>
      <c r="E398">
        <v>89</v>
      </c>
      <c r="F398">
        <v>6</v>
      </c>
      <c r="G398">
        <v>625.29999999999995</v>
      </c>
      <c r="H398">
        <v>82.536000000000001</v>
      </c>
      <c r="K398">
        <v>4483</v>
      </c>
      <c r="L398">
        <v>-36.57</v>
      </c>
      <c r="N398">
        <v>1.0771299999999999E-2</v>
      </c>
      <c r="V398" s="71" t="s">
        <v>230</v>
      </c>
      <c r="W398" s="71" t="s">
        <v>243</v>
      </c>
    </row>
    <row r="399" spans="1:23" x14ac:dyDescent="0.2">
      <c r="A399" s="71">
        <v>61</v>
      </c>
      <c r="B399" s="71" t="s">
        <v>64</v>
      </c>
      <c r="C399" s="71" t="s">
        <v>244</v>
      </c>
      <c r="E399">
        <v>0</v>
      </c>
      <c r="F399">
        <v>4</v>
      </c>
      <c r="G399">
        <v>625.29999999999995</v>
      </c>
      <c r="H399">
        <v>81.95</v>
      </c>
      <c r="K399">
        <v>4440</v>
      </c>
      <c r="L399">
        <v>-36.552</v>
      </c>
      <c r="N399">
        <v>1.07715E-2</v>
      </c>
      <c r="V399" s="71" t="s">
        <v>230</v>
      </c>
      <c r="W399" s="71" t="s">
        <v>245</v>
      </c>
    </row>
    <row r="400" spans="1:23" x14ac:dyDescent="0.2">
      <c r="A400" s="71">
        <v>62</v>
      </c>
      <c r="B400" s="71" t="s">
        <v>246</v>
      </c>
      <c r="C400" s="71" t="s">
        <v>247</v>
      </c>
      <c r="E400">
        <v>0</v>
      </c>
      <c r="F400">
        <v>5</v>
      </c>
      <c r="G400">
        <v>625.29999999999995</v>
      </c>
      <c r="H400">
        <v>82.677999999999997</v>
      </c>
      <c r="K400">
        <v>4479</v>
      </c>
      <c r="L400">
        <v>-36.494999999999997</v>
      </c>
      <c r="N400">
        <v>1.0772199999999999E-2</v>
      </c>
      <c r="V400" s="71" t="s">
        <v>230</v>
      </c>
      <c r="W400" s="71" t="s">
        <v>248</v>
      </c>
    </row>
    <row r="401" spans="1:23" x14ac:dyDescent="0.2">
      <c r="A401" s="71"/>
      <c r="B401" s="71"/>
      <c r="C401" s="71"/>
      <c r="V401" s="71"/>
      <c r="W401" s="71"/>
    </row>
    <row r="402" spans="1:23" x14ac:dyDescent="0.2">
      <c r="A402" s="71">
        <v>2</v>
      </c>
      <c r="B402" s="71" t="s">
        <v>17</v>
      </c>
      <c r="C402" s="71" t="s">
        <v>43</v>
      </c>
      <c r="D402" s="71">
        <v>0.77810000000000001</v>
      </c>
      <c r="O402" s="71">
        <v>98929</v>
      </c>
      <c r="P402" s="71">
        <v>4952</v>
      </c>
      <c r="Q402" s="71" t="s">
        <v>72</v>
      </c>
      <c r="S402" s="71">
        <v>1466238</v>
      </c>
      <c r="T402" s="71">
        <v>234.1</v>
      </c>
      <c r="V402" s="71" t="s">
        <v>143</v>
      </c>
      <c r="W402" s="71" t="s">
        <v>145</v>
      </c>
    </row>
    <row r="403" spans="1:23" x14ac:dyDescent="0.2">
      <c r="A403" s="71">
        <v>3</v>
      </c>
      <c r="B403" s="71" t="s">
        <v>17</v>
      </c>
      <c r="C403" s="71" t="s">
        <v>44</v>
      </c>
      <c r="D403" s="71">
        <v>0.57689999999999997</v>
      </c>
      <c r="O403" s="71">
        <v>74291</v>
      </c>
      <c r="P403" s="71">
        <v>4949</v>
      </c>
      <c r="Q403" s="71" t="s">
        <v>72</v>
      </c>
      <c r="S403" s="71">
        <v>1089374</v>
      </c>
      <c r="T403" s="71">
        <v>235.1</v>
      </c>
      <c r="V403" s="71" t="s">
        <v>143</v>
      </c>
      <c r="W403" s="71" t="s">
        <v>146</v>
      </c>
    </row>
    <row r="404" spans="1:23" x14ac:dyDescent="0.2">
      <c r="A404" s="71">
        <v>4</v>
      </c>
      <c r="B404" s="71" t="s">
        <v>12</v>
      </c>
      <c r="C404" s="71" t="s">
        <v>45</v>
      </c>
      <c r="D404" s="71">
        <v>0.56259999999999999</v>
      </c>
      <c r="O404" s="71">
        <v>77825</v>
      </c>
      <c r="P404" s="71">
        <v>4955</v>
      </c>
      <c r="Q404" s="71" t="s">
        <v>72</v>
      </c>
      <c r="S404" s="71">
        <v>1142106</v>
      </c>
      <c r="T404" s="71">
        <v>235.1</v>
      </c>
      <c r="V404" s="71" t="s">
        <v>143</v>
      </c>
      <c r="W404" s="71" t="s">
        <v>147</v>
      </c>
    </row>
    <row r="405" spans="1:23" x14ac:dyDescent="0.2">
      <c r="A405" s="71">
        <v>5</v>
      </c>
      <c r="B405" s="71" t="s">
        <v>12</v>
      </c>
      <c r="C405" s="71" t="s">
        <v>46</v>
      </c>
      <c r="D405" s="71">
        <v>0.53239999999999998</v>
      </c>
      <c r="O405" s="71">
        <v>73290</v>
      </c>
      <c r="P405" s="71">
        <v>4954</v>
      </c>
      <c r="Q405" s="71" t="s">
        <v>72</v>
      </c>
      <c r="S405" s="71">
        <v>1081678</v>
      </c>
      <c r="T405" s="71">
        <v>235.1</v>
      </c>
      <c r="V405" s="71" t="s">
        <v>143</v>
      </c>
      <c r="W405" s="71" t="s">
        <v>148</v>
      </c>
    </row>
    <row r="406" spans="1:23" x14ac:dyDescent="0.2">
      <c r="A406" s="71">
        <v>6</v>
      </c>
      <c r="B406" s="71" t="s">
        <v>149</v>
      </c>
      <c r="C406" s="71" t="s">
        <v>47</v>
      </c>
      <c r="D406" s="71">
        <v>0.5</v>
      </c>
      <c r="O406" s="71">
        <v>38945</v>
      </c>
      <c r="P406" s="71">
        <v>4958</v>
      </c>
      <c r="Q406" s="71" t="s">
        <v>72</v>
      </c>
      <c r="S406" s="71">
        <v>552440</v>
      </c>
      <c r="T406" s="71">
        <v>245.1</v>
      </c>
      <c r="V406" s="71" t="s">
        <v>143</v>
      </c>
      <c r="W406" s="71" t="s">
        <v>150</v>
      </c>
    </row>
    <row r="407" spans="1:23" x14ac:dyDescent="0.2">
      <c r="A407" s="71">
        <v>7</v>
      </c>
      <c r="B407" s="71" t="s">
        <v>151</v>
      </c>
      <c r="C407" s="71" t="s">
        <v>48</v>
      </c>
      <c r="D407" s="71">
        <v>0.47</v>
      </c>
      <c r="O407" s="71">
        <v>62712</v>
      </c>
      <c r="P407" s="71">
        <v>4961</v>
      </c>
      <c r="Q407" s="71" t="s">
        <v>72</v>
      </c>
      <c r="S407" s="71">
        <v>893425</v>
      </c>
      <c r="T407" s="71">
        <v>244.1</v>
      </c>
      <c r="V407" s="71" t="s">
        <v>143</v>
      </c>
      <c r="W407" s="71" t="s">
        <v>152</v>
      </c>
    </row>
    <row r="408" spans="1:23" x14ac:dyDescent="0.2">
      <c r="A408" s="71">
        <v>8</v>
      </c>
      <c r="B408" s="71" t="s">
        <v>153</v>
      </c>
      <c r="C408" s="71" t="s">
        <v>49</v>
      </c>
      <c r="D408" s="71">
        <v>0.6</v>
      </c>
      <c r="O408" s="71">
        <v>61692</v>
      </c>
      <c r="P408" s="71">
        <v>4964</v>
      </c>
      <c r="Q408" s="71" t="s">
        <v>72</v>
      </c>
      <c r="S408" s="71">
        <v>877160</v>
      </c>
      <c r="T408" s="71">
        <v>244.1</v>
      </c>
      <c r="V408" s="71" t="s">
        <v>143</v>
      </c>
      <c r="W408" s="71" t="s">
        <v>154</v>
      </c>
    </row>
    <row r="409" spans="1:23" x14ac:dyDescent="0.2">
      <c r="A409" s="71">
        <v>9</v>
      </c>
      <c r="B409" s="71" t="s">
        <v>155</v>
      </c>
      <c r="C409" s="71" t="s">
        <v>50</v>
      </c>
      <c r="D409" s="71">
        <v>0.52</v>
      </c>
      <c r="O409" s="71">
        <v>32820</v>
      </c>
      <c r="P409" s="71">
        <v>4969</v>
      </c>
      <c r="Q409" s="71" t="s">
        <v>72</v>
      </c>
      <c r="S409" s="71">
        <v>461631</v>
      </c>
      <c r="T409" s="71">
        <v>245.1</v>
      </c>
      <c r="V409" s="71" t="s">
        <v>143</v>
      </c>
      <c r="W409" s="71" t="s">
        <v>156</v>
      </c>
    </row>
    <row r="410" spans="1:23" x14ac:dyDescent="0.2">
      <c r="A410" s="71">
        <v>10</v>
      </c>
      <c r="B410" s="71" t="s">
        <v>157</v>
      </c>
      <c r="C410" s="71" t="s">
        <v>51</v>
      </c>
      <c r="D410" s="71">
        <v>0.55000000000000004</v>
      </c>
      <c r="O410" s="71">
        <v>42507</v>
      </c>
      <c r="P410" s="71">
        <v>4965</v>
      </c>
      <c r="Q410" s="71" t="s">
        <v>72</v>
      </c>
      <c r="S410" s="71">
        <v>599898</v>
      </c>
      <c r="T410" s="71">
        <v>245.1</v>
      </c>
      <c r="V410" s="71" t="s">
        <v>143</v>
      </c>
      <c r="W410" s="71" t="s">
        <v>158</v>
      </c>
    </row>
    <row r="411" spans="1:23" x14ac:dyDescent="0.2">
      <c r="A411" s="71">
        <v>11</v>
      </c>
      <c r="B411" s="71" t="s">
        <v>159</v>
      </c>
      <c r="C411" s="71" t="s">
        <v>52</v>
      </c>
      <c r="D411" s="71">
        <v>0.55000000000000004</v>
      </c>
      <c r="O411" s="71">
        <v>63069</v>
      </c>
      <c r="P411" s="71">
        <v>4966</v>
      </c>
      <c r="Q411" s="71" t="s">
        <v>72</v>
      </c>
      <c r="S411" s="71">
        <v>892831</v>
      </c>
      <c r="T411" s="71">
        <v>244.1</v>
      </c>
      <c r="V411" s="71" t="s">
        <v>143</v>
      </c>
      <c r="W411" s="71" t="s">
        <v>160</v>
      </c>
    </row>
    <row r="412" spans="1:23" x14ac:dyDescent="0.2">
      <c r="A412" s="71">
        <v>12</v>
      </c>
      <c r="B412" s="71" t="s">
        <v>161</v>
      </c>
      <c r="C412" s="71" t="s">
        <v>53</v>
      </c>
      <c r="D412" s="71">
        <v>0.52</v>
      </c>
      <c r="O412" s="71">
        <v>67275</v>
      </c>
      <c r="P412" s="71">
        <v>4964</v>
      </c>
      <c r="Q412" s="71" t="s">
        <v>72</v>
      </c>
      <c r="S412" s="71">
        <v>953537</v>
      </c>
      <c r="T412" s="71">
        <v>243.1</v>
      </c>
      <c r="V412" s="71" t="s">
        <v>143</v>
      </c>
      <c r="W412" s="71" t="s">
        <v>162</v>
      </c>
    </row>
    <row r="413" spans="1:23" x14ac:dyDescent="0.2">
      <c r="A413" s="71">
        <v>13</v>
      </c>
      <c r="B413" s="71" t="s">
        <v>163</v>
      </c>
      <c r="C413" s="71" t="s">
        <v>54</v>
      </c>
      <c r="D413" s="71">
        <v>0.5</v>
      </c>
      <c r="O413" s="71">
        <v>37653</v>
      </c>
      <c r="P413" s="71">
        <v>4966</v>
      </c>
      <c r="Q413" s="71" t="s">
        <v>72</v>
      </c>
      <c r="S413" s="71">
        <v>529163</v>
      </c>
      <c r="T413" s="71">
        <v>245.1</v>
      </c>
      <c r="V413" s="71" t="s">
        <v>143</v>
      </c>
      <c r="W413" s="71" t="s">
        <v>164</v>
      </c>
    </row>
    <row r="414" spans="1:23" x14ac:dyDescent="0.2">
      <c r="A414" s="71">
        <v>14</v>
      </c>
      <c r="B414" s="71" t="s">
        <v>165</v>
      </c>
      <c r="C414" s="71" t="s">
        <v>55</v>
      </c>
      <c r="D414" s="71">
        <v>0.56000000000000005</v>
      </c>
      <c r="O414" s="71">
        <v>47339</v>
      </c>
      <c r="P414" s="71">
        <v>4962</v>
      </c>
      <c r="Q414" s="71" t="s">
        <v>72</v>
      </c>
      <c r="S414" s="71">
        <v>668558</v>
      </c>
      <c r="T414" s="71">
        <v>245.1</v>
      </c>
      <c r="V414" s="71" t="s">
        <v>143</v>
      </c>
      <c r="W414" s="71" t="s">
        <v>166</v>
      </c>
    </row>
    <row r="415" spans="1:23" x14ac:dyDescent="0.2">
      <c r="A415" s="71">
        <v>15</v>
      </c>
      <c r="B415" s="71" t="s">
        <v>167</v>
      </c>
      <c r="C415" s="71" t="s">
        <v>56</v>
      </c>
      <c r="D415" s="71">
        <v>0.49</v>
      </c>
      <c r="O415" s="71">
        <v>60953</v>
      </c>
      <c r="P415" s="71">
        <v>4961</v>
      </c>
      <c r="Q415" s="71" t="s">
        <v>72</v>
      </c>
      <c r="S415" s="71">
        <v>865733</v>
      </c>
      <c r="T415" s="71">
        <v>244.1</v>
      </c>
      <c r="V415" s="71" t="s">
        <v>143</v>
      </c>
      <c r="W415" s="71" t="s">
        <v>168</v>
      </c>
    </row>
    <row r="416" spans="1:23" x14ac:dyDescent="0.2">
      <c r="A416" s="71">
        <v>16</v>
      </c>
      <c r="B416" s="71" t="s">
        <v>169</v>
      </c>
      <c r="C416" s="71" t="s">
        <v>57</v>
      </c>
      <c r="D416" s="71">
        <v>0.47</v>
      </c>
      <c r="O416" s="71">
        <v>51548</v>
      </c>
      <c r="P416" s="71">
        <v>4958</v>
      </c>
      <c r="Q416" s="71" t="s">
        <v>72</v>
      </c>
      <c r="S416" s="71">
        <v>725844</v>
      </c>
      <c r="T416" s="71">
        <v>244.1</v>
      </c>
      <c r="V416" s="71" t="s">
        <v>143</v>
      </c>
      <c r="W416" s="71" t="s">
        <v>170</v>
      </c>
    </row>
    <row r="417" spans="1:23" x14ac:dyDescent="0.2">
      <c r="A417" s="71">
        <v>17</v>
      </c>
      <c r="B417" s="71" t="s">
        <v>171</v>
      </c>
      <c r="C417" s="71" t="s">
        <v>58</v>
      </c>
      <c r="D417" s="71">
        <v>0.51</v>
      </c>
      <c r="O417" s="71">
        <v>54407</v>
      </c>
      <c r="P417" s="71">
        <v>4959</v>
      </c>
      <c r="Q417" s="71" t="s">
        <v>72</v>
      </c>
      <c r="S417" s="71">
        <v>769097</v>
      </c>
      <c r="T417" s="71">
        <v>244.1</v>
      </c>
      <c r="V417" s="71" t="s">
        <v>143</v>
      </c>
      <c r="W417" s="71" t="s">
        <v>172</v>
      </c>
    </row>
    <row r="418" spans="1:23" x14ac:dyDescent="0.2">
      <c r="A418" s="71">
        <v>18</v>
      </c>
      <c r="B418" s="71" t="s">
        <v>173</v>
      </c>
      <c r="C418" s="71" t="s">
        <v>59</v>
      </c>
      <c r="D418" s="71">
        <v>0.52</v>
      </c>
      <c r="O418" s="71">
        <v>47359</v>
      </c>
      <c r="P418" s="71">
        <v>4962</v>
      </c>
      <c r="Q418" s="71" t="s">
        <v>72</v>
      </c>
      <c r="S418" s="71">
        <v>670424</v>
      </c>
      <c r="T418" s="71">
        <v>245.1</v>
      </c>
      <c r="V418" s="71" t="s">
        <v>143</v>
      </c>
      <c r="W418" s="71" t="s">
        <v>174</v>
      </c>
    </row>
    <row r="419" spans="1:23" x14ac:dyDescent="0.2">
      <c r="A419" s="71">
        <v>19</v>
      </c>
      <c r="B419" s="71" t="s">
        <v>175</v>
      </c>
      <c r="C419" s="71" t="s">
        <v>60</v>
      </c>
      <c r="D419" s="71">
        <v>0.5</v>
      </c>
      <c r="O419" s="71">
        <v>68954</v>
      </c>
      <c r="P419" s="71">
        <v>4979</v>
      </c>
      <c r="Q419" s="71" t="s">
        <v>72</v>
      </c>
      <c r="S419" s="71">
        <v>980791</v>
      </c>
      <c r="T419" s="71">
        <v>244.1</v>
      </c>
      <c r="V419" s="71" t="s">
        <v>143</v>
      </c>
      <c r="W419" s="71" t="s">
        <v>176</v>
      </c>
    </row>
    <row r="420" spans="1:23" x14ac:dyDescent="0.2">
      <c r="A420" s="71">
        <v>20</v>
      </c>
      <c r="B420" s="71" t="s">
        <v>177</v>
      </c>
      <c r="C420" s="71" t="s">
        <v>61</v>
      </c>
      <c r="D420" s="71">
        <v>0.56000000000000005</v>
      </c>
      <c r="O420" s="71">
        <v>63094</v>
      </c>
      <c r="P420" s="71">
        <v>4973</v>
      </c>
      <c r="Q420" s="71" t="s">
        <v>72</v>
      </c>
      <c r="S420" s="71">
        <v>893260</v>
      </c>
      <c r="T420" s="71">
        <v>244.1</v>
      </c>
      <c r="V420" s="71" t="s">
        <v>143</v>
      </c>
      <c r="W420" s="71" t="s">
        <v>178</v>
      </c>
    </row>
    <row r="421" spans="1:23" x14ac:dyDescent="0.2">
      <c r="A421" s="71">
        <v>21</v>
      </c>
      <c r="B421" s="71" t="s">
        <v>179</v>
      </c>
      <c r="C421" s="71" t="s">
        <v>62</v>
      </c>
      <c r="D421" s="71">
        <v>0.6</v>
      </c>
      <c r="O421" s="71">
        <v>80229</v>
      </c>
      <c r="P421" s="71">
        <v>5037</v>
      </c>
      <c r="Q421" s="71" t="s">
        <v>72</v>
      </c>
      <c r="S421" s="71">
        <v>1163568</v>
      </c>
      <c r="T421" s="71">
        <v>245.1</v>
      </c>
      <c r="V421" s="71" t="s">
        <v>143</v>
      </c>
      <c r="W421" s="71" t="s">
        <v>180</v>
      </c>
    </row>
    <row r="422" spans="1:23" x14ac:dyDescent="0.2">
      <c r="A422" s="71">
        <v>22</v>
      </c>
      <c r="B422" s="71" t="s">
        <v>17</v>
      </c>
      <c r="C422" s="71" t="s">
        <v>63</v>
      </c>
      <c r="D422" s="71">
        <v>0.55549999999999999</v>
      </c>
      <c r="O422" s="71">
        <v>72374</v>
      </c>
      <c r="P422" s="71">
        <v>5022</v>
      </c>
      <c r="Q422" s="71" t="s">
        <v>72</v>
      </c>
      <c r="S422" s="71">
        <v>1079940</v>
      </c>
      <c r="T422" s="71">
        <v>237.1</v>
      </c>
      <c r="V422" s="71" t="s">
        <v>143</v>
      </c>
      <c r="W422" s="71" t="s">
        <v>181</v>
      </c>
    </row>
    <row r="423" spans="1:23" x14ac:dyDescent="0.2">
      <c r="A423" s="71">
        <v>23</v>
      </c>
      <c r="B423" s="71" t="s">
        <v>17</v>
      </c>
      <c r="C423" s="71" t="s">
        <v>14</v>
      </c>
      <c r="D423" s="71">
        <v>0.52290000000000003</v>
      </c>
      <c r="O423" s="71">
        <v>68372</v>
      </c>
      <c r="P423" s="71">
        <v>5015</v>
      </c>
      <c r="Q423" s="71" t="s">
        <v>72</v>
      </c>
      <c r="S423" s="71">
        <v>1014382</v>
      </c>
      <c r="T423" s="71">
        <v>237.1</v>
      </c>
      <c r="V423" s="71" t="s">
        <v>143</v>
      </c>
      <c r="W423" s="71" t="s">
        <v>182</v>
      </c>
    </row>
    <row r="424" spans="1:23" x14ac:dyDescent="0.2">
      <c r="A424" s="71">
        <v>24</v>
      </c>
      <c r="B424" s="71" t="s">
        <v>12</v>
      </c>
      <c r="C424" s="71" t="s">
        <v>15</v>
      </c>
      <c r="D424" s="71">
        <v>0.47460000000000002</v>
      </c>
      <c r="O424" s="71">
        <v>66391</v>
      </c>
      <c r="P424" s="71">
        <v>5002</v>
      </c>
      <c r="Q424" s="71" t="s">
        <v>72</v>
      </c>
      <c r="S424" s="71">
        <v>986299</v>
      </c>
      <c r="T424" s="71">
        <v>237.1</v>
      </c>
      <c r="V424" s="71" t="s">
        <v>143</v>
      </c>
      <c r="W424" s="71" t="s">
        <v>183</v>
      </c>
    </row>
    <row r="425" spans="1:23" x14ac:dyDescent="0.2">
      <c r="A425" s="71">
        <v>25</v>
      </c>
      <c r="B425" s="71" t="s">
        <v>12</v>
      </c>
      <c r="C425" s="71" t="s">
        <v>16</v>
      </c>
      <c r="D425" s="71">
        <v>0.57869999999999999</v>
      </c>
      <c r="O425" s="71">
        <v>80891</v>
      </c>
      <c r="P425" s="71">
        <v>4996</v>
      </c>
      <c r="Q425" s="71" t="s">
        <v>72</v>
      </c>
      <c r="S425" s="71">
        <v>1199550</v>
      </c>
      <c r="T425" s="71">
        <v>236.2</v>
      </c>
      <c r="V425" s="71" t="s">
        <v>143</v>
      </c>
      <c r="W425" s="71" t="s">
        <v>184</v>
      </c>
    </row>
    <row r="426" spans="1:23" x14ac:dyDescent="0.2">
      <c r="A426" s="71">
        <v>26</v>
      </c>
      <c r="B426" s="71" t="s">
        <v>185</v>
      </c>
      <c r="C426" s="71" t="s">
        <v>18</v>
      </c>
      <c r="D426" s="71">
        <v>0.6</v>
      </c>
      <c r="O426" s="71">
        <v>72519</v>
      </c>
      <c r="P426" s="71">
        <v>5006</v>
      </c>
      <c r="Q426" s="71" t="s">
        <v>72</v>
      </c>
      <c r="S426" s="71">
        <v>1038066</v>
      </c>
      <c r="T426" s="71">
        <v>245.1</v>
      </c>
      <c r="V426" s="71" t="s">
        <v>143</v>
      </c>
      <c r="W426" s="71" t="s">
        <v>186</v>
      </c>
    </row>
    <row r="427" spans="1:23" x14ac:dyDescent="0.2">
      <c r="A427" s="71">
        <v>27</v>
      </c>
      <c r="B427" s="71" t="s">
        <v>187</v>
      </c>
      <c r="C427" s="71" t="s">
        <v>19</v>
      </c>
      <c r="D427" s="71">
        <v>0.52</v>
      </c>
      <c r="O427" s="71">
        <v>70595</v>
      </c>
      <c r="P427" s="71">
        <v>5007</v>
      </c>
      <c r="Q427" s="71" t="s">
        <v>72</v>
      </c>
      <c r="S427" s="71">
        <v>1000500</v>
      </c>
      <c r="T427" s="71">
        <v>245.1</v>
      </c>
      <c r="V427" s="71" t="s">
        <v>143</v>
      </c>
      <c r="W427" s="71" t="s">
        <v>188</v>
      </c>
    </row>
    <row r="428" spans="1:23" x14ac:dyDescent="0.2">
      <c r="A428" s="71">
        <v>28</v>
      </c>
      <c r="B428" s="71" t="s">
        <v>189</v>
      </c>
      <c r="C428" s="71" t="s">
        <v>20</v>
      </c>
      <c r="D428" s="71">
        <v>0.47</v>
      </c>
      <c r="O428" s="71">
        <v>62992</v>
      </c>
      <c r="P428" s="71">
        <v>5006</v>
      </c>
      <c r="Q428" s="71" t="s">
        <v>72</v>
      </c>
      <c r="S428" s="71">
        <v>897278</v>
      </c>
      <c r="T428" s="71">
        <v>245.1</v>
      </c>
      <c r="V428" s="71" t="s">
        <v>143</v>
      </c>
      <c r="W428" s="71" t="s">
        <v>190</v>
      </c>
    </row>
    <row r="429" spans="1:23" x14ac:dyDescent="0.2">
      <c r="A429" s="71">
        <v>29</v>
      </c>
      <c r="B429" s="71" t="s">
        <v>191</v>
      </c>
      <c r="C429" s="71" t="s">
        <v>21</v>
      </c>
      <c r="D429" s="71">
        <v>0.55000000000000004</v>
      </c>
      <c r="O429" s="71">
        <v>51968</v>
      </c>
      <c r="P429" s="71">
        <v>5003</v>
      </c>
      <c r="Q429" s="71" t="s">
        <v>72</v>
      </c>
      <c r="S429" s="71">
        <v>737449</v>
      </c>
      <c r="T429" s="71">
        <v>246.1</v>
      </c>
      <c r="V429" s="71" t="s">
        <v>143</v>
      </c>
      <c r="W429" s="71" t="s">
        <v>192</v>
      </c>
    </row>
    <row r="430" spans="1:23" x14ac:dyDescent="0.2">
      <c r="A430" s="71">
        <v>30</v>
      </c>
      <c r="B430" s="71" t="s">
        <v>193</v>
      </c>
      <c r="C430" s="71" t="s">
        <v>22</v>
      </c>
      <c r="D430" s="71">
        <v>0.51</v>
      </c>
      <c r="O430" s="71">
        <v>53734</v>
      </c>
      <c r="P430" s="71">
        <v>4997</v>
      </c>
      <c r="Q430" s="71" t="s">
        <v>72</v>
      </c>
      <c r="S430" s="71">
        <v>763116</v>
      </c>
      <c r="T430" s="71">
        <v>246.1</v>
      </c>
      <c r="V430" s="71" t="s">
        <v>143</v>
      </c>
      <c r="W430" s="71" t="s">
        <v>194</v>
      </c>
    </row>
    <row r="431" spans="1:23" x14ac:dyDescent="0.2">
      <c r="A431" s="71">
        <v>31</v>
      </c>
      <c r="B431" s="71" t="s">
        <v>195</v>
      </c>
      <c r="C431" s="71" t="s">
        <v>90</v>
      </c>
      <c r="D431" s="71">
        <v>0.49</v>
      </c>
      <c r="O431" s="71">
        <v>73320</v>
      </c>
      <c r="P431" s="71">
        <v>4999</v>
      </c>
      <c r="Q431" s="71" t="s">
        <v>72</v>
      </c>
      <c r="S431" s="71">
        <v>1043473</v>
      </c>
      <c r="T431" s="71">
        <v>245.1</v>
      </c>
      <c r="V431" s="71" t="s">
        <v>143</v>
      </c>
      <c r="W431" s="71" t="s">
        <v>196</v>
      </c>
    </row>
    <row r="432" spans="1:23" x14ac:dyDescent="0.2">
      <c r="A432" s="71">
        <v>33</v>
      </c>
      <c r="B432" s="71" t="s">
        <v>199</v>
      </c>
      <c r="C432" s="71" t="s">
        <v>92</v>
      </c>
      <c r="D432" s="71">
        <v>0.49</v>
      </c>
      <c r="O432" s="71">
        <v>69771</v>
      </c>
      <c r="P432" s="71">
        <v>4996</v>
      </c>
      <c r="Q432" s="71" t="s">
        <v>72</v>
      </c>
      <c r="S432" s="71">
        <v>994046</v>
      </c>
      <c r="T432" s="71">
        <v>245.1</v>
      </c>
      <c r="V432" s="71" t="s">
        <v>143</v>
      </c>
      <c r="W432" s="71" t="s">
        <v>200</v>
      </c>
    </row>
    <row r="433" spans="1:23" x14ac:dyDescent="0.2">
      <c r="A433" s="71">
        <v>34</v>
      </c>
      <c r="B433" s="71" t="s">
        <v>201</v>
      </c>
      <c r="C433" s="71" t="s">
        <v>93</v>
      </c>
      <c r="D433" s="71">
        <v>0.54</v>
      </c>
      <c r="O433" s="71">
        <v>84269</v>
      </c>
      <c r="P433" s="71">
        <v>4983</v>
      </c>
      <c r="Q433" s="71" t="s">
        <v>72</v>
      </c>
      <c r="S433" s="71">
        <v>1216997</v>
      </c>
      <c r="T433" s="71">
        <v>239.1</v>
      </c>
      <c r="V433" s="71" t="s">
        <v>143</v>
      </c>
      <c r="W433" s="71" t="s">
        <v>202</v>
      </c>
    </row>
    <row r="434" spans="1:23" x14ac:dyDescent="0.2">
      <c r="A434" s="71">
        <v>35</v>
      </c>
      <c r="B434" s="71" t="s">
        <v>203</v>
      </c>
      <c r="C434" s="71" t="s">
        <v>94</v>
      </c>
      <c r="D434" s="71">
        <v>0.48</v>
      </c>
      <c r="O434" s="71">
        <v>77464</v>
      </c>
      <c r="P434" s="71">
        <v>4991</v>
      </c>
      <c r="Q434" s="71" t="s">
        <v>72</v>
      </c>
      <c r="S434" s="71">
        <v>1119605</v>
      </c>
      <c r="T434" s="71">
        <v>240.1</v>
      </c>
      <c r="V434" s="71" t="s">
        <v>143</v>
      </c>
      <c r="W434" s="71" t="s">
        <v>204</v>
      </c>
    </row>
    <row r="435" spans="1:23" x14ac:dyDescent="0.2">
      <c r="A435" s="71">
        <v>36</v>
      </c>
      <c r="B435" s="71" t="s">
        <v>205</v>
      </c>
      <c r="C435" s="71" t="s">
        <v>95</v>
      </c>
      <c r="D435" s="71">
        <v>0.59</v>
      </c>
      <c r="O435" s="71">
        <v>70235</v>
      </c>
      <c r="P435" s="71">
        <v>4998</v>
      </c>
      <c r="Q435" s="71" t="s">
        <v>72</v>
      </c>
      <c r="S435" s="71">
        <v>1018956</v>
      </c>
      <c r="T435" s="71">
        <v>240.1</v>
      </c>
      <c r="V435" s="71" t="s">
        <v>143</v>
      </c>
      <c r="W435" s="71" t="s">
        <v>206</v>
      </c>
    </row>
    <row r="436" spans="1:23" x14ac:dyDescent="0.2">
      <c r="A436" s="71">
        <v>37</v>
      </c>
      <c r="B436" s="71" t="s">
        <v>207</v>
      </c>
      <c r="C436" s="71" t="s">
        <v>96</v>
      </c>
      <c r="D436" s="71">
        <v>0.45</v>
      </c>
      <c r="O436" s="71">
        <v>60066</v>
      </c>
      <c r="P436" s="71">
        <v>4993</v>
      </c>
      <c r="Q436" s="71" t="s">
        <v>72</v>
      </c>
      <c r="S436" s="71">
        <v>863376</v>
      </c>
      <c r="T436" s="71">
        <v>241.1</v>
      </c>
      <c r="V436" s="71" t="s">
        <v>143</v>
      </c>
      <c r="W436" s="71" t="s">
        <v>208</v>
      </c>
    </row>
    <row r="437" spans="1:23" x14ac:dyDescent="0.2">
      <c r="A437" s="71">
        <v>38</v>
      </c>
      <c r="B437" s="71" t="s">
        <v>209</v>
      </c>
      <c r="C437" s="71" t="s">
        <v>97</v>
      </c>
      <c r="D437" s="71">
        <v>0.51</v>
      </c>
      <c r="O437" s="71">
        <v>74763</v>
      </c>
      <c r="P437" s="71">
        <v>4990</v>
      </c>
      <c r="Q437" s="71" t="s">
        <v>72</v>
      </c>
      <c r="S437" s="71">
        <v>1082258</v>
      </c>
      <c r="T437" s="71">
        <v>240.1</v>
      </c>
      <c r="V437" s="71" t="s">
        <v>143</v>
      </c>
      <c r="W437" s="71" t="s">
        <v>210</v>
      </c>
    </row>
    <row r="438" spans="1:23" x14ac:dyDescent="0.2">
      <c r="A438" s="71">
        <v>39</v>
      </c>
      <c r="B438" s="71" t="s">
        <v>211</v>
      </c>
      <c r="C438" s="71" t="s">
        <v>98</v>
      </c>
      <c r="D438" s="71">
        <v>0.59</v>
      </c>
      <c r="O438" s="71">
        <v>86845</v>
      </c>
      <c r="P438" s="71">
        <v>4994</v>
      </c>
      <c r="Q438" s="71" t="s">
        <v>72</v>
      </c>
      <c r="S438" s="71">
        <v>1260411</v>
      </c>
      <c r="T438" s="71">
        <v>239.1</v>
      </c>
      <c r="V438" s="71" t="s">
        <v>143</v>
      </c>
      <c r="W438" s="71" t="s">
        <v>212</v>
      </c>
    </row>
    <row r="439" spans="1:23" x14ac:dyDescent="0.2">
      <c r="A439" s="71">
        <v>40</v>
      </c>
      <c r="B439" s="71" t="s">
        <v>213</v>
      </c>
      <c r="C439" s="71" t="s">
        <v>99</v>
      </c>
      <c r="D439" s="71">
        <v>0.45</v>
      </c>
      <c r="O439" s="71">
        <v>76366</v>
      </c>
      <c r="P439" s="71">
        <v>4995</v>
      </c>
      <c r="Q439" s="71" t="s">
        <v>72</v>
      </c>
      <c r="S439" s="71">
        <v>1109222</v>
      </c>
      <c r="T439" s="71">
        <v>240.1</v>
      </c>
      <c r="V439" s="71" t="s">
        <v>143</v>
      </c>
      <c r="W439" s="71" t="s">
        <v>214</v>
      </c>
    </row>
    <row r="440" spans="1:23" x14ac:dyDescent="0.2">
      <c r="A440" s="71">
        <v>41</v>
      </c>
      <c r="B440" s="71" t="s">
        <v>215</v>
      </c>
      <c r="C440" s="71" t="s">
        <v>100</v>
      </c>
      <c r="D440" s="71">
        <v>0.5</v>
      </c>
      <c r="O440" s="71">
        <v>71245</v>
      </c>
      <c r="P440" s="71">
        <v>4997</v>
      </c>
      <c r="Q440" s="71" t="s">
        <v>72</v>
      </c>
      <c r="S440" s="71">
        <v>1026320</v>
      </c>
      <c r="T440" s="71">
        <v>240.1</v>
      </c>
      <c r="V440" s="71" t="s">
        <v>143</v>
      </c>
      <c r="W440" s="71" t="s">
        <v>216</v>
      </c>
    </row>
    <row r="441" spans="1:23" x14ac:dyDescent="0.2">
      <c r="A441" s="71">
        <v>42</v>
      </c>
      <c r="B441" s="71" t="s">
        <v>17</v>
      </c>
      <c r="C441" s="71" t="s">
        <v>101</v>
      </c>
      <c r="D441" s="71">
        <v>0.54179999999999995</v>
      </c>
      <c r="O441">
        <v>70035</v>
      </c>
      <c r="P441">
        <v>4990</v>
      </c>
      <c r="Q441" t="s">
        <v>72</v>
      </c>
      <c r="S441">
        <v>1031129</v>
      </c>
      <c r="T441">
        <v>236.1</v>
      </c>
      <c r="V441" s="71" t="s">
        <v>143</v>
      </c>
      <c r="W441" s="71" t="s">
        <v>217</v>
      </c>
    </row>
    <row r="442" spans="1:23" x14ac:dyDescent="0.2">
      <c r="A442" s="71">
        <v>43</v>
      </c>
      <c r="B442" s="71" t="s">
        <v>17</v>
      </c>
      <c r="C442" s="71" t="s">
        <v>102</v>
      </c>
      <c r="D442" s="71">
        <v>0.58320000000000005</v>
      </c>
      <c r="O442">
        <v>75547</v>
      </c>
      <c r="P442">
        <v>4989</v>
      </c>
      <c r="Q442" t="s">
        <v>72</v>
      </c>
      <c r="S442">
        <v>1115263</v>
      </c>
      <c r="T442">
        <v>236.1</v>
      </c>
      <c r="V442" s="71" t="s">
        <v>143</v>
      </c>
      <c r="W442" s="71" t="s">
        <v>218</v>
      </c>
    </row>
    <row r="443" spans="1:23" x14ac:dyDescent="0.2">
      <c r="A443" s="71">
        <v>44</v>
      </c>
      <c r="B443" s="71" t="s">
        <v>12</v>
      </c>
      <c r="C443" s="71" t="s">
        <v>103</v>
      </c>
      <c r="D443" s="71">
        <v>0.47410000000000002</v>
      </c>
      <c r="O443">
        <v>66357</v>
      </c>
      <c r="P443">
        <v>4978</v>
      </c>
      <c r="Q443" t="s">
        <v>72</v>
      </c>
      <c r="S443">
        <v>976001</v>
      </c>
      <c r="T443">
        <v>237.1</v>
      </c>
      <c r="V443" s="71" t="s">
        <v>143</v>
      </c>
      <c r="W443" s="71" t="s">
        <v>219</v>
      </c>
    </row>
    <row r="444" spans="1:23" x14ac:dyDescent="0.2">
      <c r="A444" s="71">
        <v>45</v>
      </c>
      <c r="B444" s="71" t="s">
        <v>12</v>
      </c>
      <c r="C444" s="71" t="s">
        <v>104</v>
      </c>
      <c r="D444" s="71">
        <v>0.61429999999999996</v>
      </c>
      <c r="O444">
        <v>85674</v>
      </c>
      <c r="P444">
        <v>4993</v>
      </c>
      <c r="Q444" t="s">
        <v>72</v>
      </c>
      <c r="S444">
        <v>1266938</v>
      </c>
      <c r="T444">
        <v>235.1</v>
      </c>
      <c r="V444" s="71" t="s">
        <v>143</v>
      </c>
      <c r="W444" s="71" t="s">
        <v>220</v>
      </c>
    </row>
    <row r="445" spans="1:23" x14ac:dyDescent="0.2">
      <c r="A445" s="71">
        <v>46</v>
      </c>
      <c r="B445" s="71" t="s">
        <v>221</v>
      </c>
      <c r="C445" s="71" t="s">
        <v>105</v>
      </c>
      <c r="D445" s="71">
        <v>0.45</v>
      </c>
      <c r="O445">
        <v>58579</v>
      </c>
      <c r="P445">
        <v>5006</v>
      </c>
      <c r="Q445" t="s">
        <v>72</v>
      </c>
      <c r="S445">
        <v>841528</v>
      </c>
      <c r="T445">
        <v>241.1</v>
      </c>
      <c r="V445" s="71" t="s">
        <v>143</v>
      </c>
      <c r="W445" s="71" t="s">
        <v>222</v>
      </c>
    </row>
    <row r="446" spans="1:23" x14ac:dyDescent="0.2">
      <c r="A446" s="71">
        <v>47</v>
      </c>
      <c r="B446" s="71" t="s">
        <v>223</v>
      </c>
      <c r="C446" s="71" t="s">
        <v>106</v>
      </c>
      <c r="D446" s="71">
        <v>0.6</v>
      </c>
      <c r="O446">
        <v>70271</v>
      </c>
      <c r="P446">
        <v>5017</v>
      </c>
      <c r="Q446" t="s">
        <v>72</v>
      </c>
      <c r="S446">
        <v>1017650</v>
      </c>
      <c r="T446">
        <v>240.1</v>
      </c>
      <c r="V446" s="71" t="s">
        <v>143</v>
      </c>
      <c r="W446" s="71" t="s">
        <v>224</v>
      </c>
    </row>
    <row r="447" spans="1:23" x14ac:dyDescent="0.2">
      <c r="A447" s="71">
        <v>48</v>
      </c>
      <c r="B447" s="71" t="s">
        <v>225</v>
      </c>
      <c r="C447" s="71" t="s">
        <v>107</v>
      </c>
      <c r="D447" s="71">
        <v>0.48</v>
      </c>
      <c r="O447">
        <v>80012</v>
      </c>
      <c r="P447">
        <v>5024</v>
      </c>
      <c r="Q447" t="s">
        <v>72</v>
      </c>
      <c r="S447">
        <v>1155799</v>
      </c>
      <c r="T447">
        <v>239.1</v>
      </c>
      <c r="V447" s="71" t="s">
        <v>143</v>
      </c>
      <c r="W447" s="71" t="s">
        <v>226</v>
      </c>
    </row>
    <row r="448" spans="1:23" x14ac:dyDescent="0.2">
      <c r="A448" s="71">
        <v>49</v>
      </c>
      <c r="B448" s="71" t="s">
        <v>227</v>
      </c>
      <c r="C448" s="71" t="s">
        <v>108</v>
      </c>
      <c r="D448" s="71">
        <v>0.53</v>
      </c>
      <c r="O448">
        <v>74545</v>
      </c>
      <c r="P448">
        <v>5028</v>
      </c>
      <c r="Q448" t="s">
        <v>72</v>
      </c>
      <c r="S448">
        <v>1076436</v>
      </c>
      <c r="T448">
        <v>240.1</v>
      </c>
      <c r="V448" s="71" t="s">
        <v>143</v>
      </c>
      <c r="W448" s="71" t="s">
        <v>228</v>
      </c>
    </row>
    <row r="449" spans="1:23" x14ac:dyDescent="0.2">
      <c r="A449" s="71">
        <v>50</v>
      </c>
      <c r="B449" s="71" t="s">
        <v>229</v>
      </c>
      <c r="C449" s="71" t="s">
        <v>109</v>
      </c>
      <c r="D449" s="71">
        <v>0.47</v>
      </c>
      <c r="O449">
        <v>49665</v>
      </c>
      <c r="P449">
        <v>5033</v>
      </c>
      <c r="Q449" t="s">
        <v>72</v>
      </c>
      <c r="S449">
        <v>716086</v>
      </c>
      <c r="T449">
        <v>241.1</v>
      </c>
      <c r="V449" s="71" t="s">
        <v>230</v>
      </c>
      <c r="W449" s="71" t="s">
        <v>231</v>
      </c>
    </row>
    <row r="450" spans="1:23" x14ac:dyDescent="0.2">
      <c r="A450" s="71">
        <v>51</v>
      </c>
      <c r="B450" s="71" t="s">
        <v>232</v>
      </c>
      <c r="C450" s="71" t="s">
        <v>110</v>
      </c>
      <c r="D450" s="71">
        <v>0.59</v>
      </c>
      <c r="O450">
        <v>85785</v>
      </c>
      <c r="P450">
        <v>5044</v>
      </c>
      <c r="Q450" t="s">
        <v>72</v>
      </c>
      <c r="S450">
        <v>1243403</v>
      </c>
      <c r="T450">
        <v>239.1</v>
      </c>
      <c r="V450" s="71" t="s">
        <v>230</v>
      </c>
      <c r="W450" s="71" t="s">
        <v>233</v>
      </c>
    </row>
    <row r="451" spans="1:23" x14ac:dyDescent="0.2">
      <c r="A451" s="71">
        <v>52</v>
      </c>
      <c r="B451" s="71" t="s">
        <v>234</v>
      </c>
      <c r="C451" s="71" t="s">
        <v>111</v>
      </c>
      <c r="D451" s="71">
        <v>0.52</v>
      </c>
      <c r="O451">
        <v>72044</v>
      </c>
      <c r="P451">
        <v>5028</v>
      </c>
      <c r="Q451" t="s">
        <v>72</v>
      </c>
      <c r="S451">
        <v>1040467</v>
      </c>
      <c r="T451">
        <v>240.1</v>
      </c>
      <c r="V451" s="71" t="s">
        <v>230</v>
      </c>
      <c r="W451" s="71" t="s">
        <v>235</v>
      </c>
    </row>
    <row r="452" spans="1:23" x14ac:dyDescent="0.2">
      <c r="A452" s="71">
        <v>53</v>
      </c>
      <c r="B452" s="71" t="s">
        <v>17</v>
      </c>
      <c r="C452" s="71" t="s">
        <v>112</v>
      </c>
      <c r="D452" s="71">
        <v>0.54249999999999998</v>
      </c>
      <c r="O452">
        <v>69882</v>
      </c>
      <c r="P452">
        <v>5037</v>
      </c>
      <c r="Q452" t="s">
        <v>72</v>
      </c>
      <c r="S452">
        <v>1035390</v>
      </c>
      <c r="T452">
        <v>236.1</v>
      </c>
      <c r="V452" s="71" t="s">
        <v>230</v>
      </c>
      <c r="W452" s="71" t="s">
        <v>236</v>
      </c>
    </row>
    <row r="453" spans="1:23" x14ac:dyDescent="0.2">
      <c r="A453" s="71">
        <v>54</v>
      </c>
      <c r="B453" s="71" t="s">
        <v>17</v>
      </c>
      <c r="C453" s="71" t="s">
        <v>113</v>
      </c>
      <c r="D453" s="71">
        <v>0.59889999999999999</v>
      </c>
      <c r="O453">
        <v>76987</v>
      </c>
      <c r="P453">
        <v>5032</v>
      </c>
      <c r="Q453" t="s">
        <v>72</v>
      </c>
      <c r="S453">
        <v>1142569</v>
      </c>
      <c r="T453">
        <v>236.1</v>
      </c>
      <c r="V453" s="71" t="s">
        <v>230</v>
      </c>
      <c r="W453" s="71" t="s">
        <v>237</v>
      </c>
    </row>
    <row r="454" spans="1:23" x14ac:dyDescent="0.2">
      <c r="A454" s="71">
        <v>55</v>
      </c>
      <c r="B454" s="71" t="s">
        <v>12</v>
      </c>
      <c r="C454" s="71" t="s">
        <v>114</v>
      </c>
      <c r="D454" s="71">
        <v>0.57999999999999996</v>
      </c>
      <c r="O454">
        <v>80416</v>
      </c>
      <c r="P454">
        <v>5028</v>
      </c>
      <c r="Q454" t="s">
        <v>72</v>
      </c>
      <c r="S454">
        <v>1193562</v>
      </c>
      <c r="T454">
        <v>236.1</v>
      </c>
      <c r="V454" s="71" t="s">
        <v>230</v>
      </c>
      <c r="W454" s="71" t="s">
        <v>238</v>
      </c>
    </row>
    <row r="455" spans="1:23" x14ac:dyDescent="0.2">
      <c r="A455" s="71">
        <v>56</v>
      </c>
      <c r="B455" s="71" t="s">
        <v>12</v>
      </c>
      <c r="C455" s="71" t="s">
        <v>115</v>
      </c>
      <c r="D455" s="71">
        <v>0.55530000000000002</v>
      </c>
      <c r="O455">
        <v>77430</v>
      </c>
      <c r="P455">
        <v>5030</v>
      </c>
      <c r="Q455" t="s">
        <v>72</v>
      </c>
      <c r="S455">
        <v>1147898</v>
      </c>
      <c r="T455">
        <v>236.1</v>
      </c>
      <c r="V455" s="71" t="s">
        <v>230</v>
      </c>
      <c r="W455" s="71" t="s">
        <v>239</v>
      </c>
    </row>
    <row r="456" spans="1:23" x14ac:dyDescent="0.2">
      <c r="A456" s="71">
        <v>57</v>
      </c>
      <c r="B456" s="71" t="s">
        <v>10</v>
      </c>
      <c r="C456" s="71" t="s">
        <v>116</v>
      </c>
      <c r="D456" s="71">
        <v>0.97</v>
      </c>
      <c r="O456">
        <v>130616</v>
      </c>
      <c r="P456">
        <v>5035</v>
      </c>
      <c r="Q456" t="s">
        <v>72</v>
      </c>
      <c r="S456">
        <v>1987667</v>
      </c>
      <c r="T456">
        <v>233.1</v>
      </c>
      <c r="V456" s="71" t="s">
        <v>230</v>
      </c>
      <c r="W456" s="71" t="s">
        <v>240</v>
      </c>
    </row>
    <row r="457" spans="1:23" x14ac:dyDescent="0.2">
      <c r="A457" s="71">
        <v>58</v>
      </c>
      <c r="B457" s="71" t="s">
        <v>11</v>
      </c>
      <c r="C457" s="71" t="s">
        <v>117</v>
      </c>
      <c r="D457" s="71">
        <v>0.25</v>
      </c>
      <c r="O457">
        <v>34668</v>
      </c>
      <c r="P457">
        <v>5032</v>
      </c>
      <c r="Q457" t="s">
        <v>72</v>
      </c>
      <c r="S457">
        <v>511148</v>
      </c>
      <c r="T457">
        <v>238.1</v>
      </c>
      <c r="V457" s="71" t="s">
        <v>230</v>
      </c>
      <c r="W457" s="71" t="s">
        <v>241</v>
      </c>
    </row>
    <row r="458" spans="1:23" x14ac:dyDescent="0.2">
      <c r="A458" s="71">
        <v>59</v>
      </c>
      <c r="B458" s="71" t="s">
        <v>12</v>
      </c>
      <c r="C458" s="71" t="s">
        <v>118</v>
      </c>
      <c r="D458" s="71">
        <v>0.64</v>
      </c>
      <c r="O458">
        <v>85106</v>
      </c>
      <c r="P458">
        <v>5042</v>
      </c>
      <c r="Q458" t="s">
        <v>72</v>
      </c>
      <c r="S458">
        <v>1275727</v>
      </c>
      <c r="T458">
        <v>235.1</v>
      </c>
      <c r="V458" s="71" t="s">
        <v>230</v>
      </c>
      <c r="W458" s="71" t="s">
        <v>242</v>
      </c>
    </row>
    <row r="459" spans="1:23" x14ac:dyDescent="0.2">
      <c r="A459" s="71">
        <v>60</v>
      </c>
      <c r="B459" s="71" t="s">
        <v>13</v>
      </c>
      <c r="C459" s="71" t="s">
        <v>119</v>
      </c>
      <c r="D459" s="71">
        <v>1.53</v>
      </c>
      <c r="O459">
        <v>193235</v>
      </c>
      <c r="P459">
        <v>5038</v>
      </c>
      <c r="Q459" t="s">
        <v>72</v>
      </c>
      <c r="S459">
        <v>3055353</v>
      </c>
      <c r="T459">
        <v>230.1</v>
      </c>
      <c r="V459" s="71" t="s">
        <v>230</v>
      </c>
      <c r="W459" s="71" t="s">
        <v>243</v>
      </c>
    </row>
    <row r="460" spans="1:23" x14ac:dyDescent="0.2">
      <c r="A460" s="71">
        <v>62</v>
      </c>
      <c r="B460" s="71" t="s">
        <v>246</v>
      </c>
      <c r="C460" s="71" t="s">
        <v>247</v>
      </c>
      <c r="O460">
        <v>416</v>
      </c>
      <c r="P460">
        <v>5050</v>
      </c>
      <c r="Q460" t="s">
        <v>72</v>
      </c>
      <c r="S460">
        <v>5975</v>
      </c>
      <c r="T460">
        <v>240.1</v>
      </c>
      <c r="V460" s="71" t="s">
        <v>230</v>
      </c>
      <c r="W460" s="71" t="s">
        <v>248</v>
      </c>
    </row>
    <row r="461" spans="1:23" x14ac:dyDescent="0.2">
      <c r="A461" s="71">
        <v>63</v>
      </c>
      <c r="B461" s="71" t="s">
        <v>128</v>
      </c>
      <c r="C461" s="71" t="s">
        <v>249</v>
      </c>
      <c r="D461">
        <v>0.54430000000000001</v>
      </c>
      <c r="O461">
        <v>66226</v>
      </c>
      <c r="P461">
        <v>5026</v>
      </c>
      <c r="Q461" t="s">
        <v>72</v>
      </c>
      <c r="S461">
        <v>980503</v>
      </c>
      <c r="T461">
        <v>236.1</v>
      </c>
      <c r="V461" s="71" t="s">
        <v>230</v>
      </c>
      <c r="W461" s="71" t="s">
        <v>250</v>
      </c>
    </row>
    <row r="462" spans="1:23" x14ac:dyDescent="0.2">
      <c r="A462" s="71">
        <v>64</v>
      </c>
      <c r="B462" s="71" t="s">
        <v>128</v>
      </c>
      <c r="C462" s="71" t="s">
        <v>251</v>
      </c>
      <c r="D462">
        <v>0.61270000000000002</v>
      </c>
      <c r="O462">
        <v>74930</v>
      </c>
      <c r="P462">
        <v>5029</v>
      </c>
      <c r="Q462" t="s">
        <v>72</v>
      </c>
      <c r="S462">
        <v>1107755</v>
      </c>
      <c r="T462">
        <v>236.1</v>
      </c>
      <c r="V462" s="71" t="s">
        <v>230</v>
      </c>
      <c r="W462" s="71" t="s">
        <v>252</v>
      </c>
    </row>
    <row r="463" spans="1:23" x14ac:dyDescent="0.2">
      <c r="A463" s="71">
        <v>65</v>
      </c>
      <c r="B463" s="71" t="s">
        <v>128</v>
      </c>
      <c r="C463" s="71" t="s">
        <v>253</v>
      </c>
      <c r="D463">
        <v>1.0479000000000001</v>
      </c>
      <c r="O463">
        <v>122528</v>
      </c>
      <c r="P463">
        <v>5171</v>
      </c>
      <c r="Q463" t="s">
        <v>72</v>
      </c>
      <c r="S463">
        <v>1890364</v>
      </c>
      <c r="T463">
        <v>233.1</v>
      </c>
      <c r="V463" s="71" t="s">
        <v>230</v>
      </c>
      <c r="W463" s="71" t="s">
        <v>254</v>
      </c>
    </row>
    <row r="464" spans="1:23" x14ac:dyDescent="0.2">
      <c r="A464" s="71">
        <v>66</v>
      </c>
      <c r="B464" s="71" t="s">
        <v>128</v>
      </c>
      <c r="C464" s="71" t="s">
        <v>255</v>
      </c>
      <c r="D464">
        <v>0.1249</v>
      </c>
      <c r="O464">
        <v>15499</v>
      </c>
      <c r="P464">
        <v>5188</v>
      </c>
      <c r="Q464" t="s">
        <v>72</v>
      </c>
      <c r="S464">
        <v>228237</v>
      </c>
      <c r="T464">
        <v>239.1</v>
      </c>
      <c r="V464" s="71" t="s">
        <v>230</v>
      </c>
      <c r="W464" s="71" t="s">
        <v>256</v>
      </c>
    </row>
    <row r="465" spans="1:23" x14ac:dyDescent="0.2">
      <c r="A465" s="71">
        <v>67</v>
      </c>
      <c r="B465" s="71" t="s">
        <v>128</v>
      </c>
      <c r="C465" s="71" t="s">
        <v>257</v>
      </c>
      <c r="D465">
        <v>0.35470000000000002</v>
      </c>
      <c r="O465">
        <v>43296</v>
      </c>
      <c r="P465">
        <v>5261</v>
      </c>
      <c r="Q465" t="s">
        <v>72</v>
      </c>
      <c r="S465">
        <v>638852</v>
      </c>
      <c r="T465">
        <v>238.1</v>
      </c>
      <c r="V465" s="71" t="s">
        <v>230</v>
      </c>
      <c r="W465" s="71" t="s">
        <v>258</v>
      </c>
    </row>
    <row r="466" spans="1:23" x14ac:dyDescent="0.2">
      <c r="A466" s="71">
        <v>2</v>
      </c>
      <c r="B466" s="71" t="s">
        <v>17</v>
      </c>
      <c r="C466" s="71" t="s">
        <v>43</v>
      </c>
      <c r="D466" s="71">
        <v>0.77810000000000001</v>
      </c>
      <c r="O466" s="71">
        <v>21380</v>
      </c>
      <c r="P466" s="71">
        <v>5162</v>
      </c>
      <c r="Q466" s="71" t="s">
        <v>71</v>
      </c>
      <c r="S466" s="71">
        <v>199513</v>
      </c>
      <c r="T466" s="71">
        <v>167.1</v>
      </c>
      <c r="V466" s="71" t="s">
        <v>143</v>
      </c>
      <c r="W466" s="71" t="s">
        <v>145</v>
      </c>
    </row>
    <row r="467" spans="1:23" x14ac:dyDescent="0.2">
      <c r="A467" s="71">
        <v>3</v>
      </c>
      <c r="B467" s="71" t="s">
        <v>17</v>
      </c>
      <c r="C467" s="71" t="s">
        <v>44</v>
      </c>
      <c r="D467" s="71">
        <v>0.57689999999999997</v>
      </c>
      <c r="O467" s="71">
        <v>15798</v>
      </c>
      <c r="P467" s="71">
        <v>5163</v>
      </c>
      <c r="Q467" s="71" t="s">
        <v>71</v>
      </c>
      <c r="S467" s="71">
        <v>148333</v>
      </c>
      <c r="T467" s="71">
        <v>167.1</v>
      </c>
      <c r="V467" s="71" t="s">
        <v>143</v>
      </c>
      <c r="W467" s="71" t="s">
        <v>146</v>
      </c>
    </row>
    <row r="468" spans="1:23" x14ac:dyDescent="0.2">
      <c r="A468" s="71">
        <v>4</v>
      </c>
      <c r="B468" s="71" t="s">
        <v>12</v>
      </c>
      <c r="C468" s="71" t="s">
        <v>45</v>
      </c>
      <c r="D468" s="71">
        <v>0.56259999999999999</v>
      </c>
      <c r="O468" s="71">
        <v>13078</v>
      </c>
      <c r="P468" s="71">
        <v>5162</v>
      </c>
      <c r="Q468" s="71" t="s">
        <v>71</v>
      </c>
      <c r="S468" s="71">
        <v>123657</v>
      </c>
      <c r="T468" s="71">
        <v>168.1</v>
      </c>
      <c r="V468" s="71" t="s">
        <v>143</v>
      </c>
      <c r="W468" s="71" t="s">
        <v>147</v>
      </c>
    </row>
    <row r="469" spans="1:23" x14ac:dyDescent="0.2">
      <c r="A469" s="71">
        <v>5</v>
      </c>
      <c r="B469" s="71" t="s">
        <v>12</v>
      </c>
      <c r="C469" s="71" t="s">
        <v>46</v>
      </c>
      <c r="D469" s="71">
        <v>0.53239999999999998</v>
      </c>
      <c r="O469" s="71">
        <v>12310</v>
      </c>
      <c r="P469" s="71">
        <v>5168</v>
      </c>
      <c r="Q469" s="71" t="s">
        <v>71</v>
      </c>
      <c r="S469" s="71">
        <v>116943</v>
      </c>
      <c r="T469" s="71">
        <v>168.1</v>
      </c>
      <c r="V469" s="71" t="s">
        <v>143</v>
      </c>
      <c r="W469" s="71" t="s">
        <v>148</v>
      </c>
    </row>
    <row r="470" spans="1:23" x14ac:dyDescent="0.2">
      <c r="A470" s="71">
        <v>6</v>
      </c>
      <c r="B470" s="71" t="s">
        <v>149</v>
      </c>
      <c r="C470" s="71" t="s">
        <v>47</v>
      </c>
      <c r="D470" s="71">
        <v>0.5</v>
      </c>
      <c r="O470" s="71">
        <v>6359</v>
      </c>
      <c r="P470" s="71">
        <v>5300</v>
      </c>
      <c r="Q470" s="71" t="s">
        <v>71</v>
      </c>
      <c r="S470" s="71">
        <v>58758</v>
      </c>
      <c r="T470" s="71">
        <v>176.1</v>
      </c>
      <c r="V470" s="71" t="s">
        <v>143</v>
      </c>
      <c r="W470" s="71" t="s">
        <v>150</v>
      </c>
    </row>
    <row r="471" spans="1:23" x14ac:dyDescent="0.2">
      <c r="A471" s="71">
        <v>7</v>
      </c>
      <c r="B471" s="71" t="s">
        <v>151</v>
      </c>
      <c r="C471" s="71" t="s">
        <v>48</v>
      </c>
      <c r="D471" s="71">
        <v>0.47</v>
      </c>
      <c r="O471" s="71">
        <v>10102</v>
      </c>
      <c r="P471" s="71">
        <v>5320</v>
      </c>
      <c r="Q471" s="71" t="s">
        <v>71</v>
      </c>
      <c r="S471" s="71">
        <v>92861</v>
      </c>
      <c r="T471" s="71">
        <v>176.1</v>
      </c>
      <c r="V471" s="71" t="s">
        <v>143</v>
      </c>
      <c r="W471" s="71" t="s">
        <v>152</v>
      </c>
    </row>
    <row r="472" spans="1:23" x14ac:dyDescent="0.2">
      <c r="A472" s="71">
        <v>8</v>
      </c>
      <c r="B472" s="71" t="s">
        <v>153</v>
      </c>
      <c r="C472" s="71" t="s">
        <v>49</v>
      </c>
      <c r="D472" s="71">
        <v>0.6</v>
      </c>
      <c r="O472" s="71">
        <v>9879</v>
      </c>
      <c r="P472" s="71">
        <v>5313</v>
      </c>
      <c r="Q472" s="71" t="s">
        <v>71</v>
      </c>
      <c r="S472" s="71">
        <v>90677</v>
      </c>
      <c r="T472" s="71">
        <v>176.1</v>
      </c>
      <c r="V472" s="71" t="s">
        <v>143</v>
      </c>
      <c r="W472" s="71" t="s">
        <v>154</v>
      </c>
    </row>
    <row r="473" spans="1:23" x14ac:dyDescent="0.2">
      <c r="A473" s="71">
        <v>9</v>
      </c>
      <c r="B473" s="71" t="s">
        <v>155</v>
      </c>
      <c r="C473" s="71" t="s">
        <v>50</v>
      </c>
      <c r="D473" s="71">
        <v>0.52</v>
      </c>
      <c r="O473" s="71">
        <v>5440</v>
      </c>
      <c r="P473" s="71">
        <v>5307</v>
      </c>
      <c r="Q473" s="71" t="s">
        <v>71</v>
      </c>
      <c r="S473" s="71">
        <v>50755</v>
      </c>
      <c r="T473" s="71">
        <v>175.1</v>
      </c>
      <c r="V473" s="71" t="s">
        <v>143</v>
      </c>
      <c r="W473" s="71" t="s">
        <v>156</v>
      </c>
    </row>
    <row r="474" spans="1:23" x14ac:dyDescent="0.2">
      <c r="A474" s="71">
        <v>10</v>
      </c>
      <c r="B474" s="71" t="s">
        <v>157</v>
      </c>
      <c r="C474" s="71" t="s">
        <v>51</v>
      </c>
      <c r="D474" s="71">
        <v>0.55000000000000004</v>
      </c>
      <c r="O474" s="71">
        <v>7099</v>
      </c>
      <c r="P474" s="71">
        <v>5315</v>
      </c>
      <c r="Q474" s="71" t="s">
        <v>71</v>
      </c>
      <c r="S474" s="71">
        <v>65910</v>
      </c>
      <c r="T474" s="71">
        <v>175.1</v>
      </c>
      <c r="V474" s="71" t="s">
        <v>143</v>
      </c>
      <c r="W474" s="71" t="s">
        <v>158</v>
      </c>
    </row>
    <row r="475" spans="1:23" x14ac:dyDescent="0.2">
      <c r="A475" s="71">
        <v>11</v>
      </c>
      <c r="B475" s="71" t="s">
        <v>159</v>
      </c>
      <c r="C475" s="71" t="s">
        <v>52</v>
      </c>
      <c r="D475" s="71">
        <v>0.55000000000000004</v>
      </c>
      <c r="O475" s="71">
        <v>10110</v>
      </c>
      <c r="P475" s="71">
        <v>5313</v>
      </c>
      <c r="Q475" s="71" t="s">
        <v>71</v>
      </c>
      <c r="S475" s="71">
        <v>92819</v>
      </c>
      <c r="T475" s="71">
        <v>175.1</v>
      </c>
      <c r="V475" s="71" t="s">
        <v>143</v>
      </c>
      <c r="W475" s="71" t="s">
        <v>160</v>
      </c>
    </row>
    <row r="476" spans="1:23" x14ac:dyDescent="0.2">
      <c r="A476" s="71">
        <v>12</v>
      </c>
      <c r="B476" s="71" t="s">
        <v>161</v>
      </c>
      <c r="C476" s="71" t="s">
        <v>53</v>
      </c>
      <c r="D476" s="71">
        <v>0.52</v>
      </c>
      <c r="O476" s="71">
        <v>11065</v>
      </c>
      <c r="P476" s="71">
        <v>5312</v>
      </c>
      <c r="Q476" s="71" t="s">
        <v>71</v>
      </c>
      <c r="S476" s="71">
        <v>100472</v>
      </c>
      <c r="T476" s="71">
        <v>176.1</v>
      </c>
      <c r="V476" s="71" t="s">
        <v>143</v>
      </c>
      <c r="W476" s="71" t="s">
        <v>162</v>
      </c>
    </row>
    <row r="477" spans="1:23" x14ac:dyDescent="0.2">
      <c r="A477" s="71">
        <v>13</v>
      </c>
      <c r="B477" s="71" t="s">
        <v>163</v>
      </c>
      <c r="C477" s="71" t="s">
        <v>54</v>
      </c>
      <c r="D477" s="71">
        <v>0.5</v>
      </c>
      <c r="O477" s="71">
        <v>6207</v>
      </c>
      <c r="P477" s="71">
        <v>5313</v>
      </c>
      <c r="Q477" s="71" t="s">
        <v>71</v>
      </c>
      <c r="S477" s="71">
        <v>57703</v>
      </c>
      <c r="T477" s="71">
        <v>175.1</v>
      </c>
      <c r="V477" s="71" t="s">
        <v>143</v>
      </c>
      <c r="W477" s="71" t="s">
        <v>164</v>
      </c>
    </row>
    <row r="478" spans="1:23" x14ac:dyDescent="0.2">
      <c r="A478" s="71">
        <v>14</v>
      </c>
      <c r="B478" s="71" t="s">
        <v>165</v>
      </c>
      <c r="C478" s="71" t="s">
        <v>55</v>
      </c>
      <c r="D478" s="71">
        <v>0.56000000000000005</v>
      </c>
      <c r="O478" s="71">
        <v>8001</v>
      </c>
      <c r="P478" s="71">
        <v>5297</v>
      </c>
      <c r="Q478" s="71" t="s">
        <v>71</v>
      </c>
      <c r="S478" s="71">
        <v>74024</v>
      </c>
      <c r="T478" s="71">
        <v>176.1</v>
      </c>
      <c r="V478" s="71" t="s">
        <v>143</v>
      </c>
      <c r="W478" s="71" t="s">
        <v>166</v>
      </c>
    </row>
    <row r="479" spans="1:23" x14ac:dyDescent="0.2">
      <c r="A479" s="71">
        <v>15</v>
      </c>
      <c r="B479" s="71" t="s">
        <v>167</v>
      </c>
      <c r="C479" s="71" t="s">
        <v>56</v>
      </c>
      <c r="D479" s="71">
        <v>0.49</v>
      </c>
      <c r="O479" s="71">
        <v>9608</v>
      </c>
      <c r="P479" s="71">
        <v>5307</v>
      </c>
      <c r="Q479" s="71" t="s">
        <v>71</v>
      </c>
      <c r="S479" s="71">
        <v>87801</v>
      </c>
      <c r="T479" s="71">
        <v>175.1</v>
      </c>
      <c r="V479" s="71" t="s">
        <v>143</v>
      </c>
      <c r="W479" s="71" t="s">
        <v>168</v>
      </c>
    </row>
    <row r="480" spans="1:23" x14ac:dyDescent="0.2">
      <c r="A480" s="71">
        <v>16</v>
      </c>
      <c r="B480" s="71" t="s">
        <v>169</v>
      </c>
      <c r="C480" s="71" t="s">
        <v>57</v>
      </c>
      <c r="D480" s="71">
        <v>0.47</v>
      </c>
      <c r="O480" s="71">
        <v>8134</v>
      </c>
      <c r="P480" s="71">
        <v>5305</v>
      </c>
      <c r="Q480" s="71" t="s">
        <v>71</v>
      </c>
      <c r="S480" s="71">
        <v>74996</v>
      </c>
      <c r="T480" s="71">
        <v>176.1</v>
      </c>
      <c r="V480" s="71" t="s">
        <v>143</v>
      </c>
      <c r="W480" s="71" t="s">
        <v>170</v>
      </c>
    </row>
    <row r="481" spans="1:23" x14ac:dyDescent="0.2">
      <c r="A481" s="71">
        <v>17</v>
      </c>
      <c r="B481" s="71" t="s">
        <v>171</v>
      </c>
      <c r="C481" s="71" t="s">
        <v>58</v>
      </c>
      <c r="D481" s="71">
        <v>0.51</v>
      </c>
      <c r="O481" s="71">
        <v>8451</v>
      </c>
      <c r="P481" s="71">
        <v>5312</v>
      </c>
      <c r="Q481" s="71" t="s">
        <v>71</v>
      </c>
      <c r="S481" s="71">
        <v>78124</v>
      </c>
      <c r="T481" s="71">
        <v>175.1</v>
      </c>
      <c r="V481" s="71" t="s">
        <v>143</v>
      </c>
      <c r="W481" s="71" t="s">
        <v>172</v>
      </c>
    </row>
    <row r="482" spans="1:23" x14ac:dyDescent="0.2">
      <c r="A482" s="71">
        <v>18</v>
      </c>
      <c r="B482" s="71" t="s">
        <v>173</v>
      </c>
      <c r="C482" s="71" t="s">
        <v>59</v>
      </c>
      <c r="D482" s="71">
        <v>0.52</v>
      </c>
      <c r="O482" s="71">
        <v>7392</v>
      </c>
      <c r="P482" s="71">
        <v>5309</v>
      </c>
      <c r="Q482" s="71" t="s">
        <v>71</v>
      </c>
      <c r="S482" s="71">
        <v>68726</v>
      </c>
      <c r="T482" s="71">
        <v>176.1</v>
      </c>
      <c r="V482" s="71" t="s">
        <v>143</v>
      </c>
      <c r="W482" s="71" t="s">
        <v>174</v>
      </c>
    </row>
    <row r="483" spans="1:23" x14ac:dyDescent="0.2">
      <c r="A483" s="71">
        <v>19</v>
      </c>
      <c r="B483" s="71" t="s">
        <v>175</v>
      </c>
      <c r="C483" s="71" t="s">
        <v>60</v>
      </c>
      <c r="D483" s="71">
        <v>0.5</v>
      </c>
      <c r="O483" s="71">
        <v>11185</v>
      </c>
      <c r="P483" s="71">
        <v>5322</v>
      </c>
      <c r="Q483" s="71" t="s">
        <v>71</v>
      </c>
      <c r="S483" s="71">
        <v>102964</v>
      </c>
      <c r="T483" s="71">
        <v>176.1</v>
      </c>
      <c r="V483" s="71" t="s">
        <v>143</v>
      </c>
      <c r="W483" s="71" t="s">
        <v>176</v>
      </c>
    </row>
    <row r="484" spans="1:23" x14ac:dyDescent="0.2">
      <c r="A484" s="71">
        <v>20</v>
      </c>
      <c r="B484" s="71" t="s">
        <v>177</v>
      </c>
      <c r="C484" s="71" t="s">
        <v>61</v>
      </c>
      <c r="D484" s="71">
        <v>0.56000000000000005</v>
      </c>
      <c r="O484" s="71">
        <v>9936</v>
      </c>
      <c r="P484" s="71">
        <v>5320</v>
      </c>
      <c r="Q484" s="71" t="s">
        <v>71</v>
      </c>
      <c r="S484" s="71">
        <v>90508</v>
      </c>
      <c r="T484" s="71">
        <v>176.1</v>
      </c>
      <c r="V484" s="71" t="s">
        <v>143</v>
      </c>
      <c r="W484" s="71" t="s">
        <v>178</v>
      </c>
    </row>
    <row r="485" spans="1:23" x14ac:dyDescent="0.2">
      <c r="A485" s="71">
        <v>21</v>
      </c>
      <c r="B485" s="71" t="s">
        <v>179</v>
      </c>
      <c r="C485" s="71" t="s">
        <v>62</v>
      </c>
      <c r="D485" s="71">
        <v>0.6</v>
      </c>
      <c r="O485" s="71">
        <v>12894</v>
      </c>
      <c r="P485" s="71">
        <v>5349</v>
      </c>
      <c r="Q485" s="71" t="s">
        <v>71</v>
      </c>
      <c r="S485" s="71">
        <v>118354</v>
      </c>
      <c r="T485" s="71">
        <v>176.1</v>
      </c>
      <c r="V485" s="71" t="s">
        <v>143</v>
      </c>
      <c r="W485" s="71" t="s">
        <v>180</v>
      </c>
    </row>
    <row r="486" spans="1:23" x14ac:dyDescent="0.2">
      <c r="A486" s="71">
        <v>22</v>
      </c>
      <c r="B486" s="71" t="s">
        <v>17</v>
      </c>
      <c r="C486" s="71" t="s">
        <v>63</v>
      </c>
      <c r="D486" s="71">
        <v>0.55549999999999999</v>
      </c>
      <c r="O486" s="71">
        <v>15476</v>
      </c>
      <c r="P486" s="71">
        <v>5213</v>
      </c>
      <c r="Q486" s="71" t="s">
        <v>71</v>
      </c>
      <c r="S486" s="71">
        <v>146127</v>
      </c>
      <c r="T486" s="71">
        <v>168.1</v>
      </c>
      <c r="V486" s="71" t="s">
        <v>143</v>
      </c>
      <c r="W486" s="71" t="s">
        <v>181</v>
      </c>
    </row>
    <row r="487" spans="1:23" x14ac:dyDescent="0.2">
      <c r="A487" s="71">
        <v>23</v>
      </c>
      <c r="B487" s="71" t="s">
        <v>17</v>
      </c>
      <c r="C487" s="71" t="s">
        <v>14</v>
      </c>
      <c r="D487" s="71">
        <v>0.52290000000000003</v>
      </c>
      <c r="O487" s="71">
        <v>14506</v>
      </c>
      <c r="P487" s="71">
        <v>5216</v>
      </c>
      <c r="Q487" s="71" t="s">
        <v>71</v>
      </c>
      <c r="S487" s="71">
        <v>137440</v>
      </c>
      <c r="T487" s="71">
        <v>168.1</v>
      </c>
      <c r="V487" s="71" t="s">
        <v>143</v>
      </c>
      <c r="W487" s="71" t="s">
        <v>182</v>
      </c>
    </row>
    <row r="488" spans="1:23" x14ac:dyDescent="0.2">
      <c r="A488" s="71">
        <v>24</v>
      </c>
      <c r="B488" s="71" t="s">
        <v>12</v>
      </c>
      <c r="C488" s="71" t="s">
        <v>15</v>
      </c>
      <c r="D488" s="71">
        <v>0.47460000000000002</v>
      </c>
      <c r="O488" s="71">
        <v>11078</v>
      </c>
      <c r="P488" s="71">
        <v>5193</v>
      </c>
      <c r="Q488" s="71" t="s">
        <v>71</v>
      </c>
      <c r="S488" s="71">
        <v>105753</v>
      </c>
      <c r="T488" s="71">
        <v>168.1</v>
      </c>
      <c r="V488" s="71" t="s">
        <v>143</v>
      </c>
      <c r="W488" s="71" t="s">
        <v>183</v>
      </c>
    </row>
    <row r="489" spans="1:23" x14ac:dyDescent="0.2">
      <c r="A489" s="71">
        <v>25</v>
      </c>
      <c r="B489" s="71" t="s">
        <v>12</v>
      </c>
      <c r="C489" s="71" t="s">
        <v>16</v>
      </c>
      <c r="D489" s="71">
        <v>0.57869999999999999</v>
      </c>
      <c r="O489" s="71">
        <v>13762</v>
      </c>
      <c r="P489" s="71">
        <v>5189</v>
      </c>
      <c r="Q489" s="71" t="s">
        <v>71</v>
      </c>
      <c r="S489" s="71">
        <v>129723</v>
      </c>
      <c r="T489" s="71">
        <v>168.2</v>
      </c>
      <c r="V489" s="71" t="s">
        <v>143</v>
      </c>
      <c r="W489" s="71" t="s">
        <v>184</v>
      </c>
    </row>
    <row r="490" spans="1:23" x14ac:dyDescent="0.2">
      <c r="A490" s="71">
        <v>26</v>
      </c>
      <c r="B490" s="71" t="s">
        <v>185</v>
      </c>
      <c r="C490" s="71" t="s">
        <v>18</v>
      </c>
      <c r="D490" s="71">
        <v>0.6</v>
      </c>
      <c r="O490" s="71">
        <v>12201</v>
      </c>
      <c r="P490" s="71">
        <v>5324</v>
      </c>
      <c r="Q490" s="71" t="s">
        <v>71</v>
      </c>
      <c r="S490" s="71">
        <v>112023</v>
      </c>
      <c r="T490" s="71">
        <v>176.1</v>
      </c>
      <c r="V490" s="71" t="s">
        <v>143</v>
      </c>
      <c r="W490" s="71" t="s">
        <v>186</v>
      </c>
    </row>
    <row r="491" spans="1:23" x14ac:dyDescent="0.2">
      <c r="A491" s="71">
        <v>27</v>
      </c>
      <c r="B491" s="71" t="s">
        <v>187</v>
      </c>
      <c r="C491" s="71" t="s">
        <v>19</v>
      </c>
      <c r="D491" s="71">
        <v>0.52</v>
      </c>
      <c r="O491" s="71">
        <v>11660</v>
      </c>
      <c r="P491" s="71">
        <v>5336</v>
      </c>
      <c r="Q491" s="71" t="s">
        <v>71</v>
      </c>
      <c r="S491" s="71">
        <v>106982</v>
      </c>
      <c r="T491" s="71">
        <v>176.1</v>
      </c>
      <c r="V491" s="71" t="s">
        <v>143</v>
      </c>
      <c r="W491" s="71" t="s">
        <v>188</v>
      </c>
    </row>
    <row r="492" spans="1:23" x14ac:dyDescent="0.2">
      <c r="A492" s="71">
        <v>28</v>
      </c>
      <c r="B492" s="71" t="s">
        <v>189</v>
      </c>
      <c r="C492" s="71" t="s">
        <v>20</v>
      </c>
      <c r="D492" s="71">
        <v>0.47</v>
      </c>
      <c r="O492" s="71">
        <v>10351</v>
      </c>
      <c r="P492" s="71">
        <v>5347</v>
      </c>
      <c r="Q492" s="71" t="s">
        <v>71</v>
      </c>
      <c r="S492" s="71">
        <v>94641</v>
      </c>
      <c r="T492" s="71">
        <v>176.1</v>
      </c>
      <c r="V492" s="71" t="s">
        <v>143</v>
      </c>
      <c r="W492" s="71" t="s">
        <v>190</v>
      </c>
    </row>
    <row r="493" spans="1:23" x14ac:dyDescent="0.2">
      <c r="A493" s="71">
        <v>29</v>
      </c>
      <c r="B493" s="71" t="s">
        <v>191</v>
      </c>
      <c r="C493" s="71" t="s">
        <v>21</v>
      </c>
      <c r="D493" s="71">
        <v>0.55000000000000004</v>
      </c>
      <c r="O493" s="71">
        <v>8545</v>
      </c>
      <c r="P493" s="71">
        <v>5325</v>
      </c>
      <c r="Q493" s="71" t="s">
        <v>71</v>
      </c>
      <c r="S493" s="71">
        <v>79020</v>
      </c>
      <c r="T493" s="71">
        <v>176.1</v>
      </c>
      <c r="V493" s="71" t="s">
        <v>143</v>
      </c>
      <c r="W493" s="71" t="s">
        <v>192</v>
      </c>
    </row>
    <row r="494" spans="1:23" x14ac:dyDescent="0.2">
      <c r="A494" s="71">
        <v>30</v>
      </c>
      <c r="B494" s="71" t="s">
        <v>193</v>
      </c>
      <c r="C494" s="71" t="s">
        <v>22</v>
      </c>
      <c r="D494" s="71">
        <v>0.51</v>
      </c>
      <c r="O494" s="71">
        <v>7197</v>
      </c>
      <c r="P494" s="71">
        <v>5325</v>
      </c>
      <c r="Q494" s="71" t="s">
        <v>71</v>
      </c>
      <c r="S494" s="71">
        <v>67145</v>
      </c>
      <c r="T494" s="71">
        <v>176.1</v>
      </c>
      <c r="V494" s="71" t="s">
        <v>143</v>
      </c>
      <c r="W494" s="71" t="s">
        <v>194</v>
      </c>
    </row>
    <row r="495" spans="1:23" x14ac:dyDescent="0.2">
      <c r="A495" s="71">
        <v>31</v>
      </c>
      <c r="B495" s="71" t="s">
        <v>195</v>
      </c>
      <c r="C495" s="71" t="s">
        <v>90</v>
      </c>
      <c r="D495" s="71">
        <v>0.49</v>
      </c>
      <c r="O495" s="71">
        <v>11665</v>
      </c>
      <c r="P495" s="71">
        <v>5325</v>
      </c>
      <c r="Q495" s="71" t="s">
        <v>71</v>
      </c>
      <c r="S495" s="71">
        <v>105973</v>
      </c>
      <c r="T495" s="71">
        <v>176.1</v>
      </c>
      <c r="V495" s="71" t="s">
        <v>143</v>
      </c>
      <c r="W495" s="71" t="s">
        <v>196</v>
      </c>
    </row>
    <row r="496" spans="1:23" x14ac:dyDescent="0.2">
      <c r="A496" s="71">
        <v>33</v>
      </c>
      <c r="B496" s="71" t="s">
        <v>199</v>
      </c>
      <c r="C496" s="71" t="s">
        <v>92</v>
      </c>
      <c r="D496" s="71">
        <v>0.49</v>
      </c>
      <c r="O496" s="71">
        <v>10964</v>
      </c>
      <c r="P496" s="71">
        <v>5330</v>
      </c>
      <c r="Q496" s="71" t="s">
        <v>71</v>
      </c>
      <c r="S496" s="71">
        <v>99955</v>
      </c>
      <c r="T496" s="71">
        <v>176.1</v>
      </c>
      <c r="V496" s="71" t="s">
        <v>143</v>
      </c>
      <c r="W496" s="71" t="s">
        <v>200</v>
      </c>
    </row>
    <row r="497" spans="1:23" x14ac:dyDescent="0.2">
      <c r="A497" s="71">
        <v>34</v>
      </c>
      <c r="B497" s="71" t="s">
        <v>201</v>
      </c>
      <c r="C497" s="71" t="s">
        <v>93</v>
      </c>
      <c r="D497" s="71">
        <v>0.54</v>
      </c>
      <c r="O497" s="71">
        <v>15483</v>
      </c>
      <c r="P497" s="71">
        <v>5248</v>
      </c>
      <c r="Q497" s="71" t="s">
        <v>71</v>
      </c>
      <c r="S497" s="71">
        <v>140581</v>
      </c>
      <c r="T497" s="71">
        <v>172.1</v>
      </c>
      <c r="V497" s="71" t="s">
        <v>143</v>
      </c>
      <c r="W497" s="71" t="s">
        <v>202</v>
      </c>
    </row>
    <row r="498" spans="1:23" x14ac:dyDescent="0.2">
      <c r="A498" s="71">
        <v>35</v>
      </c>
      <c r="B498" s="71" t="s">
        <v>203</v>
      </c>
      <c r="C498" s="71" t="s">
        <v>94</v>
      </c>
      <c r="D498" s="71">
        <v>0.48</v>
      </c>
      <c r="O498" s="71">
        <v>14094</v>
      </c>
      <c r="P498" s="71">
        <v>5268</v>
      </c>
      <c r="Q498" s="71" t="s">
        <v>71</v>
      </c>
      <c r="S498" s="71">
        <v>129252</v>
      </c>
      <c r="T498" s="71">
        <v>172.1</v>
      </c>
      <c r="V498" s="71" t="s">
        <v>143</v>
      </c>
      <c r="W498" s="71" t="s">
        <v>204</v>
      </c>
    </row>
    <row r="499" spans="1:23" x14ac:dyDescent="0.2">
      <c r="A499" s="71">
        <v>36</v>
      </c>
      <c r="B499" s="71" t="s">
        <v>205</v>
      </c>
      <c r="C499" s="71" t="s">
        <v>95</v>
      </c>
      <c r="D499" s="71">
        <v>0.59</v>
      </c>
      <c r="O499" s="71">
        <v>12457</v>
      </c>
      <c r="P499" s="71">
        <v>5275</v>
      </c>
      <c r="Q499" s="71" t="s">
        <v>71</v>
      </c>
      <c r="S499" s="71">
        <v>115675</v>
      </c>
      <c r="T499" s="71">
        <v>171.1</v>
      </c>
      <c r="V499" s="71" t="s">
        <v>143</v>
      </c>
      <c r="W499" s="71" t="s">
        <v>206</v>
      </c>
    </row>
    <row r="500" spans="1:23" x14ac:dyDescent="0.2">
      <c r="A500" s="71">
        <v>37</v>
      </c>
      <c r="B500" s="71" t="s">
        <v>207</v>
      </c>
      <c r="C500" s="71" t="s">
        <v>96</v>
      </c>
      <c r="D500" s="71">
        <v>0.45</v>
      </c>
      <c r="O500" s="71">
        <v>10596</v>
      </c>
      <c r="P500" s="71">
        <v>5272</v>
      </c>
      <c r="Q500" s="71" t="s">
        <v>71</v>
      </c>
      <c r="S500" s="71">
        <v>98562</v>
      </c>
      <c r="T500" s="71">
        <v>171.1</v>
      </c>
      <c r="V500" s="71" t="s">
        <v>143</v>
      </c>
      <c r="W500" s="71" t="s">
        <v>208</v>
      </c>
    </row>
    <row r="501" spans="1:23" x14ac:dyDescent="0.2">
      <c r="A501" s="71">
        <v>38</v>
      </c>
      <c r="B501" s="71" t="s">
        <v>209</v>
      </c>
      <c r="C501" s="71" t="s">
        <v>97</v>
      </c>
      <c r="D501" s="71">
        <v>0.51</v>
      </c>
      <c r="O501" s="71">
        <v>13318</v>
      </c>
      <c r="P501" s="71">
        <v>5276</v>
      </c>
      <c r="Q501" s="71" t="s">
        <v>71</v>
      </c>
      <c r="S501" s="71">
        <v>122433</v>
      </c>
      <c r="T501" s="71">
        <v>172.1</v>
      </c>
      <c r="V501" s="71" t="s">
        <v>143</v>
      </c>
      <c r="W501" s="71" t="s">
        <v>210</v>
      </c>
    </row>
    <row r="502" spans="1:23" x14ac:dyDescent="0.2">
      <c r="A502" s="71">
        <v>39</v>
      </c>
      <c r="B502" s="71" t="s">
        <v>211</v>
      </c>
      <c r="C502" s="71" t="s">
        <v>98</v>
      </c>
      <c r="D502" s="71">
        <v>0.59</v>
      </c>
      <c r="O502" s="71">
        <v>16155</v>
      </c>
      <c r="P502" s="71">
        <v>5279</v>
      </c>
      <c r="Q502" s="71" t="s">
        <v>71</v>
      </c>
      <c r="S502" s="71">
        <v>147134</v>
      </c>
      <c r="T502" s="71">
        <v>171.1</v>
      </c>
      <c r="V502" s="71" t="s">
        <v>143</v>
      </c>
      <c r="W502" s="71" t="s">
        <v>212</v>
      </c>
    </row>
    <row r="503" spans="1:23" x14ac:dyDescent="0.2">
      <c r="A503" s="71">
        <v>40</v>
      </c>
      <c r="B503" s="71" t="s">
        <v>213</v>
      </c>
      <c r="C503" s="71" t="s">
        <v>99</v>
      </c>
      <c r="D503" s="71">
        <v>0.45</v>
      </c>
      <c r="O503" s="71">
        <v>13807</v>
      </c>
      <c r="P503" s="71">
        <v>5283</v>
      </c>
      <c r="Q503" s="71" t="s">
        <v>71</v>
      </c>
      <c r="S503" s="71">
        <v>127045</v>
      </c>
      <c r="T503" s="71">
        <v>172.1</v>
      </c>
      <c r="V503" s="71" t="s">
        <v>143</v>
      </c>
      <c r="W503" s="71" t="s">
        <v>214</v>
      </c>
    </row>
    <row r="504" spans="1:23" x14ac:dyDescent="0.2">
      <c r="A504" s="71">
        <v>41</v>
      </c>
      <c r="B504" s="71" t="s">
        <v>215</v>
      </c>
      <c r="C504" s="71" t="s">
        <v>100</v>
      </c>
      <c r="D504" s="71">
        <v>0.5</v>
      </c>
      <c r="O504" s="71">
        <v>12872</v>
      </c>
      <c r="P504" s="71">
        <v>5286</v>
      </c>
      <c r="Q504" s="71" t="s">
        <v>71</v>
      </c>
      <c r="S504" s="71">
        <v>118749</v>
      </c>
      <c r="T504" s="71">
        <v>171.1</v>
      </c>
      <c r="V504" s="71" t="s">
        <v>143</v>
      </c>
      <c r="W504" s="71" t="s">
        <v>216</v>
      </c>
    </row>
    <row r="505" spans="1:23" x14ac:dyDescent="0.2">
      <c r="A505" s="71">
        <v>42</v>
      </c>
      <c r="B505" s="71" t="s">
        <v>17</v>
      </c>
      <c r="C505" s="71" t="s">
        <v>101</v>
      </c>
      <c r="D505" s="71">
        <v>0.54179999999999995</v>
      </c>
      <c r="O505">
        <v>14915</v>
      </c>
      <c r="P505">
        <v>5205</v>
      </c>
      <c r="Q505" t="s">
        <v>71</v>
      </c>
      <c r="S505">
        <v>140355</v>
      </c>
      <c r="T505">
        <v>168.1</v>
      </c>
      <c r="V505" s="71" t="s">
        <v>143</v>
      </c>
      <c r="W505" s="71" t="s">
        <v>217</v>
      </c>
    </row>
    <row r="506" spans="1:23" x14ac:dyDescent="0.2">
      <c r="A506" s="71">
        <v>43</v>
      </c>
      <c r="B506" s="71" t="s">
        <v>17</v>
      </c>
      <c r="C506" s="71" t="s">
        <v>102</v>
      </c>
      <c r="D506" s="71">
        <v>0.58320000000000005</v>
      </c>
      <c r="O506">
        <v>16173</v>
      </c>
      <c r="P506">
        <v>5197</v>
      </c>
      <c r="Q506" t="s">
        <v>71</v>
      </c>
      <c r="S506">
        <v>151944</v>
      </c>
      <c r="T506">
        <v>168.1</v>
      </c>
      <c r="V506" s="71" t="s">
        <v>143</v>
      </c>
      <c r="W506" s="71" t="s">
        <v>218</v>
      </c>
    </row>
    <row r="507" spans="1:23" x14ac:dyDescent="0.2">
      <c r="A507" s="71">
        <v>44</v>
      </c>
      <c r="B507" s="71" t="s">
        <v>12</v>
      </c>
      <c r="C507" s="71" t="s">
        <v>103</v>
      </c>
      <c r="D507" s="71">
        <v>0.47410000000000002</v>
      </c>
      <c r="O507">
        <v>10973</v>
      </c>
      <c r="P507">
        <v>5179</v>
      </c>
      <c r="Q507" t="s">
        <v>71</v>
      </c>
      <c r="S507">
        <v>105325</v>
      </c>
      <c r="T507">
        <v>168.1</v>
      </c>
      <c r="V507" s="71" t="s">
        <v>143</v>
      </c>
      <c r="W507" s="71" t="s">
        <v>219</v>
      </c>
    </row>
    <row r="508" spans="1:23" x14ac:dyDescent="0.2">
      <c r="A508" s="71">
        <v>45</v>
      </c>
      <c r="B508" s="71" t="s">
        <v>12</v>
      </c>
      <c r="C508" s="71" t="s">
        <v>104</v>
      </c>
      <c r="D508" s="71">
        <v>0.61429999999999996</v>
      </c>
      <c r="O508">
        <v>14632</v>
      </c>
      <c r="P508">
        <v>5188</v>
      </c>
      <c r="Q508" t="s">
        <v>71</v>
      </c>
      <c r="S508">
        <v>137184</v>
      </c>
      <c r="T508">
        <v>168.1</v>
      </c>
      <c r="V508" s="71" t="s">
        <v>143</v>
      </c>
      <c r="W508" s="71" t="s">
        <v>220</v>
      </c>
    </row>
    <row r="509" spans="1:23" x14ac:dyDescent="0.2">
      <c r="A509" s="71">
        <v>46</v>
      </c>
      <c r="B509" s="71" t="s">
        <v>221</v>
      </c>
      <c r="C509" s="71" t="s">
        <v>105</v>
      </c>
      <c r="D509" s="71">
        <v>0.45</v>
      </c>
      <c r="O509">
        <v>10455</v>
      </c>
      <c r="P509">
        <v>5281</v>
      </c>
      <c r="Q509" t="s">
        <v>71</v>
      </c>
      <c r="S509">
        <v>97060</v>
      </c>
      <c r="T509">
        <v>171.1</v>
      </c>
      <c r="V509" s="71" t="s">
        <v>143</v>
      </c>
      <c r="W509" s="71" t="s">
        <v>222</v>
      </c>
    </row>
    <row r="510" spans="1:23" x14ac:dyDescent="0.2">
      <c r="A510" s="71">
        <v>47</v>
      </c>
      <c r="B510" s="71" t="s">
        <v>223</v>
      </c>
      <c r="C510" s="71" t="s">
        <v>106</v>
      </c>
      <c r="D510" s="71">
        <v>0.6</v>
      </c>
      <c r="O510">
        <v>12700</v>
      </c>
      <c r="P510">
        <v>5294</v>
      </c>
      <c r="Q510" t="s">
        <v>71</v>
      </c>
      <c r="S510">
        <v>117292</v>
      </c>
      <c r="T510">
        <v>172.1</v>
      </c>
      <c r="V510" s="71" t="s">
        <v>143</v>
      </c>
      <c r="W510" s="71" t="s">
        <v>224</v>
      </c>
    </row>
    <row r="511" spans="1:23" x14ac:dyDescent="0.2">
      <c r="A511" s="71">
        <v>48</v>
      </c>
      <c r="B511" s="71" t="s">
        <v>225</v>
      </c>
      <c r="C511" s="71" t="s">
        <v>107</v>
      </c>
      <c r="D511" s="71">
        <v>0.48</v>
      </c>
      <c r="O511">
        <v>14760</v>
      </c>
      <c r="P511">
        <v>5306</v>
      </c>
      <c r="Q511" t="s">
        <v>71</v>
      </c>
      <c r="S511">
        <v>134814</v>
      </c>
      <c r="T511">
        <v>172.1</v>
      </c>
      <c r="V511" s="71" t="s">
        <v>143</v>
      </c>
      <c r="W511" s="71" t="s">
        <v>226</v>
      </c>
    </row>
    <row r="512" spans="1:23" x14ac:dyDescent="0.2">
      <c r="A512" s="71">
        <v>49</v>
      </c>
      <c r="B512" s="71" t="s">
        <v>227</v>
      </c>
      <c r="C512" s="71" t="s">
        <v>108</v>
      </c>
      <c r="D512" s="71">
        <v>0.53</v>
      </c>
      <c r="O512">
        <v>13349</v>
      </c>
      <c r="P512">
        <v>5319</v>
      </c>
      <c r="Q512" t="s">
        <v>71</v>
      </c>
      <c r="S512">
        <v>122174</v>
      </c>
      <c r="T512">
        <v>172.1</v>
      </c>
      <c r="V512" s="71" t="s">
        <v>143</v>
      </c>
      <c r="W512" s="71" t="s">
        <v>228</v>
      </c>
    </row>
    <row r="513" spans="1:23" x14ac:dyDescent="0.2">
      <c r="A513" s="71">
        <v>50</v>
      </c>
      <c r="B513" s="71" t="s">
        <v>229</v>
      </c>
      <c r="C513" s="71" t="s">
        <v>109</v>
      </c>
      <c r="D513" s="71">
        <v>0.47</v>
      </c>
      <c r="O513">
        <v>8560</v>
      </c>
      <c r="P513">
        <v>5320</v>
      </c>
      <c r="Q513" t="s">
        <v>71</v>
      </c>
      <c r="S513">
        <v>80477</v>
      </c>
      <c r="T513">
        <v>172.1</v>
      </c>
      <c r="V513" s="71" t="s">
        <v>230</v>
      </c>
      <c r="W513" s="71" t="s">
        <v>231</v>
      </c>
    </row>
    <row r="514" spans="1:23" x14ac:dyDescent="0.2">
      <c r="A514" s="71">
        <v>51</v>
      </c>
      <c r="B514" s="71" t="s">
        <v>232</v>
      </c>
      <c r="C514" s="71" t="s">
        <v>110</v>
      </c>
      <c r="D514" s="71">
        <v>0.59</v>
      </c>
      <c r="O514">
        <v>15627</v>
      </c>
      <c r="P514">
        <v>5318</v>
      </c>
      <c r="Q514" t="s">
        <v>71</v>
      </c>
      <c r="S514">
        <v>142861</v>
      </c>
      <c r="T514">
        <v>172.1</v>
      </c>
      <c r="V514" s="71" t="s">
        <v>230</v>
      </c>
      <c r="W514" s="71" t="s">
        <v>233</v>
      </c>
    </row>
    <row r="515" spans="1:23" x14ac:dyDescent="0.2">
      <c r="A515" s="71">
        <v>52</v>
      </c>
      <c r="B515" s="71" t="s">
        <v>234</v>
      </c>
      <c r="C515" s="71" t="s">
        <v>111</v>
      </c>
      <c r="D515" s="71">
        <v>0.52</v>
      </c>
      <c r="O515">
        <v>12889</v>
      </c>
      <c r="P515">
        <v>5310</v>
      </c>
      <c r="Q515" t="s">
        <v>71</v>
      </c>
      <c r="S515">
        <v>119619</v>
      </c>
      <c r="T515">
        <v>172.1</v>
      </c>
      <c r="V515" s="71" t="s">
        <v>230</v>
      </c>
      <c r="W515" s="71" t="s">
        <v>235</v>
      </c>
    </row>
    <row r="516" spans="1:23" x14ac:dyDescent="0.2">
      <c r="A516" s="71">
        <v>53</v>
      </c>
      <c r="B516" s="71" t="s">
        <v>17</v>
      </c>
      <c r="C516" s="71" t="s">
        <v>112</v>
      </c>
      <c r="D516" s="71">
        <v>0.54249999999999998</v>
      </c>
      <c r="O516">
        <v>14797</v>
      </c>
      <c r="P516">
        <v>5251</v>
      </c>
      <c r="Q516" t="s">
        <v>71</v>
      </c>
      <c r="S516">
        <v>140865</v>
      </c>
      <c r="T516">
        <v>168.1</v>
      </c>
      <c r="V516" s="71" t="s">
        <v>230</v>
      </c>
      <c r="W516" s="71" t="s">
        <v>236</v>
      </c>
    </row>
    <row r="517" spans="1:23" x14ac:dyDescent="0.2">
      <c r="A517" s="71">
        <v>54</v>
      </c>
      <c r="B517" s="71" t="s">
        <v>17</v>
      </c>
      <c r="C517" s="71" t="s">
        <v>113</v>
      </c>
      <c r="D517" s="71">
        <v>0.59889999999999999</v>
      </c>
      <c r="O517">
        <v>16504</v>
      </c>
      <c r="P517">
        <v>5245</v>
      </c>
      <c r="Q517" t="s">
        <v>71</v>
      </c>
      <c r="S517">
        <v>155756</v>
      </c>
      <c r="T517">
        <v>168.1</v>
      </c>
      <c r="V517" s="71" t="s">
        <v>230</v>
      </c>
      <c r="W517" s="71" t="s">
        <v>237</v>
      </c>
    </row>
    <row r="518" spans="1:23" x14ac:dyDescent="0.2">
      <c r="A518" s="71">
        <v>55</v>
      </c>
      <c r="B518" s="71" t="s">
        <v>12</v>
      </c>
      <c r="C518" s="71" t="s">
        <v>114</v>
      </c>
      <c r="D518" s="71">
        <v>0.57999999999999996</v>
      </c>
      <c r="O518">
        <v>13675</v>
      </c>
      <c r="P518">
        <v>5227</v>
      </c>
      <c r="Q518" t="s">
        <v>71</v>
      </c>
      <c r="S518">
        <v>129277</v>
      </c>
      <c r="T518">
        <v>168.1</v>
      </c>
      <c r="V518" s="71" t="s">
        <v>230</v>
      </c>
      <c r="W518" s="71" t="s">
        <v>238</v>
      </c>
    </row>
    <row r="519" spans="1:23" x14ac:dyDescent="0.2">
      <c r="A519" s="71">
        <v>56</v>
      </c>
      <c r="B519" s="71" t="s">
        <v>12</v>
      </c>
      <c r="C519" s="71" t="s">
        <v>115</v>
      </c>
      <c r="D519" s="71">
        <v>0.55530000000000002</v>
      </c>
      <c r="O519">
        <v>12997</v>
      </c>
      <c r="P519">
        <v>5227</v>
      </c>
      <c r="Q519" t="s">
        <v>71</v>
      </c>
      <c r="S519">
        <v>124114</v>
      </c>
      <c r="T519">
        <v>168.1</v>
      </c>
      <c r="V519" s="71" t="s">
        <v>230</v>
      </c>
      <c r="W519" s="71" t="s">
        <v>239</v>
      </c>
    </row>
    <row r="520" spans="1:23" x14ac:dyDescent="0.2">
      <c r="A520" s="71">
        <v>57</v>
      </c>
      <c r="B520" s="71" t="s">
        <v>10</v>
      </c>
      <c r="C520" s="71" t="s">
        <v>116</v>
      </c>
      <c r="D520" s="71">
        <v>0.97</v>
      </c>
      <c r="O520">
        <v>23672</v>
      </c>
      <c r="P520">
        <v>5246</v>
      </c>
      <c r="Q520" t="s">
        <v>71</v>
      </c>
      <c r="S520">
        <v>217316</v>
      </c>
      <c r="T520">
        <v>168.1</v>
      </c>
      <c r="V520" s="71" t="s">
        <v>230</v>
      </c>
      <c r="W520" s="71" t="s">
        <v>240</v>
      </c>
    </row>
    <row r="521" spans="1:23" x14ac:dyDescent="0.2">
      <c r="A521" s="71">
        <v>58</v>
      </c>
      <c r="B521" s="71" t="s">
        <v>11</v>
      </c>
      <c r="C521" s="71" t="s">
        <v>117</v>
      </c>
      <c r="D521" s="71">
        <v>0.25</v>
      </c>
      <c r="O521">
        <v>5527</v>
      </c>
      <c r="P521">
        <v>5233</v>
      </c>
      <c r="Q521" t="s">
        <v>71</v>
      </c>
      <c r="S521">
        <v>54341</v>
      </c>
      <c r="T521">
        <v>168.1</v>
      </c>
      <c r="V521" s="71" t="s">
        <v>230</v>
      </c>
      <c r="W521" s="71" t="s">
        <v>241</v>
      </c>
    </row>
    <row r="522" spans="1:23" x14ac:dyDescent="0.2">
      <c r="A522" s="71">
        <v>59</v>
      </c>
      <c r="B522" s="71" t="s">
        <v>12</v>
      </c>
      <c r="C522" s="71" t="s">
        <v>118</v>
      </c>
      <c r="D522" s="71">
        <v>0.64</v>
      </c>
      <c r="O522">
        <v>14554</v>
      </c>
      <c r="P522">
        <v>5252</v>
      </c>
      <c r="Q522" t="s">
        <v>71</v>
      </c>
      <c r="S522">
        <v>138475</v>
      </c>
      <c r="T522">
        <v>168.1</v>
      </c>
      <c r="V522" s="71" t="s">
        <v>230</v>
      </c>
      <c r="W522" s="71" t="s">
        <v>242</v>
      </c>
    </row>
    <row r="523" spans="1:23" x14ac:dyDescent="0.2">
      <c r="A523" s="71">
        <v>60</v>
      </c>
      <c r="B523" s="71" t="s">
        <v>13</v>
      </c>
      <c r="C523" s="71" t="s">
        <v>119</v>
      </c>
      <c r="D523" s="71">
        <v>1.53</v>
      </c>
      <c r="O523">
        <v>38275</v>
      </c>
      <c r="P523">
        <v>5259</v>
      </c>
      <c r="Q523" t="s">
        <v>71</v>
      </c>
      <c r="S523">
        <v>337513</v>
      </c>
      <c r="T523">
        <v>168.1</v>
      </c>
      <c r="V523" s="71" t="s">
        <v>230</v>
      </c>
      <c r="W523" s="71" t="s">
        <v>243</v>
      </c>
    </row>
    <row r="524" spans="1:23" x14ac:dyDescent="0.2">
      <c r="A524" s="71">
        <v>63</v>
      </c>
      <c r="B524" s="71" t="s">
        <v>128</v>
      </c>
      <c r="C524" s="71" t="s">
        <v>249</v>
      </c>
      <c r="D524">
        <v>0.54430000000000001</v>
      </c>
      <c r="O524">
        <v>14815</v>
      </c>
      <c r="P524">
        <v>5227</v>
      </c>
      <c r="Q524" t="s">
        <v>71</v>
      </c>
      <c r="S524">
        <v>142210</v>
      </c>
      <c r="T524">
        <v>168.1</v>
      </c>
      <c r="V524" s="71" t="s">
        <v>230</v>
      </c>
      <c r="W524" s="71" t="s">
        <v>250</v>
      </c>
    </row>
    <row r="525" spans="1:23" x14ac:dyDescent="0.2">
      <c r="A525" s="71">
        <v>64</v>
      </c>
      <c r="B525" s="71" t="s">
        <v>128</v>
      </c>
      <c r="C525" s="71" t="s">
        <v>251</v>
      </c>
      <c r="D525">
        <v>0.61270000000000002</v>
      </c>
      <c r="O525">
        <v>16881</v>
      </c>
      <c r="P525">
        <v>5225</v>
      </c>
      <c r="Q525" t="s">
        <v>71</v>
      </c>
      <c r="S525">
        <v>160562</v>
      </c>
      <c r="T525">
        <v>168.1</v>
      </c>
      <c r="V525" s="71" t="s">
        <v>230</v>
      </c>
      <c r="W525" s="71" t="s">
        <v>252</v>
      </c>
    </row>
    <row r="526" spans="1:23" x14ac:dyDescent="0.2">
      <c r="A526" s="71">
        <v>65</v>
      </c>
      <c r="B526" s="71" t="s">
        <v>128</v>
      </c>
      <c r="C526" s="71" t="s">
        <v>253</v>
      </c>
      <c r="D526">
        <v>1.0479000000000001</v>
      </c>
      <c r="O526">
        <v>29639</v>
      </c>
      <c r="P526">
        <v>5580</v>
      </c>
      <c r="Q526" t="s">
        <v>71</v>
      </c>
      <c r="S526">
        <v>275903</v>
      </c>
      <c r="T526">
        <v>168.1</v>
      </c>
      <c r="V526" s="71" t="s">
        <v>230</v>
      </c>
      <c r="W526" s="71" t="s">
        <v>254</v>
      </c>
    </row>
    <row r="527" spans="1:23" x14ac:dyDescent="0.2">
      <c r="A527" s="71">
        <v>66</v>
      </c>
      <c r="B527" s="71" t="s">
        <v>128</v>
      </c>
      <c r="C527" s="71" t="s">
        <v>255</v>
      </c>
      <c r="D527">
        <v>0.1249</v>
      </c>
      <c r="O527">
        <v>3115</v>
      </c>
      <c r="P527">
        <v>5586</v>
      </c>
      <c r="Q527" t="s">
        <v>71</v>
      </c>
      <c r="S527">
        <v>31246</v>
      </c>
      <c r="T527">
        <v>168.1</v>
      </c>
      <c r="V527" s="71" t="s">
        <v>230</v>
      </c>
      <c r="W527" s="71" t="s">
        <v>256</v>
      </c>
    </row>
    <row r="528" spans="1:23" x14ac:dyDescent="0.2">
      <c r="A528" s="71">
        <v>67</v>
      </c>
      <c r="B528" s="71" t="s">
        <v>128</v>
      </c>
      <c r="C528" s="71" t="s">
        <v>257</v>
      </c>
      <c r="D528">
        <v>0.35470000000000002</v>
      </c>
      <c r="O528">
        <v>9275</v>
      </c>
      <c r="P528">
        <v>5788</v>
      </c>
      <c r="Q528" t="s">
        <v>71</v>
      </c>
      <c r="S528">
        <v>90391</v>
      </c>
      <c r="T528">
        <v>168.1</v>
      </c>
      <c r="V528" s="71" t="s">
        <v>230</v>
      </c>
      <c r="W528" s="71" t="s">
        <v>258</v>
      </c>
    </row>
  </sheetData>
  <sortState xmlns:xlrd2="http://schemas.microsoft.com/office/spreadsheetml/2017/richdata2" ref="A402:W528">
    <sortCondition ref="Q402:Q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9"/>
  <sheetViews>
    <sheetView topLeftCell="H1" workbookViewId="0">
      <selection activeCell="Y35" sqref="Y35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65</v>
      </c>
    </row>
    <row r="2" spans="1:12" x14ac:dyDescent="0.2">
      <c r="A2" s="71">
        <v>1</v>
      </c>
      <c r="B2" s="71" t="s">
        <v>64</v>
      </c>
      <c r="C2" s="71" t="s">
        <v>42</v>
      </c>
      <c r="E2" s="71">
        <v>0</v>
      </c>
      <c r="F2" s="71">
        <v>1</v>
      </c>
      <c r="G2" s="71">
        <v>41.6</v>
      </c>
      <c r="H2" s="71">
        <v>75.403000000000006</v>
      </c>
      <c r="I2" s="71">
        <v>4057</v>
      </c>
      <c r="J2" s="71">
        <v>-27.622</v>
      </c>
      <c r="K2" s="71">
        <v>3.5766000000000001E-3</v>
      </c>
      <c r="L2" s="32">
        <v>1</v>
      </c>
    </row>
    <row r="3" spans="1:12" x14ac:dyDescent="0.2">
      <c r="A3" s="71">
        <v>1</v>
      </c>
      <c r="B3" s="71" t="s">
        <v>64</v>
      </c>
      <c r="C3" s="71" t="s">
        <v>42</v>
      </c>
      <c r="E3" s="71">
        <v>0</v>
      </c>
      <c r="F3" s="71">
        <v>2</v>
      </c>
      <c r="G3" s="71">
        <v>107.6</v>
      </c>
      <c r="H3" s="71">
        <v>76.572999999999993</v>
      </c>
      <c r="I3" s="71">
        <v>4155</v>
      </c>
      <c r="J3" s="71">
        <v>-27.07</v>
      </c>
      <c r="K3" s="71">
        <v>3.5785999999999999E-3</v>
      </c>
      <c r="L3" s="32">
        <v>2</v>
      </c>
    </row>
    <row r="4" spans="1:12" x14ac:dyDescent="0.2">
      <c r="A4" s="71">
        <v>2</v>
      </c>
      <c r="B4" s="71" t="s">
        <v>17</v>
      </c>
      <c r="C4" s="71" t="s">
        <v>43</v>
      </c>
      <c r="D4" s="71">
        <v>0.77810000000000001</v>
      </c>
      <c r="E4" s="71">
        <v>57</v>
      </c>
      <c r="F4" s="71">
        <v>1</v>
      </c>
      <c r="G4" s="71">
        <v>56.8</v>
      </c>
      <c r="H4" s="71">
        <v>26.224</v>
      </c>
      <c r="I4" s="71">
        <v>1420</v>
      </c>
      <c r="J4" s="71">
        <v>-27.044</v>
      </c>
      <c r="K4" s="71">
        <v>3.5787000000000002E-3</v>
      </c>
      <c r="L4" s="32">
        <v>3</v>
      </c>
    </row>
    <row r="5" spans="1:12" x14ac:dyDescent="0.2">
      <c r="A5" s="71">
        <v>2</v>
      </c>
      <c r="B5" s="71" t="s">
        <v>17</v>
      </c>
      <c r="C5" s="71" t="s">
        <v>43</v>
      </c>
      <c r="D5" s="71">
        <v>0.77810000000000001</v>
      </c>
      <c r="E5" s="71">
        <v>57</v>
      </c>
      <c r="F5" s="71">
        <v>2</v>
      </c>
      <c r="G5" s="71">
        <v>107.2</v>
      </c>
      <c r="H5" s="71">
        <v>26.245000000000001</v>
      </c>
      <c r="I5" s="71">
        <v>1420</v>
      </c>
      <c r="J5" s="71">
        <v>-27.07</v>
      </c>
      <c r="K5" s="71">
        <v>3.5785999999999999E-3</v>
      </c>
      <c r="L5" s="32">
        <v>4</v>
      </c>
    </row>
    <row r="6" spans="1:12" x14ac:dyDescent="0.2">
      <c r="A6" s="71">
        <v>3</v>
      </c>
      <c r="B6" s="71" t="s">
        <v>17</v>
      </c>
      <c r="C6" s="71" t="s">
        <v>44</v>
      </c>
      <c r="D6" s="71">
        <v>0.57689999999999997</v>
      </c>
      <c r="E6" s="71">
        <v>57</v>
      </c>
      <c r="F6" s="71">
        <v>1</v>
      </c>
      <c r="G6" s="71">
        <v>57.5</v>
      </c>
      <c r="H6" s="71">
        <v>26.280999999999999</v>
      </c>
      <c r="I6" s="71">
        <v>1424</v>
      </c>
      <c r="J6" s="71">
        <v>-27.138000000000002</v>
      </c>
      <c r="K6" s="71">
        <v>3.5783999999999998E-3</v>
      </c>
      <c r="L6" s="32">
        <v>5</v>
      </c>
    </row>
    <row r="7" spans="1:12" x14ac:dyDescent="0.2">
      <c r="A7" s="71">
        <v>3</v>
      </c>
      <c r="B7" s="71" t="s">
        <v>17</v>
      </c>
      <c r="C7" s="71" t="s">
        <v>44</v>
      </c>
      <c r="D7" s="71">
        <v>0.57689999999999997</v>
      </c>
      <c r="E7" s="71">
        <v>57</v>
      </c>
      <c r="F7" s="71">
        <v>2</v>
      </c>
      <c r="G7" s="71">
        <v>107.2</v>
      </c>
      <c r="H7" s="71">
        <v>26.353999999999999</v>
      </c>
      <c r="I7" s="71">
        <v>1427</v>
      </c>
      <c r="J7" s="71">
        <v>-27.07</v>
      </c>
      <c r="K7" s="71">
        <v>3.5785999999999999E-3</v>
      </c>
      <c r="L7" s="32">
        <v>6</v>
      </c>
    </row>
    <row r="8" spans="1:12" x14ac:dyDescent="0.2">
      <c r="A8" s="71">
        <v>4</v>
      </c>
      <c r="B8" s="71" t="s">
        <v>12</v>
      </c>
      <c r="C8" s="71" t="s">
        <v>45</v>
      </c>
      <c r="D8" s="71">
        <v>0.56259999999999999</v>
      </c>
      <c r="E8" s="71">
        <v>57</v>
      </c>
      <c r="F8" s="71">
        <v>1</v>
      </c>
      <c r="G8" s="71">
        <v>57.5</v>
      </c>
      <c r="H8" s="71">
        <v>26.210999999999999</v>
      </c>
      <c r="I8" s="71">
        <v>1422</v>
      </c>
      <c r="J8" s="71">
        <v>-27.023</v>
      </c>
      <c r="K8" s="71">
        <v>3.5788E-3</v>
      </c>
      <c r="L8" s="32">
        <v>7</v>
      </c>
    </row>
    <row r="9" spans="1:12" x14ac:dyDescent="0.2">
      <c r="A9" s="71">
        <v>4</v>
      </c>
      <c r="B9" s="71" t="s">
        <v>12</v>
      </c>
      <c r="C9" s="71" t="s">
        <v>45</v>
      </c>
      <c r="D9" s="71">
        <v>0.56259999999999999</v>
      </c>
      <c r="E9" s="71">
        <v>57</v>
      </c>
      <c r="F9" s="71">
        <v>2</v>
      </c>
      <c r="G9" s="71">
        <v>106.6</v>
      </c>
      <c r="H9" s="71">
        <v>26.207999999999998</v>
      </c>
      <c r="I9" s="71">
        <v>1419</v>
      </c>
      <c r="J9" s="71">
        <v>-27.07</v>
      </c>
      <c r="K9" s="71">
        <v>3.5785999999999999E-3</v>
      </c>
      <c r="L9" s="32">
        <v>8</v>
      </c>
    </row>
    <row r="10" spans="1:12" x14ac:dyDescent="0.2">
      <c r="A10" s="71">
        <v>5</v>
      </c>
      <c r="B10" s="71" t="s">
        <v>12</v>
      </c>
      <c r="C10" s="71" t="s">
        <v>46</v>
      </c>
      <c r="D10" s="71">
        <v>0.53239999999999998</v>
      </c>
      <c r="E10" s="71">
        <v>57</v>
      </c>
      <c r="F10" s="71">
        <v>1</v>
      </c>
      <c r="G10" s="71">
        <v>41.8</v>
      </c>
      <c r="H10" s="71">
        <v>26.073</v>
      </c>
      <c r="I10" s="71">
        <v>1409</v>
      </c>
      <c r="J10" s="71">
        <v>-27.016999999999999</v>
      </c>
      <c r="K10" s="71">
        <v>3.5788E-3</v>
      </c>
      <c r="L10" s="32">
        <v>9</v>
      </c>
    </row>
    <row r="11" spans="1:12" x14ac:dyDescent="0.2">
      <c r="A11" s="71">
        <v>5</v>
      </c>
      <c r="B11" s="71" t="s">
        <v>12</v>
      </c>
      <c r="C11" s="71" t="s">
        <v>46</v>
      </c>
      <c r="D11" s="71">
        <v>0.53239999999999998</v>
      </c>
      <c r="E11" s="71">
        <v>57</v>
      </c>
      <c r="F11" s="71">
        <v>2</v>
      </c>
      <c r="G11" s="71">
        <v>101.2</v>
      </c>
      <c r="H11" s="71">
        <v>25.978999999999999</v>
      </c>
      <c r="I11" s="71">
        <v>1409</v>
      </c>
      <c r="J11" s="71">
        <v>-27.07</v>
      </c>
      <c r="K11" s="71">
        <v>3.5785999999999999E-3</v>
      </c>
      <c r="L11" s="32">
        <v>10</v>
      </c>
    </row>
    <row r="12" spans="1:12" x14ac:dyDescent="0.2">
      <c r="A12" s="71">
        <v>6</v>
      </c>
      <c r="B12" s="71" t="s">
        <v>149</v>
      </c>
      <c r="C12" s="71" t="s">
        <v>47</v>
      </c>
      <c r="D12" s="71">
        <v>0.5</v>
      </c>
      <c r="E12" s="71">
        <v>33</v>
      </c>
      <c r="F12" s="71">
        <v>1</v>
      </c>
      <c r="G12" s="71">
        <v>57.5</v>
      </c>
      <c r="H12" s="71">
        <v>25.856999999999999</v>
      </c>
      <c r="I12" s="71">
        <v>1400</v>
      </c>
      <c r="J12" s="71">
        <v>-27.15</v>
      </c>
      <c r="K12" s="71">
        <v>3.5783E-3</v>
      </c>
      <c r="L12" s="32">
        <v>11</v>
      </c>
    </row>
    <row r="13" spans="1:12" x14ac:dyDescent="0.2">
      <c r="A13" s="71">
        <v>6</v>
      </c>
      <c r="B13" s="71" t="s">
        <v>149</v>
      </c>
      <c r="C13" s="71" t="s">
        <v>47</v>
      </c>
      <c r="D13" s="71">
        <v>0.5</v>
      </c>
      <c r="E13" s="71">
        <v>33</v>
      </c>
      <c r="F13" s="71">
        <v>2</v>
      </c>
      <c r="G13" s="71">
        <v>107.4</v>
      </c>
      <c r="H13" s="71">
        <v>25.875</v>
      </c>
      <c r="I13" s="71">
        <v>1402</v>
      </c>
      <c r="J13" s="71">
        <v>-27.07</v>
      </c>
      <c r="K13" s="71">
        <v>3.5785999999999999E-3</v>
      </c>
      <c r="L13" s="32">
        <v>12</v>
      </c>
    </row>
    <row r="14" spans="1:12" x14ac:dyDescent="0.2">
      <c r="A14" s="71">
        <v>7</v>
      </c>
      <c r="B14" s="71" t="s">
        <v>151</v>
      </c>
      <c r="C14" s="71" t="s">
        <v>48</v>
      </c>
      <c r="D14" s="71">
        <v>0.47</v>
      </c>
      <c r="E14" s="71">
        <v>33</v>
      </c>
      <c r="F14" s="71">
        <v>1</v>
      </c>
      <c r="G14" s="71">
        <v>57.5</v>
      </c>
      <c r="H14" s="71">
        <v>25.279</v>
      </c>
      <c r="I14" s="71">
        <v>1368</v>
      </c>
      <c r="J14" s="71">
        <v>-27.18</v>
      </c>
      <c r="K14" s="71">
        <v>3.5782000000000001E-3</v>
      </c>
      <c r="L14" s="32">
        <v>13</v>
      </c>
    </row>
    <row r="15" spans="1:12" x14ac:dyDescent="0.2">
      <c r="A15" s="71">
        <v>7</v>
      </c>
      <c r="B15" s="71" t="s">
        <v>151</v>
      </c>
      <c r="C15" s="71" t="s">
        <v>48</v>
      </c>
      <c r="D15" s="71">
        <v>0.47</v>
      </c>
      <c r="E15" s="71">
        <v>33</v>
      </c>
      <c r="F15" s="71">
        <v>2</v>
      </c>
      <c r="G15" s="71">
        <v>107.2</v>
      </c>
      <c r="H15" s="71">
        <v>25.3</v>
      </c>
      <c r="I15" s="71">
        <v>1370</v>
      </c>
      <c r="J15" s="71">
        <v>-27.07</v>
      </c>
      <c r="K15" s="71">
        <v>3.5785999999999999E-3</v>
      </c>
      <c r="L15" s="32">
        <v>14</v>
      </c>
    </row>
    <row r="16" spans="1:12" x14ac:dyDescent="0.2">
      <c r="A16" s="71">
        <v>8</v>
      </c>
      <c r="B16" s="71" t="s">
        <v>153</v>
      </c>
      <c r="C16" s="71" t="s">
        <v>49</v>
      </c>
      <c r="D16" s="71">
        <v>0.6</v>
      </c>
      <c r="E16" s="71">
        <v>33</v>
      </c>
      <c r="F16" s="71">
        <v>1</v>
      </c>
      <c r="G16" s="71">
        <v>57.5</v>
      </c>
      <c r="H16" s="71">
        <v>25.277000000000001</v>
      </c>
      <c r="I16" s="71">
        <v>1368</v>
      </c>
      <c r="J16" s="71">
        <v>-27.126999999999999</v>
      </c>
      <c r="K16" s="71">
        <v>3.5783999999999998E-3</v>
      </c>
      <c r="L16" s="32">
        <v>15</v>
      </c>
    </row>
    <row r="17" spans="1:12" x14ac:dyDescent="0.2">
      <c r="A17" s="71">
        <v>8</v>
      </c>
      <c r="B17" s="71" t="s">
        <v>153</v>
      </c>
      <c r="C17" s="71" t="s">
        <v>49</v>
      </c>
      <c r="D17" s="71">
        <v>0.6</v>
      </c>
      <c r="E17" s="71">
        <v>33</v>
      </c>
      <c r="F17" s="71">
        <v>2</v>
      </c>
      <c r="G17" s="71">
        <v>107.2</v>
      </c>
      <c r="H17" s="71">
        <v>25.311</v>
      </c>
      <c r="I17" s="71">
        <v>1369</v>
      </c>
      <c r="J17" s="71">
        <v>-27.07</v>
      </c>
      <c r="K17" s="71">
        <v>3.5785999999999999E-3</v>
      </c>
      <c r="L17" s="32">
        <v>16</v>
      </c>
    </row>
    <row r="18" spans="1:12" x14ac:dyDescent="0.2">
      <c r="A18" s="71">
        <v>9</v>
      </c>
      <c r="B18" s="71" t="s">
        <v>155</v>
      </c>
      <c r="C18" s="71" t="s">
        <v>50</v>
      </c>
      <c r="D18" s="71">
        <v>0.52</v>
      </c>
      <c r="E18" s="71">
        <v>33</v>
      </c>
      <c r="F18" s="71">
        <v>1</v>
      </c>
      <c r="G18" s="71">
        <v>57.5</v>
      </c>
      <c r="H18" s="71">
        <v>25.33</v>
      </c>
      <c r="I18" s="71">
        <v>1372</v>
      </c>
      <c r="J18" s="71">
        <v>-27.14</v>
      </c>
      <c r="K18" s="71">
        <v>3.5783999999999998E-3</v>
      </c>
      <c r="L18" s="32">
        <v>17</v>
      </c>
    </row>
    <row r="19" spans="1:12" x14ac:dyDescent="0.2">
      <c r="A19" s="71">
        <v>9</v>
      </c>
      <c r="B19" s="71" t="s">
        <v>155</v>
      </c>
      <c r="C19" s="71" t="s">
        <v>50</v>
      </c>
      <c r="D19" s="71">
        <v>0.52</v>
      </c>
      <c r="E19" s="71">
        <v>33</v>
      </c>
      <c r="F19" s="71">
        <v>2</v>
      </c>
      <c r="G19" s="71">
        <v>107.2</v>
      </c>
      <c r="H19" s="71">
        <v>25.36</v>
      </c>
      <c r="I19" s="71">
        <v>1373</v>
      </c>
      <c r="J19" s="71">
        <v>-27.07</v>
      </c>
      <c r="K19" s="71">
        <v>3.5785999999999999E-3</v>
      </c>
      <c r="L19" s="32">
        <v>18</v>
      </c>
    </row>
    <row r="20" spans="1:12" x14ac:dyDescent="0.2">
      <c r="A20" s="71">
        <v>10</v>
      </c>
      <c r="B20" s="71" t="s">
        <v>157</v>
      </c>
      <c r="C20" s="71" t="s">
        <v>51</v>
      </c>
      <c r="D20" s="71">
        <v>0.55000000000000004</v>
      </c>
      <c r="E20" s="71">
        <v>33</v>
      </c>
      <c r="F20" s="71">
        <v>1</v>
      </c>
      <c r="G20" s="71">
        <v>57.5</v>
      </c>
      <c r="H20" s="71">
        <v>25.259</v>
      </c>
      <c r="I20" s="71">
        <v>1369</v>
      </c>
      <c r="J20" s="71">
        <v>-27.088999999999999</v>
      </c>
      <c r="K20" s="71">
        <v>3.5785999999999999E-3</v>
      </c>
      <c r="L20" s="32">
        <v>19</v>
      </c>
    </row>
    <row r="21" spans="1:12" x14ac:dyDescent="0.2">
      <c r="A21" s="71">
        <v>10</v>
      </c>
      <c r="B21" s="71" t="s">
        <v>157</v>
      </c>
      <c r="C21" s="71" t="s">
        <v>51</v>
      </c>
      <c r="D21" s="71">
        <v>0.55000000000000004</v>
      </c>
      <c r="E21" s="71">
        <v>33</v>
      </c>
      <c r="F21" s="71">
        <v>2</v>
      </c>
      <c r="G21" s="71">
        <v>107.2</v>
      </c>
      <c r="H21" s="71">
        <v>25.321000000000002</v>
      </c>
      <c r="I21" s="71">
        <v>1371</v>
      </c>
      <c r="J21" s="71">
        <v>-27.07</v>
      </c>
      <c r="K21" s="71">
        <v>3.5785999999999999E-3</v>
      </c>
      <c r="L21" s="32">
        <v>20</v>
      </c>
    </row>
    <row r="22" spans="1:12" x14ac:dyDescent="0.2">
      <c r="A22" s="71">
        <v>11</v>
      </c>
      <c r="B22" s="71" t="s">
        <v>159</v>
      </c>
      <c r="C22" s="71" t="s">
        <v>52</v>
      </c>
      <c r="D22" s="71">
        <v>0.55000000000000004</v>
      </c>
      <c r="E22" s="71">
        <v>33</v>
      </c>
      <c r="F22" s="71">
        <v>1</v>
      </c>
      <c r="G22" s="71">
        <v>57.5</v>
      </c>
      <c r="H22" s="71">
        <v>25.265000000000001</v>
      </c>
      <c r="I22" s="71">
        <v>1369</v>
      </c>
      <c r="J22" s="71">
        <v>-27.087</v>
      </c>
      <c r="K22" s="71">
        <v>3.5785999999999999E-3</v>
      </c>
      <c r="L22" s="32">
        <v>21</v>
      </c>
    </row>
    <row r="23" spans="1:12" x14ac:dyDescent="0.2">
      <c r="A23" s="71">
        <v>11</v>
      </c>
      <c r="B23" s="71" t="s">
        <v>159</v>
      </c>
      <c r="C23" s="71" t="s">
        <v>52</v>
      </c>
      <c r="D23" s="71">
        <v>0.55000000000000004</v>
      </c>
      <c r="E23" s="71">
        <v>33</v>
      </c>
      <c r="F23" s="71">
        <v>2</v>
      </c>
      <c r="G23" s="71">
        <v>107.2</v>
      </c>
      <c r="H23" s="71">
        <v>25.286999999999999</v>
      </c>
      <c r="I23" s="71">
        <v>1370</v>
      </c>
      <c r="J23" s="71">
        <v>-27.07</v>
      </c>
      <c r="K23" s="71">
        <v>3.5785999999999999E-3</v>
      </c>
      <c r="L23" s="32">
        <v>22</v>
      </c>
    </row>
    <row r="24" spans="1:12" x14ac:dyDescent="0.2">
      <c r="A24" s="71">
        <v>12</v>
      </c>
      <c r="B24" s="71" t="s">
        <v>161</v>
      </c>
      <c r="C24" s="71" t="s">
        <v>53</v>
      </c>
      <c r="D24" s="71">
        <v>0.52</v>
      </c>
      <c r="E24" s="71">
        <v>33</v>
      </c>
      <c r="F24" s="71">
        <v>1</v>
      </c>
      <c r="G24" s="71">
        <v>57.5</v>
      </c>
      <c r="H24" s="71">
        <v>25.422999999999998</v>
      </c>
      <c r="I24" s="71">
        <v>1378</v>
      </c>
      <c r="J24" s="71">
        <v>-27.062000000000001</v>
      </c>
      <c r="K24" s="71">
        <v>3.5787000000000002E-3</v>
      </c>
      <c r="L24" s="32">
        <v>23</v>
      </c>
    </row>
    <row r="25" spans="1:12" x14ac:dyDescent="0.2">
      <c r="A25" s="71">
        <v>12</v>
      </c>
      <c r="B25" s="71" t="s">
        <v>161</v>
      </c>
      <c r="C25" s="71" t="s">
        <v>53</v>
      </c>
      <c r="D25" s="71">
        <v>0.52</v>
      </c>
      <c r="E25" s="71">
        <v>33</v>
      </c>
      <c r="F25" s="71">
        <v>2</v>
      </c>
      <c r="G25" s="71">
        <v>106.8</v>
      </c>
      <c r="H25" s="71">
        <v>25.445</v>
      </c>
      <c r="I25" s="71">
        <v>1376</v>
      </c>
      <c r="J25" s="71">
        <v>-27.07</v>
      </c>
      <c r="K25" s="71">
        <v>3.5785999999999999E-3</v>
      </c>
      <c r="L25" s="32">
        <v>24</v>
      </c>
    </row>
    <row r="26" spans="1:12" x14ac:dyDescent="0.2">
      <c r="A26" s="71">
        <v>13</v>
      </c>
      <c r="B26" s="71" t="s">
        <v>163</v>
      </c>
      <c r="C26" s="71" t="s">
        <v>54</v>
      </c>
      <c r="D26" s="71">
        <v>0.5</v>
      </c>
      <c r="E26" s="71">
        <v>33</v>
      </c>
      <c r="F26" s="71">
        <v>1</v>
      </c>
      <c r="G26" s="71">
        <v>57.5</v>
      </c>
      <c r="H26" s="71">
        <v>25.359000000000002</v>
      </c>
      <c r="I26" s="71">
        <v>1374</v>
      </c>
      <c r="J26" s="71">
        <v>-27.074000000000002</v>
      </c>
      <c r="K26" s="71">
        <v>3.5785999999999999E-3</v>
      </c>
      <c r="L26" s="32">
        <v>25</v>
      </c>
    </row>
    <row r="27" spans="1:12" x14ac:dyDescent="0.2">
      <c r="A27" s="71">
        <v>13</v>
      </c>
      <c r="B27" s="71" t="s">
        <v>163</v>
      </c>
      <c r="C27" s="71" t="s">
        <v>54</v>
      </c>
      <c r="D27" s="71">
        <v>0.5</v>
      </c>
      <c r="E27" s="71">
        <v>33</v>
      </c>
      <c r="F27" s="71">
        <v>2</v>
      </c>
      <c r="G27" s="71">
        <v>107.2</v>
      </c>
      <c r="H27" s="71">
        <v>25.42</v>
      </c>
      <c r="I27" s="71">
        <v>1375</v>
      </c>
      <c r="J27" s="71">
        <v>-27.07</v>
      </c>
      <c r="K27" s="71">
        <v>3.5785999999999999E-3</v>
      </c>
      <c r="L27" s="32">
        <v>26</v>
      </c>
    </row>
    <row r="28" spans="1:12" x14ac:dyDescent="0.2">
      <c r="A28" s="71">
        <v>14</v>
      </c>
      <c r="B28" s="71" t="s">
        <v>165</v>
      </c>
      <c r="C28" s="71" t="s">
        <v>55</v>
      </c>
      <c r="D28" s="71">
        <v>0.56000000000000005</v>
      </c>
      <c r="E28" s="71">
        <v>33</v>
      </c>
      <c r="F28" s="71">
        <v>1</v>
      </c>
      <c r="G28" s="71">
        <v>57.5</v>
      </c>
      <c r="H28" s="71">
        <v>25.379000000000001</v>
      </c>
      <c r="I28" s="71">
        <v>1375</v>
      </c>
      <c r="J28" s="71">
        <v>-27.135000000000002</v>
      </c>
      <c r="K28" s="71">
        <v>3.5783999999999998E-3</v>
      </c>
      <c r="L28" s="32">
        <v>27</v>
      </c>
    </row>
    <row r="29" spans="1:12" x14ac:dyDescent="0.2">
      <c r="A29" s="71">
        <v>14</v>
      </c>
      <c r="B29" s="71" t="s">
        <v>165</v>
      </c>
      <c r="C29" s="71" t="s">
        <v>55</v>
      </c>
      <c r="D29" s="71">
        <v>0.56000000000000005</v>
      </c>
      <c r="E29" s="71">
        <v>33</v>
      </c>
      <c r="F29" s="71">
        <v>2</v>
      </c>
      <c r="G29" s="71">
        <v>107.2</v>
      </c>
      <c r="H29" s="71">
        <v>25.391999999999999</v>
      </c>
      <c r="I29" s="71">
        <v>1376</v>
      </c>
      <c r="J29" s="71">
        <v>-27.07</v>
      </c>
      <c r="K29" s="71">
        <v>3.5785999999999999E-3</v>
      </c>
      <c r="L29" s="32">
        <v>28</v>
      </c>
    </row>
    <row r="30" spans="1:12" x14ac:dyDescent="0.2">
      <c r="A30" s="71">
        <v>15</v>
      </c>
      <c r="B30" s="71" t="s">
        <v>167</v>
      </c>
      <c r="C30" s="71" t="s">
        <v>56</v>
      </c>
      <c r="D30" s="71">
        <v>0.49</v>
      </c>
      <c r="E30" s="71">
        <v>33</v>
      </c>
      <c r="F30" s="71">
        <v>1</v>
      </c>
      <c r="G30" s="71">
        <v>57.5</v>
      </c>
      <c r="H30" s="71">
        <v>25.451000000000001</v>
      </c>
      <c r="I30" s="71">
        <v>1378</v>
      </c>
      <c r="J30" s="71">
        <v>-27.021000000000001</v>
      </c>
      <c r="K30" s="71">
        <v>3.5788E-3</v>
      </c>
      <c r="L30" s="32">
        <v>29</v>
      </c>
    </row>
    <row r="31" spans="1:12" x14ac:dyDescent="0.2">
      <c r="A31" s="71">
        <v>15</v>
      </c>
      <c r="B31" s="71" t="s">
        <v>167</v>
      </c>
      <c r="C31" s="71" t="s">
        <v>56</v>
      </c>
      <c r="D31" s="71">
        <v>0.49</v>
      </c>
      <c r="E31" s="71">
        <v>33</v>
      </c>
      <c r="F31" s="71">
        <v>2</v>
      </c>
      <c r="G31" s="71">
        <v>106.6</v>
      </c>
      <c r="H31" s="71">
        <v>25.45</v>
      </c>
      <c r="I31" s="71">
        <v>1378</v>
      </c>
      <c r="J31" s="71">
        <v>-27.07</v>
      </c>
      <c r="K31" s="71">
        <v>3.5785999999999999E-3</v>
      </c>
      <c r="L31" s="32">
        <v>30</v>
      </c>
    </row>
    <row r="32" spans="1:12" x14ac:dyDescent="0.2">
      <c r="A32" s="71">
        <v>16</v>
      </c>
      <c r="B32" s="71" t="s">
        <v>169</v>
      </c>
      <c r="C32" s="71" t="s">
        <v>57</v>
      </c>
      <c r="D32" s="71">
        <v>0.47</v>
      </c>
      <c r="E32" s="71">
        <v>33</v>
      </c>
      <c r="F32" s="71">
        <v>1</v>
      </c>
      <c r="G32" s="71">
        <v>57.5</v>
      </c>
      <c r="H32" s="71">
        <v>25.417999999999999</v>
      </c>
      <c r="I32" s="71">
        <v>1376</v>
      </c>
      <c r="J32" s="71">
        <v>-27.148</v>
      </c>
      <c r="K32" s="71">
        <v>3.5783E-3</v>
      </c>
      <c r="L32" s="32">
        <v>31</v>
      </c>
    </row>
    <row r="33" spans="1:12" x14ac:dyDescent="0.2">
      <c r="A33" s="71">
        <v>16</v>
      </c>
      <c r="B33" s="71" t="s">
        <v>169</v>
      </c>
      <c r="C33" s="71" t="s">
        <v>57</v>
      </c>
      <c r="D33" s="71">
        <v>0.47</v>
      </c>
      <c r="E33" s="71">
        <v>33</v>
      </c>
      <c r="F33" s="71">
        <v>2</v>
      </c>
      <c r="G33" s="71">
        <v>107.2</v>
      </c>
      <c r="H33" s="71">
        <v>25.437000000000001</v>
      </c>
      <c r="I33" s="71">
        <v>1377</v>
      </c>
      <c r="J33" s="71">
        <v>-27.07</v>
      </c>
      <c r="K33" s="71">
        <v>3.5785999999999999E-3</v>
      </c>
      <c r="L33" s="32">
        <v>32</v>
      </c>
    </row>
    <row r="34" spans="1:12" x14ac:dyDescent="0.2">
      <c r="A34" s="71">
        <v>17</v>
      </c>
      <c r="B34" s="71" t="s">
        <v>171</v>
      </c>
      <c r="C34" s="71" t="s">
        <v>58</v>
      </c>
      <c r="D34" s="71">
        <v>0.51</v>
      </c>
      <c r="E34" s="71">
        <v>33</v>
      </c>
      <c r="F34" s="71">
        <v>1</v>
      </c>
      <c r="G34" s="71">
        <v>57.5</v>
      </c>
      <c r="H34" s="71">
        <v>25.385000000000002</v>
      </c>
      <c r="I34" s="71">
        <v>1373</v>
      </c>
      <c r="J34" s="71">
        <v>-27.079000000000001</v>
      </c>
      <c r="K34" s="71">
        <v>3.5785999999999999E-3</v>
      </c>
      <c r="L34" s="32">
        <v>33</v>
      </c>
    </row>
    <row r="35" spans="1:12" x14ac:dyDescent="0.2">
      <c r="A35" s="71">
        <v>17</v>
      </c>
      <c r="B35" s="71" t="s">
        <v>171</v>
      </c>
      <c r="C35" s="71" t="s">
        <v>58</v>
      </c>
      <c r="D35" s="71">
        <v>0.51</v>
      </c>
      <c r="E35" s="71">
        <v>33</v>
      </c>
      <c r="F35" s="71">
        <v>2</v>
      </c>
      <c r="G35" s="71">
        <v>107.2</v>
      </c>
      <c r="H35" s="71">
        <v>25.434000000000001</v>
      </c>
      <c r="I35" s="71">
        <v>1375</v>
      </c>
      <c r="J35" s="71">
        <v>-27.07</v>
      </c>
      <c r="K35" s="71">
        <v>3.5785999999999999E-3</v>
      </c>
      <c r="L35" s="32">
        <v>34</v>
      </c>
    </row>
    <row r="36" spans="1:12" x14ac:dyDescent="0.2">
      <c r="A36" s="71">
        <v>18</v>
      </c>
      <c r="B36" s="71" t="s">
        <v>173</v>
      </c>
      <c r="C36" s="71" t="s">
        <v>59</v>
      </c>
      <c r="D36" s="71">
        <v>0.52</v>
      </c>
      <c r="E36" s="71">
        <v>33</v>
      </c>
      <c r="F36" s="71">
        <v>1</v>
      </c>
      <c r="G36" s="71">
        <v>57.5</v>
      </c>
      <c r="H36" s="71">
        <v>25.574999999999999</v>
      </c>
      <c r="I36" s="71">
        <v>1384</v>
      </c>
      <c r="J36" s="71">
        <v>-27.074000000000002</v>
      </c>
      <c r="K36" s="71">
        <v>3.5785999999999999E-3</v>
      </c>
      <c r="L36" s="32">
        <v>35</v>
      </c>
    </row>
    <row r="37" spans="1:12" x14ac:dyDescent="0.2">
      <c r="A37" s="71">
        <v>18</v>
      </c>
      <c r="B37" s="71" t="s">
        <v>173</v>
      </c>
      <c r="C37" s="71" t="s">
        <v>59</v>
      </c>
      <c r="D37" s="71">
        <v>0.52</v>
      </c>
      <c r="E37" s="71">
        <v>33</v>
      </c>
      <c r="F37" s="71">
        <v>2</v>
      </c>
      <c r="G37" s="71">
        <v>107.2</v>
      </c>
      <c r="H37" s="71">
        <v>25.565000000000001</v>
      </c>
      <c r="I37" s="71">
        <v>1385</v>
      </c>
      <c r="J37" s="71">
        <v>-27.07</v>
      </c>
      <c r="K37" s="71">
        <v>3.5785999999999999E-3</v>
      </c>
      <c r="L37" s="32">
        <v>36</v>
      </c>
    </row>
    <row r="38" spans="1:12" x14ac:dyDescent="0.2">
      <c r="A38" s="71">
        <v>19</v>
      </c>
      <c r="B38" s="71" t="s">
        <v>175</v>
      </c>
      <c r="C38" s="71" t="s">
        <v>60</v>
      </c>
      <c r="D38" s="71">
        <v>0.5</v>
      </c>
      <c r="E38" s="71">
        <v>33</v>
      </c>
      <c r="F38" s="71">
        <v>1</v>
      </c>
      <c r="G38" s="71">
        <v>57.5</v>
      </c>
      <c r="H38" s="71">
        <v>25.530999999999999</v>
      </c>
      <c r="I38" s="71">
        <v>1383</v>
      </c>
      <c r="J38" s="71">
        <v>-27.106000000000002</v>
      </c>
      <c r="K38" s="71">
        <v>3.5785000000000001E-3</v>
      </c>
      <c r="L38" s="32">
        <v>37</v>
      </c>
    </row>
    <row r="39" spans="1:12" x14ac:dyDescent="0.2">
      <c r="A39" s="71">
        <v>19</v>
      </c>
      <c r="B39" s="71" t="s">
        <v>175</v>
      </c>
      <c r="C39" s="71" t="s">
        <v>60</v>
      </c>
      <c r="D39" s="71">
        <v>0.5</v>
      </c>
      <c r="E39" s="71">
        <v>33</v>
      </c>
      <c r="F39" s="71">
        <v>2</v>
      </c>
      <c r="G39" s="71">
        <v>107.2</v>
      </c>
      <c r="H39" s="71">
        <v>25.565999999999999</v>
      </c>
      <c r="I39" s="71">
        <v>1384</v>
      </c>
      <c r="J39" s="71">
        <v>-27.07</v>
      </c>
      <c r="K39" s="71">
        <v>3.5785999999999999E-3</v>
      </c>
      <c r="L39" s="32">
        <v>38</v>
      </c>
    </row>
    <row r="40" spans="1:12" x14ac:dyDescent="0.2">
      <c r="A40" s="71">
        <v>20</v>
      </c>
      <c r="B40" s="71" t="s">
        <v>177</v>
      </c>
      <c r="C40" s="71" t="s">
        <v>61</v>
      </c>
      <c r="D40" s="71">
        <v>0.56000000000000005</v>
      </c>
      <c r="E40" s="71">
        <v>33</v>
      </c>
      <c r="F40" s="71">
        <v>1</v>
      </c>
      <c r="G40" s="71">
        <v>57.5</v>
      </c>
      <c r="H40" s="71">
        <v>25.515000000000001</v>
      </c>
      <c r="I40" s="71">
        <v>1382</v>
      </c>
      <c r="J40" s="71">
        <v>-27.117000000000001</v>
      </c>
      <c r="K40" s="71">
        <v>3.5785000000000001E-3</v>
      </c>
      <c r="L40" s="32">
        <v>39</v>
      </c>
    </row>
    <row r="41" spans="1:12" x14ac:dyDescent="0.2">
      <c r="A41" s="71">
        <v>20</v>
      </c>
      <c r="B41" s="71" t="s">
        <v>177</v>
      </c>
      <c r="C41" s="71" t="s">
        <v>61</v>
      </c>
      <c r="D41" s="71">
        <v>0.56000000000000005</v>
      </c>
      <c r="E41" s="71">
        <v>33</v>
      </c>
      <c r="F41" s="71">
        <v>2</v>
      </c>
      <c r="G41" s="71">
        <v>107.2</v>
      </c>
      <c r="H41" s="71">
        <v>25.565000000000001</v>
      </c>
      <c r="I41" s="71">
        <v>1384</v>
      </c>
      <c r="J41" s="71">
        <v>-27.07</v>
      </c>
      <c r="K41" s="71">
        <v>3.5785999999999999E-3</v>
      </c>
      <c r="L41" s="32">
        <v>40</v>
      </c>
    </row>
    <row r="42" spans="1:12" x14ac:dyDescent="0.2">
      <c r="A42" s="71">
        <v>21</v>
      </c>
      <c r="B42" s="71" t="s">
        <v>179</v>
      </c>
      <c r="C42" s="71" t="s">
        <v>62</v>
      </c>
      <c r="D42" s="71">
        <v>0.6</v>
      </c>
      <c r="E42" s="71">
        <v>33</v>
      </c>
      <c r="F42" s="71">
        <v>1</v>
      </c>
      <c r="G42" s="71">
        <v>57.5</v>
      </c>
      <c r="H42" s="71">
        <v>25.623000000000001</v>
      </c>
      <c r="I42" s="71">
        <v>1386</v>
      </c>
      <c r="J42" s="71">
        <v>-27.097000000000001</v>
      </c>
      <c r="K42" s="71">
        <v>3.5785000000000001E-3</v>
      </c>
      <c r="L42" s="32">
        <v>41</v>
      </c>
    </row>
    <row r="43" spans="1:12" x14ac:dyDescent="0.2">
      <c r="A43" s="71">
        <v>21</v>
      </c>
      <c r="B43" s="71" t="s">
        <v>179</v>
      </c>
      <c r="C43" s="71" t="s">
        <v>62</v>
      </c>
      <c r="D43" s="71">
        <v>0.6</v>
      </c>
      <c r="E43" s="71">
        <v>33</v>
      </c>
      <c r="F43" s="71">
        <v>2</v>
      </c>
      <c r="G43" s="71">
        <v>107</v>
      </c>
      <c r="H43" s="71">
        <v>25.63</v>
      </c>
      <c r="I43" s="71">
        <v>1386</v>
      </c>
      <c r="J43" s="71">
        <v>-27.07</v>
      </c>
      <c r="K43" s="71">
        <v>3.5785999999999999E-3</v>
      </c>
      <c r="L43" s="32">
        <v>42</v>
      </c>
    </row>
    <row r="44" spans="1:12" x14ac:dyDescent="0.2">
      <c r="A44" s="71">
        <v>22</v>
      </c>
      <c r="B44" s="71" t="s">
        <v>17</v>
      </c>
      <c r="C44" s="71" t="s">
        <v>63</v>
      </c>
      <c r="D44" s="71">
        <v>0.55549999999999999</v>
      </c>
      <c r="E44" s="71">
        <v>50</v>
      </c>
      <c r="F44" s="71">
        <v>1</v>
      </c>
      <c r="G44" s="71">
        <v>57.5</v>
      </c>
      <c r="H44" s="71">
        <v>25.748000000000001</v>
      </c>
      <c r="I44" s="71">
        <v>1396</v>
      </c>
      <c r="J44" s="71">
        <v>-27.071999999999999</v>
      </c>
      <c r="K44" s="71">
        <v>3.5785999999999999E-3</v>
      </c>
      <c r="L44" s="32">
        <v>43</v>
      </c>
    </row>
    <row r="45" spans="1:12" x14ac:dyDescent="0.2">
      <c r="A45" s="71">
        <v>22</v>
      </c>
      <c r="B45" s="71" t="s">
        <v>17</v>
      </c>
      <c r="C45" s="71" t="s">
        <v>63</v>
      </c>
      <c r="D45" s="71">
        <v>0.55549999999999999</v>
      </c>
      <c r="E45" s="71">
        <v>50</v>
      </c>
      <c r="F45" s="71">
        <v>2</v>
      </c>
      <c r="G45" s="71">
        <v>105.1</v>
      </c>
      <c r="H45" s="71">
        <v>25.754000000000001</v>
      </c>
      <c r="I45" s="71">
        <v>1394</v>
      </c>
      <c r="J45" s="71">
        <v>-27.07</v>
      </c>
      <c r="K45" s="71">
        <v>3.5785999999999999E-3</v>
      </c>
      <c r="L45" s="32">
        <v>44</v>
      </c>
    </row>
    <row r="46" spans="1:12" x14ac:dyDescent="0.2">
      <c r="A46" s="71">
        <v>23</v>
      </c>
      <c r="B46" s="71" t="s">
        <v>17</v>
      </c>
      <c r="C46" s="71" t="s">
        <v>14</v>
      </c>
      <c r="D46" s="71">
        <v>0.52290000000000003</v>
      </c>
      <c r="E46" s="71">
        <v>50</v>
      </c>
      <c r="F46" s="71">
        <v>1</v>
      </c>
      <c r="G46" s="71">
        <v>57.5</v>
      </c>
      <c r="H46" s="71">
        <v>25.713000000000001</v>
      </c>
      <c r="I46" s="71">
        <v>1393</v>
      </c>
      <c r="J46" s="71">
        <v>-27.068000000000001</v>
      </c>
      <c r="K46" s="71">
        <v>3.5785999999999999E-3</v>
      </c>
      <c r="L46" s="32">
        <v>45</v>
      </c>
    </row>
    <row r="47" spans="1:12" x14ac:dyDescent="0.2">
      <c r="A47" s="71">
        <v>23</v>
      </c>
      <c r="B47" s="71" t="s">
        <v>17</v>
      </c>
      <c r="C47" s="71" t="s">
        <v>14</v>
      </c>
      <c r="D47" s="71">
        <v>0.52290000000000003</v>
      </c>
      <c r="E47" s="71">
        <v>50</v>
      </c>
      <c r="F47" s="71">
        <v>2</v>
      </c>
      <c r="G47" s="71">
        <v>107.2</v>
      </c>
      <c r="H47" s="71">
        <v>25.751000000000001</v>
      </c>
      <c r="I47" s="71">
        <v>1393</v>
      </c>
      <c r="J47" s="71">
        <v>-27.07</v>
      </c>
      <c r="K47" s="71">
        <v>3.5785999999999999E-3</v>
      </c>
      <c r="L47" s="32">
        <v>46</v>
      </c>
    </row>
    <row r="48" spans="1:12" x14ac:dyDescent="0.2">
      <c r="A48" s="71">
        <v>24</v>
      </c>
      <c r="B48" s="71" t="s">
        <v>12</v>
      </c>
      <c r="C48" s="71" t="s">
        <v>15</v>
      </c>
      <c r="D48" s="71">
        <v>0.47460000000000002</v>
      </c>
      <c r="E48" s="71">
        <v>50</v>
      </c>
      <c r="F48" s="71">
        <v>1</v>
      </c>
      <c r="G48" s="71">
        <v>57.5</v>
      </c>
      <c r="H48" s="71">
        <v>25.87</v>
      </c>
      <c r="I48" s="71">
        <v>1401</v>
      </c>
      <c r="J48" s="71">
        <v>-27.056999999999999</v>
      </c>
      <c r="K48" s="71">
        <v>3.5787000000000002E-3</v>
      </c>
      <c r="L48" s="32">
        <v>47</v>
      </c>
    </row>
    <row r="49" spans="1:12" x14ac:dyDescent="0.2">
      <c r="A49" s="71">
        <v>24</v>
      </c>
      <c r="B49" s="71" t="s">
        <v>12</v>
      </c>
      <c r="C49" s="71" t="s">
        <v>15</v>
      </c>
      <c r="D49" s="71">
        <v>0.47460000000000002</v>
      </c>
      <c r="E49" s="71">
        <v>50</v>
      </c>
      <c r="F49" s="71">
        <v>2</v>
      </c>
      <c r="G49" s="71">
        <v>107.2</v>
      </c>
      <c r="H49" s="71">
        <v>25.884</v>
      </c>
      <c r="I49" s="71">
        <v>1398</v>
      </c>
      <c r="J49" s="71">
        <v>-27.07</v>
      </c>
      <c r="K49" s="71">
        <v>3.5785999999999999E-3</v>
      </c>
      <c r="L49" s="32">
        <v>48</v>
      </c>
    </row>
    <row r="50" spans="1:12" x14ac:dyDescent="0.2">
      <c r="A50" s="71">
        <v>25</v>
      </c>
      <c r="B50" s="71" t="s">
        <v>12</v>
      </c>
      <c r="C50" s="71" t="s">
        <v>16</v>
      </c>
      <c r="D50" s="71">
        <v>0.57869999999999999</v>
      </c>
      <c r="E50" s="71">
        <v>50</v>
      </c>
      <c r="F50" s="71">
        <v>1</v>
      </c>
      <c r="G50" s="71">
        <v>57.7</v>
      </c>
      <c r="H50" s="71">
        <v>26.038</v>
      </c>
      <c r="I50" s="71">
        <v>1399</v>
      </c>
      <c r="J50" s="71">
        <v>-27.071999999999999</v>
      </c>
      <c r="K50" s="71">
        <v>3.5785999999999999E-3</v>
      </c>
      <c r="L50" s="32">
        <v>49</v>
      </c>
    </row>
    <row r="51" spans="1:12" x14ac:dyDescent="0.2">
      <c r="A51" s="71">
        <v>25</v>
      </c>
      <c r="B51" s="71" t="s">
        <v>12</v>
      </c>
      <c r="C51" s="71" t="s">
        <v>16</v>
      </c>
      <c r="D51" s="71">
        <v>0.57869999999999999</v>
      </c>
      <c r="E51" s="71">
        <v>50</v>
      </c>
      <c r="F51" s="71">
        <v>2</v>
      </c>
      <c r="G51" s="71">
        <v>107.2</v>
      </c>
      <c r="H51" s="71">
        <v>25.887</v>
      </c>
      <c r="I51" s="71">
        <v>1397</v>
      </c>
      <c r="J51" s="71">
        <v>-27.07</v>
      </c>
      <c r="K51" s="71">
        <v>3.5785999999999999E-3</v>
      </c>
      <c r="L51" s="32">
        <v>50</v>
      </c>
    </row>
    <row r="52" spans="1:12" x14ac:dyDescent="0.2">
      <c r="A52" s="71">
        <v>26</v>
      </c>
      <c r="B52" s="71" t="s">
        <v>185</v>
      </c>
      <c r="C52" s="71" t="s">
        <v>18</v>
      </c>
      <c r="D52" s="71">
        <v>0.6</v>
      </c>
      <c r="E52" s="71">
        <v>33</v>
      </c>
      <c r="F52" s="71">
        <v>1</v>
      </c>
      <c r="G52" s="71">
        <v>57.5</v>
      </c>
      <c r="H52" s="71">
        <v>25.648</v>
      </c>
      <c r="I52" s="71">
        <v>1389</v>
      </c>
      <c r="J52" s="71">
        <v>-27.100999999999999</v>
      </c>
      <c r="K52" s="71">
        <v>3.5785000000000001E-3</v>
      </c>
      <c r="L52" s="32">
        <v>51</v>
      </c>
    </row>
    <row r="53" spans="1:12" x14ac:dyDescent="0.2">
      <c r="A53" s="71">
        <v>26</v>
      </c>
      <c r="B53" s="71" t="s">
        <v>185</v>
      </c>
      <c r="C53" s="71" t="s">
        <v>18</v>
      </c>
      <c r="D53" s="71">
        <v>0.6</v>
      </c>
      <c r="E53" s="71">
        <v>33</v>
      </c>
      <c r="F53" s="71">
        <v>2</v>
      </c>
      <c r="G53" s="71">
        <v>107.2</v>
      </c>
      <c r="H53" s="71">
        <v>25.667000000000002</v>
      </c>
      <c r="I53" s="71">
        <v>1389</v>
      </c>
      <c r="J53" s="71">
        <v>-27.07</v>
      </c>
      <c r="K53" s="71">
        <v>3.5785999999999999E-3</v>
      </c>
      <c r="L53" s="32">
        <v>52</v>
      </c>
    </row>
    <row r="54" spans="1:12" x14ac:dyDescent="0.2">
      <c r="A54" s="71">
        <v>27</v>
      </c>
      <c r="B54" s="71" t="s">
        <v>187</v>
      </c>
      <c r="C54" s="71" t="s">
        <v>19</v>
      </c>
      <c r="D54" s="71">
        <v>0.52</v>
      </c>
      <c r="E54" s="71">
        <v>33</v>
      </c>
      <c r="F54" s="71">
        <v>1</v>
      </c>
      <c r="G54" s="71">
        <v>57.5</v>
      </c>
      <c r="H54" s="71">
        <v>25.785</v>
      </c>
      <c r="I54" s="71">
        <v>1392</v>
      </c>
      <c r="J54" s="71">
        <v>-27.102</v>
      </c>
      <c r="K54" s="71">
        <v>3.5785000000000001E-3</v>
      </c>
      <c r="L54" s="32">
        <v>53</v>
      </c>
    </row>
    <row r="55" spans="1:12" x14ac:dyDescent="0.2">
      <c r="A55" s="71">
        <v>27</v>
      </c>
      <c r="B55" s="71" t="s">
        <v>187</v>
      </c>
      <c r="C55" s="71" t="s">
        <v>19</v>
      </c>
      <c r="D55" s="71">
        <v>0.52</v>
      </c>
      <c r="E55" s="71">
        <v>33</v>
      </c>
      <c r="F55" s="71">
        <v>2</v>
      </c>
      <c r="G55" s="71">
        <v>107.4</v>
      </c>
      <c r="H55" s="71">
        <v>25.76</v>
      </c>
      <c r="I55" s="71">
        <v>1394</v>
      </c>
      <c r="J55" s="71">
        <v>-27.07</v>
      </c>
      <c r="K55" s="71">
        <v>3.5785999999999999E-3</v>
      </c>
      <c r="L55" s="32">
        <v>54</v>
      </c>
    </row>
    <row r="56" spans="1:12" x14ac:dyDescent="0.2">
      <c r="A56" s="71">
        <v>28</v>
      </c>
      <c r="B56" s="71" t="s">
        <v>189</v>
      </c>
      <c r="C56" s="71" t="s">
        <v>20</v>
      </c>
      <c r="D56" s="71">
        <v>0.47</v>
      </c>
      <c r="E56" s="71">
        <v>33</v>
      </c>
      <c r="F56" s="71">
        <v>1</v>
      </c>
      <c r="G56" s="71">
        <v>57.3</v>
      </c>
      <c r="H56" s="71">
        <v>25.725000000000001</v>
      </c>
      <c r="I56" s="71">
        <v>1394</v>
      </c>
      <c r="J56" s="71">
        <v>-27.091999999999999</v>
      </c>
      <c r="K56" s="71">
        <v>3.5785999999999999E-3</v>
      </c>
      <c r="L56" s="32">
        <v>55</v>
      </c>
    </row>
    <row r="57" spans="1:12" x14ac:dyDescent="0.2">
      <c r="A57" s="71">
        <v>28</v>
      </c>
      <c r="B57" s="71" t="s">
        <v>189</v>
      </c>
      <c r="C57" s="71" t="s">
        <v>20</v>
      </c>
      <c r="D57" s="71">
        <v>0.47</v>
      </c>
      <c r="E57" s="71">
        <v>33</v>
      </c>
      <c r="F57" s="71">
        <v>2</v>
      </c>
      <c r="G57" s="71">
        <v>107.2</v>
      </c>
      <c r="H57" s="71">
        <v>25.739000000000001</v>
      </c>
      <c r="I57" s="71">
        <v>1394</v>
      </c>
      <c r="J57" s="71">
        <v>-27.07</v>
      </c>
      <c r="K57" s="71">
        <v>3.5785999999999999E-3</v>
      </c>
      <c r="L57" s="32">
        <v>56</v>
      </c>
    </row>
    <row r="58" spans="1:12" x14ac:dyDescent="0.2">
      <c r="A58" s="71">
        <v>29</v>
      </c>
      <c r="B58" s="71" t="s">
        <v>191</v>
      </c>
      <c r="C58" s="71" t="s">
        <v>21</v>
      </c>
      <c r="D58" s="71">
        <v>0.55000000000000004</v>
      </c>
      <c r="E58" s="71">
        <v>33</v>
      </c>
      <c r="F58" s="71">
        <v>1</v>
      </c>
      <c r="G58" s="71">
        <v>57.1</v>
      </c>
      <c r="H58" s="71">
        <v>25.704999999999998</v>
      </c>
      <c r="I58" s="71">
        <v>1392</v>
      </c>
      <c r="J58" s="71">
        <v>-27.062999999999999</v>
      </c>
      <c r="K58" s="71">
        <v>3.5787000000000002E-3</v>
      </c>
      <c r="L58" s="32">
        <v>57</v>
      </c>
    </row>
    <row r="59" spans="1:12" x14ac:dyDescent="0.2">
      <c r="A59" s="71">
        <v>29</v>
      </c>
      <c r="B59" s="71" t="s">
        <v>191</v>
      </c>
      <c r="C59" s="71" t="s">
        <v>21</v>
      </c>
      <c r="D59" s="71">
        <v>0.55000000000000004</v>
      </c>
      <c r="E59" s="71">
        <v>33</v>
      </c>
      <c r="F59" s="71">
        <v>2</v>
      </c>
      <c r="G59" s="71">
        <v>107</v>
      </c>
      <c r="H59" s="71">
        <v>25.724</v>
      </c>
      <c r="I59" s="71">
        <v>1394</v>
      </c>
      <c r="J59" s="71">
        <v>-27.07</v>
      </c>
      <c r="K59" s="71">
        <v>3.5785999999999999E-3</v>
      </c>
      <c r="L59" s="32">
        <v>58</v>
      </c>
    </row>
    <row r="60" spans="1:12" x14ac:dyDescent="0.2">
      <c r="A60" s="71">
        <v>30</v>
      </c>
      <c r="B60" s="71" t="s">
        <v>193</v>
      </c>
      <c r="C60" s="71" t="s">
        <v>22</v>
      </c>
      <c r="D60" s="71">
        <v>0.51</v>
      </c>
      <c r="E60" s="71">
        <v>33</v>
      </c>
      <c r="F60" s="71">
        <v>1</v>
      </c>
      <c r="G60" s="71">
        <v>57.5</v>
      </c>
      <c r="H60" s="71">
        <v>25.692</v>
      </c>
      <c r="I60" s="71">
        <v>1390</v>
      </c>
      <c r="J60" s="71">
        <v>-27.065000000000001</v>
      </c>
      <c r="K60" s="71">
        <v>3.5785999999999999E-3</v>
      </c>
      <c r="L60" s="32">
        <v>59</v>
      </c>
    </row>
    <row r="61" spans="1:12" x14ac:dyDescent="0.2">
      <c r="A61" s="71">
        <v>30</v>
      </c>
      <c r="B61" s="71" t="s">
        <v>193</v>
      </c>
      <c r="C61" s="71" t="s">
        <v>22</v>
      </c>
      <c r="D61" s="71">
        <v>0.51</v>
      </c>
      <c r="E61" s="71">
        <v>33</v>
      </c>
      <c r="F61" s="71">
        <v>2</v>
      </c>
      <c r="G61" s="71">
        <v>107.4</v>
      </c>
      <c r="H61" s="71">
        <v>25.797000000000001</v>
      </c>
      <c r="I61" s="71">
        <v>1391</v>
      </c>
      <c r="J61" s="71">
        <v>-27.07</v>
      </c>
      <c r="K61" s="71">
        <v>3.5785999999999999E-3</v>
      </c>
      <c r="L61" s="32">
        <v>60</v>
      </c>
    </row>
    <row r="62" spans="1:12" x14ac:dyDescent="0.2">
      <c r="A62" s="71">
        <v>31</v>
      </c>
      <c r="B62" s="71" t="s">
        <v>195</v>
      </c>
      <c r="C62" s="71" t="s">
        <v>90</v>
      </c>
      <c r="D62" s="71">
        <v>0.49</v>
      </c>
      <c r="E62" s="71">
        <v>33</v>
      </c>
      <c r="F62" s="71">
        <v>1</v>
      </c>
      <c r="G62" s="71">
        <v>57.5</v>
      </c>
      <c r="H62" s="71">
        <v>25.687000000000001</v>
      </c>
      <c r="I62" s="71">
        <v>1390</v>
      </c>
      <c r="J62" s="71">
        <v>-27.01</v>
      </c>
      <c r="K62" s="71">
        <v>3.5788999999999999E-3</v>
      </c>
      <c r="L62" s="32">
        <v>61</v>
      </c>
    </row>
    <row r="63" spans="1:12" x14ac:dyDescent="0.2">
      <c r="A63" s="71">
        <v>31</v>
      </c>
      <c r="B63" s="71" t="s">
        <v>195</v>
      </c>
      <c r="C63" s="71" t="s">
        <v>90</v>
      </c>
      <c r="D63" s="71">
        <v>0.49</v>
      </c>
      <c r="E63" s="71">
        <v>33</v>
      </c>
      <c r="F63" s="71">
        <v>2</v>
      </c>
      <c r="G63" s="71">
        <v>107.2</v>
      </c>
      <c r="H63" s="71">
        <v>25.716999999999999</v>
      </c>
      <c r="I63" s="71">
        <v>1390</v>
      </c>
      <c r="J63" s="71">
        <v>-27.07</v>
      </c>
      <c r="K63" s="71">
        <v>3.5785999999999999E-3</v>
      </c>
      <c r="L63" s="32">
        <v>62</v>
      </c>
    </row>
    <row r="64" spans="1:12" x14ac:dyDescent="0.2">
      <c r="A64" s="71">
        <v>32</v>
      </c>
      <c r="B64" s="71" t="s">
        <v>197</v>
      </c>
      <c r="C64" s="71" t="s">
        <v>91</v>
      </c>
      <c r="D64" s="71">
        <v>0.57999999999999996</v>
      </c>
      <c r="E64" s="71">
        <v>33</v>
      </c>
      <c r="F64" s="71">
        <v>1</v>
      </c>
      <c r="G64" s="71">
        <v>57.5</v>
      </c>
      <c r="H64" s="71">
        <v>25.88</v>
      </c>
      <c r="I64" s="71">
        <v>1402</v>
      </c>
      <c r="J64" s="71">
        <v>-27.07</v>
      </c>
      <c r="K64" s="71">
        <v>3.5785999999999999E-3</v>
      </c>
      <c r="L64" s="32">
        <v>63</v>
      </c>
    </row>
    <row r="65" spans="1:12" x14ac:dyDescent="0.2">
      <c r="A65" s="71">
        <v>32</v>
      </c>
      <c r="B65" s="71" t="s">
        <v>197</v>
      </c>
      <c r="C65" s="71" t="s">
        <v>91</v>
      </c>
      <c r="D65" s="71">
        <v>0.57999999999999996</v>
      </c>
      <c r="E65" s="71">
        <v>33</v>
      </c>
      <c r="F65" s="71">
        <v>2</v>
      </c>
      <c r="G65" s="71">
        <v>107.2</v>
      </c>
      <c r="H65" s="71">
        <v>25.89</v>
      </c>
      <c r="I65" s="71">
        <v>1400</v>
      </c>
      <c r="J65" s="71">
        <v>-27.07</v>
      </c>
      <c r="K65" s="71">
        <v>3.5785999999999999E-3</v>
      </c>
      <c r="L65" s="32">
        <v>64</v>
      </c>
    </row>
    <row r="66" spans="1:12" x14ac:dyDescent="0.2">
      <c r="A66" s="71">
        <v>33</v>
      </c>
      <c r="B66" s="71" t="s">
        <v>199</v>
      </c>
      <c r="C66" s="71" t="s">
        <v>92</v>
      </c>
      <c r="D66" s="71">
        <v>0.49</v>
      </c>
      <c r="E66" s="71">
        <v>33</v>
      </c>
      <c r="F66" s="71">
        <v>1</v>
      </c>
      <c r="G66" s="71">
        <v>57.5</v>
      </c>
      <c r="H66" s="71">
        <v>25.795000000000002</v>
      </c>
      <c r="I66" s="71">
        <v>1393</v>
      </c>
      <c r="J66" s="71">
        <v>-27.093</v>
      </c>
      <c r="K66" s="71">
        <v>3.5785000000000001E-3</v>
      </c>
      <c r="L66" s="32">
        <v>65</v>
      </c>
    </row>
    <row r="67" spans="1:12" x14ac:dyDescent="0.2">
      <c r="A67" s="71">
        <v>33</v>
      </c>
      <c r="B67" s="71" t="s">
        <v>199</v>
      </c>
      <c r="C67" s="71" t="s">
        <v>92</v>
      </c>
      <c r="D67" s="71">
        <v>0.49</v>
      </c>
      <c r="E67" s="71">
        <v>33</v>
      </c>
      <c r="F67" s="71">
        <v>2</v>
      </c>
      <c r="G67" s="71">
        <v>107.2</v>
      </c>
      <c r="H67" s="71">
        <v>25.779</v>
      </c>
      <c r="I67" s="71">
        <v>1396</v>
      </c>
      <c r="J67" s="71">
        <v>-27.07</v>
      </c>
      <c r="K67" s="71">
        <v>3.5785999999999999E-3</v>
      </c>
      <c r="L67" s="32">
        <v>66</v>
      </c>
    </row>
    <row r="68" spans="1:12" x14ac:dyDescent="0.2">
      <c r="A68" s="71">
        <v>34</v>
      </c>
      <c r="B68" s="71" t="s">
        <v>201</v>
      </c>
      <c r="C68" s="71" t="s">
        <v>93</v>
      </c>
      <c r="D68" s="71">
        <v>0.54</v>
      </c>
      <c r="E68" s="71">
        <v>33</v>
      </c>
      <c r="F68" s="71">
        <v>1</v>
      </c>
      <c r="G68" s="71">
        <v>57.5</v>
      </c>
      <c r="H68" s="71">
        <v>25.779</v>
      </c>
      <c r="I68" s="71">
        <v>1395</v>
      </c>
      <c r="J68" s="71">
        <v>-27.061</v>
      </c>
      <c r="K68" s="71">
        <v>3.5787000000000002E-3</v>
      </c>
      <c r="L68" s="32">
        <v>67</v>
      </c>
    </row>
    <row r="69" spans="1:12" x14ac:dyDescent="0.2">
      <c r="A69" s="71">
        <v>34</v>
      </c>
      <c r="B69" s="71" t="s">
        <v>201</v>
      </c>
      <c r="C69" s="71" t="s">
        <v>93</v>
      </c>
      <c r="D69" s="71">
        <v>0.54</v>
      </c>
      <c r="E69" s="71">
        <v>33</v>
      </c>
      <c r="F69" s="71">
        <v>2</v>
      </c>
      <c r="G69" s="71">
        <v>107.2</v>
      </c>
      <c r="H69" s="71">
        <v>25.757999999999999</v>
      </c>
      <c r="I69" s="71">
        <v>1395</v>
      </c>
      <c r="J69" s="71">
        <v>-27.07</v>
      </c>
      <c r="K69" s="71">
        <v>3.5785999999999999E-3</v>
      </c>
      <c r="L69" s="32">
        <v>68</v>
      </c>
    </row>
    <row r="70" spans="1:12" x14ac:dyDescent="0.2">
      <c r="A70" s="71">
        <v>35</v>
      </c>
      <c r="B70" s="71" t="s">
        <v>203</v>
      </c>
      <c r="C70" s="71" t="s">
        <v>94</v>
      </c>
      <c r="D70" s="71">
        <v>0.48</v>
      </c>
      <c r="E70" s="71">
        <v>33</v>
      </c>
      <c r="F70" s="71">
        <v>1</v>
      </c>
      <c r="G70" s="71">
        <v>57.3</v>
      </c>
      <c r="H70" s="71">
        <v>25.748000000000001</v>
      </c>
      <c r="I70" s="71">
        <v>1394</v>
      </c>
      <c r="J70" s="71">
        <v>-27.007000000000001</v>
      </c>
      <c r="K70" s="71">
        <v>3.5788999999999999E-3</v>
      </c>
      <c r="L70" s="32">
        <v>69</v>
      </c>
    </row>
    <row r="71" spans="1:12" x14ac:dyDescent="0.2">
      <c r="A71" s="71">
        <v>35</v>
      </c>
      <c r="B71" s="71" t="s">
        <v>203</v>
      </c>
      <c r="C71" s="71" t="s">
        <v>94</v>
      </c>
      <c r="D71" s="71">
        <v>0.48</v>
      </c>
      <c r="E71" s="71">
        <v>33</v>
      </c>
      <c r="F71" s="71">
        <v>2</v>
      </c>
      <c r="G71" s="71">
        <v>107</v>
      </c>
      <c r="H71" s="71">
        <v>25.777000000000001</v>
      </c>
      <c r="I71" s="71">
        <v>1394</v>
      </c>
      <c r="J71" s="71">
        <v>-27.07</v>
      </c>
      <c r="K71" s="71">
        <v>3.5785999999999999E-3</v>
      </c>
      <c r="L71" s="32">
        <v>70</v>
      </c>
    </row>
    <row r="72" spans="1:12" x14ac:dyDescent="0.2">
      <c r="A72" s="71">
        <v>36</v>
      </c>
      <c r="B72" s="71" t="s">
        <v>205</v>
      </c>
      <c r="C72" s="71" t="s">
        <v>95</v>
      </c>
      <c r="D72" s="71">
        <v>0.59</v>
      </c>
      <c r="E72" s="71">
        <v>33</v>
      </c>
      <c r="F72" s="71">
        <v>1</v>
      </c>
      <c r="G72" s="71">
        <v>57.5</v>
      </c>
      <c r="H72" s="71">
        <v>25.850999999999999</v>
      </c>
      <c r="I72" s="71">
        <v>1398</v>
      </c>
      <c r="J72" s="71">
        <v>-27.032</v>
      </c>
      <c r="K72" s="71">
        <v>3.5788E-3</v>
      </c>
      <c r="L72" s="32">
        <v>71</v>
      </c>
    </row>
    <row r="73" spans="1:12" x14ac:dyDescent="0.2">
      <c r="A73" s="71">
        <v>36</v>
      </c>
      <c r="B73" s="71" t="s">
        <v>205</v>
      </c>
      <c r="C73" s="71" t="s">
        <v>95</v>
      </c>
      <c r="D73" s="71">
        <v>0.59</v>
      </c>
      <c r="E73" s="71">
        <v>33</v>
      </c>
      <c r="F73" s="71">
        <v>2</v>
      </c>
      <c r="G73" s="71">
        <v>107.2</v>
      </c>
      <c r="H73" s="71">
        <v>25.806000000000001</v>
      </c>
      <c r="I73" s="71">
        <v>1400</v>
      </c>
      <c r="J73" s="71">
        <v>-27.07</v>
      </c>
      <c r="K73" s="71">
        <v>3.5785999999999999E-3</v>
      </c>
      <c r="L73" s="32">
        <v>72</v>
      </c>
    </row>
    <row r="74" spans="1:12" x14ac:dyDescent="0.2">
      <c r="A74" s="71">
        <v>37</v>
      </c>
      <c r="B74" s="71" t="s">
        <v>207</v>
      </c>
      <c r="C74" s="71" t="s">
        <v>96</v>
      </c>
      <c r="D74" s="71">
        <v>0.45</v>
      </c>
      <c r="E74" s="71">
        <v>33</v>
      </c>
      <c r="F74" s="71">
        <v>1</v>
      </c>
      <c r="G74" s="71">
        <v>57.5</v>
      </c>
      <c r="H74" s="71">
        <v>25.870999999999999</v>
      </c>
      <c r="I74" s="71">
        <v>1402</v>
      </c>
      <c r="J74" s="71">
        <v>-27.050999999999998</v>
      </c>
      <c r="K74" s="71">
        <v>3.5787000000000002E-3</v>
      </c>
      <c r="L74" s="32">
        <v>73</v>
      </c>
    </row>
    <row r="75" spans="1:12" x14ac:dyDescent="0.2">
      <c r="A75" s="71">
        <v>37</v>
      </c>
      <c r="B75" s="71" t="s">
        <v>207</v>
      </c>
      <c r="C75" s="71" t="s">
        <v>96</v>
      </c>
      <c r="D75" s="71">
        <v>0.45</v>
      </c>
      <c r="E75" s="71">
        <v>33</v>
      </c>
      <c r="F75" s="71">
        <v>2</v>
      </c>
      <c r="G75" s="71">
        <v>107.2</v>
      </c>
      <c r="H75" s="71">
        <v>25.96</v>
      </c>
      <c r="I75" s="71">
        <v>1404</v>
      </c>
      <c r="J75" s="71">
        <v>-27.07</v>
      </c>
      <c r="K75" s="71">
        <v>3.5785999999999999E-3</v>
      </c>
      <c r="L75" s="32">
        <v>74</v>
      </c>
    </row>
    <row r="76" spans="1:12" x14ac:dyDescent="0.2">
      <c r="A76" s="71">
        <v>38</v>
      </c>
      <c r="B76" s="71" t="s">
        <v>209</v>
      </c>
      <c r="C76" s="71" t="s">
        <v>97</v>
      </c>
      <c r="D76" s="71">
        <v>0.51</v>
      </c>
      <c r="E76" s="71">
        <v>33</v>
      </c>
      <c r="F76" s="71">
        <v>1</v>
      </c>
      <c r="G76" s="71">
        <v>57.5</v>
      </c>
      <c r="H76" s="71">
        <v>25.905000000000001</v>
      </c>
      <c r="I76" s="71">
        <v>1402</v>
      </c>
      <c r="J76" s="71">
        <v>-27.073</v>
      </c>
      <c r="K76" s="71">
        <v>3.5785999999999999E-3</v>
      </c>
      <c r="L76" s="32">
        <v>75</v>
      </c>
    </row>
    <row r="77" spans="1:12" x14ac:dyDescent="0.2">
      <c r="A77" s="71">
        <v>38</v>
      </c>
      <c r="B77" s="71" t="s">
        <v>209</v>
      </c>
      <c r="C77" s="71" t="s">
        <v>97</v>
      </c>
      <c r="D77" s="71">
        <v>0.51</v>
      </c>
      <c r="E77" s="71">
        <v>33</v>
      </c>
      <c r="F77" s="71">
        <v>2</v>
      </c>
      <c r="G77" s="71">
        <v>107.2</v>
      </c>
      <c r="H77" s="71">
        <v>25.911000000000001</v>
      </c>
      <c r="I77" s="71">
        <v>1402</v>
      </c>
      <c r="J77" s="71">
        <v>-27.07</v>
      </c>
      <c r="K77" s="71">
        <v>3.5785999999999999E-3</v>
      </c>
      <c r="L77" s="32">
        <v>76</v>
      </c>
    </row>
    <row r="78" spans="1:12" x14ac:dyDescent="0.2">
      <c r="A78" s="71">
        <v>39</v>
      </c>
      <c r="B78" s="71" t="s">
        <v>211</v>
      </c>
      <c r="C78" s="71" t="s">
        <v>98</v>
      </c>
      <c r="D78" s="71">
        <v>0.59</v>
      </c>
      <c r="E78" s="71">
        <v>33</v>
      </c>
      <c r="F78" s="71">
        <v>1</v>
      </c>
      <c r="G78" s="71">
        <v>57.5</v>
      </c>
      <c r="H78" s="71">
        <v>25.878</v>
      </c>
      <c r="I78" s="71">
        <v>1401</v>
      </c>
      <c r="J78" s="71">
        <v>-27.032</v>
      </c>
      <c r="K78" s="71">
        <v>3.5788E-3</v>
      </c>
      <c r="L78" s="32">
        <v>77</v>
      </c>
    </row>
    <row r="79" spans="1:12" x14ac:dyDescent="0.2">
      <c r="A79" s="71">
        <v>39</v>
      </c>
      <c r="B79" s="71" t="s">
        <v>211</v>
      </c>
      <c r="C79" s="71" t="s">
        <v>98</v>
      </c>
      <c r="D79" s="71">
        <v>0.59</v>
      </c>
      <c r="E79" s="71">
        <v>33</v>
      </c>
      <c r="F79" s="71">
        <v>2</v>
      </c>
      <c r="G79" s="71">
        <v>107.2</v>
      </c>
      <c r="H79" s="71">
        <v>25.902999999999999</v>
      </c>
      <c r="I79" s="71">
        <v>1402</v>
      </c>
      <c r="J79" s="71">
        <v>-27.07</v>
      </c>
      <c r="K79" s="71">
        <v>3.5785999999999999E-3</v>
      </c>
      <c r="L79" s="32">
        <v>78</v>
      </c>
    </row>
    <row r="80" spans="1:12" x14ac:dyDescent="0.2">
      <c r="A80" s="71">
        <v>40</v>
      </c>
      <c r="B80" s="71" t="s">
        <v>213</v>
      </c>
      <c r="C80" s="71" t="s">
        <v>99</v>
      </c>
      <c r="D80" s="71">
        <v>0.45</v>
      </c>
      <c r="E80" s="71">
        <v>33</v>
      </c>
      <c r="F80" s="71">
        <v>1</v>
      </c>
      <c r="G80" s="71">
        <v>57.5</v>
      </c>
      <c r="H80" s="71">
        <v>26.018000000000001</v>
      </c>
      <c r="I80" s="71">
        <v>1408</v>
      </c>
      <c r="J80" s="71">
        <v>-27.093</v>
      </c>
      <c r="K80" s="71">
        <v>3.5785000000000001E-3</v>
      </c>
      <c r="L80" s="32">
        <v>79</v>
      </c>
    </row>
    <row r="81" spans="1:12" x14ac:dyDescent="0.2">
      <c r="A81" s="71">
        <v>40</v>
      </c>
      <c r="B81" s="71" t="s">
        <v>213</v>
      </c>
      <c r="C81" s="71" t="s">
        <v>99</v>
      </c>
      <c r="D81" s="71">
        <v>0.45</v>
      </c>
      <c r="E81" s="71">
        <v>33</v>
      </c>
      <c r="F81" s="71">
        <v>2</v>
      </c>
      <c r="G81" s="71">
        <v>107.2</v>
      </c>
      <c r="H81" s="71">
        <v>26.045000000000002</v>
      </c>
      <c r="I81" s="71">
        <v>1409</v>
      </c>
      <c r="J81" s="71">
        <v>-27.07</v>
      </c>
      <c r="K81" s="71">
        <v>3.5785999999999999E-3</v>
      </c>
      <c r="L81" s="32">
        <v>80</v>
      </c>
    </row>
    <row r="82" spans="1:12" x14ac:dyDescent="0.2">
      <c r="A82" s="71">
        <v>41</v>
      </c>
      <c r="B82" s="71" t="s">
        <v>215</v>
      </c>
      <c r="C82" s="71" t="s">
        <v>100</v>
      </c>
      <c r="D82" s="71">
        <v>0.5</v>
      </c>
      <c r="E82" s="71">
        <v>33</v>
      </c>
      <c r="F82" s="71">
        <v>1</v>
      </c>
      <c r="G82" s="71">
        <v>57.5</v>
      </c>
      <c r="H82" s="71">
        <v>26.004000000000001</v>
      </c>
      <c r="I82" s="71">
        <v>1409</v>
      </c>
      <c r="J82" s="71">
        <v>-27.044</v>
      </c>
      <c r="K82" s="71">
        <v>3.5787000000000002E-3</v>
      </c>
      <c r="L82" s="32">
        <v>81</v>
      </c>
    </row>
    <row r="83" spans="1:12" x14ac:dyDescent="0.2">
      <c r="A83" s="71">
        <v>41</v>
      </c>
      <c r="B83" s="71" t="s">
        <v>215</v>
      </c>
      <c r="C83" s="71" t="s">
        <v>100</v>
      </c>
      <c r="D83" s="71">
        <v>0.5</v>
      </c>
      <c r="E83" s="71">
        <v>33</v>
      </c>
      <c r="F83" s="71">
        <v>2</v>
      </c>
      <c r="G83" s="71">
        <v>107.2</v>
      </c>
      <c r="H83" s="71">
        <v>26.11</v>
      </c>
      <c r="I83" s="71">
        <v>1408</v>
      </c>
      <c r="J83" s="71">
        <v>-27.07</v>
      </c>
      <c r="K83" s="71">
        <v>3.5785999999999999E-3</v>
      </c>
      <c r="L83" s="32">
        <v>82</v>
      </c>
    </row>
    <row r="84" spans="1:12" x14ac:dyDescent="0.2">
      <c r="A84" s="71">
        <v>42</v>
      </c>
      <c r="B84" s="71" t="s">
        <v>17</v>
      </c>
      <c r="C84" s="71" t="s">
        <v>101</v>
      </c>
      <c r="D84" s="71">
        <v>0.54179999999999995</v>
      </c>
      <c r="E84">
        <v>57</v>
      </c>
      <c r="F84">
        <v>1</v>
      </c>
      <c r="G84">
        <v>57.3</v>
      </c>
      <c r="H84">
        <v>26.31</v>
      </c>
      <c r="I84">
        <v>1422</v>
      </c>
      <c r="J84">
        <v>-27.074000000000002</v>
      </c>
      <c r="K84">
        <v>3.5785999999999999E-3</v>
      </c>
      <c r="L84" s="32">
        <v>83</v>
      </c>
    </row>
    <row r="85" spans="1:12" x14ac:dyDescent="0.2">
      <c r="A85" s="71">
        <v>42</v>
      </c>
      <c r="B85" s="71" t="s">
        <v>17</v>
      </c>
      <c r="C85" s="71" t="s">
        <v>101</v>
      </c>
      <c r="D85" s="71">
        <v>0.54179999999999995</v>
      </c>
      <c r="E85">
        <v>57</v>
      </c>
      <c r="F85">
        <v>2</v>
      </c>
      <c r="G85">
        <v>106.6</v>
      </c>
      <c r="H85">
        <v>26.306000000000001</v>
      </c>
      <c r="I85">
        <v>1421</v>
      </c>
      <c r="J85">
        <v>-27.07</v>
      </c>
      <c r="K85">
        <v>3.5785999999999999E-3</v>
      </c>
      <c r="L85" s="32">
        <v>84</v>
      </c>
    </row>
    <row r="86" spans="1:12" x14ac:dyDescent="0.2">
      <c r="A86" s="71">
        <v>43</v>
      </c>
      <c r="B86" s="71" t="s">
        <v>17</v>
      </c>
      <c r="C86" s="71" t="s">
        <v>102</v>
      </c>
      <c r="D86" s="71">
        <v>0.58320000000000005</v>
      </c>
      <c r="E86">
        <v>57</v>
      </c>
      <c r="F86">
        <v>1</v>
      </c>
      <c r="G86">
        <v>57.5</v>
      </c>
      <c r="H86">
        <v>26.238</v>
      </c>
      <c r="I86">
        <v>1421</v>
      </c>
      <c r="J86">
        <v>-27.04</v>
      </c>
      <c r="K86">
        <v>3.5787000000000002E-3</v>
      </c>
      <c r="L86" s="32">
        <v>85</v>
      </c>
    </row>
    <row r="87" spans="1:12" x14ac:dyDescent="0.2">
      <c r="A87" s="71">
        <v>43</v>
      </c>
      <c r="B87" s="71" t="s">
        <v>17</v>
      </c>
      <c r="C87" s="71" t="s">
        <v>102</v>
      </c>
      <c r="D87" s="71">
        <v>0.58320000000000005</v>
      </c>
      <c r="E87">
        <v>57</v>
      </c>
      <c r="F87">
        <v>2</v>
      </c>
      <c r="G87">
        <v>107</v>
      </c>
      <c r="H87">
        <v>26.265999999999998</v>
      </c>
      <c r="I87">
        <v>1420</v>
      </c>
      <c r="J87">
        <v>-27.07</v>
      </c>
      <c r="K87">
        <v>3.5785999999999999E-3</v>
      </c>
      <c r="L87" s="32">
        <v>86</v>
      </c>
    </row>
    <row r="88" spans="1:12" x14ac:dyDescent="0.2">
      <c r="A88" s="71">
        <v>44</v>
      </c>
      <c r="B88" s="71" t="s">
        <v>12</v>
      </c>
      <c r="C88" s="71" t="s">
        <v>103</v>
      </c>
      <c r="D88" s="71">
        <v>0.47410000000000002</v>
      </c>
      <c r="E88">
        <v>57</v>
      </c>
      <c r="F88">
        <v>1</v>
      </c>
      <c r="G88">
        <v>57.5</v>
      </c>
      <c r="H88">
        <v>26.346</v>
      </c>
      <c r="I88">
        <v>1428</v>
      </c>
      <c r="J88">
        <v>-27.056999999999999</v>
      </c>
      <c r="K88">
        <v>3.5787000000000002E-3</v>
      </c>
      <c r="L88" s="32">
        <v>87</v>
      </c>
    </row>
    <row r="89" spans="1:12" x14ac:dyDescent="0.2">
      <c r="A89" s="71">
        <v>44</v>
      </c>
      <c r="B89" s="71" t="s">
        <v>12</v>
      </c>
      <c r="C89" s="71" t="s">
        <v>103</v>
      </c>
      <c r="D89" s="71">
        <v>0.47410000000000002</v>
      </c>
      <c r="E89">
        <v>57</v>
      </c>
      <c r="F89">
        <v>2</v>
      </c>
      <c r="G89">
        <v>107.2</v>
      </c>
      <c r="H89">
        <v>26.372</v>
      </c>
      <c r="I89">
        <v>1425</v>
      </c>
      <c r="J89">
        <v>-27.07</v>
      </c>
      <c r="K89">
        <v>3.5785999999999999E-3</v>
      </c>
      <c r="L89" s="32">
        <v>88</v>
      </c>
    </row>
    <row r="90" spans="1:12" x14ac:dyDescent="0.2">
      <c r="A90" s="71">
        <v>45</v>
      </c>
      <c r="B90" s="71" t="s">
        <v>12</v>
      </c>
      <c r="C90" s="71" t="s">
        <v>104</v>
      </c>
      <c r="D90" s="71">
        <v>0.61429999999999996</v>
      </c>
      <c r="E90">
        <v>57</v>
      </c>
      <c r="F90">
        <v>1</v>
      </c>
      <c r="G90">
        <v>57.5</v>
      </c>
      <c r="H90">
        <v>26.283999999999999</v>
      </c>
      <c r="I90">
        <v>1423</v>
      </c>
      <c r="J90">
        <v>-27.062999999999999</v>
      </c>
      <c r="K90">
        <v>3.5787000000000002E-3</v>
      </c>
      <c r="L90" s="32">
        <v>89</v>
      </c>
    </row>
    <row r="91" spans="1:12" x14ac:dyDescent="0.2">
      <c r="A91" s="71">
        <v>45</v>
      </c>
      <c r="B91" s="71" t="s">
        <v>12</v>
      </c>
      <c r="C91" s="71" t="s">
        <v>104</v>
      </c>
      <c r="D91" s="71">
        <v>0.61429999999999996</v>
      </c>
      <c r="E91">
        <v>57</v>
      </c>
      <c r="F91">
        <v>2</v>
      </c>
      <c r="G91">
        <v>107.2</v>
      </c>
      <c r="H91">
        <v>26.321000000000002</v>
      </c>
      <c r="I91">
        <v>1422</v>
      </c>
      <c r="J91">
        <v>-27.07</v>
      </c>
      <c r="K91">
        <v>3.5785999999999999E-3</v>
      </c>
      <c r="L91" s="32">
        <v>90</v>
      </c>
    </row>
    <row r="92" spans="1:12" x14ac:dyDescent="0.2">
      <c r="A92" s="71">
        <v>46</v>
      </c>
      <c r="B92" s="71" t="s">
        <v>221</v>
      </c>
      <c r="C92" s="71" t="s">
        <v>105</v>
      </c>
      <c r="D92" s="71">
        <v>0.45</v>
      </c>
      <c r="E92">
        <v>33</v>
      </c>
      <c r="F92">
        <v>1</v>
      </c>
      <c r="G92">
        <v>57.5</v>
      </c>
      <c r="H92">
        <v>25.83</v>
      </c>
      <c r="I92">
        <v>1398</v>
      </c>
      <c r="J92">
        <v>-27.038</v>
      </c>
      <c r="K92">
        <v>3.5787000000000002E-3</v>
      </c>
      <c r="L92" s="32">
        <v>91</v>
      </c>
    </row>
    <row r="93" spans="1:12" x14ac:dyDescent="0.2">
      <c r="A93" s="71">
        <v>46</v>
      </c>
      <c r="B93" s="71" t="s">
        <v>221</v>
      </c>
      <c r="C93" s="71" t="s">
        <v>105</v>
      </c>
      <c r="D93" s="71">
        <v>0.45</v>
      </c>
      <c r="E93">
        <v>33</v>
      </c>
      <c r="F93">
        <v>2</v>
      </c>
      <c r="G93">
        <v>107.2</v>
      </c>
      <c r="H93">
        <v>25.901</v>
      </c>
      <c r="I93">
        <v>1400</v>
      </c>
      <c r="J93">
        <v>-27.07</v>
      </c>
      <c r="K93">
        <v>3.5785999999999999E-3</v>
      </c>
      <c r="L93" s="32">
        <v>92</v>
      </c>
    </row>
    <row r="94" spans="1:12" x14ac:dyDescent="0.2">
      <c r="A94" s="71">
        <v>47</v>
      </c>
      <c r="B94" s="71" t="s">
        <v>223</v>
      </c>
      <c r="C94" s="71" t="s">
        <v>106</v>
      </c>
      <c r="D94" s="71">
        <v>0.6</v>
      </c>
      <c r="E94">
        <v>33</v>
      </c>
      <c r="F94">
        <v>1</v>
      </c>
      <c r="G94">
        <v>57.5</v>
      </c>
      <c r="H94">
        <v>25.956</v>
      </c>
      <c r="I94">
        <v>1405</v>
      </c>
      <c r="J94">
        <v>-27.114999999999998</v>
      </c>
      <c r="K94">
        <v>3.5785000000000001E-3</v>
      </c>
      <c r="L94" s="32">
        <v>93</v>
      </c>
    </row>
    <row r="95" spans="1:12" x14ac:dyDescent="0.2">
      <c r="A95" s="71">
        <v>47</v>
      </c>
      <c r="B95" s="71" t="s">
        <v>223</v>
      </c>
      <c r="C95" s="71" t="s">
        <v>106</v>
      </c>
      <c r="D95" s="71">
        <v>0.6</v>
      </c>
      <c r="E95">
        <v>33</v>
      </c>
      <c r="F95">
        <v>2</v>
      </c>
      <c r="G95">
        <v>107.2</v>
      </c>
      <c r="H95">
        <v>25.984999999999999</v>
      </c>
      <c r="I95">
        <v>1405</v>
      </c>
      <c r="J95">
        <v>-27.07</v>
      </c>
      <c r="K95">
        <v>3.5785999999999999E-3</v>
      </c>
      <c r="L95" s="32">
        <v>94</v>
      </c>
    </row>
    <row r="96" spans="1:12" x14ac:dyDescent="0.2">
      <c r="A96" s="71">
        <v>48</v>
      </c>
      <c r="B96" s="71" t="s">
        <v>225</v>
      </c>
      <c r="C96" s="71" t="s">
        <v>107</v>
      </c>
      <c r="D96" s="71">
        <v>0.48</v>
      </c>
      <c r="E96">
        <v>33</v>
      </c>
      <c r="F96">
        <v>1</v>
      </c>
      <c r="G96">
        <v>57.5</v>
      </c>
      <c r="H96">
        <v>25.966999999999999</v>
      </c>
      <c r="I96">
        <v>1405</v>
      </c>
      <c r="J96">
        <v>-27.068000000000001</v>
      </c>
      <c r="K96">
        <v>3.5785999999999999E-3</v>
      </c>
      <c r="L96" s="32">
        <v>95</v>
      </c>
    </row>
    <row r="97" spans="1:12" x14ac:dyDescent="0.2">
      <c r="A97" s="71">
        <v>48</v>
      </c>
      <c r="B97" s="71" t="s">
        <v>225</v>
      </c>
      <c r="C97" s="71" t="s">
        <v>107</v>
      </c>
      <c r="D97" s="71">
        <v>0.48</v>
      </c>
      <c r="E97">
        <v>33</v>
      </c>
      <c r="F97">
        <v>2</v>
      </c>
      <c r="G97">
        <v>107.2</v>
      </c>
      <c r="H97">
        <v>25.989000000000001</v>
      </c>
      <c r="I97">
        <v>1406</v>
      </c>
      <c r="J97">
        <v>-27.07</v>
      </c>
      <c r="K97">
        <v>3.5785999999999999E-3</v>
      </c>
      <c r="L97" s="32">
        <v>96</v>
      </c>
    </row>
    <row r="98" spans="1:12" x14ac:dyDescent="0.2">
      <c r="A98" s="71">
        <v>49</v>
      </c>
      <c r="B98" s="71" t="s">
        <v>227</v>
      </c>
      <c r="C98" s="71" t="s">
        <v>108</v>
      </c>
      <c r="D98" s="71">
        <v>0.53</v>
      </c>
      <c r="E98">
        <v>33</v>
      </c>
      <c r="F98">
        <v>1</v>
      </c>
      <c r="G98">
        <v>57.5</v>
      </c>
      <c r="H98">
        <v>25.911999999999999</v>
      </c>
      <c r="I98">
        <v>1402</v>
      </c>
      <c r="J98">
        <v>-27.044</v>
      </c>
      <c r="K98">
        <v>3.5787000000000002E-3</v>
      </c>
      <c r="L98" s="32">
        <v>97</v>
      </c>
    </row>
    <row r="99" spans="1:12" x14ac:dyDescent="0.2">
      <c r="A99" s="71">
        <v>49</v>
      </c>
      <c r="B99" s="71" t="s">
        <v>227</v>
      </c>
      <c r="C99" s="71" t="s">
        <v>108</v>
      </c>
      <c r="D99" s="71">
        <v>0.53</v>
      </c>
      <c r="E99">
        <v>33</v>
      </c>
      <c r="F99">
        <v>2</v>
      </c>
      <c r="G99">
        <v>107.2</v>
      </c>
      <c r="H99">
        <v>25.939</v>
      </c>
      <c r="I99">
        <v>1403</v>
      </c>
      <c r="J99">
        <v>-27.07</v>
      </c>
      <c r="K99">
        <v>3.5785999999999999E-3</v>
      </c>
      <c r="L99" s="32">
        <v>98</v>
      </c>
    </row>
    <row r="100" spans="1:12" x14ac:dyDescent="0.2">
      <c r="A100" s="71">
        <v>50</v>
      </c>
      <c r="B100" s="71" t="s">
        <v>229</v>
      </c>
      <c r="C100" s="71" t="s">
        <v>109</v>
      </c>
      <c r="D100" s="71">
        <v>0.47</v>
      </c>
      <c r="E100">
        <v>33</v>
      </c>
      <c r="F100">
        <v>1</v>
      </c>
      <c r="G100">
        <v>57.5</v>
      </c>
      <c r="H100">
        <v>25.963999999999999</v>
      </c>
      <c r="I100">
        <v>1404</v>
      </c>
      <c r="J100">
        <v>-27.085000000000001</v>
      </c>
      <c r="K100">
        <v>3.5785999999999999E-3</v>
      </c>
      <c r="L100" s="32">
        <v>99</v>
      </c>
    </row>
    <row r="101" spans="1:12" x14ac:dyDescent="0.2">
      <c r="A101" s="71">
        <v>50</v>
      </c>
      <c r="B101" s="71" t="s">
        <v>229</v>
      </c>
      <c r="C101" s="71" t="s">
        <v>109</v>
      </c>
      <c r="D101" s="71">
        <v>0.47</v>
      </c>
      <c r="E101">
        <v>33</v>
      </c>
      <c r="F101">
        <v>2</v>
      </c>
      <c r="G101">
        <v>107.2</v>
      </c>
      <c r="H101">
        <v>26.001999999999999</v>
      </c>
      <c r="I101">
        <v>1404</v>
      </c>
      <c r="J101">
        <v>-27.07</v>
      </c>
      <c r="K101">
        <v>3.5785999999999999E-3</v>
      </c>
      <c r="L101" s="32">
        <v>100</v>
      </c>
    </row>
    <row r="102" spans="1:12" x14ac:dyDescent="0.2">
      <c r="A102" s="71">
        <v>51</v>
      </c>
      <c r="B102" s="71" t="s">
        <v>232</v>
      </c>
      <c r="C102" s="71" t="s">
        <v>110</v>
      </c>
      <c r="D102" s="71">
        <v>0.59</v>
      </c>
      <c r="E102">
        <v>33</v>
      </c>
      <c r="F102">
        <v>1</v>
      </c>
      <c r="G102">
        <v>57.5</v>
      </c>
      <c r="H102">
        <v>26.068000000000001</v>
      </c>
      <c r="I102">
        <v>1410</v>
      </c>
      <c r="J102">
        <v>-27.021000000000001</v>
      </c>
      <c r="K102">
        <v>3.5788E-3</v>
      </c>
      <c r="L102" s="32">
        <v>101</v>
      </c>
    </row>
    <row r="103" spans="1:12" x14ac:dyDescent="0.2">
      <c r="A103" s="71">
        <v>51</v>
      </c>
      <c r="B103" s="71" t="s">
        <v>232</v>
      </c>
      <c r="C103" s="71" t="s">
        <v>110</v>
      </c>
      <c r="D103" s="71">
        <v>0.59</v>
      </c>
      <c r="E103">
        <v>33</v>
      </c>
      <c r="F103">
        <v>2</v>
      </c>
      <c r="G103">
        <v>107.2</v>
      </c>
      <c r="H103">
        <v>26.084</v>
      </c>
      <c r="I103">
        <v>1412</v>
      </c>
      <c r="J103">
        <v>-27.07</v>
      </c>
      <c r="K103">
        <v>3.5785999999999999E-3</v>
      </c>
      <c r="L103" s="32">
        <v>102</v>
      </c>
    </row>
    <row r="104" spans="1:12" x14ac:dyDescent="0.2">
      <c r="A104" s="71">
        <v>52</v>
      </c>
      <c r="B104" s="71" t="s">
        <v>234</v>
      </c>
      <c r="C104" s="71" t="s">
        <v>111</v>
      </c>
      <c r="D104" s="71">
        <v>0.52</v>
      </c>
      <c r="E104">
        <v>33</v>
      </c>
      <c r="F104">
        <v>1</v>
      </c>
      <c r="G104">
        <v>57.5</v>
      </c>
      <c r="H104">
        <v>26.134</v>
      </c>
      <c r="I104">
        <v>1413</v>
      </c>
      <c r="J104">
        <v>-27.071999999999999</v>
      </c>
      <c r="K104">
        <v>3.5785999999999999E-3</v>
      </c>
      <c r="L104" s="32">
        <v>103</v>
      </c>
    </row>
    <row r="105" spans="1:12" x14ac:dyDescent="0.2">
      <c r="A105" s="71">
        <v>52</v>
      </c>
      <c r="B105" s="71" t="s">
        <v>234</v>
      </c>
      <c r="C105" s="71" t="s">
        <v>111</v>
      </c>
      <c r="D105" s="71">
        <v>0.52</v>
      </c>
      <c r="E105">
        <v>33</v>
      </c>
      <c r="F105">
        <v>2</v>
      </c>
      <c r="G105">
        <v>107.2</v>
      </c>
      <c r="H105">
        <v>26.135999999999999</v>
      </c>
      <c r="I105">
        <v>1413</v>
      </c>
      <c r="J105">
        <v>-27.07</v>
      </c>
      <c r="K105">
        <v>3.5785999999999999E-3</v>
      </c>
      <c r="L105" s="32">
        <v>104</v>
      </c>
    </row>
    <row r="106" spans="1:12" x14ac:dyDescent="0.2">
      <c r="A106" s="71">
        <v>53</v>
      </c>
      <c r="B106" s="71" t="s">
        <v>17</v>
      </c>
      <c r="C106" s="71" t="s">
        <v>112</v>
      </c>
      <c r="D106" s="71">
        <v>0.54249999999999998</v>
      </c>
      <c r="E106">
        <v>57</v>
      </c>
      <c r="F106">
        <v>1</v>
      </c>
      <c r="G106">
        <v>57.3</v>
      </c>
      <c r="H106">
        <v>26.417999999999999</v>
      </c>
      <c r="I106">
        <v>1429</v>
      </c>
      <c r="J106">
        <v>-27.071999999999999</v>
      </c>
      <c r="K106">
        <v>3.5785999999999999E-3</v>
      </c>
      <c r="L106" s="32">
        <v>105</v>
      </c>
    </row>
    <row r="107" spans="1:12" x14ac:dyDescent="0.2">
      <c r="A107" s="71">
        <v>53</v>
      </c>
      <c r="B107" s="71" t="s">
        <v>17</v>
      </c>
      <c r="C107" s="71" t="s">
        <v>112</v>
      </c>
      <c r="D107" s="71">
        <v>0.54249999999999998</v>
      </c>
      <c r="E107">
        <v>57</v>
      </c>
      <c r="F107">
        <v>2</v>
      </c>
      <c r="G107">
        <v>107.2</v>
      </c>
      <c r="H107">
        <v>26.463999999999999</v>
      </c>
      <c r="I107">
        <v>1430</v>
      </c>
      <c r="J107">
        <v>-27.07</v>
      </c>
      <c r="K107">
        <v>3.5785999999999999E-3</v>
      </c>
      <c r="L107" s="32">
        <v>106</v>
      </c>
    </row>
    <row r="108" spans="1:12" x14ac:dyDescent="0.2">
      <c r="A108" s="71">
        <v>54</v>
      </c>
      <c r="B108" s="71" t="s">
        <v>17</v>
      </c>
      <c r="C108" s="71" t="s">
        <v>113</v>
      </c>
      <c r="D108" s="71">
        <v>0.59889999999999999</v>
      </c>
      <c r="E108">
        <v>57</v>
      </c>
      <c r="F108">
        <v>1</v>
      </c>
      <c r="G108">
        <v>57.5</v>
      </c>
      <c r="H108">
        <v>26.356000000000002</v>
      </c>
      <c r="I108">
        <v>1426</v>
      </c>
      <c r="J108">
        <v>-27.088999999999999</v>
      </c>
      <c r="K108">
        <v>3.5785999999999999E-3</v>
      </c>
      <c r="L108" s="32">
        <v>107</v>
      </c>
    </row>
    <row r="109" spans="1:12" x14ac:dyDescent="0.2">
      <c r="A109" s="71">
        <v>54</v>
      </c>
      <c r="B109" s="71" t="s">
        <v>17</v>
      </c>
      <c r="C109" s="71" t="s">
        <v>113</v>
      </c>
      <c r="D109" s="71">
        <v>0.59889999999999999</v>
      </c>
      <c r="E109">
        <v>57</v>
      </c>
      <c r="F109">
        <v>2</v>
      </c>
      <c r="G109">
        <v>107.2</v>
      </c>
      <c r="H109">
        <v>26.350999999999999</v>
      </c>
      <c r="I109">
        <v>1424</v>
      </c>
      <c r="J109">
        <v>-27.07</v>
      </c>
      <c r="K109">
        <v>3.5785999999999999E-3</v>
      </c>
      <c r="L109" s="32">
        <v>108</v>
      </c>
    </row>
    <row r="110" spans="1:12" x14ac:dyDescent="0.2">
      <c r="A110" s="71">
        <v>55</v>
      </c>
      <c r="B110" s="71" t="s">
        <v>12</v>
      </c>
      <c r="C110" s="71" t="s">
        <v>114</v>
      </c>
      <c r="D110" s="71">
        <v>0.57999999999999996</v>
      </c>
      <c r="E110">
        <v>57</v>
      </c>
      <c r="F110">
        <v>1</v>
      </c>
      <c r="G110">
        <v>57.5</v>
      </c>
      <c r="H110">
        <v>27.318000000000001</v>
      </c>
      <c r="I110">
        <v>1478</v>
      </c>
      <c r="J110">
        <v>-27.030999999999999</v>
      </c>
      <c r="K110">
        <v>3.5788E-3</v>
      </c>
      <c r="L110" s="32">
        <v>109</v>
      </c>
    </row>
    <row r="111" spans="1:12" x14ac:dyDescent="0.2">
      <c r="A111" s="71">
        <v>55</v>
      </c>
      <c r="B111" s="71" t="s">
        <v>12</v>
      </c>
      <c r="C111" s="71" t="s">
        <v>114</v>
      </c>
      <c r="D111" s="71">
        <v>0.57999999999999996</v>
      </c>
      <c r="E111">
        <v>57</v>
      </c>
      <c r="F111">
        <v>2</v>
      </c>
      <c r="G111">
        <v>107.2</v>
      </c>
      <c r="H111">
        <v>27.277000000000001</v>
      </c>
      <c r="I111">
        <v>1477</v>
      </c>
      <c r="J111">
        <v>-27.07</v>
      </c>
      <c r="K111">
        <v>3.5785999999999999E-3</v>
      </c>
      <c r="L111" s="32">
        <v>110</v>
      </c>
    </row>
    <row r="112" spans="1:12" x14ac:dyDescent="0.2">
      <c r="A112" s="71">
        <v>56</v>
      </c>
      <c r="B112" s="71" t="s">
        <v>12</v>
      </c>
      <c r="C112" s="71" t="s">
        <v>115</v>
      </c>
      <c r="D112" s="71">
        <v>0.55530000000000002</v>
      </c>
      <c r="E112">
        <v>57</v>
      </c>
      <c r="F112">
        <v>1</v>
      </c>
      <c r="G112">
        <v>57.5</v>
      </c>
      <c r="H112">
        <v>27.138999999999999</v>
      </c>
      <c r="I112">
        <v>1466</v>
      </c>
      <c r="J112">
        <v>-27.071000000000002</v>
      </c>
      <c r="K112">
        <v>3.5785999999999999E-3</v>
      </c>
      <c r="L112" s="32">
        <v>111</v>
      </c>
    </row>
    <row r="113" spans="1:12" x14ac:dyDescent="0.2">
      <c r="A113" s="71">
        <v>56</v>
      </c>
      <c r="B113" s="71" t="s">
        <v>12</v>
      </c>
      <c r="C113" s="71" t="s">
        <v>115</v>
      </c>
      <c r="D113" s="71">
        <v>0.55530000000000002</v>
      </c>
      <c r="E113">
        <v>57</v>
      </c>
      <c r="F113">
        <v>2</v>
      </c>
      <c r="G113">
        <v>103</v>
      </c>
      <c r="H113">
        <v>27.17</v>
      </c>
      <c r="I113">
        <v>1466</v>
      </c>
      <c r="J113">
        <v>-27.07</v>
      </c>
      <c r="K113">
        <v>3.5785999999999999E-3</v>
      </c>
      <c r="L113" s="32">
        <v>112</v>
      </c>
    </row>
    <row r="114" spans="1:12" x14ac:dyDescent="0.2">
      <c r="A114" s="71">
        <v>57</v>
      </c>
      <c r="B114" s="71" t="s">
        <v>10</v>
      </c>
      <c r="C114" s="71" t="s">
        <v>116</v>
      </c>
      <c r="D114" s="71">
        <v>0.97</v>
      </c>
      <c r="E114">
        <v>50</v>
      </c>
      <c r="F114">
        <v>1</v>
      </c>
      <c r="G114">
        <v>57.3</v>
      </c>
      <c r="H114">
        <v>26.838999999999999</v>
      </c>
      <c r="I114">
        <v>1453</v>
      </c>
      <c r="J114">
        <v>-27.027000000000001</v>
      </c>
      <c r="K114">
        <v>3.5788E-3</v>
      </c>
      <c r="L114" s="32">
        <v>113</v>
      </c>
    </row>
    <row r="115" spans="1:12" x14ac:dyDescent="0.2">
      <c r="A115" s="71">
        <v>57</v>
      </c>
      <c r="B115" s="71" t="s">
        <v>10</v>
      </c>
      <c r="C115" s="71" t="s">
        <v>116</v>
      </c>
      <c r="D115" s="71">
        <v>0.97</v>
      </c>
      <c r="E115">
        <v>50</v>
      </c>
      <c r="F115">
        <v>2</v>
      </c>
      <c r="G115">
        <v>107.2</v>
      </c>
      <c r="H115">
        <v>26.84</v>
      </c>
      <c r="I115">
        <v>1450</v>
      </c>
      <c r="J115">
        <v>-27.07</v>
      </c>
      <c r="K115">
        <v>3.5785999999999999E-3</v>
      </c>
      <c r="L115" s="32">
        <v>114</v>
      </c>
    </row>
    <row r="116" spans="1:12" x14ac:dyDescent="0.2">
      <c r="A116" s="71">
        <v>58</v>
      </c>
      <c r="B116" s="71" t="s">
        <v>11</v>
      </c>
      <c r="C116" s="71" t="s">
        <v>117</v>
      </c>
      <c r="D116" s="71">
        <v>0.25</v>
      </c>
      <c r="E116">
        <v>50</v>
      </c>
      <c r="F116">
        <v>1</v>
      </c>
      <c r="G116">
        <v>57.1</v>
      </c>
      <c r="H116">
        <v>26.821999999999999</v>
      </c>
      <c r="I116">
        <v>1451</v>
      </c>
      <c r="J116">
        <v>-27.085999999999999</v>
      </c>
      <c r="K116">
        <v>3.5785999999999999E-3</v>
      </c>
      <c r="L116" s="32">
        <v>115</v>
      </c>
    </row>
    <row r="117" spans="1:12" x14ac:dyDescent="0.2">
      <c r="A117" s="71">
        <v>58</v>
      </c>
      <c r="B117" s="71" t="s">
        <v>11</v>
      </c>
      <c r="C117" s="71" t="s">
        <v>117</v>
      </c>
      <c r="D117" s="71">
        <v>0.25</v>
      </c>
      <c r="E117">
        <v>50</v>
      </c>
      <c r="F117">
        <v>2</v>
      </c>
      <c r="G117">
        <v>107.2</v>
      </c>
      <c r="H117">
        <v>26.884</v>
      </c>
      <c r="I117">
        <v>1452</v>
      </c>
      <c r="J117">
        <v>-27.07</v>
      </c>
      <c r="K117">
        <v>3.5785999999999999E-3</v>
      </c>
      <c r="L117" s="32">
        <v>116</v>
      </c>
    </row>
    <row r="118" spans="1:12" x14ac:dyDescent="0.2">
      <c r="A118" s="71">
        <v>59</v>
      </c>
      <c r="B118" s="71" t="s">
        <v>12</v>
      </c>
      <c r="C118" s="71" t="s">
        <v>118</v>
      </c>
      <c r="D118" s="71">
        <v>0.64</v>
      </c>
      <c r="E118">
        <v>50</v>
      </c>
      <c r="F118">
        <v>1</v>
      </c>
      <c r="G118">
        <v>56.8</v>
      </c>
      <c r="H118">
        <v>27.021000000000001</v>
      </c>
      <c r="I118">
        <v>1461</v>
      </c>
      <c r="J118">
        <v>-26.981000000000002</v>
      </c>
      <c r="K118">
        <v>3.5790000000000001E-3</v>
      </c>
      <c r="L118" s="32">
        <v>117</v>
      </c>
    </row>
    <row r="119" spans="1:12" x14ac:dyDescent="0.2">
      <c r="A119" s="71">
        <v>59</v>
      </c>
      <c r="B119" s="71" t="s">
        <v>12</v>
      </c>
      <c r="C119" s="71" t="s">
        <v>118</v>
      </c>
      <c r="D119" s="71">
        <v>0.64</v>
      </c>
      <c r="E119">
        <v>50</v>
      </c>
      <c r="F119">
        <v>2</v>
      </c>
      <c r="G119">
        <v>96.6</v>
      </c>
      <c r="H119">
        <v>26.957000000000001</v>
      </c>
      <c r="I119">
        <v>1455</v>
      </c>
      <c r="J119">
        <v>-27.07</v>
      </c>
      <c r="K119">
        <v>3.5785999999999999E-3</v>
      </c>
      <c r="L119" s="32">
        <v>118</v>
      </c>
    </row>
    <row r="120" spans="1:12" x14ac:dyDescent="0.2">
      <c r="A120" s="71">
        <v>60</v>
      </c>
      <c r="B120" s="71" t="s">
        <v>13</v>
      </c>
      <c r="C120" s="71" t="s">
        <v>119</v>
      </c>
      <c r="D120" s="71">
        <v>1.53</v>
      </c>
      <c r="E120">
        <v>50</v>
      </c>
      <c r="F120">
        <v>1</v>
      </c>
      <c r="G120">
        <v>57.5</v>
      </c>
      <c r="H120">
        <v>26.838999999999999</v>
      </c>
      <c r="I120">
        <v>1451</v>
      </c>
      <c r="J120">
        <v>-27.041</v>
      </c>
      <c r="K120">
        <v>3.5787000000000002E-3</v>
      </c>
      <c r="L120" s="32">
        <v>119</v>
      </c>
    </row>
    <row r="121" spans="1:12" x14ac:dyDescent="0.2">
      <c r="A121" s="71">
        <v>60</v>
      </c>
      <c r="B121" s="71" t="s">
        <v>13</v>
      </c>
      <c r="C121" s="71" t="s">
        <v>119</v>
      </c>
      <c r="D121" s="71">
        <v>1.53</v>
      </c>
      <c r="E121">
        <v>50</v>
      </c>
      <c r="F121">
        <v>2</v>
      </c>
      <c r="G121">
        <v>104.9</v>
      </c>
      <c r="H121">
        <v>26.872</v>
      </c>
      <c r="I121">
        <v>1454</v>
      </c>
      <c r="J121">
        <v>-27.07</v>
      </c>
      <c r="K121">
        <v>3.5785999999999999E-3</v>
      </c>
      <c r="L121" s="32">
        <v>120</v>
      </c>
    </row>
    <row r="122" spans="1:12" x14ac:dyDescent="0.2">
      <c r="A122" s="71">
        <v>61</v>
      </c>
      <c r="B122" s="71" t="s">
        <v>64</v>
      </c>
      <c r="C122" s="71" t="s">
        <v>244</v>
      </c>
      <c r="E122">
        <v>0</v>
      </c>
      <c r="F122">
        <v>1</v>
      </c>
      <c r="G122">
        <v>57.9</v>
      </c>
      <c r="H122">
        <v>77.891000000000005</v>
      </c>
      <c r="I122">
        <v>4226</v>
      </c>
      <c r="J122">
        <v>-27.067</v>
      </c>
      <c r="K122">
        <v>3.5785999999999999E-3</v>
      </c>
      <c r="L122" s="32">
        <v>121</v>
      </c>
    </row>
    <row r="123" spans="1:12" x14ac:dyDescent="0.2">
      <c r="A123" s="71">
        <v>61</v>
      </c>
      <c r="B123" s="71" t="s">
        <v>64</v>
      </c>
      <c r="C123" s="71" t="s">
        <v>244</v>
      </c>
      <c r="E123">
        <v>0</v>
      </c>
      <c r="F123">
        <v>2</v>
      </c>
      <c r="G123">
        <v>107.6</v>
      </c>
      <c r="H123">
        <v>78.010999999999996</v>
      </c>
      <c r="I123">
        <v>4234</v>
      </c>
      <c r="J123">
        <v>-27.07</v>
      </c>
      <c r="K123">
        <v>3.5785999999999999E-3</v>
      </c>
      <c r="L123" s="32">
        <v>122</v>
      </c>
    </row>
    <row r="124" spans="1:12" x14ac:dyDescent="0.2">
      <c r="A124" s="71">
        <v>62</v>
      </c>
      <c r="B124" s="71" t="s">
        <v>246</v>
      </c>
      <c r="C124" s="71" t="s">
        <v>247</v>
      </c>
      <c r="E124">
        <v>0</v>
      </c>
      <c r="F124">
        <v>1</v>
      </c>
      <c r="G124">
        <v>57.9</v>
      </c>
      <c r="H124">
        <v>78.097999999999999</v>
      </c>
      <c r="I124">
        <v>4245</v>
      </c>
      <c r="J124">
        <v>-27.085000000000001</v>
      </c>
      <c r="K124">
        <v>3.5785999999999999E-3</v>
      </c>
      <c r="L124" s="32">
        <v>123</v>
      </c>
    </row>
    <row r="125" spans="1:12" x14ac:dyDescent="0.2">
      <c r="A125" s="71">
        <v>62</v>
      </c>
      <c r="B125" s="71" t="s">
        <v>246</v>
      </c>
      <c r="C125" s="71" t="s">
        <v>247</v>
      </c>
      <c r="E125">
        <v>0</v>
      </c>
      <c r="F125">
        <v>2</v>
      </c>
      <c r="G125">
        <v>107.6</v>
      </c>
      <c r="H125">
        <v>78.122</v>
      </c>
      <c r="I125">
        <v>4239</v>
      </c>
      <c r="J125">
        <v>-27.07</v>
      </c>
      <c r="K125">
        <v>3.5785999999999999E-3</v>
      </c>
      <c r="L125" s="32">
        <v>124</v>
      </c>
    </row>
    <row r="126" spans="1:12" x14ac:dyDescent="0.2">
      <c r="A126" s="71">
        <v>63</v>
      </c>
      <c r="B126" s="71" t="s">
        <v>128</v>
      </c>
      <c r="C126" s="71" t="s">
        <v>249</v>
      </c>
      <c r="D126">
        <v>0.54430000000000001</v>
      </c>
      <c r="E126">
        <v>57</v>
      </c>
      <c r="F126">
        <v>1</v>
      </c>
      <c r="G126">
        <v>57.5</v>
      </c>
      <c r="H126">
        <v>27.082000000000001</v>
      </c>
      <c r="I126">
        <v>1464</v>
      </c>
      <c r="J126">
        <v>-26.986999999999998</v>
      </c>
      <c r="K126">
        <v>3.5788999999999999E-3</v>
      </c>
      <c r="L126" s="32">
        <v>125</v>
      </c>
    </row>
    <row r="127" spans="1:12" x14ac:dyDescent="0.2">
      <c r="A127" s="71">
        <v>63</v>
      </c>
      <c r="B127" s="71" t="s">
        <v>128</v>
      </c>
      <c r="C127" s="71" t="s">
        <v>249</v>
      </c>
      <c r="D127">
        <v>0.54430000000000001</v>
      </c>
      <c r="E127">
        <v>57</v>
      </c>
      <c r="F127">
        <v>2</v>
      </c>
      <c r="G127">
        <v>107.2</v>
      </c>
      <c r="H127">
        <v>27.016999999999999</v>
      </c>
      <c r="I127">
        <v>1461</v>
      </c>
      <c r="J127">
        <v>-27.07</v>
      </c>
      <c r="K127">
        <v>3.5785999999999999E-3</v>
      </c>
      <c r="L127" s="32">
        <v>126</v>
      </c>
    </row>
    <row r="128" spans="1:12" x14ac:dyDescent="0.2">
      <c r="A128" s="71">
        <v>64</v>
      </c>
      <c r="B128" s="71" t="s">
        <v>128</v>
      </c>
      <c r="C128" s="71" t="s">
        <v>251</v>
      </c>
      <c r="D128">
        <v>0.61270000000000002</v>
      </c>
      <c r="E128">
        <v>57</v>
      </c>
      <c r="F128">
        <v>1</v>
      </c>
      <c r="G128">
        <v>57.5</v>
      </c>
      <c r="H128">
        <v>26.89</v>
      </c>
      <c r="I128">
        <v>1456</v>
      </c>
      <c r="J128">
        <v>-27.088999999999999</v>
      </c>
      <c r="K128">
        <v>3.5785999999999999E-3</v>
      </c>
      <c r="L128" s="32">
        <v>127</v>
      </c>
    </row>
    <row r="129" spans="1:12" x14ac:dyDescent="0.2">
      <c r="A129" s="71">
        <v>64</v>
      </c>
      <c r="B129" s="71" t="s">
        <v>128</v>
      </c>
      <c r="C129" s="71" t="s">
        <v>251</v>
      </c>
      <c r="D129">
        <v>0.61270000000000002</v>
      </c>
      <c r="E129">
        <v>57</v>
      </c>
      <c r="F129">
        <v>2</v>
      </c>
      <c r="G129">
        <v>107.2</v>
      </c>
      <c r="H129">
        <v>27.059000000000001</v>
      </c>
      <c r="I129">
        <v>1461</v>
      </c>
      <c r="J129">
        <v>-27.07</v>
      </c>
      <c r="K129">
        <v>3.5785999999999999E-3</v>
      </c>
      <c r="L129" s="32">
        <v>128</v>
      </c>
    </row>
    <row r="130" spans="1:12" x14ac:dyDescent="0.2">
      <c r="A130" s="71">
        <v>65</v>
      </c>
      <c r="B130" s="71" t="s">
        <v>128</v>
      </c>
      <c r="C130" s="71" t="s">
        <v>253</v>
      </c>
      <c r="D130">
        <v>1.0479000000000001</v>
      </c>
      <c r="E130">
        <v>57</v>
      </c>
      <c r="F130">
        <v>1</v>
      </c>
      <c r="G130">
        <v>57.5</v>
      </c>
      <c r="H130">
        <v>26.896000000000001</v>
      </c>
      <c r="I130">
        <v>1456</v>
      </c>
      <c r="J130">
        <v>-27.207999999999998</v>
      </c>
      <c r="K130">
        <v>3.5780999999999999E-3</v>
      </c>
      <c r="L130" s="32">
        <v>129</v>
      </c>
    </row>
    <row r="131" spans="1:12" x14ac:dyDescent="0.2">
      <c r="A131" s="71">
        <v>65</v>
      </c>
      <c r="B131" s="71" t="s">
        <v>128</v>
      </c>
      <c r="C131" s="71" t="s">
        <v>253</v>
      </c>
      <c r="D131">
        <v>1.0479000000000001</v>
      </c>
      <c r="E131">
        <v>57</v>
      </c>
      <c r="F131">
        <v>2</v>
      </c>
      <c r="G131">
        <v>107.2</v>
      </c>
      <c r="H131">
        <v>26.989000000000001</v>
      </c>
      <c r="I131">
        <v>1458</v>
      </c>
      <c r="J131">
        <v>-27.07</v>
      </c>
      <c r="K131">
        <v>3.5785999999999999E-3</v>
      </c>
      <c r="L131" s="32">
        <v>130</v>
      </c>
    </row>
    <row r="132" spans="1:12" x14ac:dyDescent="0.2">
      <c r="A132" s="71">
        <v>66</v>
      </c>
      <c r="B132" s="71" t="s">
        <v>128</v>
      </c>
      <c r="C132" s="71" t="s">
        <v>255</v>
      </c>
      <c r="D132">
        <v>0.1249</v>
      </c>
      <c r="E132">
        <v>57</v>
      </c>
      <c r="F132">
        <v>1</v>
      </c>
      <c r="G132">
        <v>56.2</v>
      </c>
      <c r="H132">
        <v>27.282</v>
      </c>
      <c r="I132">
        <v>1477</v>
      </c>
      <c r="J132">
        <v>-27.253</v>
      </c>
      <c r="K132">
        <v>3.578E-3</v>
      </c>
      <c r="L132" s="32">
        <v>131</v>
      </c>
    </row>
    <row r="133" spans="1:12" x14ac:dyDescent="0.2">
      <c r="A133" s="71">
        <v>66</v>
      </c>
      <c r="B133" s="71" t="s">
        <v>128</v>
      </c>
      <c r="C133" s="71" t="s">
        <v>255</v>
      </c>
      <c r="D133">
        <v>0.1249</v>
      </c>
      <c r="E133">
        <v>57</v>
      </c>
      <c r="F133">
        <v>2</v>
      </c>
      <c r="G133">
        <v>107.2</v>
      </c>
      <c r="H133">
        <v>27.396000000000001</v>
      </c>
      <c r="I133">
        <v>1480</v>
      </c>
      <c r="J133">
        <v>-27.07</v>
      </c>
      <c r="K133">
        <v>3.5785999999999999E-3</v>
      </c>
      <c r="L133" s="32">
        <v>132</v>
      </c>
    </row>
    <row r="134" spans="1:12" x14ac:dyDescent="0.2">
      <c r="A134" s="71">
        <v>67</v>
      </c>
      <c r="B134" s="71" t="s">
        <v>128</v>
      </c>
      <c r="C134" s="71" t="s">
        <v>257</v>
      </c>
      <c r="D134">
        <v>0.35470000000000002</v>
      </c>
      <c r="E134">
        <v>57</v>
      </c>
      <c r="F134">
        <v>1</v>
      </c>
      <c r="G134">
        <v>57.5</v>
      </c>
      <c r="H134">
        <v>27.286999999999999</v>
      </c>
      <c r="I134">
        <v>1477</v>
      </c>
      <c r="J134">
        <v>-27.634</v>
      </c>
      <c r="K134">
        <v>3.5766000000000001E-3</v>
      </c>
      <c r="L134" s="32">
        <v>133</v>
      </c>
    </row>
    <row r="135" spans="1:12" x14ac:dyDescent="0.2">
      <c r="A135" s="71">
        <v>67</v>
      </c>
      <c r="B135" s="71" t="s">
        <v>128</v>
      </c>
      <c r="C135" s="71" t="s">
        <v>257</v>
      </c>
      <c r="D135">
        <v>0.35470000000000002</v>
      </c>
      <c r="E135">
        <v>57</v>
      </c>
      <c r="F135">
        <v>2</v>
      </c>
      <c r="G135">
        <v>107.2</v>
      </c>
      <c r="H135">
        <v>27.343</v>
      </c>
      <c r="I135">
        <v>1479</v>
      </c>
      <c r="J135">
        <v>-27.07</v>
      </c>
      <c r="K135">
        <v>3.5785999999999999E-3</v>
      </c>
      <c r="L135" s="32">
        <v>134</v>
      </c>
    </row>
    <row r="136" spans="1:12" x14ac:dyDescent="0.2">
      <c r="A136" s="71">
        <v>68</v>
      </c>
      <c r="B136" s="71" t="s">
        <v>64</v>
      </c>
      <c r="C136" s="71" t="s">
        <v>259</v>
      </c>
      <c r="E136">
        <v>98</v>
      </c>
      <c r="F136">
        <v>1</v>
      </c>
      <c r="G136">
        <v>57.5</v>
      </c>
      <c r="H136">
        <v>27.533999999999999</v>
      </c>
      <c r="I136">
        <v>1491</v>
      </c>
      <c r="J136">
        <v>-27.071000000000002</v>
      </c>
      <c r="K136">
        <v>3.5785999999999999E-3</v>
      </c>
      <c r="L136" s="32">
        <v>135</v>
      </c>
    </row>
    <row r="137" spans="1:12" x14ac:dyDescent="0.2">
      <c r="A137" s="71">
        <v>68</v>
      </c>
      <c r="B137" s="71" t="s">
        <v>64</v>
      </c>
      <c r="C137" s="71" t="s">
        <v>259</v>
      </c>
      <c r="E137">
        <v>98</v>
      </c>
      <c r="F137">
        <v>2</v>
      </c>
      <c r="G137">
        <v>107.2</v>
      </c>
      <c r="H137">
        <v>27.577000000000002</v>
      </c>
      <c r="I137">
        <v>1493</v>
      </c>
      <c r="J137">
        <v>-27.07</v>
      </c>
      <c r="K137">
        <v>3.5785999999999999E-3</v>
      </c>
      <c r="L137" s="32">
        <v>136</v>
      </c>
    </row>
    <row r="138" spans="1:12" x14ac:dyDescent="0.2">
      <c r="A138" s="71"/>
      <c r="B138" s="71"/>
      <c r="C138" s="71"/>
      <c r="L138" s="32"/>
    </row>
    <row r="139" spans="1:12" x14ac:dyDescent="0.2">
      <c r="A139" s="71"/>
      <c r="B139" s="71"/>
      <c r="C139" s="71"/>
      <c r="L139" s="32"/>
    </row>
    <row r="140" spans="1:12" x14ac:dyDescent="0.2">
      <c r="A140" s="71"/>
      <c r="B140" s="71"/>
      <c r="C140" s="71"/>
      <c r="L140" s="32"/>
    </row>
    <row r="141" spans="1:12" x14ac:dyDescent="0.2">
      <c r="A141" s="71"/>
      <c r="B141" s="71"/>
      <c r="C141" s="71"/>
      <c r="L141" s="32"/>
    </row>
    <row r="142" spans="1:12" x14ac:dyDescent="0.2">
      <c r="A142" s="71"/>
      <c r="B142" s="71"/>
      <c r="C142" s="71"/>
      <c r="L142" s="32"/>
    </row>
    <row r="143" spans="1:12" x14ac:dyDescent="0.2">
      <c r="A143" s="71"/>
      <c r="B143" s="71"/>
      <c r="C143" s="71"/>
      <c r="L143" s="32"/>
    </row>
    <row r="144" spans="1:12" x14ac:dyDescent="0.2">
      <c r="A144" s="71"/>
      <c r="B144" s="71"/>
      <c r="C144" s="71"/>
      <c r="L144" s="32"/>
    </row>
    <row r="145" spans="1:12" x14ac:dyDescent="0.2">
      <c r="A145" s="71"/>
      <c r="B145" s="71"/>
      <c r="C145" s="71"/>
      <c r="L145" s="32"/>
    </row>
    <row r="146" spans="1:12" x14ac:dyDescent="0.2">
      <c r="A146" s="71"/>
      <c r="B146" s="71"/>
      <c r="C146" s="71"/>
      <c r="L146" s="32"/>
    </row>
    <row r="147" spans="1:12" x14ac:dyDescent="0.2">
      <c r="A147" s="71"/>
      <c r="B147" s="71"/>
      <c r="C147" s="71"/>
      <c r="L147" s="32"/>
    </row>
    <row r="148" spans="1:12" x14ac:dyDescent="0.2">
      <c r="A148" s="71"/>
      <c r="B148" s="71"/>
      <c r="C148" s="71"/>
      <c r="L148" s="32"/>
    </row>
    <row r="149" spans="1:12" x14ac:dyDescent="0.2">
      <c r="A149" s="71"/>
      <c r="B149" s="71"/>
      <c r="C149" s="71"/>
      <c r="L149" s="32"/>
    </row>
    <row r="150" spans="1:12" x14ac:dyDescent="0.2">
      <c r="A150" s="71"/>
      <c r="B150" s="71"/>
      <c r="C150" s="71"/>
      <c r="L150" s="32"/>
    </row>
    <row r="151" spans="1:12" x14ac:dyDescent="0.2">
      <c r="A151" s="71"/>
      <c r="B151" s="71"/>
      <c r="C151" s="71"/>
      <c r="L151" s="32"/>
    </row>
    <row r="152" spans="1:12" x14ac:dyDescent="0.2">
      <c r="A152" s="71"/>
      <c r="B152" s="71"/>
      <c r="C152" s="71"/>
      <c r="L152" s="32"/>
    </row>
    <row r="153" spans="1:12" x14ac:dyDescent="0.2">
      <c r="A153" s="71"/>
      <c r="B153" s="71"/>
      <c r="C153" s="71"/>
      <c r="L153" s="32"/>
    </row>
    <row r="154" spans="1:12" x14ac:dyDescent="0.2">
      <c r="A154" s="71"/>
      <c r="B154" s="71"/>
      <c r="C154" s="71"/>
      <c r="L154" s="32"/>
    </row>
    <row r="155" spans="1:12" x14ac:dyDescent="0.2">
      <c r="A155" s="71"/>
      <c r="B155" s="71"/>
      <c r="C155" s="71"/>
      <c r="L155" s="32"/>
    </row>
    <row r="156" spans="1:12" x14ac:dyDescent="0.2">
      <c r="A156" s="71"/>
      <c r="B156" s="71"/>
      <c r="C156" s="71"/>
      <c r="L156" s="32"/>
    </row>
    <row r="157" spans="1:12" x14ac:dyDescent="0.2">
      <c r="A157" s="71"/>
      <c r="B157" s="71"/>
      <c r="C157" s="71"/>
      <c r="L157" s="32"/>
    </row>
    <row r="158" spans="1:12" x14ac:dyDescent="0.2">
      <c r="A158" s="71"/>
      <c r="B158" s="71"/>
      <c r="C158" s="71"/>
      <c r="L158" s="32"/>
    </row>
    <row r="159" spans="1:12" x14ac:dyDescent="0.2">
      <c r="A159" s="71"/>
      <c r="B159" s="71"/>
      <c r="C159" s="71"/>
      <c r="L159" s="32"/>
    </row>
    <row r="160" spans="1:12" x14ac:dyDescent="0.2">
      <c r="A160" s="71"/>
      <c r="B160" s="71"/>
      <c r="C160" s="71"/>
      <c r="L160" s="32"/>
    </row>
    <row r="161" spans="1:12" x14ac:dyDescent="0.2">
      <c r="A161" s="71"/>
      <c r="B161" s="71"/>
      <c r="C161" s="71"/>
      <c r="L161" s="32"/>
    </row>
    <row r="162" spans="1:12" x14ac:dyDescent="0.2">
      <c r="A162" s="71"/>
      <c r="B162" s="71"/>
      <c r="C162" s="71"/>
      <c r="L162" s="32"/>
    </row>
    <row r="163" spans="1:12" x14ac:dyDescent="0.2">
      <c r="A163" s="71"/>
      <c r="B163" s="71"/>
      <c r="C163" s="71"/>
      <c r="L163" s="32"/>
    </row>
    <row r="164" spans="1:12" x14ac:dyDescent="0.2">
      <c r="A164" s="71"/>
      <c r="B164" s="71"/>
      <c r="C164" s="71"/>
      <c r="L164" s="32"/>
    </row>
    <row r="165" spans="1:12" x14ac:dyDescent="0.2">
      <c r="A165" s="71"/>
      <c r="B165" s="71"/>
      <c r="C165" s="71"/>
      <c r="L165" s="32"/>
    </row>
    <row r="166" spans="1:12" x14ac:dyDescent="0.2">
      <c r="A166" s="71"/>
      <c r="B166" s="71"/>
      <c r="C166" s="71"/>
      <c r="L166" s="32"/>
    </row>
    <row r="167" spans="1:12" x14ac:dyDescent="0.2">
      <c r="A167" s="71"/>
      <c r="B167" s="71"/>
      <c r="C167" s="71"/>
      <c r="L167" s="32"/>
    </row>
    <row r="168" spans="1:12" x14ac:dyDescent="0.2">
      <c r="A168" s="71"/>
      <c r="B168" s="71"/>
      <c r="C168" s="71"/>
      <c r="L168" s="32"/>
    </row>
    <row r="169" spans="1:12" x14ac:dyDescent="0.2">
      <c r="A169" s="71"/>
      <c r="B169" s="71"/>
      <c r="C169" s="71"/>
      <c r="L169" s="32"/>
    </row>
    <row r="170" spans="1:12" x14ac:dyDescent="0.2">
      <c r="A170" s="71"/>
      <c r="B170" s="71"/>
      <c r="C170" s="71"/>
      <c r="L170" s="32"/>
    </row>
    <row r="171" spans="1:12" x14ac:dyDescent="0.2">
      <c r="A171" s="71"/>
      <c r="B171" s="71"/>
      <c r="C171" s="71"/>
      <c r="L171" s="32"/>
    </row>
    <row r="172" spans="1:12" x14ac:dyDescent="0.2">
      <c r="A172" s="71"/>
      <c r="B172" s="71"/>
      <c r="C172" s="71"/>
      <c r="L172" s="32"/>
    </row>
    <row r="173" spans="1:12" x14ac:dyDescent="0.2">
      <c r="A173" s="71"/>
      <c r="B173" s="71"/>
      <c r="C173" s="71"/>
      <c r="L173" s="32"/>
    </row>
    <row r="174" spans="1:12" x14ac:dyDescent="0.2">
      <c r="A174" s="71"/>
      <c r="B174" s="71"/>
      <c r="C174" s="71"/>
      <c r="L174" s="32"/>
    </row>
    <row r="175" spans="1:12" x14ac:dyDescent="0.2">
      <c r="A175" s="71"/>
      <c r="B175" s="71"/>
      <c r="C175" s="71"/>
      <c r="L175" s="32"/>
    </row>
    <row r="176" spans="1:12" x14ac:dyDescent="0.2">
      <c r="A176" s="71"/>
      <c r="B176" s="71"/>
      <c r="C176" s="71"/>
      <c r="L176" s="32"/>
    </row>
    <row r="177" spans="1:16" x14ac:dyDescent="0.2">
      <c r="A177" s="71"/>
      <c r="B177" s="71"/>
      <c r="C177" s="71"/>
      <c r="L177" s="32"/>
    </row>
    <row r="178" spans="1:16" x14ac:dyDescent="0.2">
      <c r="A178" s="71"/>
      <c r="B178" s="71"/>
      <c r="C178" s="71"/>
      <c r="L178" s="32"/>
    </row>
    <row r="179" spans="1:16" x14ac:dyDescent="0.2">
      <c r="A179" s="71"/>
      <c r="B179" s="71"/>
      <c r="C179" s="71"/>
      <c r="L179" s="32"/>
    </row>
    <row r="180" spans="1:16" x14ac:dyDescent="0.2">
      <c r="A180" s="71"/>
      <c r="B180" s="71"/>
      <c r="C180" s="71"/>
      <c r="L180" s="32"/>
    </row>
    <row r="181" spans="1:16" x14ac:dyDescent="0.2">
      <c r="A181" s="71"/>
      <c r="B181" s="71"/>
      <c r="C181" s="71"/>
      <c r="L181" s="32"/>
    </row>
    <row r="182" spans="1:16" x14ac:dyDescent="0.2">
      <c r="A182" s="71"/>
      <c r="B182" s="71"/>
      <c r="C182" s="71"/>
      <c r="L182" s="32"/>
    </row>
    <row r="183" spans="1:16" x14ac:dyDescent="0.2">
      <c r="A183" s="71"/>
      <c r="B183" s="71"/>
      <c r="C183" s="71"/>
      <c r="L183" s="32"/>
    </row>
    <row r="184" spans="1:16" x14ac:dyDescent="0.2">
      <c r="A184" s="71"/>
      <c r="B184" s="71"/>
      <c r="C184" s="71"/>
      <c r="L184" s="32"/>
      <c r="P184" s="1"/>
    </row>
    <row r="185" spans="1:16" x14ac:dyDescent="0.2">
      <c r="A185" s="71"/>
      <c r="B185" s="71"/>
      <c r="C185" s="71"/>
      <c r="L185" s="32"/>
      <c r="P185" s="1"/>
    </row>
    <row r="186" spans="1:16" x14ac:dyDescent="0.2">
      <c r="A186" s="71"/>
      <c r="B186" s="71"/>
      <c r="C186" s="71"/>
      <c r="L186" s="32"/>
      <c r="P186" s="1"/>
    </row>
    <row r="187" spans="1:16" x14ac:dyDescent="0.2">
      <c r="A187" s="71"/>
      <c r="B187" s="71"/>
      <c r="C187" s="71"/>
      <c r="L187" s="32"/>
      <c r="P187" s="1"/>
    </row>
    <row r="188" spans="1:16" x14ac:dyDescent="0.2">
      <c r="A188" s="71"/>
      <c r="B188" s="71"/>
      <c r="C188" s="71"/>
      <c r="L188" s="32"/>
      <c r="P188" s="1"/>
    </row>
    <row r="189" spans="1:16" x14ac:dyDescent="0.2">
      <c r="A189" s="71"/>
      <c r="B189" s="71"/>
      <c r="C189" s="71"/>
      <c r="L189" s="32"/>
      <c r="P189" s="1"/>
    </row>
    <row r="190" spans="1:16" x14ac:dyDescent="0.2">
      <c r="A190" s="71"/>
      <c r="B190" s="71"/>
      <c r="C190" s="71"/>
      <c r="L190" s="32"/>
      <c r="P190" s="1"/>
    </row>
    <row r="191" spans="1:16" x14ac:dyDescent="0.2">
      <c r="A191" s="71"/>
      <c r="B191" s="71"/>
      <c r="C191" s="71"/>
      <c r="L191" s="32"/>
      <c r="P191" s="1"/>
    </row>
    <row r="192" spans="1:16" x14ac:dyDescent="0.2">
      <c r="A192" s="71"/>
      <c r="B192" s="71"/>
      <c r="C192" s="71"/>
      <c r="L192" s="32"/>
      <c r="P192" s="1"/>
    </row>
    <row r="193" spans="1:16" x14ac:dyDescent="0.2">
      <c r="A193" s="71"/>
      <c r="B193" s="71"/>
      <c r="C193" s="71"/>
      <c r="L193" s="32"/>
      <c r="P193" s="1"/>
    </row>
    <row r="194" spans="1:16" x14ac:dyDescent="0.2">
      <c r="A194" s="1"/>
      <c r="B194" s="1"/>
      <c r="C194" s="1"/>
      <c r="L194" s="32"/>
      <c r="P194" s="1"/>
    </row>
    <row r="195" spans="1:16" x14ac:dyDescent="0.2">
      <c r="A195" s="1"/>
      <c r="B195" s="1"/>
      <c r="C195" s="1"/>
      <c r="L195" s="32"/>
      <c r="P195" s="1"/>
    </row>
    <row r="196" spans="1:16" x14ac:dyDescent="0.2">
      <c r="A196" s="1"/>
      <c r="B196" s="1"/>
      <c r="C196" s="1"/>
      <c r="L196" s="32"/>
      <c r="P196" s="1"/>
    </row>
    <row r="197" spans="1:16" x14ac:dyDescent="0.2">
      <c r="A197" s="1"/>
      <c r="B197" s="1"/>
      <c r="C197" s="1"/>
      <c r="L197" s="32"/>
      <c r="P197" s="1"/>
    </row>
    <row r="198" spans="1:16" x14ac:dyDescent="0.2">
      <c r="A198" s="1"/>
      <c r="B198" s="1"/>
      <c r="C198" s="1"/>
      <c r="L198" s="32"/>
      <c r="P198" s="1"/>
    </row>
    <row r="199" spans="1:16" x14ac:dyDescent="0.2">
      <c r="A199" s="1"/>
      <c r="B199" s="1"/>
      <c r="C199" s="1"/>
      <c r="L199" s="32"/>
      <c r="P199" s="1"/>
    </row>
    <row r="200" spans="1:16" x14ac:dyDescent="0.2">
      <c r="A200" s="1"/>
      <c r="B200" s="1"/>
      <c r="C200" s="1"/>
      <c r="L200" s="32"/>
      <c r="P200" s="1"/>
    </row>
    <row r="201" spans="1:16" x14ac:dyDescent="0.2">
      <c r="A201" s="1"/>
      <c r="B201" s="1"/>
      <c r="C201" s="1"/>
      <c r="L201" s="32"/>
      <c r="P201" s="1"/>
    </row>
    <row r="202" spans="1:16" x14ac:dyDescent="0.2">
      <c r="A202" s="1"/>
      <c r="B202" s="1"/>
      <c r="C202" s="1"/>
      <c r="L202" s="32"/>
      <c r="P202" s="1"/>
    </row>
    <row r="203" spans="1:16" x14ac:dyDescent="0.2">
      <c r="A203" s="1"/>
      <c r="B203" s="1"/>
      <c r="C203" s="1"/>
      <c r="L203" s="32"/>
      <c r="P203" s="1"/>
    </row>
    <row r="204" spans="1:16" x14ac:dyDescent="0.2">
      <c r="A204" s="1"/>
      <c r="B204" s="1"/>
      <c r="C204" s="1"/>
      <c r="L204" s="32"/>
      <c r="P204" s="1"/>
    </row>
    <row r="205" spans="1:16" x14ac:dyDescent="0.2">
      <c r="A205" s="1"/>
      <c r="B205" s="1"/>
      <c r="C205" s="1"/>
      <c r="L205" s="32"/>
      <c r="P205" s="1"/>
    </row>
    <row r="206" spans="1:16" x14ac:dyDescent="0.2">
      <c r="A206" s="1"/>
      <c r="B206" s="1"/>
      <c r="C206" s="1"/>
      <c r="L206" s="32"/>
      <c r="P206" s="1"/>
    </row>
    <row r="207" spans="1:16" x14ac:dyDescent="0.2">
      <c r="A207" s="1"/>
      <c r="B207" s="1"/>
      <c r="C207" s="1"/>
      <c r="L207" s="32"/>
      <c r="P207" s="1"/>
    </row>
    <row r="208" spans="1:16" x14ac:dyDescent="0.2">
      <c r="A208" s="71"/>
      <c r="B208" s="71"/>
      <c r="C208" s="71"/>
      <c r="E208" s="71"/>
      <c r="F208" s="71"/>
      <c r="G208" s="71"/>
      <c r="H208" s="71"/>
      <c r="I208" s="71"/>
      <c r="J208" s="71"/>
      <c r="K208" s="71"/>
      <c r="P208" s="1"/>
    </row>
    <row r="209" spans="1:16" x14ac:dyDescent="0.2">
      <c r="A209" s="71"/>
      <c r="B209" s="71"/>
      <c r="C209" s="71"/>
      <c r="E209" s="71"/>
      <c r="F209" s="71"/>
      <c r="G209" s="71"/>
      <c r="H209" s="71"/>
      <c r="I209" s="71"/>
      <c r="J209" s="71"/>
      <c r="K209" s="71"/>
      <c r="P209" s="1"/>
    </row>
    <row r="210" spans="1:16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P210" s="1"/>
    </row>
    <row r="211" spans="1:16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P211" s="1"/>
    </row>
    <row r="212" spans="1:16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P212" s="1"/>
    </row>
    <row r="213" spans="1:16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P213" s="1"/>
    </row>
    <row r="214" spans="1:16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P214" s="1"/>
    </row>
    <row r="215" spans="1:16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P215" s="1"/>
    </row>
    <row r="216" spans="1:16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P216" s="1"/>
    </row>
    <row r="217" spans="1:16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P217" s="1"/>
    </row>
    <row r="218" spans="1:16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P218" s="1"/>
    </row>
    <row r="219" spans="1:16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P219" s="1"/>
    </row>
    <row r="220" spans="1:16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P220" s="1"/>
    </row>
    <row r="221" spans="1:16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P221" s="1"/>
    </row>
    <row r="222" spans="1:16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P222" s="1"/>
    </row>
    <row r="223" spans="1:16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P223" s="1"/>
    </row>
    <row r="224" spans="1:16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P224" s="1"/>
    </row>
    <row r="225" spans="1:16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P225" s="1"/>
    </row>
    <row r="226" spans="1:16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P226" s="1"/>
    </row>
    <row r="227" spans="1:16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P227" s="1"/>
    </row>
    <row r="228" spans="1:16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P228" s="1"/>
    </row>
    <row r="229" spans="1:16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P229" s="1"/>
    </row>
    <row r="230" spans="1:16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P230" s="1"/>
    </row>
    <row r="231" spans="1:16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P231" s="1"/>
    </row>
    <row r="232" spans="1:16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P232" s="1"/>
    </row>
    <row r="233" spans="1:16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P233" s="1"/>
    </row>
    <row r="234" spans="1:16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P234" s="1"/>
    </row>
    <row r="235" spans="1:16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P235" s="1"/>
    </row>
    <row r="236" spans="1:16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P236" s="1"/>
    </row>
    <row r="237" spans="1:16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P237" s="1"/>
    </row>
    <row r="238" spans="1:16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P238" s="1"/>
    </row>
    <row r="239" spans="1:16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P239" s="1"/>
    </row>
    <row r="240" spans="1:16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P240" s="1"/>
    </row>
    <row r="241" spans="1:16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P241" s="1"/>
    </row>
    <row r="242" spans="1:16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P242" s="1"/>
    </row>
    <row r="243" spans="1:16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P243" s="1"/>
    </row>
    <row r="244" spans="1:16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P244" s="1"/>
    </row>
    <row r="245" spans="1:16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P245" s="1"/>
    </row>
    <row r="246" spans="1:16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P246" s="1"/>
    </row>
    <row r="247" spans="1:16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P247" s="1"/>
    </row>
    <row r="248" spans="1:16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P248" s="1"/>
    </row>
    <row r="249" spans="1:16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P249" s="1"/>
    </row>
    <row r="250" spans="1:16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P250" s="1"/>
    </row>
    <row r="251" spans="1:16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P251" s="1"/>
    </row>
    <row r="252" spans="1:16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P252" s="1"/>
    </row>
    <row r="253" spans="1:16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P253" s="1"/>
    </row>
    <row r="254" spans="1:16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P254" s="1"/>
    </row>
    <row r="255" spans="1:16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P255" s="1"/>
    </row>
    <row r="256" spans="1:16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P256" s="1"/>
    </row>
    <row r="257" spans="1:16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P257" s="1"/>
    </row>
    <row r="258" spans="1:16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P258" s="1"/>
    </row>
    <row r="259" spans="1:16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P259" s="1"/>
    </row>
    <row r="260" spans="1:16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P260" s="1"/>
    </row>
    <row r="261" spans="1:16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P261" s="1"/>
    </row>
    <row r="262" spans="1:16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P262" s="1"/>
    </row>
    <row r="263" spans="1:16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P263" s="1"/>
    </row>
    <row r="264" spans="1:16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P264" s="1"/>
    </row>
    <row r="265" spans="1:16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P265" s="1"/>
    </row>
    <row r="266" spans="1:16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P266" s="1"/>
    </row>
    <row r="267" spans="1:16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P267" s="1"/>
    </row>
    <row r="268" spans="1:16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P268" s="1"/>
    </row>
    <row r="269" spans="1:16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P269" s="1"/>
    </row>
    <row r="270" spans="1:16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P270" s="1"/>
    </row>
    <row r="271" spans="1:16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P271" s="1"/>
    </row>
    <row r="272" spans="1:16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P272" s="1"/>
    </row>
    <row r="273" spans="1:16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P273" s="1"/>
    </row>
    <row r="274" spans="1:16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P274" s="1"/>
    </row>
    <row r="275" spans="1:16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P275" s="1"/>
    </row>
    <row r="276" spans="1:16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P276" s="1"/>
    </row>
    <row r="277" spans="1:16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P277" s="1"/>
    </row>
    <row r="278" spans="1:16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P278" s="1"/>
    </row>
    <row r="279" spans="1:16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P279" s="1"/>
    </row>
    <row r="280" spans="1:16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P280" s="1"/>
    </row>
    <row r="281" spans="1:16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P281" s="1"/>
    </row>
    <row r="282" spans="1:16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P282" s="1"/>
    </row>
    <row r="283" spans="1:16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P283" s="1"/>
    </row>
    <row r="284" spans="1:16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P284" s="1"/>
    </row>
    <row r="285" spans="1:16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P285" s="1"/>
    </row>
    <row r="286" spans="1:16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P286" s="1"/>
    </row>
    <row r="287" spans="1:16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P287" s="1"/>
    </row>
    <row r="288" spans="1:16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P288" s="1"/>
    </row>
    <row r="289" spans="1:16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P289" s="1"/>
    </row>
    <row r="290" spans="1:16" x14ac:dyDescent="0.2">
      <c r="A290" s="71"/>
      <c r="B290" s="71"/>
      <c r="C290" s="71"/>
      <c r="D290" s="71"/>
      <c r="P290" s="1"/>
    </row>
    <row r="291" spans="1:16" x14ac:dyDescent="0.2">
      <c r="A291" s="71"/>
      <c r="B291" s="71"/>
      <c r="C291" s="71"/>
      <c r="D291" s="71"/>
      <c r="P291" s="1"/>
    </row>
    <row r="292" spans="1:16" x14ac:dyDescent="0.2">
      <c r="A292" s="71"/>
      <c r="B292" s="71"/>
      <c r="C292" s="71"/>
      <c r="D292" s="71"/>
      <c r="P292" s="1"/>
    </row>
    <row r="293" spans="1:16" x14ac:dyDescent="0.2">
      <c r="A293" s="71"/>
      <c r="B293" s="71"/>
      <c r="C293" s="71"/>
      <c r="D293" s="71"/>
      <c r="P293" s="1"/>
    </row>
    <row r="294" spans="1:16" x14ac:dyDescent="0.2">
      <c r="A294" s="71"/>
      <c r="B294" s="71"/>
      <c r="C294" s="71"/>
      <c r="D294" s="71"/>
      <c r="P294" s="1"/>
    </row>
    <row r="295" spans="1:16" x14ac:dyDescent="0.2">
      <c r="A295" s="71"/>
      <c r="B295" s="71"/>
      <c r="C295" s="71"/>
      <c r="D295" s="71"/>
      <c r="P295" s="1"/>
    </row>
    <row r="296" spans="1:16" x14ac:dyDescent="0.2">
      <c r="A296" s="71"/>
      <c r="B296" s="71"/>
      <c r="C296" s="71"/>
      <c r="D296" s="71"/>
      <c r="P296" s="1"/>
    </row>
    <row r="297" spans="1:16" x14ac:dyDescent="0.2">
      <c r="A297" s="71"/>
      <c r="B297" s="71"/>
      <c r="C297" s="71"/>
      <c r="D297" s="71"/>
      <c r="P297" s="1"/>
    </row>
    <row r="298" spans="1:16" x14ac:dyDescent="0.2">
      <c r="A298" s="71"/>
      <c r="B298" s="71"/>
      <c r="C298" s="71"/>
      <c r="D298" s="71"/>
      <c r="P298" s="1"/>
    </row>
    <row r="299" spans="1:16" x14ac:dyDescent="0.2">
      <c r="A299" s="71"/>
      <c r="B299" s="71"/>
      <c r="C299" s="71"/>
      <c r="D299" s="71"/>
      <c r="P299" s="1"/>
    </row>
    <row r="300" spans="1:16" x14ac:dyDescent="0.2">
      <c r="A300" s="71"/>
      <c r="B300" s="71"/>
      <c r="C300" s="71"/>
      <c r="D300" s="71"/>
    </row>
    <row r="301" spans="1:16" x14ac:dyDescent="0.2">
      <c r="A301" s="71"/>
      <c r="B301" s="71"/>
      <c r="C301" s="71"/>
      <c r="D301" s="71"/>
    </row>
    <row r="302" spans="1:16" x14ac:dyDescent="0.2">
      <c r="A302" s="71"/>
      <c r="B302" s="71"/>
      <c r="C302" s="71"/>
      <c r="D302" s="71"/>
    </row>
    <row r="303" spans="1:16" x14ac:dyDescent="0.2">
      <c r="A303" s="71"/>
      <c r="B303" s="71"/>
      <c r="C303" s="71"/>
      <c r="D303" s="71"/>
    </row>
    <row r="304" spans="1:16" x14ac:dyDescent="0.2">
      <c r="A304" s="71"/>
      <c r="B304" s="71"/>
      <c r="C304" s="71"/>
      <c r="D304" s="71"/>
    </row>
    <row r="305" spans="1:4" x14ac:dyDescent="0.2">
      <c r="A305" s="71"/>
      <c r="B305" s="71"/>
      <c r="C305" s="71"/>
      <c r="D305" s="71"/>
    </row>
    <row r="306" spans="1:4" x14ac:dyDescent="0.2">
      <c r="A306" s="71"/>
      <c r="B306" s="71"/>
      <c r="C306" s="71"/>
      <c r="D306" s="71"/>
    </row>
    <row r="307" spans="1:4" x14ac:dyDescent="0.2">
      <c r="A307" s="71"/>
      <c r="B307" s="71"/>
      <c r="C307" s="71"/>
      <c r="D307" s="71"/>
    </row>
    <row r="308" spans="1:4" x14ac:dyDescent="0.2">
      <c r="A308" s="71"/>
      <c r="B308" s="71"/>
      <c r="C308" s="71"/>
      <c r="D308" s="71"/>
    </row>
    <row r="309" spans="1:4" x14ac:dyDescent="0.2">
      <c r="A309" s="71"/>
      <c r="B309" s="71"/>
      <c r="C309" s="71"/>
      <c r="D309" s="71"/>
    </row>
    <row r="310" spans="1:4" x14ac:dyDescent="0.2">
      <c r="A310" s="71"/>
      <c r="B310" s="71"/>
      <c r="C310" s="71"/>
      <c r="D310" s="71"/>
    </row>
    <row r="311" spans="1:4" x14ac:dyDescent="0.2">
      <c r="A311" s="71"/>
      <c r="B311" s="71"/>
      <c r="C311" s="71"/>
      <c r="D311" s="71"/>
    </row>
    <row r="312" spans="1:4" x14ac:dyDescent="0.2">
      <c r="A312" s="71"/>
      <c r="B312" s="71"/>
      <c r="C312" s="71"/>
      <c r="D312" s="71"/>
    </row>
    <row r="313" spans="1:4" x14ac:dyDescent="0.2">
      <c r="A313" s="71"/>
      <c r="B313" s="71"/>
      <c r="C313" s="71"/>
      <c r="D313" s="71"/>
    </row>
    <row r="314" spans="1:4" x14ac:dyDescent="0.2">
      <c r="A314" s="71"/>
      <c r="B314" s="71"/>
      <c r="C314" s="71"/>
      <c r="D314" s="71"/>
    </row>
    <row r="315" spans="1:4" x14ac:dyDescent="0.2">
      <c r="A315" s="71"/>
      <c r="B315" s="71"/>
      <c r="C315" s="71"/>
      <c r="D315" s="71"/>
    </row>
    <row r="316" spans="1:4" x14ac:dyDescent="0.2">
      <c r="A316" s="71"/>
      <c r="B316" s="71"/>
      <c r="C316" s="71"/>
      <c r="D316" s="71"/>
    </row>
    <row r="317" spans="1:4" x14ac:dyDescent="0.2">
      <c r="A317" s="71"/>
      <c r="B317" s="71"/>
      <c r="C317" s="71"/>
      <c r="D317" s="71"/>
    </row>
    <row r="318" spans="1:4" x14ac:dyDescent="0.2">
      <c r="A318" s="71"/>
      <c r="B318" s="71"/>
      <c r="C318" s="71"/>
      <c r="D318" s="71"/>
    </row>
    <row r="319" spans="1:4" x14ac:dyDescent="0.2">
      <c r="A319" s="71"/>
      <c r="B319" s="71"/>
      <c r="C319" s="71"/>
      <c r="D319" s="71"/>
    </row>
    <row r="320" spans="1:4" x14ac:dyDescent="0.2">
      <c r="A320" s="71"/>
      <c r="B320" s="71"/>
      <c r="C320" s="71"/>
      <c r="D320" s="71"/>
    </row>
    <row r="321" spans="1:4" x14ac:dyDescent="0.2">
      <c r="A321" s="71"/>
      <c r="B321" s="71"/>
      <c r="C321" s="71"/>
      <c r="D321" s="71"/>
    </row>
    <row r="322" spans="1:4" x14ac:dyDescent="0.2">
      <c r="A322" s="71"/>
      <c r="B322" s="71"/>
      <c r="C322" s="71"/>
      <c r="D322" s="71"/>
    </row>
    <row r="323" spans="1:4" x14ac:dyDescent="0.2">
      <c r="A323" s="71"/>
      <c r="B323" s="71"/>
      <c r="C323" s="71"/>
      <c r="D323" s="71"/>
    </row>
    <row r="324" spans="1:4" x14ac:dyDescent="0.2">
      <c r="A324" s="71"/>
      <c r="B324" s="71"/>
      <c r="C324" s="71"/>
      <c r="D324" s="71"/>
    </row>
    <row r="325" spans="1:4" x14ac:dyDescent="0.2">
      <c r="A325" s="71"/>
      <c r="B325" s="71"/>
      <c r="C325" s="71"/>
      <c r="D325" s="71"/>
    </row>
    <row r="326" spans="1:4" x14ac:dyDescent="0.2">
      <c r="A326" s="71"/>
      <c r="B326" s="71"/>
      <c r="C326" s="71"/>
      <c r="D326" s="71"/>
    </row>
    <row r="327" spans="1:4" x14ac:dyDescent="0.2">
      <c r="A327" s="71"/>
      <c r="B327" s="71"/>
      <c r="C327" s="71"/>
      <c r="D327" s="71"/>
    </row>
    <row r="328" spans="1:4" x14ac:dyDescent="0.2">
      <c r="A328" s="71"/>
      <c r="B328" s="71"/>
      <c r="C328" s="71"/>
    </row>
    <row r="329" spans="1:4" x14ac:dyDescent="0.2">
      <c r="A329" s="71"/>
      <c r="B329" s="71"/>
      <c r="C329" s="71"/>
    </row>
    <row r="330" spans="1:4" x14ac:dyDescent="0.2">
      <c r="A330" s="71"/>
      <c r="B330" s="71"/>
      <c r="C330" s="71"/>
    </row>
    <row r="331" spans="1:4" x14ac:dyDescent="0.2">
      <c r="A331" s="71"/>
      <c r="B331" s="71"/>
      <c r="C331" s="71"/>
    </row>
    <row r="332" spans="1:4" x14ac:dyDescent="0.2">
      <c r="A332" s="71"/>
      <c r="B332" s="71"/>
      <c r="C332" s="71"/>
    </row>
    <row r="333" spans="1:4" x14ac:dyDescent="0.2">
      <c r="A333" s="71"/>
      <c r="B333" s="71"/>
      <c r="C333" s="71"/>
    </row>
    <row r="334" spans="1:4" x14ac:dyDescent="0.2">
      <c r="A334" s="71"/>
      <c r="B334" s="71"/>
      <c r="C334" s="71"/>
    </row>
    <row r="335" spans="1:4" x14ac:dyDescent="0.2">
      <c r="A335" s="71"/>
      <c r="B335" s="71"/>
      <c r="C335" s="71"/>
    </row>
    <row r="336" spans="1:4" x14ac:dyDescent="0.2">
      <c r="A336" s="71"/>
      <c r="B336" s="71"/>
      <c r="C336" s="71"/>
    </row>
    <row r="337" spans="1:10" x14ac:dyDescent="0.2">
      <c r="A337" s="71"/>
      <c r="B337" s="71"/>
      <c r="C337" s="71"/>
    </row>
    <row r="338" spans="1:10" x14ac:dyDescent="0.2">
      <c r="A338" s="71"/>
      <c r="B338" s="71"/>
      <c r="C338" s="71"/>
    </row>
    <row r="339" spans="1:10" x14ac:dyDescent="0.2">
      <c r="A339" s="71"/>
      <c r="B339" s="71"/>
      <c r="C339" s="71"/>
    </row>
    <row r="340" spans="1:10" x14ac:dyDescent="0.2">
      <c r="A340" s="71"/>
      <c r="B340" s="71"/>
      <c r="C340" s="71"/>
    </row>
    <row r="341" spans="1:10" x14ac:dyDescent="0.2">
      <c r="A341" s="71"/>
      <c r="B341" s="71"/>
      <c r="C341" s="71"/>
    </row>
    <row r="342" spans="1:10" x14ac:dyDescent="0.2">
      <c r="A342" s="71"/>
      <c r="B342" s="71"/>
      <c r="C342" s="71"/>
    </row>
    <row r="343" spans="1:10" x14ac:dyDescent="0.2">
      <c r="A343" s="71"/>
      <c r="B343" s="71"/>
      <c r="C343" s="71"/>
    </row>
    <row r="344" spans="1:10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0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</row>
    <row r="346" spans="1:10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</row>
    <row r="347" spans="1:10" x14ac:dyDescent="0.2">
      <c r="A347" s="71"/>
      <c r="B347" s="71"/>
      <c r="C347" s="71"/>
      <c r="E347" s="71"/>
      <c r="F347" s="71"/>
      <c r="G347" s="71"/>
      <c r="H347" s="71"/>
      <c r="I347" s="71"/>
      <c r="J347" s="71"/>
    </row>
    <row r="348" spans="1:10" x14ac:dyDescent="0.2">
      <c r="A348" s="71"/>
      <c r="B348" s="71"/>
      <c r="C348" s="71"/>
      <c r="E348" s="71"/>
      <c r="F348" s="71"/>
      <c r="G348" s="71"/>
      <c r="H348" s="71"/>
      <c r="I348" s="71"/>
      <c r="J348" s="71"/>
    </row>
    <row r="349" spans="1:10" x14ac:dyDescent="0.2">
      <c r="A349" s="71"/>
      <c r="B349" s="71"/>
      <c r="C349" s="71"/>
      <c r="E349" s="71"/>
      <c r="F349" s="71"/>
      <c r="G349" s="71"/>
      <c r="H349" s="71"/>
      <c r="I349" s="71"/>
      <c r="J349" s="71"/>
    </row>
    <row r="350" spans="1:10" x14ac:dyDescent="0.2">
      <c r="A350" s="71"/>
      <c r="B350" s="71"/>
      <c r="C350" s="71"/>
      <c r="E350" s="71"/>
      <c r="F350" s="71"/>
      <c r="G350" s="71"/>
      <c r="H350" s="71"/>
      <c r="I350" s="71"/>
      <c r="J350" s="71"/>
    </row>
    <row r="351" spans="1:10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</row>
    <row r="352" spans="1:10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</row>
    <row r="353" spans="1:10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</row>
    <row r="354" spans="1:10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</row>
    <row r="355" spans="1:10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</row>
    <row r="356" spans="1:10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</row>
    <row r="357" spans="1:10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</row>
    <row r="358" spans="1:10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</row>
    <row r="359" spans="1:10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</row>
    <row r="360" spans="1:10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</row>
    <row r="361" spans="1:10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</row>
    <row r="362" spans="1:10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</row>
    <row r="363" spans="1:10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</row>
    <row r="364" spans="1:10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</row>
    <row r="365" spans="1:10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</row>
    <row r="366" spans="1:10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</row>
    <row r="367" spans="1:10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</row>
    <row r="368" spans="1:10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0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</row>
    <row r="370" spans="1:10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0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</row>
    <row r="372" spans="1:10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</row>
    <row r="373" spans="1:10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</row>
    <row r="374" spans="1:10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</row>
    <row r="375" spans="1:10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0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</row>
    <row r="377" spans="1:10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</row>
    <row r="378" spans="1:10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</row>
    <row r="379" spans="1:10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</row>
    <row r="381" spans="1:10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</row>
    <row r="382" spans="1:10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</row>
    <row r="383" spans="1:10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</row>
    <row r="384" spans="1:10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</row>
    <row r="385" spans="1:10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</row>
    <row r="386" spans="1:10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</row>
    <row r="387" spans="1:10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</row>
    <row r="388" spans="1:10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</row>
    <row r="389" spans="1:10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</row>
    <row r="390" spans="1:10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</row>
    <row r="391" spans="1:10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</row>
    <row r="392" spans="1:10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</row>
    <row r="393" spans="1:10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</row>
    <row r="394" spans="1:10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</row>
    <row r="395" spans="1:10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</row>
    <row r="396" spans="1:10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</row>
    <row r="397" spans="1:10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</row>
    <row r="398" spans="1:10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</row>
    <row r="399" spans="1:10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</row>
    <row r="400" spans="1:10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</row>
    <row r="401" spans="1:10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</row>
    <row r="402" spans="1:10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</row>
    <row r="403" spans="1:10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</row>
    <row r="404" spans="1:10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</row>
    <row r="405" spans="1:10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</row>
    <row r="406" spans="1:10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</row>
    <row r="407" spans="1:10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</row>
    <row r="408" spans="1:10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</row>
    <row r="409" spans="1:10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</row>
    <row r="410" spans="1:10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</row>
    <row r="411" spans="1:10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</row>
    <row r="412" spans="1:10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</row>
    <row r="413" spans="1:10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</row>
    <row r="414" spans="1:10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</row>
    <row r="415" spans="1:10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</row>
    <row r="416" spans="1:10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</row>
    <row r="417" spans="1:10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</row>
    <row r="418" spans="1:10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</row>
    <row r="419" spans="1:10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</row>
    <row r="420" spans="1:10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</row>
    <row r="421" spans="1:10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</row>
    <row r="422" spans="1:10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</row>
    <row r="423" spans="1:10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</row>
    <row r="424" spans="1:10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</row>
    <row r="425" spans="1:10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</row>
    <row r="426" spans="1:10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</row>
    <row r="427" spans="1:10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</row>
    <row r="428" spans="1:10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</row>
    <row r="429" spans="1:10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</row>
    <row r="430" spans="1:10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</row>
    <row r="431" spans="1:10" x14ac:dyDescent="0.2">
      <c r="A431" s="71"/>
      <c r="B431" s="71"/>
      <c r="C431" s="71"/>
      <c r="D431" s="71"/>
    </row>
    <row r="432" spans="1:10" x14ac:dyDescent="0.2">
      <c r="A432" s="71"/>
      <c r="B432" s="71"/>
      <c r="C432" s="71"/>
      <c r="D432" s="71"/>
    </row>
    <row r="433" spans="1:4" x14ac:dyDescent="0.2">
      <c r="A433" s="71"/>
      <c r="B433" s="71"/>
      <c r="C433" s="71"/>
      <c r="D433" s="71"/>
    </row>
    <row r="434" spans="1:4" x14ac:dyDescent="0.2">
      <c r="A434" s="71"/>
      <c r="B434" s="71"/>
      <c r="C434" s="71"/>
      <c r="D434" s="71"/>
    </row>
    <row r="435" spans="1:4" x14ac:dyDescent="0.2">
      <c r="A435" s="71"/>
      <c r="B435" s="71"/>
      <c r="C435" s="71"/>
      <c r="D435" s="71"/>
    </row>
    <row r="436" spans="1:4" x14ac:dyDescent="0.2">
      <c r="A436" s="71"/>
      <c r="B436" s="71"/>
      <c r="C436" s="71"/>
      <c r="D436" s="71"/>
    </row>
    <row r="437" spans="1:4" x14ac:dyDescent="0.2">
      <c r="A437" s="71"/>
      <c r="B437" s="71"/>
      <c r="C437" s="71"/>
      <c r="D437" s="71"/>
    </row>
    <row r="438" spans="1:4" x14ac:dyDescent="0.2">
      <c r="A438" s="71"/>
      <c r="B438" s="71"/>
      <c r="C438" s="71"/>
      <c r="D438" s="71"/>
    </row>
    <row r="439" spans="1:4" x14ac:dyDescent="0.2">
      <c r="A439" s="71"/>
      <c r="B439" s="71"/>
      <c r="C439" s="71"/>
      <c r="D439" s="71"/>
    </row>
    <row r="440" spans="1:4" x14ac:dyDescent="0.2">
      <c r="A440" s="71"/>
      <c r="B440" s="71"/>
      <c r="C440" s="71"/>
      <c r="D440" s="71"/>
    </row>
    <row r="441" spans="1:4" x14ac:dyDescent="0.2">
      <c r="A441" s="71"/>
      <c r="B441" s="71"/>
      <c r="C441" s="71"/>
      <c r="D441" s="71"/>
    </row>
    <row r="442" spans="1:4" x14ac:dyDescent="0.2">
      <c r="A442" s="71"/>
      <c r="B442" s="71"/>
      <c r="C442" s="71"/>
      <c r="D442" s="71"/>
    </row>
    <row r="443" spans="1:4" x14ac:dyDescent="0.2">
      <c r="A443" s="71"/>
      <c r="B443" s="71"/>
      <c r="C443" s="71"/>
      <c r="D443" s="71"/>
    </row>
    <row r="444" spans="1:4" x14ac:dyDescent="0.2">
      <c r="A444" s="71"/>
      <c r="B444" s="71"/>
      <c r="C444" s="71"/>
      <c r="D444" s="71"/>
    </row>
    <row r="445" spans="1:4" x14ac:dyDescent="0.2">
      <c r="A445" s="71"/>
      <c r="B445" s="71"/>
      <c r="C445" s="71"/>
      <c r="D445" s="71"/>
    </row>
    <row r="446" spans="1:4" x14ac:dyDescent="0.2">
      <c r="A446" s="71"/>
      <c r="B446" s="71"/>
      <c r="C446" s="71"/>
      <c r="D446" s="71"/>
    </row>
    <row r="447" spans="1:4" x14ac:dyDescent="0.2">
      <c r="A447" s="71"/>
      <c r="B447" s="71"/>
      <c r="C447" s="71"/>
    </row>
    <row r="448" spans="1:4" x14ac:dyDescent="0.2">
      <c r="A448" s="71"/>
      <c r="B448" s="71"/>
      <c r="C448" s="71"/>
    </row>
    <row r="449" spans="1:3" x14ac:dyDescent="0.2">
      <c r="A449" s="71"/>
      <c r="B449" s="71"/>
      <c r="C449" s="71"/>
    </row>
    <row r="450" spans="1:3" x14ac:dyDescent="0.2">
      <c r="A450" s="71"/>
      <c r="B450" s="71"/>
      <c r="C450" s="71"/>
    </row>
    <row r="451" spans="1:3" x14ac:dyDescent="0.2">
      <c r="A451" s="71"/>
      <c r="B451" s="71"/>
      <c r="C451" s="71"/>
    </row>
    <row r="452" spans="1:3" x14ac:dyDescent="0.2">
      <c r="A452" s="71"/>
      <c r="B452" s="71"/>
      <c r="C452" s="71"/>
    </row>
    <row r="453" spans="1:3" x14ac:dyDescent="0.2">
      <c r="A453" s="71"/>
      <c r="B453" s="71"/>
      <c r="C453" s="71"/>
    </row>
    <row r="454" spans="1:3" x14ac:dyDescent="0.2">
      <c r="A454" s="71"/>
      <c r="B454" s="71"/>
      <c r="C454" s="71"/>
    </row>
    <row r="455" spans="1:3" x14ac:dyDescent="0.2">
      <c r="A455" s="71"/>
      <c r="B455" s="71"/>
      <c r="C455" s="71"/>
    </row>
    <row r="456" spans="1:3" x14ac:dyDescent="0.2">
      <c r="A456" s="71"/>
      <c r="B456" s="71"/>
      <c r="C456" s="71"/>
    </row>
    <row r="457" spans="1:3" x14ac:dyDescent="0.2">
      <c r="A457" s="71"/>
      <c r="B457" s="71"/>
      <c r="C457" s="71"/>
    </row>
    <row r="458" spans="1:3" x14ac:dyDescent="0.2">
      <c r="A458" s="71"/>
      <c r="B458" s="71"/>
      <c r="C458" s="71"/>
    </row>
    <row r="459" spans="1:3" x14ac:dyDescent="0.2">
      <c r="A459" s="71"/>
      <c r="B459" s="71"/>
      <c r="C459" s="71"/>
    </row>
    <row r="460" spans="1:3" x14ac:dyDescent="0.2">
      <c r="A460" s="71"/>
      <c r="B460" s="71"/>
      <c r="C460" s="71"/>
    </row>
    <row r="461" spans="1:3" x14ac:dyDescent="0.2">
      <c r="A461" s="71"/>
      <c r="B461" s="71"/>
      <c r="C461" s="71"/>
    </row>
    <row r="462" spans="1:3" x14ac:dyDescent="0.2">
      <c r="A462" s="71"/>
      <c r="B462" s="71"/>
      <c r="C462" s="71"/>
    </row>
    <row r="463" spans="1:3" x14ac:dyDescent="0.2">
      <c r="A463" s="71"/>
      <c r="B463" s="71"/>
      <c r="C463" s="71"/>
    </row>
    <row r="464" spans="1:3" x14ac:dyDescent="0.2">
      <c r="A464" s="71"/>
      <c r="B464" s="71"/>
      <c r="C464" s="71"/>
    </row>
    <row r="465" spans="1:8" x14ac:dyDescent="0.2">
      <c r="A465" s="71"/>
      <c r="B465" s="71"/>
      <c r="C465" s="71"/>
    </row>
    <row r="466" spans="1:8" x14ac:dyDescent="0.2">
      <c r="A466" s="71"/>
      <c r="B466" s="71"/>
      <c r="C466" s="71"/>
    </row>
    <row r="467" spans="1:8" x14ac:dyDescent="0.2">
      <c r="A467" s="71"/>
      <c r="B467" s="71"/>
      <c r="C467" s="71"/>
    </row>
    <row r="468" spans="1:8" x14ac:dyDescent="0.2">
      <c r="A468" s="71"/>
      <c r="B468" s="71"/>
      <c r="C468" s="71"/>
    </row>
    <row r="469" spans="1:8" x14ac:dyDescent="0.2">
      <c r="A469" s="1"/>
      <c r="B469" s="1"/>
      <c r="C469" s="1"/>
      <c r="E469" s="1"/>
      <c r="F469" s="1"/>
      <c r="G469" s="1"/>
      <c r="H469" s="1"/>
    </row>
    <row r="470" spans="1:8" x14ac:dyDescent="0.2">
      <c r="A470" s="1"/>
      <c r="B470" s="1"/>
      <c r="C470" s="1"/>
      <c r="E470" s="1"/>
      <c r="F470" s="1"/>
      <c r="G470" s="1"/>
      <c r="H470" s="1"/>
    </row>
    <row r="471" spans="1:8" x14ac:dyDescent="0.2">
      <c r="A471" s="1"/>
      <c r="B471" s="1"/>
      <c r="C471" s="1"/>
      <c r="E471" s="1"/>
      <c r="F471" s="1"/>
      <c r="G471" s="1"/>
      <c r="H471" s="1"/>
    </row>
    <row r="472" spans="1:8" x14ac:dyDescent="0.2">
      <c r="A472" s="1"/>
      <c r="B472" s="1"/>
      <c r="C472" s="1"/>
      <c r="E472" s="1"/>
      <c r="F472" s="1"/>
      <c r="G472" s="1"/>
      <c r="H472" s="1"/>
    </row>
    <row r="473" spans="1:8" x14ac:dyDescent="0.2">
      <c r="A473" s="1"/>
      <c r="B473" s="1"/>
      <c r="C473" s="1"/>
      <c r="E473" s="1"/>
      <c r="F473" s="1"/>
      <c r="G473" s="1"/>
      <c r="H473" s="1"/>
    </row>
    <row r="474" spans="1:8" x14ac:dyDescent="0.2">
      <c r="A474" s="1"/>
      <c r="B474" s="1"/>
      <c r="C474" s="1"/>
      <c r="E474" s="1"/>
      <c r="F474" s="1"/>
      <c r="G474" s="1"/>
      <c r="H474" s="1"/>
    </row>
    <row r="475" spans="1:8" x14ac:dyDescent="0.2">
      <c r="A475" s="1"/>
      <c r="B475" s="1"/>
      <c r="C475" s="1"/>
      <c r="E475" s="1"/>
      <c r="F475" s="1"/>
      <c r="G475" s="1"/>
      <c r="H475" s="1"/>
    </row>
    <row r="476" spans="1:8" x14ac:dyDescent="0.2">
      <c r="A476" s="1"/>
      <c r="B476" s="1"/>
      <c r="C476" s="1"/>
      <c r="E476" s="1"/>
      <c r="F476" s="1"/>
      <c r="G476" s="1"/>
      <c r="H476" s="1"/>
    </row>
    <row r="477" spans="1:8" x14ac:dyDescent="0.2">
      <c r="A477" s="1"/>
      <c r="B477" s="1"/>
      <c r="C477" s="1"/>
      <c r="E477" s="1"/>
      <c r="F477" s="1"/>
      <c r="G477" s="1"/>
      <c r="H477" s="1"/>
    </row>
    <row r="478" spans="1:8" x14ac:dyDescent="0.2">
      <c r="A478" s="1"/>
      <c r="B478" s="1"/>
      <c r="C478" s="1"/>
      <c r="E478" s="1"/>
      <c r="F478" s="1"/>
      <c r="G478" s="1"/>
      <c r="H478" s="1"/>
    </row>
    <row r="479" spans="1:8" x14ac:dyDescent="0.2">
      <c r="A479" s="1"/>
      <c r="B479" s="1"/>
      <c r="C479" s="1"/>
      <c r="E479" s="1"/>
      <c r="F479" s="1"/>
      <c r="G479" s="1"/>
      <c r="H479" s="1"/>
    </row>
    <row r="480" spans="1:8" x14ac:dyDescent="0.2">
      <c r="A480" s="1"/>
      <c r="B480" s="1"/>
      <c r="C480" s="1"/>
      <c r="E480" s="1"/>
      <c r="F480" s="1"/>
      <c r="G480" s="1"/>
      <c r="H480" s="1"/>
    </row>
    <row r="481" spans="1:8" x14ac:dyDescent="0.2">
      <c r="A481" s="1"/>
      <c r="B481" s="1"/>
      <c r="C481" s="1"/>
      <c r="E481" s="1"/>
      <c r="F481" s="1"/>
      <c r="G481" s="1"/>
      <c r="H481" s="1"/>
    </row>
    <row r="482" spans="1:8" x14ac:dyDescent="0.2">
      <c r="A482" s="1"/>
      <c r="B482" s="1"/>
      <c r="C482" s="1"/>
      <c r="E482" s="1"/>
      <c r="F482" s="1"/>
      <c r="G482" s="1"/>
      <c r="H482" s="1"/>
    </row>
    <row r="483" spans="1:8" x14ac:dyDescent="0.2">
      <c r="A483" s="1"/>
      <c r="B483" s="1"/>
      <c r="C483" s="1"/>
      <c r="E483" s="1"/>
      <c r="F483" s="1"/>
      <c r="G483" s="1"/>
      <c r="H483" s="1"/>
    </row>
    <row r="484" spans="1:8" x14ac:dyDescent="0.2">
      <c r="A484" s="1"/>
      <c r="B484" s="1"/>
      <c r="C484" s="1"/>
      <c r="E484" s="1"/>
      <c r="F484" s="1"/>
      <c r="G484" s="1"/>
      <c r="H484" s="1"/>
    </row>
    <row r="485" spans="1:8" x14ac:dyDescent="0.2">
      <c r="A485" s="1"/>
      <c r="B485" s="1"/>
      <c r="C485" s="1"/>
      <c r="E485" s="1"/>
      <c r="F485" s="1"/>
      <c r="G485" s="1"/>
      <c r="H485" s="1"/>
    </row>
    <row r="486" spans="1:8" x14ac:dyDescent="0.2">
      <c r="A486" s="1"/>
      <c r="B486" s="1"/>
      <c r="C486" s="1"/>
      <c r="E486" s="1"/>
      <c r="F486" s="1"/>
      <c r="G486" s="1"/>
      <c r="H486" s="1"/>
    </row>
    <row r="487" spans="1:8" x14ac:dyDescent="0.2">
      <c r="A487" s="1"/>
      <c r="B487" s="1"/>
      <c r="C487" s="1"/>
      <c r="E487" s="1"/>
      <c r="F487" s="1"/>
      <c r="G487" s="1"/>
      <c r="H487" s="1"/>
    </row>
    <row r="488" spans="1:8" x14ac:dyDescent="0.2">
      <c r="A488" s="1"/>
      <c r="B488" s="1"/>
      <c r="C488" s="1"/>
      <c r="E488" s="1"/>
      <c r="F488" s="1"/>
      <c r="G488" s="1"/>
      <c r="H488" s="1"/>
    </row>
    <row r="489" spans="1:8" x14ac:dyDescent="0.2">
      <c r="A489" s="1"/>
      <c r="B489" s="1"/>
      <c r="C489" s="1"/>
      <c r="E489" s="1"/>
      <c r="F489" s="1"/>
      <c r="G489" s="1"/>
      <c r="H489" s="1"/>
    </row>
    <row r="490" spans="1:8" x14ac:dyDescent="0.2">
      <c r="A490" s="1"/>
      <c r="B490" s="1"/>
      <c r="C490" s="1"/>
      <c r="E490" s="1"/>
      <c r="F490" s="1"/>
      <c r="G490" s="1"/>
      <c r="H490" s="1"/>
    </row>
    <row r="491" spans="1:8" x14ac:dyDescent="0.2">
      <c r="A491" s="1"/>
      <c r="B491" s="1"/>
      <c r="C491" s="1"/>
      <c r="E491" s="1"/>
      <c r="F491" s="1"/>
      <c r="G491" s="1"/>
      <c r="H491" s="1"/>
    </row>
    <row r="492" spans="1:8" x14ac:dyDescent="0.2">
      <c r="A492" s="1"/>
      <c r="B492" s="1"/>
      <c r="C492" s="1"/>
      <c r="E492" s="1"/>
      <c r="F492" s="1"/>
      <c r="G492" s="1"/>
      <c r="H492" s="1"/>
    </row>
    <row r="493" spans="1:8" x14ac:dyDescent="0.2">
      <c r="A493" s="1"/>
      <c r="B493" s="1"/>
      <c r="C493" s="1"/>
      <c r="E493" s="1"/>
      <c r="F493" s="1"/>
      <c r="G493" s="1"/>
      <c r="H493" s="1"/>
    </row>
    <row r="494" spans="1:8" x14ac:dyDescent="0.2">
      <c r="A494" s="1"/>
      <c r="B494" s="1"/>
      <c r="C494" s="1"/>
      <c r="E494" s="1"/>
      <c r="F494" s="1"/>
      <c r="G494" s="1"/>
      <c r="H494" s="1"/>
    </row>
    <row r="495" spans="1:8" x14ac:dyDescent="0.2">
      <c r="A495" s="1"/>
      <c r="B495" s="1"/>
      <c r="C495" s="1"/>
      <c r="E495" s="1"/>
      <c r="F495" s="1"/>
      <c r="G495" s="1"/>
      <c r="H495" s="1"/>
    </row>
    <row r="496" spans="1:8" x14ac:dyDescent="0.2">
      <c r="A496" s="1"/>
      <c r="B496" s="1"/>
      <c r="C496" s="1"/>
      <c r="E496" s="1"/>
      <c r="F496" s="1"/>
      <c r="G496" s="1"/>
      <c r="H496" s="1"/>
    </row>
    <row r="497" spans="1:8" x14ac:dyDescent="0.2">
      <c r="A497" s="1"/>
      <c r="B497" s="1"/>
      <c r="C497" s="1"/>
      <c r="E497" s="1"/>
      <c r="F497" s="1"/>
      <c r="G497" s="1"/>
      <c r="H497" s="1"/>
    </row>
    <row r="498" spans="1:8" x14ac:dyDescent="0.2">
      <c r="A498" s="1"/>
      <c r="B498" s="1"/>
      <c r="C498" s="1"/>
      <c r="E498" s="1"/>
      <c r="F498" s="1"/>
      <c r="G498" s="1"/>
      <c r="H498" s="1"/>
    </row>
    <row r="499" spans="1:8" x14ac:dyDescent="0.2">
      <c r="A499" s="1"/>
      <c r="B499" s="1"/>
      <c r="C499" s="1"/>
      <c r="E499" s="1"/>
      <c r="F499" s="1"/>
      <c r="G499" s="1"/>
      <c r="H499" s="1"/>
    </row>
    <row r="500" spans="1:8" x14ac:dyDescent="0.2">
      <c r="A500" s="1"/>
      <c r="B500" s="1"/>
      <c r="C500" s="1"/>
      <c r="E500" s="1"/>
      <c r="F500" s="1"/>
      <c r="G500" s="1"/>
      <c r="H500" s="1"/>
    </row>
    <row r="501" spans="1:8" x14ac:dyDescent="0.2">
      <c r="A501" s="1"/>
      <c r="B501" s="1"/>
      <c r="C501" s="1"/>
      <c r="E501" s="1"/>
      <c r="F501" s="1"/>
      <c r="G501" s="1"/>
      <c r="H501" s="1"/>
    </row>
    <row r="502" spans="1:8" x14ac:dyDescent="0.2">
      <c r="A502" s="1"/>
      <c r="B502" s="1"/>
      <c r="C502" s="1"/>
      <c r="E502" s="1"/>
      <c r="F502" s="1"/>
      <c r="G502" s="1"/>
      <c r="H502" s="1"/>
    </row>
    <row r="503" spans="1:8" x14ac:dyDescent="0.2">
      <c r="A503" s="1"/>
      <c r="B503" s="1"/>
      <c r="C503" s="1"/>
      <c r="E503" s="1"/>
      <c r="F503" s="1"/>
      <c r="G503" s="1"/>
      <c r="H503" s="1"/>
    </row>
    <row r="504" spans="1:8" x14ac:dyDescent="0.2">
      <c r="A504" s="1"/>
      <c r="B504" s="1"/>
      <c r="C504" s="1"/>
      <c r="E504" s="1"/>
      <c r="F504" s="1"/>
      <c r="G504" s="1"/>
      <c r="H504" s="1"/>
    </row>
    <row r="505" spans="1:8" x14ac:dyDescent="0.2">
      <c r="A505" s="1"/>
      <c r="B505" s="1"/>
      <c r="C505" s="1"/>
      <c r="E505" s="1"/>
      <c r="F505" s="1"/>
      <c r="G505" s="1"/>
      <c r="H505" s="1"/>
    </row>
    <row r="506" spans="1:8" x14ac:dyDescent="0.2">
      <c r="A506" s="1"/>
      <c r="B506" s="1"/>
      <c r="C506" s="1"/>
      <c r="E506" s="1"/>
      <c r="F506" s="1"/>
      <c r="G506" s="1"/>
      <c r="H506" s="1"/>
    </row>
    <row r="507" spans="1:8" x14ac:dyDescent="0.2">
      <c r="A507" s="1"/>
      <c r="B507" s="1"/>
      <c r="C507" s="1"/>
      <c r="E507" s="1"/>
      <c r="F507" s="1"/>
      <c r="G507" s="1"/>
      <c r="H507" s="1"/>
    </row>
    <row r="508" spans="1:8" x14ac:dyDescent="0.2">
      <c r="A508" s="1"/>
      <c r="B508" s="1"/>
      <c r="C508" s="1"/>
      <c r="E508" s="1"/>
      <c r="F508" s="1"/>
      <c r="G508" s="1"/>
      <c r="H508" s="1"/>
    </row>
    <row r="509" spans="1:8" x14ac:dyDescent="0.2">
      <c r="A509" s="1"/>
      <c r="B509" s="1"/>
      <c r="C509" s="1"/>
      <c r="E509" s="1"/>
      <c r="F509" s="1"/>
      <c r="G509" s="1"/>
      <c r="H509" s="1"/>
    </row>
    <row r="510" spans="1:8" x14ac:dyDescent="0.2">
      <c r="A510" s="1"/>
      <c r="B510" s="1"/>
      <c r="C510" s="1"/>
      <c r="E510" s="1"/>
      <c r="F510" s="1"/>
      <c r="G510" s="1"/>
      <c r="H510" s="1"/>
    </row>
    <row r="511" spans="1:8" x14ac:dyDescent="0.2">
      <c r="A511" s="1"/>
      <c r="B511" s="1"/>
      <c r="C511" s="1"/>
      <c r="E511" s="1"/>
      <c r="F511" s="1"/>
      <c r="G511" s="1"/>
      <c r="H511" s="1"/>
    </row>
    <row r="512" spans="1:8" x14ac:dyDescent="0.2">
      <c r="A512" s="1"/>
      <c r="B512" s="1"/>
      <c r="C512" s="1"/>
      <c r="E512" s="1"/>
      <c r="F512" s="1"/>
      <c r="G512" s="1"/>
      <c r="H512" s="1"/>
    </row>
    <row r="513" spans="1:8" x14ac:dyDescent="0.2">
      <c r="A513" s="1"/>
      <c r="B513" s="1"/>
      <c r="C513" s="1"/>
      <c r="E513" s="1"/>
      <c r="F513" s="1"/>
      <c r="G513" s="1"/>
      <c r="H513" s="1"/>
    </row>
    <row r="514" spans="1:8" x14ac:dyDescent="0.2">
      <c r="A514" s="1"/>
      <c r="B514" s="1"/>
      <c r="C514" s="1"/>
      <c r="E514" s="1"/>
      <c r="F514" s="1"/>
      <c r="G514" s="1"/>
      <c r="H514" s="1"/>
    </row>
    <row r="515" spans="1:8" x14ac:dyDescent="0.2">
      <c r="A515" s="1"/>
      <c r="B515" s="1"/>
      <c r="C515" s="1"/>
      <c r="E515" s="1"/>
      <c r="F515" s="1"/>
      <c r="G515" s="1"/>
      <c r="H515" s="1"/>
    </row>
    <row r="516" spans="1:8" x14ac:dyDescent="0.2">
      <c r="A516" s="1"/>
      <c r="B516" s="1"/>
      <c r="C516" s="1"/>
      <c r="E516" s="1"/>
      <c r="F516" s="1"/>
      <c r="G516" s="1"/>
      <c r="H516" s="1"/>
    </row>
    <row r="517" spans="1:8" x14ac:dyDescent="0.2">
      <c r="A517" s="1"/>
      <c r="B517" s="1"/>
      <c r="C517" s="1"/>
      <c r="E517" s="1"/>
      <c r="F517" s="1"/>
      <c r="G517" s="1"/>
      <c r="H517" s="1"/>
    </row>
    <row r="518" spans="1:8" x14ac:dyDescent="0.2">
      <c r="A518" s="1"/>
      <c r="B518" s="1"/>
      <c r="C518" s="1"/>
      <c r="E518" s="1"/>
      <c r="F518" s="1"/>
      <c r="G518" s="1"/>
      <c r="H518" s="1"/>
    </row>
    <row r="519" spans="1:8" x14ac:dyDescent="0.2">
      <c r="A519" s="1"/>
      <c r="B519" s="1"/>
      <c r="C519" s="1"/>
      <c r="E519" s="1"/>
      <c r="F519" s="1"/>
      <c r="G519" s="1"/>
      <c r="H519" s="1"/>
    </row>
    <row r="520" spans="1:8" x14ac:dyDescent="0.2">
      <c r="A520" s="1"/>
      <c r="B520" s="1"/>
      <c r="C520" s="1"/>
      <c r="E520" s="1"/>
      <c r="F520" s="1"/>
      <c r="G520" s="1"/>
      <c r="H520" s="1"/>
    </row>
    <row r="521" spans="1:8" x14ac:dyDescent="0.2">
      <c r="A521" s="1"/>
      <c r="B521" s="1"/>
      <c r="C521" s="1"/>
      <c r="E521" s="1"/>
      <c r="F521" s="1"/>
      <c r="G521" s="1"/>
      <c r="H521" s="1"/>
    </row>
    <row r="522" spans="1:8" x14ac:dyDescent="0.2">
      <c r="A522" s="1"/>
      <c r="B522" s="1"/>
      <c r="C522" s="1"/>
      <c r="E522" s="1"/>
      <c r="F522" s="1"/>
      <c r="G522" s="1"/>
      <c r="H522" s="1"/>
    </row>
    <row r="523" spans="1:8" x14ac:dyDescent="0.2">
      <c r="A523" s="1"/>
      <c r="B523" s="1"/>
      <c r="C523" s="1"/>
      <c r="E523" s="1"/>
      <c r="F523" s="1"/>
      <c r="G523" s="1"/>
      <c r="H523" s="1"/>
    </row>
    <row r="524" spans="1:8" x14ac:dyDescent="0.2">
      <c r="A524" s="1"/>
      <c r="B524" s="1"/>
      <c r="C524" s="1"/>
      <c r="E524" s="1"/>
      <c r="F524" s="1"/>
      <c r="G524" s="1"/>
      <c r="H524" s="1"/>
    </row>
    <row r="525" spans="1:8" x14ac:dyDescent="0.2">
      <c r="A525" s="1"/>
      <c r="B525" s="1"/>
      <c r="C525" s="1"/>
      <c r="E525" s="1"/>
      <c r="F525" s="1"/>
      <c r="G525" s="1"/>
      <c r="H525" s="1"/>
    </row>
    <row r="526" spans="1:8" x14ac:dyDescent="0.2">
      <c r="A526" s="1"/>
      <c r="B526" s="1"/>
      <c r="C526" s="1"/>
      <c r="E526" s="1"/>
      <c r="F526" s="1"/>
      <c r="G526" s="1"/>
      <c r="H526" s="1"/>
    </row>
    <row r="527" spans="1:8" x14ac:dyDescent="0.2">
      <c r="A527" s="1"/>
      <c r="B527" s="1"/>
      <c r="C527" s="1"/>
      <c r="E527" s="1"/>
      <c r="F527" s="1"/>
      <c r="G527" s="1"/>
      <c r="H527" s="1"/>
    </row>
    <row r="528" spans="1:8" x14ac:dyDescent="0.2">
      <c r="A528" s="1"/>
      <c r="B528" s="1"/>
      <c r="C528" s="1"/>
      <c r="E528" s="1"/>
      <c r="F528" s="1"/>
      <c r="G528" s="1"/>
      <c r="H528" s="1"/>
    </row>
    <row r="529" spans="1:8" x14ac:dyDescent="0.2">
      <c r="A529" s="1"/>
      <c r="B529" s="1"/>
      <c r="C529" s="1"/>
      <c r="E529" s="1"/>
      <c r="F529" s="1"/>
      <c r="G529" s="1"/>
      <c r="H529" s="1"/>
    </row>
    <row r="530" spans="1:8" x14ac:dyDescent="0.2">
      <c r="A530" s="1"/>
      <c r="B530" s="1"/>
      <c r="C530" s="1"/>
      <c r="E530" s="1"/>
      <c r="F530" s="1"/>
      <c r="G530" s="1"/>
      <c r="H530" s="1"/>
    </row>
    <row r="531" spans="1:8" x14ac:dyDescent="0.2">
      <c r="A531" s="1"/>
      <c r="B531" s="1"/>
      <c r="C531" s="1"/>
      <c r="E531" s="1"/>
      <c r="F531" s="1"/>
      <c r="G531" s="1"/>
      <c r="H531" s="1"/>
    </row>
    <row r="532" spans="1:8" x14ac:dyDescent="0.2">
      <c r="A532" s="1"/>
      <c r="B532" s="1"/>
      <c r="C532" s="1"/>
      <c r="E532" s="1"/>
      <c r="F532" s="1"/>
      <c r="G532" s="1"/>
      <c r="H532" s="1"/>
    </row>
    <row r="533" spans="1:8" x14ac:dyDescent="0.2">
      <c r="A533" s="1"/>
      <c r="B533" s="1"/>
      <c r="C533" s="1"/>
      <c r="E533" s="1"/>
      <c r="F533" s="1"/>
      <c r="G533" s="1"/>
      <c r="H533" s="1"/>
    </row>
    <row r="534" spans="1:8" x14ac:dyDescent="0.2">
      <c r="A534" s="1"/>
      <c r="B534" s="1"/>
      <c r="C534" s="1"/>
      <c r="E534" s="1"/>
      <c r="F534" s="1"/>
      <c r="G534" s="1"/>
      <c r="H534" s="1"/>
    </row>
    <row r="535" spans="1:8" x14ac:dyDescent="0.2">
      <c r="A535" s="1"/>
      <c r="B535" s="1"/>
      <c r="C535" s="1"/>
      <c r="E535" s="1"/>
      <c r="F535" s="1"/>
      <c r="G535" s="1"/>
      <c r="H535" s="1"/>
    </row>
    <row r="536" spans="1:8" x14ac:dyDescent="0.2">
      <c r="A536" s="1"/>
      <c r="B536" s="1"/>
      <c r="C536" s="1"/>
      <c r="E536" s="1"/>
      <c r="F536" s="1"/>
      <c r="G536" s="1"/>
      <c r="H536" s="1"/>
    </row>
    <row r="537" spans="1:8" x14ac:dyDescent="0.2">
      <c r="A537" s="1"/>
      <c r="B537" s="1"/>
      <c r="C537" s="1"/>
      <c r="E537" s="1"/>
      <c r="F537" s="1"/>
      <c r="G537" s="1"/>
      <c r="H537" s="1"/>
    </row>
    <row r="538" spans="1:8" x14ac:dyDescent="0.2">
      <c r="A538" s="1"/>
      <c r="B538" s="1"/>
      <c r="C538" s="1"/>
      <c r="E538" s="1"/>
      <c r="F538" s="1"/>
      <c r="G538" s="1"/>
      <c r="H538" s="1"/>
    </row>
    <row r="539" spans="1:8" x14ac:dyDescent="0.2">
      <c r="A539" s="1"/>
      <c r="B539" s="1"/>
      <c r="C539" s="1"/>
      <c r="E539" s="1"/>
      <c r="F539" s="1"/>
      <c r="G539" s="1"/>
      <c r="H539" s="1"/>
    </row>
    <row r="540" spans="1:8" x14ac:dyDescent="0.2">
      <c r="A540" s="1"/>
      <c r="B540" s="1"/>
      <c r="C540" s="1"/>
      <c r="E540" s="1"/>
      <c r="F540" s="1"/>
      <c r="G540" s="1"/>
      <c r="H540" s="1"/>
    </row>
    <row r="541" spans="1:8" x14ac:dyDescent="0.2">
      <c r="A541" s="1"/>
      <c r="B541" s="1"/>
      <c r="C541" s="1"/>
      <c r="E541" s="1"/>
      <c r="F541" s="1"/>
      <c r="G541" s="1"/>
      <c r="H541" s="1"/>
    </row>
    <row r="542" spans="1:8" x14ac:dyDescent="0.2">
      <c r="A542" s="1"/>
      <c r="B542" s="1"/>
      <c r="C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E547" s="1"/>
      <c r="F547" s="1"/>
      <c r="G547" s="1"/>
      <c r="H547" s="1"/>
    </row>
    <row r="548" spans="1:8" x14ac:dyDescent="0.2">
      <c r="A548" s="1"/>
      <c r="B548" s="1"/>
      <c r="C548" s="1"/>
      <c r="E548" s="1"/>
      <c r="F548" s="1"/>
      <c r="G548" s="1"/>
      <c r="H548" s="1"/>
    </row>
    <row r="549" spans="1:8" x14ac:dyDescent="0.2">
      <c r="A549" s="1"/>
      <c r="B549" s="1"/>
      <c r="C549" s="1"/>
      <c r="E549" s="1"/>
      <c r="F549" s="1"/>
      <c r="G549" s="1"/>
      <c r="H549" s="1"/>
    </row>
    <row r="550" spans="1:8" x14ac:dyDescent="0.2">
      <c r="A550" s="1"/>
      <c r="B550" s="1"/>
      <c r="C550" s="1"/>
      <c r="E550" s="1"/>
      <c r="F550" s="1"/>
      <c r="G550" s="1"/>
      <c r="H550" s="1"/>
    </row>
    <row r="551" spans="1:8" x14ac:dyDescent="0.2">
      <c r="A551" s="1"/>
      <c r="B551" s="1"/>
      <c r="C551" s="1"/>
      <c r="E551" s="1"/>
      <c r="F551" s="1"/>
      <c r="G551" s="1"/>
      <c r="H551" s="1"/>
    </row>
    <row r="552" spans="1:8" x14ac:dyDescent="0.2">
      <c r="A552" s="1"/>
      <c r="B552" s="1"/>
      <c r="C552" s="1"/>
      <c r="E552" s="1"/>
      <c r="F552" s="1"/>
      <c r="G552" s="1"/>
      <c r="H552" s="1"/>
    </row>
    <row r="553" spans="1:8" x14ac:dyDescent="0.2">
      <c r="A553" s="1"/>
      <c r="B553" s="1"/>
      <c r="C553" s="1"/>
      <c r="E553" s="1"/>
      <c r="F553" s="1"/>
      <c r="G553" s="1"/>
      <c r="H553" s="1"/>
    </row>
    <row r="554" spans="1:8" x14ac:dyDescent="0.2">
      <c r="A554" s="1"/>
      <c r="B554" s="1"/>
      <c r="C554" s="1"/>
      <c r="E554" s="1"/>
      <c r="F554" s="1"/>
      <c r="G554" s="1"/>
      <c r="H554" s="1"/>
    </row>
    <row r="555" spans="1:8" x14ac:dyDescent="0.2">
      <c r="A555" s="1"/>
      <c r="B555" s="1"/>
      <c r="C555" s="1"/>
      <c r="E555" s="1"/>
      <c r="F555" s="1"/>
      <c r="G555" s="1"/>
      <c r="H555" s="1"/>
    </row>
    <row r="556" spans="1:8" x14ac:dyDescent="0.2">
      <c r="A556" s="1"/>
      <c r="B556" s="1"/>
      <c r="C556" s="1"/>
      <c r="E556" s="1"/>
      <c r="F556" s="1"/>
      <c r="G556" s="1"/>
      <c r="H556" s="1"/>
    </row>
    <row r="557" spans="1:8" x14ac:dyDescent="0.2">
      <c r="A557" s="1"/>
      <c r="B557" s="1"/>
      <c r="C557" s="1"/>
      <c r="E557" s="1"/>
      <c r="F557" s="1"/>
      <c r="G557" s="1"/>
      <c r="H557" s="1"/>
    </row>
    <row r="558" spans="1:8" x14ac:dyDescent="0.2">
      <c r="A558" s="1"/>
      <c r="B558" s="1"/>
      <c r="C558" s="1"/>
      <c r="E558" s="1"/>
      <c r="F558" s="1"/>
      <c r="G558" s="1"/>
      <c r="H558" s="1"/>
    </row>
    <row r="559" spans="1:8" x14ac:dyDescent="0.2">
      <c r="A559" s="1"/>
      <c r="B559" s="1"/>
      <c r="C559" s="1"/>
      <c r="E559" s="1"/>
      <c r="F559" s="1"/>
      <c r="G559" s="1"/>
      <c r="H559" s="1"/>
    </row>
    <row r="560" spans="1:8" x14ac:dyDescent="0.2">
      <c r="A560" s="1"/>
      <c r="B560" s="1"/>
      <c r="C560" s="1"/>
      <c r="E560" s="1"/>
      <c r="F560" s="1"/>
      <c r="G560" s="1"/>
      <c r="H560" s="1"/>
    </row>
    <row r="561" spans="1:8" x14ac:dyDescent="0.2">
      <c r="A561" s="1"/>
      <c r="B561" s="1"/>
      <c r="C561" s="1"/>
      <c r="E561" s="1"/>
      <c r="F561" s="1"/>
      <c r="G561" s="1"/>
      <c r="H561" s="1"/>
    </row>
    <row r="562" spans="1:8" x14ac:dyDescent="0.2">
      <c r="A562" s="1"/>
      <c r="B562" s="1"/>
      <c r="C562" s="1"/>
      <c r="E562" s="1"/>
      <c r="F562" s="1"/>
      <c r="G562" s="1"/>
      <c r="H562" s="1"/>
    </row>
    <row r="563" spans="1:8" x14ac:dyDescent="0.2">
      <c r="A563" s="1"/>
      <c r="B563" s="1"/>
      <c r="C563" s="1"/>
      <c r="E563" s="1"/>
      <c r="F563" s="1"/>
      <c r="G563" s="1"/>
      <c r="H563" s="1"/>
    </row>
    <row r="564" spans="1:8" x14ac:dyDescent="0.2">
      <c r="A564" s="1"/>
      <c r="B564" s="1"/>
      <c r="C564" s="1"/>
      <c r="E564" s="1"/>
      <c r="F564" s="1"/>
      <c r="G564" s="1"/>
      <c r="H564" s="1"/>
    </row>
    <row r="565" spans="1:8" x14ac:dyDescent="0.2">
      <c r="A565" s="1"/>
      <c r="B565" s="1"/>
      <c r="C565" s="1"/>
      <c r="E565" s="1"/>
      <c r="F565" s="1"/>
      <c r="G565" s="1"/>
      <c r="H565" s="1"/>
    </row>
    <row r="566" spans="1:8" x14ac:dyDescent="0.2">
      <c r="A566" s="1"/>
      <c r="B566" s="1"/>
      <c r="C566" s="1"/>
      <c r="E566" s="1"/>
      <c r="F566" s="1"/>
      <c r="G566" s="1"/>
      <c r="H566" s="1"/>
    </row>
    <row r="567" spans="1:8" x14ac:dyDescent="0.2">
      <c r="A567" s="1"/>
      <c r="B567" s="1"/>
      <c r="C567" s="1"/>
      <c r="E567" s="1"/>
      <c r="F567" s="1"/>
      <c r="G567" s="1"/>
      <c r="H567" s="1"/>
    </row>
    <row r="568" spans="1:8" x14ac:dyDescent="0.2">
      <c r="A568" s="1"/>
      <c r="B568" s="1"/>
      <c r="C568" s="1"/>
      <c r="E568" s="1"/>
      <c r="F568" s="1"/>
      <c r="G568" s="1"/>
      <c r="H568" s="1"/>
    </row>
    <row r="569" spans="1:8" x14ac:dyDescent="0.2">
      <c r="A569" s="1"/>
      <c r="B569" s="1"/>
      <c r="C569" s="1"/>
      <c r="E569" s="1"/>
      <c r="F569" s="1"/>
      <c r="G569" s="1"/>
      <c r="H569" s="1"/>
    </row>
    <row r="570" spans="1:8" x14ac:dyDescent="0.2">
      <c r="A570" s="1"/>
      <c r="B570" s="1"/>
      <c r="C570" s="1"/>
      <c r="E570" s="1"/>
      <c r="F570" s="1"/>
      <c r="G570" s="1"/>
      <c r="H570" s="1"/>
    </row>
    <row r="571" spans="1:8" x14ac:dyDescent="0.2">
      <c r="A571" s="1"/>
      <c r="B571" s="1"/>
      <c r="C571" s="1"/>
      <c r="E571" s="1"/>
      <c r="F571" s="1"/>
      <c r="G571" s="1"/>
      <c r="H571" s="1"/>
    </row>
    <row r="572" spans="1:8" x14ac:dyDescent="0.2">
      <c r="A572" s="1"/>
      <c r="B572" s="1"/>
      <c r="C572" s="1"/>
      <c r="E572" s="1"/>
      <c r="F572" s="1"/>
      <c r="G572" s="1"/>
      <c r="H572" s="1"/>
    </row>
    <row r="573" spans="1:8" x14ac:dyDescent="0.2">
      <c r="A573" s="1"/>
      <c r="B573" s="1"/>
      <c r="C573" s="1"/>
      <c r="E573" s="1"/>
      <c r="F573" s="1"/>
      <c r="G573" s="1"/>
      <c r="H573" s="1"/>
    </row>
    <row r="574" spans="1:8" x14ac:dyDescent="0.2">
      <c r="A574" s="1"/>
      <c r="B574" s="1"/>
      <c r="C574" s="1"/>
      <c r="E574" s="1"/>
      <c r="F574" s="1"/>
      <c r="G574" s="1"/>
      <c r="H574" s="1"/>
    </row>
    <row r="575" spans="1:8" x14ac:dyDescent="0.2">
      <c r="A575" s="1"/>
      <c r="B575" s="1"/>
      <c r="C575" s="1"/>
      <c r="E575" s="1"/>
      <c r="F575" s="1"/>
      <c r="G575" s="1"/>
      <c r="H575" s="1"/>
    </row>
    <row r="576" spans="1:8" x14ac:dyDescent="0.2">
      <c r="A576" s="1"/>
      <c r="B576" s="1"/>
      <c r="C576" s="1"/>
      <c r="E576" s="1"/>
      <c r="F576" s="1"/>
      <c r="G576" s="1"/>
      <c r="H576" s="1"/>
    </row>
    <row r="577" spans="1:8" x14ac:dyDescent="0.2">
      <c r="A577" s="1"/>
      <c r="B577" s="1"/>
      <c r="C577" s="1"/>
      <c r="E577" s="1"/>
      <c r="F577" s="1"/>
      <c r="G577" s="1"/>
      <c r="H577" s="1"/>
    </row>
    <row r="578" spans="1:8" x14ac:dyDescent="0.2">
      <c r="A578" s="1"/>
      <c r="B578" s="1"/>
      <c r="C578" s="1"/>
      <c r="E578" s="1"/>
      <c r="F578" s="1"/>
      <c r="G578" s="1"/>
      <c r="H578" s="1"/>
    </row>
    <row r="579" spans="1:8" x14ac:dyDescent="0.2">
      <c r="A579" s="1"/>
      <c r="B579" s="1"/>
      <c r="C579" s="1"/>
      <c r="E579" s="1"/>
      <c r="F579" s="1"/>
      <c r="G579" s="1"/>
      <c r="H579" s="1"/>
    </row>
    <row r="580" spans="1:8" x14ac:dyDescent="0.2">
      <c r="A580" s="1"/>
      <c r="B580" s="1"/>
      <c r="C580" s="1"/>
      <c r="E580" s="1"/>
      <c r="F580" s="1"/>
      <c r="G580" s="1"/>
      <c r="H580" s="1"/>
    </row>
    <row r="581" spans="1:8" x14ac:dyDescent="0.2">
      <c r="A581" s="1"/>
      <c r="B581" s="1"/>
      <c r="C581" s="1"/>
      <c r="E581" s="1"/>
      <c r="F581" s="1"/>
      <c r="G581" s="1"/>
      <c r="H581" s="1"/>
    </row>
    <row r="582" spans="1:8" x14ac:dyDescent="0.2">
      <c r="A582" s="1"/>
      <c r="B582" s="1"/>
      <c r="C582" s="1"/>
      <c r="E582" s="1"/>
      <c r="F582" s="1"/>
      <c r="G582" s="1"/>
      <c r="H582" s="1"/>
    </row>
    <row r="583" spans="1:8" x14ac:dyDescent="0.2">
      <c r="A583" s="1"/>
      <c r="B583" s="1"/>
      <c r="C583" s="1"/>
      <c r="E583" s="1"/>
      <c r="F583" s="1"/>
      <c r="G583" s="1"/>
      <c r="H583" s="1"/>
    </row>
    <row r="584" spans="1:8" x14ac:dyDescent="0.2">
      <c r="A584" s="1"/>
      <c r="B584" s="1"/>
      <c r="C584" s="1"/>
      <c r="E584" s="1"/>
      <c r="F584" s="1"/>
      <c r="G584" s="1"/>
      <c r="H584" s="1"/>
    </row>
    <row r="585" spans="1:8" x14ac:dyDescent="0.2">
      <c r="A585" s="1"/>
      <c r="B585" s="1"/>
      <c r="C585" s="1"/>
      <c r="E585" s="1"/>
      <c r="F585" s="1"/>
      <c r="G585" s="1"/>
      <c r="H585" s="1"/>
    </row>
    <row r="586" spans="1:8" x14ac:dyDescent="0.2">
      <c r="A586" s="1"/>
      <c r="B586" s="1"/>
      <c r="C586" s="1"/>
      <c r="E586" s="1"/>
      <c r="F586" s="1"/>
      <c r="G586" s="1"/>
      <c r="H586" s="1"/>
    </row>
    <row r="587" spans="1:8" x14ac:dyDescent="0.2">
      <c r="A587" s="1"/>
      <c r="B587" s="1"/>
      <c r="C587" s="1"/>
      <c r="E587" s="1"/>
      <c r="F587" s="1"/>
      <c r="G587" s="1"/>
      <c r="H587" s="1"/>
    </row>
    <row r="588" spans="1:8" x14ac:dyDescent="0.2">
      <c r="A588" s="1"/>
      <c r="B588" s="1"/>
      <c r="C588" s="1"/>
      <c r="E588" s="1"/>
      <c r="F588" s="1"/>
      <c r="G588" s="1"/>
      <c r="H588" s="1"/>
    </row>
    <row r="589" spans="1:8" x14ac:dyDescent="0.2">
      <c r="A589" s="1"/>
      <c r="B589" s="1"/>
      <c r="C589" s="1"/>
      <c r="E589" s="1"/>
      <c r="F589" s="1"/>
      <c r="G589" s="1"/>
      <c r="H589" s="1"/>
    </row>
    <row r="590" spans="1:8" x14ac:dyDescent="0.2">
      <c r="A590" s="1"/>
      <c r="B590" s="1"/>
      <c r="C590" s="1"/>
      <c r="E590" s="1"/>
      <c r="F590" s="1"/>
      <c r="G590" s="1"/>
      <c r="H590" s="1"/>
    </row>
    <row r="591" spans="1:8" x14ac:dyDescent="0.2">
      <c r="A591" s="1"/>
      <c r="B591" s="1"/>
      <c r="C591" s="1"/>
      <c r="E591" s="1"/>
      <c r="F591" s="1"/>
      <c r="G591" s="1"/>
      <c r="H591" s="1"/>
    </row>
    <row r="592" spans="1:8" x14ac:dyDescent="0.2">
      <c r="A592" s="1"/>
      <c r="B592" s="1"/>
      <c r="C592" s="1"/>
      <c r="E592" s="1"/>
      <c r="F592" s="1"/>
      <c r="G592" s="1"/>
      <c r="H592" s="1"/>
    </row>
    <row r="593" spans="1:8" x14ac:dyDescent="0.2">
      <c r="A593" s="1"/>
      <c r="B593" s="1"/>
      <c r="C593" s="1"/>
      <c r="E593" s="1"/>
      <c r="F593" s="1"/>
      <c r="G593" s="1"/>
      <c r="H593" s="1"/>
    </row>
    <row r="594" spans="1:8" x14ac:dyDescent="0.2">
      <c r="A594" s="1"/>
      <c r="B594" s="1"/>
      <c r="C594" s="1"/>
      <c r="E594" s="1"/>
      <c r="F594" s="1"/>
      <c r="G594" s="1"/>
      <c r="H594" s="1"/>
    </row>
    <row r="595" spans="1:8" x14ac:dyDescent="0.2">
      <c r="A595" s="1"/>
      <c r="B595" s="1"/>
      <c r="C595" s="1"/>
      <c r="E595" s="1"/>
      <c r="F595" s="1"/>
      <c r="G595" s="1"/>
      <c r="H595" s="1"/>
    </row>
    <row r="596" spans="1:8" x14ac:dyDescent="0.2">
      <c r="A596" s="1"/>
      <c r="B596" s="1"/>
      <c r="C596" s="1"/>
      <c r="E596" s="1"/>
      <c r="F596" s="1"/>
      <c r="G596" s="1"/>
      <c r="H596" s="1"/>
    </row>
    <row r="597" spans="1:8" x14ac:dyDescent="0.2">
      <c r="A597" s="1"/>
      <c r="B597" s="1"/>
      <c r="C597" s="1"/>
      <c r="E597" s="1"/>
      <c r="F597" s="1"/>
      <c r="G597" s="1"/>
      <c r="H597" s="1"/>
    </row>
    <row r="598" spans="1:8" x14ac:dyDescent="0.2">
      <c r="A598" s="1"/>
      <c r="B598" s="1"/>
      <c r="C598" s="1"/>
      <c r="E598" s="1"/>
      <c r="F598" s="1"/>
      <c r="G598" s="1"/>
      <c r="H598" s="1"/>
    </row>
    <row r="599" spans="1:8" x14ac:dyDescent="0.2">
      <c r="A599" s="1"/>
      <c r="B599" s="1"/>
      <c r="C599" s="1"/>
      <c r="E599" s="1"/>
      <c r="F599" s="1"/>
      <c r="G599" s="1"/>
      <c r="H599" s="1"/>
    </row>
    <row r="600" spans="1:8" x14ac:dyDescent="0.2">
      <c r="A600" s="1"/>
      <c r="B600" s="1"/>
      <c r="C600" s="1"/>
      <c r="E600" s="1"/>
      <c r="F600" s="1"/>
      <c r="G600" s="1"/>
      <c r="H600" s="1"/>
    </row>
    <row r="601" spans="1:8" x14ac:dyDescent="0.2">
      <c r="A601" s="1"/>
      <c r="B601" s="1"/>
      <c r="C601" s="1"/>
      <c r="E601" s="1"/>
      <c r="F601" s="1"/>
      <c r="G601" s="1"/>
      <c r="H601" s="1"/>
    </row>
    <row r="602" spans="1:8" x14ac:dyDescent="0.2">
      <c r="A602" s="1"/>
      <c r="B602" s="1"/>
      <c r="C602" s="1"/>
      <c r="E602" s="1"/>
      <c r="F602" s="1"/>
      <c r="G602" s="1"/>
      <c r="H602" s="1"/>
    </row>
    <row r="603" spans="1:8" x14ac:dyDescent="0.2">
      <c r="A603" s="1"/>
      <c r="B603" s="1"/>
      <c r="C603" s="1"/>
      <c r="E603" s="1"/>
      <c r="F603" s="1"/>
      <c r="G603" s="1"/>
      <c r="H603" s="1"/>
    </row>
    <row r="604" spans="1:8" x14ac:dyDescent="0.2">
      <c r="A604" s="1"/>
      <c r="B604" s="1"/>
      <c r="C604" s="1"/>
      <c r="E604" s="1"/>
      <c r="F604" s="1"/>
      <c r="G604" s="1"/>
      <c r="H604" s="1"/>
    </row>
    <row r="605" spans="1:8" x14ac:dyDescent="0.2">
      <c r="A605" s="1"/>
      <c r="B605" s="1"/>
      <c r="C605" s="1"/>
      <c r="E605" s="1"/>
      <c r="F605" s="1"/>
      <c r="G605" s="1"/>
      <c r="H605" s="1"/>
    </row>
    <row r="606" spans="1:8" x14ac:dyDescent="0.2">
      <c r="A606" s="1"/>
      <c r="B606" s="1"/>
      <c r="C606" s="1"/>
      <c r="E606" s="1"/>
      <c r="F606" s="1"/>
      <c r="G606" s="1"/>
      <c r="H606" s="1"/>
    </row>
    <row r="607" spans="1:8" x14ac:dyDescent="0.2">
      <c r="A607" s="1"/>
      <c r="B607" s="1"/>
      <c r="C607" s="1"/>
      <c r="E607" s="1"/>
      <c r="F607" s="1"/>
      <c r="G607" s="1"/>
      <c r="H607" s="1"/>
    </row>
    <row r="608" spans="1:8" x14ac:dyDescent="0.2">
      <c r="A608" s="1"/>
      <c r="B608" s="1"/>
      <c r="C608" s="1"/>
      <c r="E608" s="1"/>
      <c r="F608" s="1"/>
      <c r="G608" s="1"/>
      <c r="H608" s="1"/>
    </row>
    <row r="609" spans="1:8" x14ac:dyDescent="0.2">
      <c r="A609" s="1"/>
      <c r="B609" s="1"/>
      <c r="C609" s="1"/>
      <c r="E609" s="1"/>
      <c r="F609" s="1"/>
      <c r="G609" s="1"/>
      <c r="H609" s="1"/>
    </row>
    <row r="610" spans="1:8" x14ac:dyDescent="0.2">
      <c r="A610" s="1"/>
      <c r="B610" s="1"/>
      <c r="C610" s="1"/>
      <c r="E610" s="1"/>
      <c r="F610" s="1"/>
      <c r="G610" s="1"/>
      <c r="H610" s="1"/>
    </row>
    <row r="611" spans="1:8" x14ac:dyDescent="0.2">
      <c r="A611" s="1"/>
      <c r="B611" s="1"/>
      <c r="C611" s="1"/>
      <c r="E611" s="1"/>
      <c r="F611" s="1"/>
      <c r="G611" s="1"/>
      <c r="H611" s="1"/>
    </row>
    <row r="612" spans="1:8" x14ac:dyDescent="0.2">
      <c r="A612" s="1"/>
      <c r="B612" s="1"/>
      <c r="C612" s="1"/>
      <c r="E612" s="1"/>
      <c r="F612" s="1"/>
      <c r="G612" s="1"/>
      <c r="H612" s="1"/>
    </row>
    <row r="613" spans="1:8" x14ac:dyDescent="0.2">
      <c r="A613" s="1"/>
      <c r="B613" s="1"/>
      <c r="C613" s="1"/>
      <c r="E613" s="1"/>
      <c r="F613" s="1"/>
      <c r="G613" s="1"/>
      <c r="H613" s="1"/>
    </row>
    <row r="614" spans="1:8" x14ac:dyDescent="0.2">
      <c r="A614" s="1"/>
      <c r="B614" s="1"/>
      <c r="C614" s="1"/>
      <c r="E614" s="1"/>
      <c r="F614" s="1"/>
      <c r="G614" s="1"/>
      <c r="H614" s="1"/>
    </row>
    <row r="615" spans="1:8" x14ac:dyDescent="0.2">
      <c r="A615" s="1"/>
      <c r="B615" s="1"/>
      <c r="C615" s="1"/>
      <c r="E615" s="1"/>
      <c r="F615" s="1"/>
      <c r="G615" s="1"/>
      <c r="H615" s="1"/>
    </row>
    <row r="616" spans="1:8" x14ac:dyDescent="0.2">
      <c r="A616" s="1"/>
      <c r="B616" s="1"/>
      <c r="C616" s="1"/>
      <c r="E616" s="1"/>
      <c r="F616" s="1"/>
      <c r="G616" s="1"/>
      <c r="H616" s="1"/>
    </row>
    <row r="617" spans="1:8" x14ac:dyDescent="0.2">
      <c r="A617" s="1"/>
      <c r="B617" s="1"/>
      <c r="C617" s="1"/>
      <c r="E617" s="1"/>
      <c r="F617" s="1"/>
      <c r="G617" s="1"/>
      <c r="H617" s="1"/>
    </row>
    <row r="618" spans="1:8" x14ac:dyDescent="0.2">
      <c r="A618" s="1"/>
      <c r="B618" s="1"/>
      <c r="C618" s="1"/>
      <c r="E618" s="1"/>
      <c r="F618" s="1"/>
      <c r="G618" s="1"/>
      <c r="H618" s="1"/>
    </row>
    <row r="619" spans="1:8" x14ac:dyDescent="0.2">
      <c r="A619" s="1"/>
      <c r="B619" s="1"/>
      <c r="C619" s="1"/>
      <c r="E619" s="1"/>
      <c r="F619" s="1"/>
      <c r="G619" s="1"/>
      <c r="H619" s="1"/>
    </row>
    <row r="620" spans="1:8" x14ac:dyDescent="0.2">
      <c r="A620" s="1"/>
      <c r="B620" s="1"/>
      <c r="C620" s="1"/>
      <c r="E620" s="1"/>
      <c r="F620" s="1"/>
      <c r="G620" s="1"/>
      <c r="H620" s="1"/>
    </row>
    <row r="621" spans="1:8" x14ac:dyDescent="0.2">
      <c r="A621" s="1"/>
      <c r="B621" s="1"/>
      <c r="C621" s="1"/>
      <c r="E621" s="1"/>
      <c r="F621" s="1"/>
      <c r="G621" s="1"/>
      <c r="H621" s="1"/>
    </row>
    <row r="622" spans="1:8" x14ac:dyDescent="0.2">
      <c r="A622" s="1"/>
      <c r="B622" s="1"/>
      <c r="C622" s="1"/>
      <c r="E622" s="1"/>
      <c r="F622" s="1"/>
      <c r="G622" s="1"/>
      <c r="H622" s="1"/>
    </row>
    <row r="623" spans="1:8" x14ac:dyDescent="0.2">
      <c r="A623" s="1"/>
      <c r="B623" s="1"/>
      <c r="C623" s="1"/>
      <c r="E623" s="1"/>
      <c r="F623" s="1"/>
      <c r="G623" s="1"/>
      <c r="H623" s="1"/>
    </row>
    <row r="624" spans="1:8" x14ac:dyDescent="0.2">
      <c r="A624" s="1"/>
      <c r="B624" s="1"/>
      <c r="C624" s="1"/>
      <c r="E624" s="1"/>
      <c r="F624" s="1"/>
      <c r="G624" s="1"/>
      <c r="H624" s="1"/>
    </row>
    <row r="625" spans="1:8" x14ac:dyDescent="0.2">
      <c r="A625" s="1"/>
      <c r="B625" s="1"/>
      <c r="C625" s="1"/>
      <c r="E625" s="1"/>
      <c r="F625" s="1"/>
      <c r="G625" s="1"/>
      <c r="H625" s="1"/>
    </row>
    <row r="626" spans="1:8" x14ac:dyDescent="0.2">
      <c r="A626" s="1"/>
      <c r="B626" s="1"/>
      <c r="C626" s="1"/>
      <c r="E626" s="1"/>
      <c r="F626" s="1"/>
      <c r="G626" s="1"/>
      <c r="H626" s="1"/>
    </row>
    <row r="627" spans="1:8" x14ac:dyDescent="0.2">
      <c r="A627" s="1"/>
      <c r="B627" s="1"/>
      <c r="C627" s="1"/>
      <c r="E627" s="1"/>
      <c r="F627" s="1"/>
      <c r="G627" s="1"/>
      <c r="H627" s="1"/>
    </row>
    <row r="628" spans="1:8" x14ac:dyDescent="0.2">
      <c r="A628" s="1"/>
      <c r="B628" s="1"/>
      <c r="C628" s="1"/>
      <c r="E628" s="1"/>
      <c r="F628" s="1"/>
      <c r="G628" s="1"/>
      <c r="H628" s="1"/>
    </row>
    <row r="629" spans="1:8" x14ac:dyDescent="0.2">
      <c r="A629" s="1"/>
      <c r="B629" s="1"/>
      <c r="C629" s="1"/>
      <c r="E629" s="1"/>
      <c r="F629" s="1"/>
      <c r="G629" s="1"/>
      <c r="H629" s="1"/>
    </row>
  </sheetData>
  <sortState xmlns:xlrd2="http://schemas.microsoft.com/office/spreadsheetml/2017/richdata2" ref="A208:M343">
    <sortCondition ref="A208:A3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2"/>
  <sheetViews>
    <sheetView zoomScale="62" zoomScaleNormal="62" workbookViewId="0">
      <selection activeCell="P33" sqref="P33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66</v>
      </c>
    </row>
    <row r="2" spans="1:12" x14ac:dyDescent="0.2">
      <c r="A2" s="71">
        <v>1</v>
      </c>
      <c r="B2" s="71" t="s">
        <v>64</v>
      </c>
      <c r="C2" s="71" t="s">
        <v>42</v>
      </c>
      <c r="E2" s="71">
        <v>0</v>
      </c>
      <c r="F2" s="71">
        <v>3</v>
      </c>
      <c r="G2" s="71">
        <v>575.4</v>
      </c>
      <c r="H2" s="71">
        <v>78.963999999999999</v>
      </c>
      <c r="I2" s="71">
        <v>4329</v>
      </c>
      <c r="J2" s="71">
        <v>-36.380000000000003</v>
      </c>
      <c r="K2" s="71">
        <v>1.07735E-2</v>
      </c>
      <c r="L2" s="32">
        <v>1</v>
      </c>
    </row>
    <row r="3" spans="1:12" x14ac:dyDescent="0.2">
      <c r="A3" s="71">
        <v>1</v>
      </c>
      <c r="B3" s="71" t="s">
        <v>64</v>
      </c>
      <c r="C3" s="71" t="s">
        <v>42</v>
      </c>
      <c r="E3" s="71">
        <v>0</v>
      </c>
      <c r="F3" s="71">
        <v>4</v>
      </c>
      <c r="G3" s="71">
        <v>625.1</v>
      </c>
      <c r="H3" s="71">
        <v>79.86</v>
      </c>
      <c r="I3" s="71">
        <v>4337</v>
      </c>
      <c r="J3" s="71">
        <v>-36.642000000000003</v>
      </c>
      <c r="K3" s="71">
        <v>1.0770500000000001E-2</v>
      </c>
      <c r="L3" s="32">
        <v>2</v>
      </c>
    </row>
    <row r="4" spans="1:12" x14ac:dyDescent="0.2">
      <c r="A4" s="71">
        <v>2</v>
      </c>
      <c r="B4" s="71" t="s">
        <v>17</v>
      </c>
      <c r="C4" s="71" t="s">
        <v>43</v>
      </c>
      <c r="D4" s="71">
        <v>0.77810000000000001</v>
      </c>
      <c r="E4" s="71">
        <v>89</v>
      </c>
      <c r="F4" s="71">
        <v>5</v>
      </c>
      <c r="G4" s="71">
        <v>575.4</v>
      </c>
      <c r="H4" s="71">
        <v>52.779000000000003</v>
      </c>
      <c r="I4" s="71">
        <v>2889</v>
      </c>
      <c r="J4" s="71">
        <v>-36.380000000000003</v>
      </c>
      <c r="K4" s="71">
        <v>1.07735E-2</v>
      </c>
      <c r="L4" s="32">
        <v>3</v>
      </c>
    </row>
    <row r="5" spans="1:12" x14ac:dyDescent="0.2">
      <c r="A5" s="71">
        <v>2</v>
      </c>
      <c r="B5" s="71" t="s">
        <v>17</v>
      </c>
      <c r="C5" s="71" t="s">
        <v>43</v>
      </c>
      <c r="D5" s="71">
        <v>0.77810000000000001</v>
      </c>
      <c r="E5" s="71">
        <v>89</v>
      </c>
      <c r="F5" s="71">
        <v>6</v>
      </c>
      <c r="G5" s="71">
        <v>625.1</v>
      </c>
      <c r="H5" s="71">
        <v>53.290999999999997</v>
      </c>
      <c r="I5" s="71">
        <v>2899</v>
      </c>
      <c r="J5" s="71">
        <v>-36.548999999999999</v>
      </c>
      <c r="K5" s="71">
        <v>1.0771599999999999E-2</v>
      </c>
      <c r="L5" s="32">
        <v>4</v>
      </c>
    </row>
    <row r="6" spans="1:12" x14ac:dyDescent="0.2">
      <c r="A6" s="71">
        <v>3</v>
      </c>
      <c r="B6" s="71" t="s">
        <v>17</v>
      </c>
      <c r="C6" s="71" t="s">
        <v>44</v>
      </c>
      <c r="D6" s="71">
        <v>0.57689999999999997</v>
      </c>
      <c r="E6" s="71">
        <v>89</v>
      </c>
      <c r="F6" s="71">
        <v>5</v>
      </c>
      <c r="G6" s="71">
        <v>575.4</v>
      </c>
      <c r="H6" s="71">
        <v>52.578000000000003</v>
      </c>
      <c r="I6" s="71">
        <v>2886</v>
      </c>
      <c r="J6" s="71">
        <v>-36.380000000000003</v>
      </c>
      <c r="K6" s="71">
        <v>1.07735E-2</v>
      </c>
      <c r="L6" s="32">
        <v>5</v>
      </c>
    </row>
    <row r="7" spans="1:12" x14ac:dyDescent="0.2">
      <c r="A7" s="71">
        <v>3</v>
      </c>
      <c r="B7" s="71" t="s">
        <v>17</v>
      </c>
      <c r="C7" s="71" t="s">
        <v>44</v>
      </c>
      <c r="D7" s="71">
        <v>0.57689999999999997</v>
      </c>
      <c r="E7" s="71">
        <v>89</v>
      </c>
      <c r="F7" s="71">
        <v>6</v>
      </c>
      <c r="G7" s="71">
        <v>625.1</v>
      </c>
      <c r="H7" s="71">
        <v>53.118000000000002</v>
      </c>
      <c r="I7" s="71">
        <v>2887</v>
      </c>
      <c r="J7" s="71">
        <v>-36.621000000000002</v>
      </c>
      <c r="K7" s="71">
        <v>1.0770800000000001E-2</v>
      </c>
      <c r="L7" s="32">
        <v>6</v>
      </c>
    </row>
    <row r="8" spans="1:12" x14ac:dyDescent="0.2">
      <c r="A8" s="71">
        <v>4</v>
      </c>
      <c r="B8" s="71" t="s">
        <v>12</v>
      </c>
      <c r="C8" s="71" t="s">
        <v>45</v>
      </c>
      <c r="D8" s="71">
        <v>0.56259999999999999</v>
      </c>
      <c r="E8" s="71">
        <v>89</v>
      </c>
      <c r="F8" s="71">
        <v>5</v>
      </c>
      <c r="G8" s="71">
        <v>575.20000000000005</v>
      </c>
      <c r="H8" s="71">
        <v>51.91</v>
      </c>
      <c r="I8" s="71">
        <v>2839</v>
      </c>
      <c r="J8" s="71">
        <v>-36.380000000000003</v>
      </c>
      <c r="K8" s="71">
        <v>1.07735E-2</v>
      </c>
      <c r="L8" s="32">
        <v>7</v>
      </c>
    </row>
    <row r="9" spans="1:12" x14ac:dyDescent="0.2">
      <c r="A9" s="71">
        <v>4</v>
      </c>
      <c r="B9" s="71" t="s">
        <v>12</v>
      </c>
      <c r="C9" s="71" t="s">
        <v>45</v>
      </c>
      <c r="D9" s="71">
        <v>0.56259999999999999</v>
      </c>
      <c r="E9" s="71">
        <v>89</v>
      </c>
      <c r="F9" s="71">
        <v>6</v>
      </c>
      <c r="G9" s="71">
        <v>624.9</v>
      </c>
      <c r="H9" s="71">
        <v>52.408000000000001</v>
      </c>
      <c r="I9" s="71">
        <v>2844</v>
      </c>
      <c r="J9" s="71">
        <v>-36.598999999999997</v>
      </c>
      <c r="K9" s="71">
        <v>1.0770999999999999E-2</v>
      </c>
      <c r="L9" s="32">
        <v>8</v>
      </c>
    </row>
    <row r="10" spans="1:12" x14ac:dyDescent="0.2">
      <c r="A10" s="71">
        <v>5</v>
      </c>
      <c r="B10" s="71" t="s">
        <v>12</v>
      </c>
      <c r="C10" s="71" t="s">
        <v>46</v>
      </c>
      <c r="D10" s="71">
        <v>0.53239999999999998</v>
      </c>
      <c r="E10" s="71">
        <v>89</v>
      </c>
      <c r="F10" s="71">
        <v>5</v>
      </c>
      <c r="G10" s="71">
        <v>575.4</v>
      </c>
      <c r="H10" s="71">
        <v>52.572000000000003</v>
      </c>
      <c r="I10" s="71">
        <v>2875</v>
      </c>
      <c r="J10" s="71">
        <v>-36.380000000000003</v>
      </c>
      <c r="K10" s="71">
        <v>1.07735E-2</v>
      </c>
      <c r="L10" s="32">
        <v>9</v>
      </c>
    </row>
    <row r="11" spans="1:12" x14ac:dyDescent="0.2">
      <c r="A11" s="71">
        <v>5</v>
      </c>
      <c r="B11" s="71" t="s">
        <v>12</v>
      </c>
      <c r="C11" s="71" t="s">
        <v>46</v>
      </c>
      <c r="D11" s="71">
        <v>0.53239999999999998</v>
      </c>
      <c r="E11" s="71">
        <v>89</v>
      </c>
      <c r="F11" s="71">
        <v>6</v>
      </c>
      <c r="G11" s="71">
        <v>625.1</v>
      </c>
      <c r="H11" s="71">
        <v>52.668999999999997</v>
      </c>
      <c r="I11" s="71">
        <v>2874</v>
      </c>
      <c r="J11" s="71">
        <v>-36.753</v>
      </c>
      <c r="K11" s="71">
        <v>1.0769300000000001E-2</v>
      </c>
      <c r="L11" s="32">
        <v>10</v>
      </c>
    </row>
    <row r="12" spans="1:12" x14ac:dyDescent="0.2">
      <c r="A12" s="71">
        <v>6</v>
      </c>
      <c r="B12" s="71" t="s">
        <v>149</v>
      </c>
      <c r="C12" s="71" t="s">
        <v>47</v>
      </c>
      <c r="D12" s="71">
        <v>0.5</v>
      </c>
      <c r="E12" s="71">
        <v>89</v>
      </c>
      <c r="F12" s="71">
        <v>5</v>
      </c>
      <c r="G12" s="71">
        <v>575.4</v>
      </c>
      <c r="H12" s="71">
        <v>52.674999999999997</v>
      </c>
      <c r="I12" s="71">
        <v>2880</v>
      </c>
      <c r="J12" s="71">
        <v>-36.380000000000003</v>
      </c>
      <c r="K12" s="71">
        <v>1.07735E-2</v>
      </c>
      <c r="L12" s="32">
        <v>11</v>
      </c>
    </row>
    <row r="13" spans="1:12" x14ac:dyDescent="0.2">
      <c r="A13" s="71">
        <v>6</v>
      </c>
      <c r="B13" s="71" t="s">
        <v>149</v>
      </c>
      <c r="C13" s="71" t="s">
        <v>47</v>
      </c>
      <c r="D13" s="71">
        <v>0.5</v>
      </c>
      <c r="E13" s="71">
        <v>89</v>
      </c>
      <c r="F13" s="71">
        <v>6</v>
      </c>
      <c r="G13" s="71">
        <v>625.1</v>
      </c>
      <c r="H13" s="71">
        <v>53.482999999999997</v>
      </c>
      <c r="I13" s="71">
        <v>2899</v>
      </c>
      <c r="J13" s="71">
        <v>-36.548999999999999</v>
      </c>
      <c r="K13" s="71">
        <v>1.0771599999999999E-2</v>
      </c>
      <c r="L13" s="32">
        <v>12</v>
      </c>
    </row>
    <row r="14" spans="1:12" x14ac:dyDescent="0.2">
      <c r="A14" s="71">
        <v>7</v>
      </c>
      <c r="B14" s="71" t="s">
        <v>151</v>
      </c>
      <c r="C14" s="71" t="s">
        <v>48</v>
      </c>
      <c r="D14" s="71">
        <v>0.47</v>
      </c>
      <c r="E14" s="71">
        <v>89</v>
      </c>
      <c r="F14" s="71">
        <v>5</v>
      </c>
      <c r="G14" s="71">
        <v>575.4</v>
      </c>
      <c r="H14" s="71">
        <v>51.341000000000001</v>
      </c>
      <c r="I14" s="71">
        <v>2812</v>
      </c>
      <c r="J14" s="71">
        <v>-36.380000000000003</v>
      </c>
      <c r="K14" s="71">
        <v>1.07735E-2</v>
      </c>
      <c r="L14" s="32">
        <v>13</v>
      </c>
    </row>
    <row r="15" spans="1:12" x14ac:dyDescent="0.2">
      <c r="A15" s="71">
        <v>7</v>
      </c>
      <c r="B15" s="71" t="s">
        <v>151</v>
      </c>
      <c r="C15" s="71" t="s">
        <v>48</v>
      </c>
      <c r="D15" s="71">
        <v>0.47</v>
      </c>
      <c r="E15" s="71">
        <v>89</v>
      </c>
      <c r="F15" s="71">
        <v>6</v>
      </c>
      <c r="G15" s="71">
        <v>625.1</v>
      </c>
      <c r="H15" s="71">
        <v>51.899000000000001</v>
      </c>
      <c r="I15" s="71">
        <v>2817</v>
      </c>
      <c r="J15" s="71">
        <v>-36.576000000000001</v>
      </c>
      <c r="K15" s="71">
        <v>1.0771299999999999E-2</v>
      </c>
      <c r="L15" s="32">
        <v>14</v>
      </c>
    </row>
    <row r="16" spans="1:12" x14ac:dyDescent="0.2">
      <c r="A16" s="71">
        <v>8</v>
      </c>
      <c r="B16" s="71" t="s">
        <v>153</v>
      </c>
      <c r="C16" s="71" t="s">
        <v>49</v>
      </c>
      <c r="D16" s="71">
        <v>0.6</v>
      </c>
      <c r="E16" s="71">
        <v>89</v>
      </c>
      <c r="F16" s="71">
        <v>5</v>
      </c>
      <c r="G16" s="71">
        <v>575.4</v>
      </c>
      <c r="H16" s="71">
        <v>51.411999999999999</v>
      </c>
      <c r="I16" s="71">
        <v>2817</v>
      </c>
      <c r="J16" s="71">
        <v>-36.380000000000003</v>
      </c>
      <c r="K16" s="71">
        <v>1.07735E-2</v>
      </c>
      <c r="L16" s="32">
        <v>15</v>
      </c>
    </row>
    <row r="17" spans="1:12" x14ac:dyDescent="0.2">
      <c r="A17" s="71">
        <v>8</v>
      </c>
      <c r="B17" s="71" t="s">
        <v>153</v>
      </c>
      <c r="C17" s="71" t="s">
        <v>49</v>
      </c>
      <c r="D17" s="71">
        <v>0.6</v>
      </c>
      <c r="E17" s="71">
        <v>89</v>
      </c>
      <c r="F17" s="71">
        <v>6</v>
      </c>
      <c r="G17" s="71">
        <v>625.1</v>
      </c>
      <c r="H17" s="71">
        <v>51.968000000000004</v>
      </c>
      <c r="I17" s="71">
        <v>2824</v>
      </c>
      <c r="J17" s="71">
        <v>-36.619</v>
      </c>
      <c r="K17" s="71">
        <v>1.0770800000000001E-2</v>
      </c>
      <c r="L17" s="32">
        <v>16</v>
      </c>
    </row>
    <row r="18" spans="1:12" x14ac:dyDescent="0.2">
      <c r="A18" s="71">
        <v>9</v>
      </c>
      <c r="B18" s="71" t="s">
        <v>155</v>
      </c>
      <c r="C18" s="71" t="s">
        <v>50</v>
      </c>
      <c r="D18" s="71">
        <v>0.52</v>
      </c>
      <c r="E18" s="71">
        <v>89</v>
      </c>
      <c r="F18" s="71">
        <v>5</v>
      </c>
      <c r="G18" s="71">
        <v>575.4</v>
      </c>
      <c r="H18" s="71">
        <v>51.286999999999999</v>
      </c>
      <c r="I18" s="71">
        <v>2809</v>
      </c>
      <c r="J18" s="71">
        <v>-36.380000000000003</v>
      </c>
      <c r="K18" s="71">
        <v>1.07735E-2</v>
      </c>
      <c r="L18" s="32">
        <v>17</v>
      </c>
    </row>
    <row r="19" spans="1:12" x14ac:dyDescent="0.2">
      <c r="A19" s="71">
        <v>9</v>
      </c>
      <c r="B19" s="71" t="s">
        <v>155</v>
      </c>
      <c r="C19" s="71" t="s">
        <v>50</v>
      </c>
      <c r="D19" s="71">
        <v>0.52</v>
      </c>
      <c r="E19" s="71">
        <v>89</v>
      </c>
      <c r="F19" s="71">
        <v>6</v>
      </c>
      <c r="G19" s="71">
        <v>625.1</v>
      </c>
      <c r="H19" s="71">
        <v>51.856999999999999</v>
      </c>
      <c r="I19" s="71">
        <v>2814</v>
      </c>
      <c r="J19" s="71">
        <v>-36.613</v>
      </c>
      <c r="K19" s="71">
        <v>1.07709E-2</v>
      </c>
      <c r="L19" s="32">
        <v>18</v>
      </c>
    </row>
    <row r="20" spans="1:12" x14ac:dyDescent="0.2">
      <c r="A20" s="71">
        <v>10</v>
      </c>
      <c r="B20" s="71" t="s">
        <v>157</v>
      </c>
      <c r="C20" s="71" t="s">
        <v>51</v>
      </c>
      <c r="D20" s="71">
        <v>0.55000000000000004</v>
      </c>
      <c r="E20" s="71">
        <v>89</v>
      </c>
      <c r="F20" s="71">
        <v>5</v>
      </c>
      <c r="G20" s="71">
        <v>575.4</v>
      </c>
      <c r="H20" s="71">
        <v>51.415999999999997</v>
      </c>
      <c r="I20" s="71">
        <v>2814</v>
      </c>
      <c r="J20" s="71">
        <v>-36.380000000000003</v>
      </c>
      <c r="K20" s="71">
        <v>1.07735E-2</v>
      </c>
      <c r="L20" s="32">
        <v>19</v>
      </c>
    </row>
    <row r="21" spans="1:12" x14ac:dyDescent="0.2">
      <c r="A21" s="71">
        <v>10</v>
      </c>
      <c r="B21" s="71" t="s">
        <v>157</v>
      </c>
      <c r="C21" s="71" t="s">
        <v>51</v>
      </c>
      <c r="D21" s="71">
        <v>0.55000000000000004</v>
      </c>
      <c r="E21" s="71">
        <v>89</v>
      </c>
      <c r="F21" s="71">
        <v>6</v>
      </c>
      <c r="G21" s="71">
        <v>625.1</v>
      </c>
      <c r="H21" s="71">
        <v>51.862000000000002</v>
      </c>
      <c r="I21" s="71">
        <v>2815</v>
      </c>
      <c r="J21" s="71">
        <v>-36.601999999999997</v>
      </c>
      <c r="K21" s="71">
        <v>1.0770999999999999E-2</v>
      </c>
      <c r="L21" s="32">
        <v>20</v>
      </c>
    </row>
    <row r="22" spans="1:12" x14ac:dyDescent="0.2">
      <c r="A22" s="71">
        <v>11</v>
      </c>
      <c r="B22" s="71" t="s">
        <v>159</v>
      </c>
      <c r="C22" s="71" t="s">
        <v>52</v>
      </c>
      <c r="D22" s="71">
        <v>0.55000000000000004</v>
      </c>
      <c r="E22" s="71">
        <v>89</v>
      </c>
      <c r="F22" s="71">
        <v>5</v>
      </c>
      <c r="G22" s="71">
        <v>575.4</v>
      </c>
      <c r="H22" s="71">
        <v>51.66</v>
      </c>
      <c r="I22" s="71">
        <v>2824</v>
      </c>
      <c r="J22" s="71">
        <v>-36.380000000000003</v>
      </c>
      <c r="K22" s="71">
        <v>1.07735E-2</v>
      </c>
      <c r="L22" s="32">
        <v>21</v>
      </c>
    </row>
    <row r="23" spans="1:12" x14ac:dyDescent="0.2">
      <c r="A23" s="71">
        <v>11</v>
      </c>
      <c r="B23" s="71" t="s">
        <v>159</v>
      </c>
      <c r="C23" s="71" t="s">
        <v>52</v>
      </c>
      <c r="D23" s="71">
        <v>0.55000000000000004</v>
      </c>
      <c r="E23" s="71">
        <v>89</v>
      </c>
      <c r="F23" s="71">
        <v>6</v>
      </c>
      <c r="G23" s="71">
        <v>625.1</v>
      </c>
      <c r="H23" s="71">
        <v>52.26</v>
      </c>
      <c r="I23" s="71">
        <v>2834</v>
      </c>
      <c r="J23" s="71">
        <v>-36.567</v>
      </c>
      <c r="K23" s="71">
        <v>1.07714E-2</v>
      </c>
      <c r="L23" s="32">
        <v>22</v>
      </c>
    </row>
    <row r="24" spans="1:12" x14ac:dyDescent="0.2">
      <c r="A24" s="71">
        <v>12</v>
      </c>
      <c r="B24" s="71" t="s">
        <v>161</v>
      </c>
      <c r="C24" s="71" t="s">
        <v>53</v>
      </c>
      <c r="D24" s="71">
        <v>0.52</v>
      </c>
      <c r="E24" s="71">
        <v>89</v>
      </c>
      <c r="F24" s="71">
        <v>5</v>
      </c>
      <c r="G24" s="71">
        <v>575.4</v>
      </c>
      <c r="H24" s="71">
        <v>51.470999999999997</v>
      </c>
      <c r="I24" s="71">
        <v>2819</v>
      </c>
      <c r="J24" s="71">
        <v>-36.380000000000003</v>
      </c>
      <c r="K24" s="71">
        <v>1.07735E-2</v>
      </c>
      <c r="L24" s="32">
        <v>23</v>
      </c>
    </row>
    <row r="25" spans="1:12" x14ac:dyDescent="0.2">
      <c r="A25" s="71">
        <v>12</v>
      </c>
      <c r="B25" s="71" t="s">
        <v>161</v>
      </c>
      <c r="C25" s="71" t="s">
        <v>53</v>
      </c>
      <c r="D25" s="71">
        <v>0.52</v>
      </c>
      <c r="E25" s="71">
        <v>89</v>
      </c>
      <c r="F25" s="71">
        <v>6</v>
      </c>
      <c r="G25" s="71">
        <v>625.1</v>
      </c>
      <c r="H25" s="71">
        <v>51.957999999999998</v>
      </c>
      <c r="I25" s="71">
        <v>2820</v>
      </c>
      <c r="J25" s="71">
        <v>-36.561999999999998</v>
      </c>
      <c r="K25" s="71">
        <v>1.07714E-2</v>
      </c>
      <c r="L25" s="32">
        <v>24</v>
      </c>
    </row>
    <row r="26" spans="1:12" x14ac:dyDescent="0.2">
      <c r="A26" s="71">
        <v>13</v>
      </c>
      <c r="B26" s="71" t="s">
        <v>163</v>
      </c>
      <c r="C26" s="71" t="s">
        <v>54</v>
      </c>
      <c r="D26" s="71">
        <v>0.5</v>
      </c>
      <c r="E26" s="71">
        <v>89</v>
      </c>
      <c r="F26" s="71">
        <v>5</v>
      </c>
      <c r="G26" s="71">
        <v>575.4</v>
      </c>
      <c r="H26" s="71">
        <v>51.445</v>
      </c>
      <c r="I26" s="71">
        <v>2815</v>
      </c>
      <c r="J26" s="71">
        <v>-36.380000000000003</v>
      </c>
      <c r="K26" s="71">
        <v>1.07735E-2</v>
      </c>
      <c r="L26" s="32">
        <v>25</v>
      </c>
    </row>
    <row r="27" spans="1:12" x14ac:dyDescent="0.2">
      <c r="A27" s="71">
        <v>13</v>
      </c>
      <c r="B27" s="71" t="s">
        <v>163</v>
      </c>
      <c r="C27" s="71" t="s">
        <v>54</v>
      </c>
      <c r="D27" s="71">
        <v>0.5</v>
      </c>
      <c r="E27" s="71">
        <v>89</v>
      </c>
      <c r="F27" s="71">
        <v>6</v>
      </c>
      <c r="G27" s="71">
        <v>625.1</v>
      </c>
      <c r="H27" s="71">
        <v>51.948</v>
      </c>
      <c r="I27" s="71">
        <v>2821</v>
      </c>
      <c r="J27" s="71">
        <v>-36.606000000000002</v>
      </c>
      <c r="K27" s="71">
        <v>1.07709E-2</v>
      </c>
      <c r="L27" s="32">
        <v>26</v>
      </c>
    </row>
    <row r="28" spans="1:12" x14ac:dyDescent="0.2">
      <c r="A28" s="71">
        <v>14</v>
      </c>
      <c r="B28" s="71" t="s">
        <v>165</v>
      </c>
      <c r="C28" s="71" t="s">
        <v>55</v>
      </c>
      <c r="D28" s="71">
        <v>0.56000000000000005</v>
      </c>
      <c r="E28" s="71">
        <v>89</v>
      </c>
      <c r="F28" s="71">
        <v>5</v>
      </c>
      <c r="G28" s="71">
        <v>575.4</v>
      </c>
      <c r="H28" s="71">
        <v>51.726999999999997</v>
      </c>
      <c r="I28" s="71">
        <v>2831</v>
      </c>
      <c r="J28" s="71">
        <v>-36.380000000000003</v>
      </c>
      <c r="K28" s="71">
        <v>1.07735E-2</v>
      </c>
      <c r="L28" s="32">
        <v>27</v>
      </c>
    </row>
    <row r="29" spans="1:12" x14ac:dyDescent="0.2">
      <c r="A29" s="71">
        <v>14</v>
      </c>
      <c r="B29" s="71" t="s">
        <v>165</v>
      </c>
      <c r="C29" s="71" t="s">
        <v>55</v>
      </c>
      <c r="D29" s="71">
        <v>0.56000000000000005</v>
      </c>
      <c r="E29" s="71">
        <v>89</v>
      </c>
      <c r="F29" s="71">
        <v>6</v>
      </c>
      <c r="G29" s="71">
        <v>625.1</v>
      </c>
      <c r="H29" s="71">
        <v>52.261000000000003</v>
      </c>
      <c r="I29" s="71">
        <v>2831</v>
      </c>
      <c r="J29" s="71">
        <v>-36.594999999999999</v>
      </c>
      <c r="K29" s="71">
        <v>1.07711E-2</v>
      </c>
      <c r="L29" s="32">
        <v>28</v>
      </c>
    </row>
    <row r="30" spans="1:12" x14ac:dyDescent="0.2">
      <c r="A30" s="71">
        <v>15</v>
      </c>
      <c r="B30" s="71" t="s">
        <v>167</v>
      </c>
      <c r="C30" s="71" t="s">
        <v>56</v>
      </c>
      <c r="D30" s="71">
        <v>0.49</v>
      </c>
      <c r="E30" s="71">
        <v>89</v>
      </c>
      <c r="F30" s="71">
        <v>5</v>
      </c>
      <c r="G30" s="71">
        <v>575.4</v>
      </c>
      <c r="H30" s="71">
        <v>51.642000000000003</v>
      </c>
      <c r="I30" s="71">
        <v>2822</v>
      </c>
      <c r="J30" s="71">
        <v>-36.380000000000003</v>
      </c>
      <c r="K30" s="71">
        <v>1.07735E-2</v>
      </c>
      <c r="L30" s="32">
        <v>29</v>
      </c>
    </row>
    <row r="31" spans="1:12" x14ac:dyDescent="0.2">
      <c r="A31" s="71">
        <v>15</v>
      </c>
      <c r="B31" s="71" t="s">
        <v>167</v>
      </c>
      <c r="C31" s="71" t="s">
        <v>56</v>
      </c>
      <c r="D31" s="71">
        <v>0.49</v>
      </c>
      <c r="E31" s="71">
        <v>89</v>
      </c>
      <c r="F31" s="71">
        <v>6</v>
      </c>
      <c r="G31" s="71">
        <v>625.1</v>
      </c>
      <c r="H31" s="71">
        <v>52.054000000000002</v>
      </c>
      <c r="I31" s="71">
        <v>2826</v>
      </c>
      <c r="J31" s="71">
        <v>-36.594000000000001</v>
      </c>
      <c r="K31" s="71">
        <v>1.07711E-2</v>
      </c>
      <c r="L31" s="32">
        <v>30</v>
      </c>
    </row>
    <row r="32" spans="1:12" x14ac:dyDescent="0.2">
      <c r="A32" s="71">
        <v>16</v>
      </c>
      <c r="B32" s="71" t="s">
        <v>169</v>
      </c>
      <c r="C32" s="71" t="s">
        <v>57</v>
      </c>
      <c r="D32" s="71">
        <v>0.47</v>
      </c>
      <c r="E32" s="71">
        <v>89</v>
      </c>
      <c r="F32" s="71">
        <v>5</v>
      </c>
      <c r="G32" s="71">
        <v>575.4</v>
      </c>
      <c r="H32" s="71">
        <v>51.534999999999997</v>
      </c>
      <c r="I32" s="71">
        <v>2825</v>
      </c>
      <c r="J32" s="71">
        <v>-36.380000000000003</v>
      </c>
      <c r="K32" s="71">
        <v>1.07735E-2</v>
      </c>
      <c r="L32" s="32">
        <v>31</v>
      </c>
    </row>
    <row r="33" spans="1:12" x14ac:dyDescent="0.2">
      <c r="A33" s="71">
        <v>16</v>
      </c>
      <c r="B33" s="71" t="s">
        <v>169</v>
      </c>
      <c r="C33" s="71" t="s">
        <v>57</v>
      </c>
      <c r="D33" s="71">
        <v>0.47</v>
      </c>
      <c r="E33" s="71">
        <v>89</v>
      </c>
      <c r="F33" s="71">
        <v>6</v>
      </c>
      <c r="G33" s="71">
        <v>625.1</v>
      </c>
      <c r="H33" s="71">
        <v>52.110999999999997</v>
      </c>
      <c r="I33" s="71">
        <v>2827</v>
      </c>
      <c r="J33" s="71">
        <v>-36.576000000000001</v>
      </c>
      <c r="K33" s="71">
        <v>1.0771299999999999E-2</v>
      </c>
      <c r="L33" s="32">
        <v>32</v>
      </c>
    </row>
    <row r="34" spans="1:12" x14ac:dyDescent="0.2">
      <c r="A34" s="71">
        <v>17</v>
      </c>
      <c r="B34" s="71" t="s">
        <v>171</v>
      </c>
      <c r="C34" s="71" t="s">
        <v>58</v>
      </c>
      <c r="D34" s="71">
        <v>0.51</v>
      </c>
      <c r="E34" s="71">
        <v>89</v>
      </c>
      <c r="F34" s="71">
        <v>5</v>
      </c>
      <c r="G34" s="71">
        <v>575.4</v>
      </c>
      <c r="H34" s="71">
        <v>51.938000000000002</v>
      </c>
      <c r="I34" s="71">
        <v>2842</v>
      </c>
      <c r="J34" s="71">
        <v>-36.380000000000003</v>
      </c>
      <c r="K34" s="71">
        <v>1.07735E-2</v>
      </c>
      <c r="L34" s="32">
        <v>33</v>
      </c>
    </row>
    <row r="35" spans="1:12" x14ac:dyDescent="0.2">
      <c r="A35" s="71">
        <v>17</v>
      </c>
      <c r="B35" s="71" t="s">
        <v>171</v>
      </c>
      <c r="C35" s="71" t="s">
        <v>58</v>
      </c>
      <c r="D35" s="71">
        <v>0.51</v>
      </c>
      <c r="E35" s="71">
        <v>89</v>
      </c>
      <c r="F35" s="71">
        <v>6</v>
      </c>
      <c r="G35" s="71">
        <v>625.1</v>
      </c>
      <c r="H35" s="71">
        <v>52.44</v>
      </c>
      <c r="I35" s="71">
        <v>2851</v>
      </c>
      <c r="J35" s="71">
        <v>-36.585999999999999</v>
      </c>
      <c r="K35" s="71">
        <v>1.07712E-2</v>
      </c>
      <c r="L35" s="32">
        <v>34</v>
      </c>
    </row>
    <row r="36" spans="1:12" x14ac:dyDescent="0.2">
      <c r="A36" s="71">
        <v>18</v>
      </c>
      <c r="B36" s="71" t="s">
        <v>173</v>
      </c>
      <c r="C36" s="71" t="s">
        <v>59</v>
      </c>
      <c r="D36" s="71">
        <v>0.52</v>
      </c>
      <c r="E36" s="71">
        <v>89</v>
      </c>
      <c r="F36" s="71">
        <v>5</v>
      </c>
      <c r="G36" s="71">
        <v>575.4</v>
      </c>
      <c r="H36" s="71">
        <v>52.03</v>
      </c>
      <c r="I36" s="71">
        <v>2835</v>
      </c>
      <c r="J36" s="71">
        <v>-36.380000000000003</v>
      </c>
      <c r="K36" s="71">
        <v>1.07735E-2</v>
      </c>
      <c r="L36" s="32">
        <v>35</v>
      </c>
    </row>
    <row r="37" spans="1:12" x14ac:dyDescent="0.2">
      <c r="A37" s="71">
        <v>18</v>
      </c>
      <c r="B37" s="71" t="s">
        <v>173</v>
      </c>
      <c r="C37" s="71" t="s">
        <v>59</v>
      </c>
      <c r="D37" s="71">
        <v>0.52</v>
      </c>
      <c r="E37" s="71">
        <v>89</v>
      </c>
      <c r="F37" s="71">
        <v>6</v>
      </c>
      <c r="G37" s="71">
        <v>625.1</v>
      </c>
      <c r="H37" s="71">
        <v>52.372999999999998</v>
      </c>
      <c r="I37" s="71">
        <v>2838</v>
      </c>
      <c r="J37" s="71">
        <v>-36.603000000000002</v>
      </c>
      <c r="K37" s="71">
        <v>1.0770999999999999E-2</v>
      </c>
      <c r="L37" s="32">
        <v>36</v>
      </c>
    </row>
    <row r="38" spans="1:12" x14ac:dyDescent="0.2">
      <c r="A38" s="71">
        <v>19</v>
      </c>
      <c r="B38" s="71" t="s">
        <v>175</v>
      </c>
      <c r="C38" s="71" t="s">
        <v>60</v>
      </c>
      <c r="D38" s="71">
        <v>0.5</v>
      </c>
      <c r="E38" s="71">
        <v>89</v>
      </c>
      <c r="F38" s="71">
        <v>5</v>
      </c>
      <c r="G38" s="71">
        <v>575.4</v>
      </c>
      <c r="H38" s="71">
        <v>51.902000000000001</v>
      </c>
      <c r="I38" s="71">
        <v>2836</v>
      </c>
      <c r="J38" s="71">
        <v>-36.380000000000003</v>
      </c>
      <c r="K38" s="71">
        <v>1.07735E-2</v>
      </c>
      <c r="L38" s="32">
        <v>37</v>
      </c>
    </row>
    <row r="39" spans="1:12" x14ac:dyDescent="0.2">
      <c r="A39" s="71">
        <v>19</v>
      </c>
      <c r="B39" s="71" t="s">
        <v>175</v>
      </c>
      <c r="C39" s="71" t="s">
        <v>60</v>
      </c>
      <c r="D39" s="71">
        <v>0.5</v>
      </c>
      <c r="E39" s="71">
        <v>89</v>
      </c>
      <c r="F39" s="71">
        <v>6</v>
      </c>
      <c r="G39" s="71">
        <v>625.1</v>
      </c>
      <c r="H39" s="71">
        <v>52.21</v>
      </c>
      <c r="I39" s="71">
        <v>2838</v>
      </c>
      <c r="J39" s="71">
        <v>-36.613</v>
      </c>
      <c r="K39" s="71">
        <v>1.07709E-2</v>
      </c>
      <c r="L39" s="32">
        <v>38</v>
      </c>
    </row>
    <row r="40" spans="1:12" x14ac:dyDescent="0.2">
      <c r="A40" s="71">
        <v>20</v>
      </c>
      <c r="B40" s="71" t="s">
        <v>177</v>
      </c>
      <c r="C40" s="71" t="s">
        <v>61</v>
      </c>
      <c r="D40" s="71">
        <v>0.56000000000000005</v>
      </c>
      <c r="E40" s="71">
        <v>89</v>
      </c>
      <c r="F40" s="71">
        <v>5</v>
      </c>
      <c r="G40" s="71">
        <v>575.4</v>
      </c>
      <c r="H40" s="71">
        <v>51.970999999999997</v>
      </c>
      <c r="I40" s="71">
        <v>2841</v>
      </c>
      <c r="J40" s="71">
        <v>-36.380000000000003</v>
      </c>
      <c r="K40" s="71">
        <v>1.07735E-2</v>
      </c>
      <c r="L40" s="32">
        <v>39</v>
      </c>
    </row>
    <row r="41" spans="1:12" x14ac:dyDescent="0.2">
      <c r="A41" s="71">
        <v>20</v>
      </c>
      <c r="B41" s="71" t="s">
        <v>177</v>
      </c>
      <c r="C41" s="71" t="s">
        <v>61</v>
      </c>
      <c r="D41" s="71">
        <v>0.56000000000000005</v>
      </c>
      <c r="E41" s="71">
        <v>89</v>
      </c>
      <c r="F41" s="71">
        <v>6</v>
      </c>
      <c r="G41" s="71">
        <v>625.1</v>
      </c>
      <c r="H41" s="71">
        <v>52.392000000000003</v>
      </c>
      <c r="I41" s="71">
        <v>2843</v>
      </c>
      <c r="J41" s="71">
        <v>-36.588999999999999</v>
      </c>
      <c r="K41" s="71">
        <v>1.07711E-2</v>
      </c>
      <c r="L41" s="32">
        <v>40</v>
      </c>
    </row>
    <row r="42" spans="1:12" x14ac:dyDescent="0.2">
      <c r="A42" s="71">
        <v>21</v>
      </c>
      <c r="B42" s="71" t="s">
        <v>179</v>
      </c>
      <c r="C42" s="71" t="s">
        <v>62</v>
      </c>
      <c r="D42" s="71">
        <v>0.6</v>
      </c>
      <c r="E42" s="71">
        <v>89</v>
      </c>
      <c r="F42" s="71">
        <v>5</v>
      </c>
      <c r="G42" s="71">
        <v>575.4</v>
      </c>
      <c r="H42" s="71">
        <v>51.860999999999997</v>
      </c>
      <c r="I42" s="71">
        <v>2843</v>
      </c>
      <c r="J42" s="71">
        <v>-36.380000000000003</v>
      </c>
      <c r="K42" s="71">
        <v>1.07735E-2</v>
      </c>
      <c r="L42" s="32">
        <v>41</v>
      </c>
    </row>
    <row r="43" spans="1:12" x14ac:dyDescent="0.2">
      <c r="A43" s="71">
        <v>21</v>
      </c>
      <c r="B43" s="71" t="s">
        <v>179</v>
      </c>
      <c r="C43" s="71" t="s">
        <v>62</v>
      </c>
      <c r="D43" s="71">
        <v>0.6</v>
      </c>
      <c r="E43" s="71">
        <v>89</v>
      </c>
      <c r="F43" s="71">
        <v>6</v>
      </c>
      <c r="G43" s="71">
        <v>625.1</v>
      </c>
      <c r="H43" s="71">
        <v>52.335999999999999</v>
      </c>
      <c r="I43" s="71">
        <v>2844</v>
      </c>
      <c r="J43" s="71">
        <v>-36.579000000000001</v>
      </c>
      <c r="K43" s="71">
        <v>1.07712E-2</v>
      </c>
      <c r="L43" s="32">
        <v>42</v>
      </c>
    </row>
    <row r="44" spans="1:12" x14ac:dyDescent="0.2">
      <c r="A44" s="71">
        <v>22</v>
      </c>
      <c r="B44" s="71" t="s">
        <v>17</v>
      </c>
      <c r="C44" s="71" t="s">
        <v>63</v>
      </c>
      <c r="D44" s="71">
        <v>0.55549999999999999</v>
      </c>
      <c r="E44" s="71">
        <v>89</v>
      </c>
      <c r="F44" s="71">
        <v>5</v>
      </c>
      <c r="G44" s="71">
        <v>575.6</v>
      </c>
      <c r="H44" s="71">
        <v>78.22</v>
      </c>
      <c r="I44" s="71">
        <v>4272</v>
      </c>
      <c r="J44" s="71">
        <v>-36.380000000000003</v>
      </c>
      <c r="K44" s="71">
        <v>1.07735E-2</v>
      </c>
      <c r="L44" s="32">
        <v>43</v>
      </c>
    </row>
    <row r="45" spans="1:12" x14ac:dyDescent="0.2">
      <c r="A45" s="71">
        <v>22</v>
      </c>
      <c r="B45" s="71" t="s">
        <v>17</v>
      </c>
      <c r="C45" s="71" t="s">
        <v>63</v>
      </c>
      <c r="D45" s="71">
        <v>0.55549999999999999</v>
      </c>
      <c r="E45" s="71">
        <v>89</v>
      </c>
      <c r="F45" s="71">
        <v>6</v>
      </c>
      <c r="G45" s="71">
        <v>625.29999999999995</v>
      </c>
      <c r="H45" s="71">
        <v>78.804000000000002</v>
      </c>
      <c r="I45" s="71">
        <v>4282</v>
      </c>
      <c r="J45" s="71">
        <v>-36.603999999999999</v>
      </c>
      <c r="K45" s="71">
        <v>1.0770999999999999E-2</v>
      </c>
      <c r="L45" s="32">
        <v>44</v>
      </c>
    </row>
    <row r="46" spans="1:12" x14ac:dyDescent="0.2">
      <c r="A46" s="71">
        <v>23</v>
      </c>
      <c r="B46" s="71" t="s">
        <v>17</v>
      </c>
      <c r="C46" s="71" t="s">
        <v>14</v>
      </c>
      <c r="D46" s="71">
        <v>0.52290000000000003</v>
      </c>
      <c r="E46" s="71">
        <v>89</v>
      </c>
      <c r="F46" s="71">
        <v>5</v>
      </c>
      <c r="G46" s="71">
        <v>575.4</v>
      </c>
      <c r="H46" s="71">
        <v>78.597999999999999</v>
      </c>
      <c r="I46" s="71">
        <v>4300</v>
      </c>
      <c r="J46" s="71">
        <v>-36.380000000000003</v>
      </c>
      <c r="K46" s="71">
        <v>1.07735E-2</v>
      </c>
      <c r="L46" s="32">
        <v>45</v>
      </c>
    </row>
    <row r="47" spans="1:12" x14ac:dyDescent="0.2">
      <c r="A47" s="71">
        <v>23</v>
      </c>
      <c r="B47" s="71" t="s">
        <v>17</v>
      </c>
      <c r="C47" s="71" t="s">
        <v>14</v>
      </c>
      <c r="D47" s="71">
        <v>0.52290000000000003</v>
      </c>
      <c r="E47" s="71">
        <v>89</v>
      </c>
      <c r="F47" s="71">
        <v>6</v>
      </c>
      <c r="G47" s="71">
        <v>625.29999999999995</v>
      </c>
      <c r="H47" s="71">
        <v>79.486000000000004</v>
      </c>
      <c r="I47" s="71">
        <v>4309</v>
      </c>
      <c r="J47" s="71">
        <v>-36.600999999999999</v>
      </c>
      <c r="K47" s="71">
        <v>1.0770999999999999E-2</v>
      </c>
      <c r="L47" s="32">
        <v>46</v>
      </c>
    </row>
    <row r="48" spans="1:12" x14ac:dyDescent="0.2">
      <c r="A48" s="71">
        <v>24</v>
      </c>
      <c r="B48" s="71" t="s">
        <v>12</v>
      </c>
      <c r="C48" s="71" t="s">
        <v>15</v>
      </c>
      <c r="D48" s="71">
        <v>0.47460000000000002</v>
      </c>
      <c r="E48" s="71">
        <v>89</v>
      </c>
      <c r="F48" s="71">
        <v>5</v>
      </c>
      <c r="G48" s="71">
        <v>575.4</v>
      </c>
      <c r="H48" s="71">
        <v>78.682000000000002</v>
      </c>
      <c r="I48" s="71">
        <v>4299</v>
      </c>
      <c r="J48" s="71">
        <v>-36.380000000000003</v>
      </c>
      <c r="K48" s="71">
        <v>1.07735E-2</v>
      </c>
      <c r="L48" s="32">
        <v>47</v>
      </c>
    </row>
    <row r="49" spans="1:12" x14ac:dyDescent="0.2">
      <c r="A49" s="71">
        <v>24</v>
      </c>
      <c r="B49" s="71" t="s">
        <v>12</v>
      </c>
      <c r="C49" s="71" t="s">
        <v>15</v>
      </c>
      <c r="D49" s="71">
        <v>0.47460000000000002</v>
      </c>
      <c r="E49" s="71">
        <v>89</v>
      </c>
      <c r="F49" s="71">
        <v>6</v>
      </c>
      <c r="G49" s="71">
        <v>625.29999999999995</v>
      </c>
      <c r="H49" s="71">
        <v>79.296000000000006</v>
      </c>
      <c r="I49" s="71">
        <v>4300</v>
      </c>
      <c r="J49" s="71">
        <v>-36.594999999999999</v>
      </c>
      <c r="K49" s="71">
        <v>1.07711E-2</v>
      </c>
      <c r="L49" s="32">
        <v>48</v>
      </c>
    </row>
    <row r="50" spans="1:12" x14ac:dyDescent="0.2">
      <c r="A50" s="71">
        <v>25</v>
      </c>
      <c r="B50" s="71" t="s">
        <v>12</v>
      </c>
      <c r="C50" s="71" t="s">
        <v>16</v>
      </c>
      <c r="D50" s="71">
        <v>0.57869999999999999</v>
      </c>
      <c r="E50" s="71">
        <v>89</v>
      </c>
      <c r="F50" s="71">
        <v>5</v>
      </c>
      <c r="G50" s="71">
        <v>575.6</v>
      </c>
      <c r="H50" s="71">
        <v>78.885999999999996</v>
      </c>
      <c r="I50" s="71">
        <v>4305</v>
      </c>
      <c r="J50" s="71">
        <v>-36.380000000000003</v>
      </c>
      <c r="K50" s="71">
        <v>1.07735E-2</v>
      </c>
      <c r="L50" s="32">
        <v>49</v>
      </c>
    </row>
    <row r="51" spans="1:12" x14ac:dyDescent="0.2">
      <c r="A51" s="71">
        <v>25</v>
      </c>
      <c r="B51" s="71" t="s">
        <v>12</v>
      </c>
      <c r="C51" s="71" t="s">
        <v>16</v>
      </c>
      <c r="D51" s="71">
        <v>0.57869999999999999</v>
      </c>
      <c r="E51" s="71">
        <v>89</v>
      </c>
      <c r="F51" s="71">
        <v>6</v>
      </c>
      <c r="G51" s="71">
        <v>625.29999999999995</v>
      </c>
      <c r="H51" s="71">
        <v>79.233999999999995</v>
      </c>
      <c r="I51" s="71">
        <v>4299</v>
      </c>
      <c r="J51" s="71">
        <v>-36.622</v>
      </c>
      <c r="K51" s="71">
        <v>1.0770800000000001E-2</v>
      </c>
      <c r="L51" s="32">
        <v>50</v>
      </c>
    </row>
    <row r="52" spans="1:12" x14ac:dyDescent="0.2">
      <c r="A52" s="71">
        <v>26</v>
      </c>
      <c r="B52" s="71" t="s">
        <v>185</v>
      </c>
      <c r="C52" s="71" t="s">
        <v>18</v>
      </c>
      <c r="D52" s="71">
        <v>0.6</v>
      </c>
      <c r="E52" s="71">
        <v>89</v>
      </c>
      <c r="F52" s="71">
        <v>5</v>
      </c>
      <c r="G52" s="71">
        <v>575.4</v>
      </c>
      <c r="H52" s="71">
        <v>52.558999999999997</v>
      </c>
      <c r="I52" s="71">
        <v>2865</v>
      </c>
      <c r="J52" s="71">
        <v>-36.380000000000003</v>
      </c>
      <c r="K52" s="71">
        <v>1.07735E-2</v>
      </c>
      <c r="L52" s="32">
        <v>51</v>
      </c>
    </row>
    <row r="53" spans="1:12" x14ac:dyDescent="0.2">
      <c r="A53" s="71">
        <v>26</v>
      </c>
      <c r="B53" s="71" t="s">
        <v>185</v>
      </c>
      <c r="C53" s="71" t="s">
        <v>18</v>
      </c>
      <c r="D53" s="71">
        <v>0.6</v>
      </c>
      <c r="E53" s="71">
        <v>89</v>
      </c>
      <c r="F53" s="71">
        <v>6</v>
      </c>
      <c r="G53" s="71">
        <v>625.1</v>
      </c>
      <c r="H53" s="71">
        <v>52.918999999999997</v>
      </c>
      <c r="I53" s="71">
        <v>2872</v>
      </c>
      <c r="J53" s="71">
        <v>-36.606999999999999</v>
      </c>
      <c r="K53" s="71">
        <v>1.07709E-2</v>
      </c>
      <c r="L53" s="32">
        <v>52</v>
      </c>
    </row>
    <row r="54" spans="1:12" x14ac:dyDescent="0.2">
      <c r="A54" s="71">
        <v>27</v>
      </c>
      <c r="B54" s="71" t="s">
        <v>187</v>
      </c>
      <c r="C54" s="71" t="s">
        <v>19</v>
      </c>
      <c r="D54" s="71">
        <v>0.52</v>
      </c>
      <c r="E54" s="71">
        <v>89</v>
      </c>
      <c r="F54" s="71">
        <v>5</v>
      </c>
      <c r="G54" s="71">
        <v>575.4</v>
      </c>
      <c r="H54" s="71">
        <v>52.366999999999997</v>
      </c>
      <c r="I54" s="71">
        <v>2864</v>
      </c>
      <c r="J54" s="71">
        <v>-36.380000000000003</v>
      </c>
      <c r="K54" s="71">
        <v>1.07735E-2</v>
      </c>
      <c r="L54" s="32">
        <v>53</v>
      </c>
    </row>
    <row r="55" spans="1:12" x14ac:dyDescent="0.2">
      <c r="A55" s="71">
        <v>27</v>
      </c>
      <c r="B55" s="71" t="s">
        <v>187</v>
      </c>
      <c r="C55" s="71" t="s">
        <v>19</v>
      </c>
      <c r="D55" s="71">
        <v>0.52</v>
      </c>
      <c r="E55" s="71">
        <v>89</v>
      </c>
      <c r="F55" s="71">
        <v>6</v>
      </c>
      <c r="G55" s="71">
        <v>625.1</v>
      </c>
      <c r="H55" s="71">
        <v>52.744</v>
      </c>
      <c r="I55" s="71">
        <v>2872</v>
      </c>
      <c r="J55" s="71">
        <v>-36.555999999999997</v>
      </c>
      <c r="K55" s="71">
        <v>1.07715E-2</v>
      </c>
      <c r="L55" s="32">
        <v>54</v>
      </c>
    </row>
    <row r="56" spans="1:12" x14ac:dyDescent="0.2">
      <c r="A56" s="71">
        <v>28</v>
      </c>
      <c r="B56" s="71" t="s">
        <v>189</v>
      </c>
      <c r="C56" s="71" t="s">
        <v>20</v>
      </c>
      <c r="D56" s="71">
        <v>0.47</v>
      </c>
      <c r="E56" s="71">
        <v>89</v>
      </c>
      <c r="F56" s="71">
        <v>5</v>
      </c>
      <c r="G56" s="71">
        <v>575.4</v>
      </c>
      <c r="H56" s="71">
        <v>52.234999999999999</v>
      </c>
      <c r="I56" s="71">
        <v>2859</v>
      </c>
      <c r="J56" s="71">
        <v>-36.380000000000003</v>
      </c>
      <c r="K56" s="71">
        <v>1.07735E-2</v>
      </c>
      <c r="L56" s="32">
        <v>55</v>
      </c>
    </row>
    <row r="57" spans="1:12" x14ac:dyDescent="0.2">
      <c r="A57" s="71">
        <v>28</v>
      </c>
      <c r="B57" s="71" t="s">
        <v>189</v>
      </c>
      <c r="C57" s="71" t="s">
        <v>20</v>
      </c>
      <c r="D57" s="71">
        <v>0.47</v>
      </c>
      <c r="E57" s="71">
        <v>89</v>
      </c>
      <c r="F57" s="71">
        <v>6</v>
      </c>
      <c r="G57" s="71">
        <v>625.1</v>
      </c>
      <c r="H57" s="71">
        <v>52.664000000000001</v>
      </c>
      <c r="I57" s="71">
        <v>2863</v>
      </c>
      <c r="J57" s="71">
        <v>-36.582000000000001</v>
      </c>
      <c r="K57" s="71">
        <v>1.07712E-2</v>
      </c>
      <c r="L57" s="32">
        <v>56</v>
      </c>
    </row>
    <row r="58" spans="1:12" x14ac:dyDescent="0.2">
      <c r="A58" s="71">
        <v>29</v>
      </c>
      <c r="B58" s="71" t="s">
        <v>191</v>
      </c>
      <c r="C58" s="71" t="s">
        <v>21</v>
      </c>
      <c r="D58" s="71">
        <v>0.55000000000000004</v>
      </c>
      <c r="E58" s="71">
        <v>89</v>
      </c>
      <c r="F58" s="71">
        <v>5</v>
      </c>
      <c r="G58" s="71">
        <v>575.4</v>
      </c>
      <c r="H58" s="71">
        <v>52.21</v>
      </c>
      <c r="I58" s="71">
        <v>2856</v>
      </c>
      <c r="J58" s="71">
        <v>-36.380000000000003</v>
      </c>
      <c r="K58" s="71">
        <v>1.07735E-2</v>
      </c>
      <c r="L58" s="32">
        <v>57</v>
      </c>
    </row>
    <row r="59" spans="1:12" x14ac:dyDescent="0.2">
      <c r="A59" s="71">
        <v>29</v>
      </c>
      <c r="B59" s="71" t="s">
        <v>191</v>
      </c>
      <c r="C59" s="71" t="s">
        <v>21</v>
      </c>
      <c r="D59" s="71">
        <v>0.55000000000000004</v>
      </c>
      <c r="E59" s="71">
        <v>89</v>
      </c>
      <c r="F59" s="71">
        <v>6</v>
      </c>
      <c r="G59" s="71">
        <v>625.1</v>
      </c>
      <c r="H59" s="71">
        <v>52.695999999999998</v>
      </c>
      <c r="I59" s="71">
        <v>2861</v>
      </c>
      <c r="J59" s="71">
        <v>-36.604999999999997</v>
      </c>
      <c r="K59" s="71">
        <v>1.0770999999999999E-2</v>
      </c>
      <c r="L59" s="32">
        <v>58</v>
      </c>
    </row>
    <row r="60" spans="1:12" x14ac:dyDescent="0.2">
      <c r="A60" s="71">
        <v>30</v>
      </c>
      <c r="B60" s="71" t="s">
        <v>193</v>
      </c>
      <c r="C60" s="71" t="s">
        <v>22</v>
      </c>
      <c r="D60" s="71">
        <v>0.51</v>
      </c>
      <c r="E60" s="71">
        <v>89</v>
      </c>
      <c r="F60" s="71">
        <v>5</v>
      </c>
      <c r="G60" s="71">
        <v>575.4</v>
      </c>
      <c r="H60" s="71">
        <v>52.289000000000001</v>
      </c>
      <c r="I60" s="71">
        <v>2860</v>
      </c>
      <c r="J60" s="71">
        <v>-36.380000000000003</v>
      </c>
      <c r="K60" s="71">
        <v>1.07735E-2</v>
      </c>
      <c r="L60" s="32">
        <v>59</v>
      </c>
    </row>
    <row r="61" spans="1:12" x14ac:dyDescent="0.2">
      <c r="A61" s="71">
        <v>30</v>
      </c>
      <c r="B61" s="71" t="s">
        <v>193</v>
      </c>
      <c r="C61" s="71" t="s">
        <v>22</v>
      </c>
      <c r="D61" s="71">
        <v>0.51</v>
      </c>
      <c r="E61" s="71">
        <v>89</v>
      </c>
      <c r="F61" s="71">
        <v>6</v>
      </c>
      <c r="G61" s="71">
        <v>625.1</v>
      </c>
      <c r="H61" s="71">
        <v>52.96</v>
      </c>
      <c r="I61" s="71">
        <v>2863</v>
      </c>
      <c r="J61" s="71">
        <v>-36.561999999999998</v>
      </c>
      <c r="K61" s="71">
        <v>1.07714E-2</v>
      </c>
      <c r="L61" s="32">
        <v>60</v>
      </c>
    </row>
    <row r="62" spans="1:12" x14ac:dyDescent="0.2">
      <c r="A62" s="71">
        <v>31</v>
      </c>
      <c r="B62" s="71" t="s">
        <v>195</v>
      </c>
      <c r="C62" s="71" t="s">
        <v>90</v>
      </c>
      <c r="D62" s="71">
        <v>0.49</v>
      </c>
      <c r="E62" s="71">
        <v>89</v>
      </c>
      <c r="F62" s="71">
        <v>5</v>
      </c>
      <c r="G62" s="71">
        <v>575.4</v>
      </c>
      <c r="H62" s="71">
        <v>52.587000000000003</v>
      </c>
      <c r="I62" s="71">
        <v>2877</v>
      </c>
      <c r="J62" s="71">
        <v>-36.380000000000003</v>
      </c>
      <c r="K62" s="71">
        <v>1.07735E-2</v>
      </c>
      <c r="L62" s="32">
        <v>61</v>
      </c>
    </row>
    <row r="63" spans="1:12" x14ac:dyDescent="0.2">
      <c r="A63" s="71">
        <v>31</v>
      </c>
      <c r="B63" s="71" t="s">
        <v>195</v>
      </c>
      <c r="C63" s="71" t="s">
        <v>90</v>
      </c>
      <c r="D63" s="71">
        <v>0.49</v>
      </c>
      <c r="E63" s="71">
        <v>89</v>
      </c>
      <c r="F63" s="71">
        <v>6</v>
      </c>
      <c r="G63" s="71">
        <v>625.1</v>
      </c>
      <c r="H63" s="71">
        <v>53.069000000000003</v>
      </c>
      <c r="I63" s="71">
        <v>2880</v>
      </c>
      <c r="J63" s="71">
        <v>-36.591000000000001</v>
      </c>
      <c r="K63" s="71">
        <v>1.07711E-2</v>
      </c>
      <c r="L63" s="32">
        <v>62</v>
      </c>
    </row>
    <row r="64" spans="1:12" x14ac:dyDescent="0.2">
      <c r="A64" s="71">
        <v>32</v>
      </c>
      <c r="B64" s="71" t="s">
        <v>197</v>
      </c>
      <c r="C64" s="71" t="s">
        <v>91</v>
      </c>
      <c r="D64" s="71">
        <v>0.57999999999999996</v>
      </c>
      <c r="E64" s="71">
        <v>89</v>
      </c>
      <c r="F64" s="71">
        <v>3</v>
      </c>
      <c r="G64" s="71">
        <v>575.4</v>
      </c>
      <c r="H64" s="71">
        <v>52.414999999999999</v>
      </c>
      <c r="I64" s="71">
        <v>2872</v>
      </c>
      <c r="J64" s="71">
        <v>-36.380000000000003</v>
      </c>
      <c r="K64" s="71">
        <v>1.07735E-2</v>
      </c>
      <c r="L64" s="32">
        <v>63</v>
      </c>
    </row>
    <row r="65" spans="1:12" x14ac:dyDescent="0.2">
      <c r="A65" s="71">
        <v>32</v>
      </c>
      <c r="B65" s="71" t="s">
        <v>197</v>
      </c>
      <c r="C65" s="71" t="s">
        <v>91</v>
      </c>
      <c r="D65" s="71">
        <v>0.57999999999999996</v>
      </c>
      <c r="E65" s="71">
        <v>89</v>
      </c>
      <c r="F65" s="71">
        <v>4</v>
      </c>
      <c r="G65" s="71">
        <v>625.1</v>
      </c>
      <c r="H65" s="71">
        <v>52.976999999999997</v>
      </c>
      <c r="I65" s="71">
        <v>2875</v>
      </c>
      <c r="J65" s="71">
        <v>-36.625</v>
      </c>
      <c r="K65" s="71">
        <v>1.0770699999999999E-2</v>
      </c>
      <c r="L65" s="32">
        <v>64</v>
      </c>
    </row>
    <row r="66" spans="1:12" x14ac:dyDescent="0.2">
      <c r="A66" s="71">
        <v>33</v>
      </c>
      <c r="B66" s="71" t="s">
        <v>199</v>
      </c>
      <c r="C66" s="71" t="s">
        <v>92</v>
      </c>
      <c r="D66" s="71">
        <v>0.49</v>
      </c>
      <c r="E66" s="71">
        <v>89</v>
      </c>
      <c r="F66" s="71">
        <v>5</v>
      </c>
      <c r="G66" s="71">
        <v>575.4</v>
      </c>
      <c r="H66" s="71">
        <v>52.642000000000003</v>
      </c>
      <c r="I66" s="71">
        <v>2874</v>
      </c>
      <c r="J66" s="71">
        <v>-36.380000000000003</v>
      </c>
      <c r="K66" s="71">
        <v>1.07735E-2</v>
      </c>
      <c r="L66" s="32">
        <v>65</v>
      </c>
    </row>
    <row r="67" spans="1:12" x14ac:dyDescent="0.2">
      <c r="A67" s="71">
        <v>33</v>
      </c>
      <c r="B67" s="71" t="s">
        <v>199</v>
      </c>
      <c r="C67" s="71" t="s">
        <v>92</v>
      </c>
      <c r="D67" s="71">
        <v>0.49</v>
      </c>
      <c r="E67" s="71">
        <v>89</v>
      </c>
      <c r="F67" s="71">
        <v>6</v>
      </c>
      <c r="G67" s="71">
        <v>625.1</v>
      </c>
      <c r="H67" s="71">
        <v>53.011000000000003</v>
      </c>
      <c r="I67" s="71">
        <v>2877</v>
      </c>
      <c r="J67" s="71">
        <v>-36.612000000000002</v>
      </c>
      <c r="K67" s="71">
        <v>1.07709E-2</v>
      </c>
      <c r="L67" s="32">
        <v>66</v>
      </c>
    </row>
    <row r="68" spans="1:12" x14ac:dyDescent="0.2">
      <c r="A68" s="71">
        <v>34</v>
      </c>
      <c r="B68" s="71" t="s">
        <v>201</v>
      </c>
      <c r="C68" s="71" t="s">
        <v>93</v>
      </c>
      <c r="D68" s="71">
        <v>0.54</v>
      </c>
      <c r="E68" s="71">
        <v>89</v>
      </c>
      <c r="F68" s="71">
        <v>5</v>
      </c>
      <c r="G68" s="71">
        <v>575.4</v>
      </c>
      <c r="H68" s="71">
        <v>52.500999999999998</v>
      </c>
      <c r="I68" s="71">
        <v>2871</v>
      </c>
      <c r="J68" s="71">
        <v>-36.380000000000003</v>
      </c>
      <c r="K68" s="71">
        <v>1.07735E-2</v>
      </c>
      <c r="L68" s="32">
        <v>67</v>
      </c>
    </row>
    <row r="69" spans="1:12" x14ac:dyDescent="0.2">
      <c r="A69" s="71">
        <v>34</v>
      </c>
      <c r="B69" s="71" t="s">
        <v>201</v>
      </c>
      <c r="C69" s="71" t="s">
        <v>93</v>
      </c>
      <c r="D69" s="71">
        <v>0.54</v>
      </c>
      <c r="E69" s="71">
        <v>89</v>
      </c>
      <c r="F69" s="71">
        <v>6</v>
      </c>
      <c r="G69" s="71">
        <v>625.1</v>
      </c>
      <c r="H69" s="71">
        <v>52.969000000000001</v>
      </c>
      <c r="I69" s="71">
        <v>2872</v>
      </c>
      <c r="J69" s="71">
        <v>-36.590000000000003</v>
      </c>
      <c r="K69" s="71">
        <v>1.07711E-2</v>
      </c>
      <c r="L69" s="32">
        <v>68</v>
      </c>
    </row>
    <row r="70" spans="1:12" x14ac:dyDescent="0.2">
      <c r="A70" s="71">
        <v>35</v>
      </c>
      <c r="B70" s="71" t="s">
        <v>203</v>
      </c>
      <c r="C70" s="71" t="s">
        <v>94</v>
      </c>
      <c r="D70" s="71">
        <v>0.48</v>
      </c>
      <c r="E70" s="71">
        <v>89</v>
      </c>
      <c r="F70" s="71">
        <v>5</v>
      </c>
      <c r="G70" s="71">
        <v>575.4</v>
      </c>
      <c r="H70" s="71">
        <v>52.363</v>
      </c>
      <c r="I70" s="71">
        <v>2865</v>
      </c>
      <c r="J70" s="71">
        <v>-36.380000000000003</v>
      </c>
      <c r="K70" s="71">
        <v>1.07735E-2</v>
      </c>
      <c r="L70" s="32">
        <v>69</v>
      </c>
    </row>
    <row r="71" spans="1:12" x14ac:dyDescent="0.2">
      <c r="A71" s="71">
        <v>35</v>
      </c>
      <c r="B71" s="71" t="s">
        <v>203</v>
      </c>
      <c r="C71" s="71" t="s">
        <v>94</v>
      </c>
      <c r="D71" s="71">
        <v>0.48</v>
      </c>
      <c r="E71" s="71">
        <v>89</v>
      </c>
      <c r="F71" s="71">
        <v>6</v>
      </c>
      <c r="G71" s="71">
        <v>625.1</v>
      </c>
      <c r="H71" s="71">
        <v>52.872</v>
      </c>
      <c r="I71" s="71">
        <v>2872</v>
      </c>
      <c r="J71" s="71">
        <v>-36.56</v>
      </c>
      <c r="K71" s="71">
        <v>1.07715E-2</v>
      </c>
      <c r="L71" s="32">
        <v>70</v>
      </c>
    </row>
    <row r="72" spans="1:12" x14ac:dyDescent="0.2">
      <c r="A72" s="71">
        <v>36</v>
      </c>
      <c r="B72" s="71" t="s">
        <v>205</v>
      </c>
      <c r="C72" s="71" t="s">
        <v>95</v>
      </c>
      <c r="D72" s="71">
        <v>0.59</v>
      </c>
      <c r="E72" s="71">
        <v>89</v>
      </c>
      <c r="F72" s="71">
        <v>5</v>
      </c>
      <c r="G72" s="71">
        <v>575.4</v>
      </c>
      <c r="H72" s="71">
        <v>52.722000000000001</v>
      </c>
      <c r="I72" s="71">
        <v>2883</v>
      </c>
      <c r="J72" s="71">
        <v>-36.380000000000003</v>
      </c>
      <c r="K72" s="71">
        <v>1.07735E-2</v>
      </c>
      <c r="L72" s="32">
        <v>71</v>
      </c>
    </row>
    <row r="73" spans="1:12" x14ac:dyDescent="0.2">
      <c r="A73" s="71">
        <v>36</v>
      </c>
      <c r="B73" s="71" t="s">
        <v>205</v>
      </c>
      <c r="C73" s="71" t="s">
        <v>95</v>
      </c>
      <c r="D73" s="71">
        <v>0.59</v>
      </c>
      <c r="E73" s="71">
        <v>89</v>
      </c>
      <c r="F73" s="71">
        <v>6</v>
      </c>
      <c r="G73" s="71">
        <v>625.1</v>
      </c>
      <c r="H73" s="71">
        <v>53.134</v>
      </c>
      <c r="I73" s="71">
        <v>2886</v>
      </c>
      <c r="J73" s="71">
        <v>-36.540999999999997</v>
      </c>
      <c r="K73" s="71">
        <v>1.07717E-2</v>
      </c>
      <c r="L73" s="32">
        <v>72</v>
      </c>
    </row>
    <row r="74" spans="1:12" x14ac:dyDescent="0.2">
      <c r="A74" s="71">
        <v>37</v>
      </c>
      <c r="B74" s="71" t="s">
        <v>207</v>
      </c>
      <c r="C74" s="71" t="s">
        <v>96</v>
      </c>
      <c r="D74" s="71">
        <v>0.45</v>
      </c>
      <c r="E74" s="71">
        <v>89</v>
      </c>
      <c r="F74" s="71">
        <v>5</v>
      </c>
      <c r="G74" s="71">
        <v>575.4</v>
      </c>
      <c r="H74" s="71">
        <v>52.829000000000001</v>
      </c>
      <c r="I74" s="71">
        <v>2889</v>
      </c>
      <c r="J74" s="71">
        <v>-36.380000000000003</v>
      </c>
      <c r="K74" s="71">
        <v>1.07735E-2</v>
      </c>
      <c r="L74" s="32">
        <v>73</v>
      </c>
    </row>
    <row r="75" spans="1:12" x14ac:dyDescent="0.2">
      <c r="A75" s="71">
        <v>37</v>
      </c>
      <c r="B75" s="71" t="s">
        <v>207</v>
      </c>
      <c r="C75" s="71" t="s">
        <v>96</v>
      </c>
      <c r="D75" s="71">
        <v>0.45</v>
      </c>
      <c r="E75" s="71">
        <v>89</v>
      </c>
      <c r="F75" s="71">
        <v>6</v>
      </c>
      <c r="G75" s="71">
        <v>625.1</v>
      </c>
      <c r="H75" s="71">
        <v>53.277999999999999</v>
      </c>
      <c r="I75" s="71">
        <v>2889</v>
      </c>
      <c r="J75" s="71">
        <v>-36.570999999999998</v>
      </c>
      <c r="K75" s="71">
        <v>1.0771299999999999E-2</v>
      </c>
      <c r="L75" s="32">
        <v>74</v>
      </c>
    </row>
    <row r="76" spans="1:12" x14ac:dyDescent="0.2">
      <c r="A76" s="71">
        <v>38</v>
      </c>
      <c r="B76" s="71" t="s">
        <v>209</v>
      </c>
      <c r="C76" s="71" t="s">
        <v>97</v>
      </c>
      <c r="D76" s="71">
        <v>0.51</v>
      </c>
      <c r="E76" s="71">
        <v>89</v>
      </c>
      <c r="F76" s="71">
        <v>5</v>
      </c>
      <c r="G76" s="71">
        <v>575.4</v>
      </c>
      <c r="H76" s="71">
        <v>52.783000000000001</v>
      </c>
      <c r="I76" s="71">
        <v>2885</v>
      </c>
      <c r="J76" s="71">
        <v>-36.380000000000003</v>
      </c>
      <c r="K76" s="71">
        <v>1.07735E-2</v>
      </c>
      <c r="L76" s="32">
        <v>75</v>
      </c>
    </row>
    <row r="77" spans="1:12" x14ac:dyDescent="0.2">
      <c r="A77" s="71">
        <v>38</v>
      </c>
      <c r="B77" s="71" t="s">
        <v>209</v>
      </c>
      <c r="C77" s="71" t="s">
        <v>97</v>
      </c>
      <c r="D77" s="71">
        <v>0.51</v>
      </c>
      <c r="E77" s="71">
        <v>89</v>
      </c>
      <c r="F77" s="71">
        <v>6</v>
      </c>
      <c r="G77" s="71">
        <v>625.1</v>
      </c>
      <c r="H77" s="71">
        <v>53.271000000000001</v>
      </c>
      <c r="I77" s="71">
        <v>2890</v>
      </c>
      <c r="J77" s="71">
        <v>-36.56</v>
      </c>
      <c r="K77" s="71">
        <v>1.07715E-2</v>
      </c>
      <c r="L77" s="32">
        <v>76</v>
      </c>
    </row>
    <row r="78" spans="1:12" x14ac:dyDescent="0.2">
      <c r="A78" s="71">
        <v>39</v>
      </c>
      <c r="B78" s="71" t="s">
        <v>211</v>
      </c>
      <c r="C78" s="71" t="s">
        <v>98</v>
      </c>
      <c r="D78" s="71">
        <v>0.59</v>
      </c>
      <c r="E78" s="71">
        <v>89</v>
      </c>
      <c r="F78" s="71">
        <v>5</v>
      </c>
      <c r="G78" s="71">
        <v>575.4</v>
      </c>
      <c r="H78" s="71">
        <v>53.058999999999997</v>
      </c>
      <c r="I78" s="71">
        <v>2898</v>
      </c>
      <c r="J78" s="71">
        <v>-36.380000000000003</v>
      </c>
      <c r="K78" s="71">
        <v>1.07735E-2</v>
      </c>
      <c r="L78" s="32">
        <v>77</v>
      </c>
    </row>
    <row r="79" spans="1:12" x14ac:dyDescent="0.2">
      <c r="A79" s="71">
        <v>39</v>
      </c>
      <c r="B79" s="71" t="s">
        <v>211</v>
      </c>
      <c r="C79" s="71" t="s">
        <v>98</v>
      </c>
      <c r="D79" s="71">
        <v>0.59</v>
      </c>
      <c r="E79" s="71">
        <v>89</v>
      </c>
      <c r="F79" s="71">
        <v>6</v>
      </c>
      <c r="G79" s="71">
        <v>625.1</v>
      </c>
      <c r="H79" s="71">
        <v>53.521999999999998</v>
      </c>
      <c r="I79" s="71">
        <v>2905</v>
      </c>
      <c r="J79" s="71">
        <v>-36.58</v>
      </c>
      <c r="K79" s="71">
        <v>1.07712E-2</v>
      </c>
      <c r="L79" s="32">
        <v>78</v>
      </c>
    </row>
    <row r="80" spans="1:12" x14ac:dyDescent="0.2">
      <c r="A80" s="71">
        <v>40</v>
      </c>
      <c r="B80" s="71" t="s">
        <v>213</v>
      </c>
      <c r="C80" s="71" t="s">
        <v>99</v>
      </c>
      <c r="D80" s="71">
        <v>0.45</v>
      </c>
      <c r="E80" s="71">
        <v>89</v>
      </c>
      <c r="F80" s="71">
        <v>5</v>
      </c>
      <c r="G80" s="71">
        <v>575.4</v>
      </c>
      <c r="H80" s="71">
        <v>53.115000000000002</v>
      </c>
      <c r="I80" s="71">
        <v>2902</v>
      </c>
      <c r="J80" s="71">
        <v>-36.380000000000003</v>
      </c>
      <c r="K80" s="71">
        <v>1.07735E-2</v>
      </c>
      <c r="L80" s="32">
        <v>79</v>
      </c>
    </row>
    <row r="81" spans="1:12" x14ac:dyDescent="0.2">
      <c r="A81" s="71">
        <v>40</v>
      </c>
      <c r="B81" s="71" t="s">
        <v>213</v>
      </c>
      <c r="C81" s="71" t="s">
        <v>99</v>
      </c>
      <c r="D81" s="71">
        <v>0.45</v>
      </c>
      <c r="E81" s="71">
        <v>89</v>
      </c>
      <c r="F81" s="71">
        <v>6</v>
      </c>
      <c r="G81" s="71">
        <v>625.1</v>
      </c>
      <c r="H81" s="71">
        <v>53.527999999999999</v>
      </c>
      <c r="I81" s="71">
        <v>2904</v>
      </c>
      <c r="J81" s="71">
        <v>-36.531999999999996</v>
      </c>
      <c r="K81" s="71">
        <v>1.07718E-2</v>
      </c>
      <c r="L81" s="32">
        <v>80</v>
      </c>
    </row>
    <row r="82" spans="1:12" x14ac:dyDescent="0.2">
      <c r="A82" s="71">
        <v>41</v>
      </c>
      <c r="B82" s="71" t="s">
        <v>215</v>
      </c>
      <c r="C82" s="71" t="s">
        <v>100</v>
      </c>
      <c r="D82" s="71">
        <v>0.5</v>
      </c>
      <c r="E82" s="71">
        <v>89</v>
      </c>
      <c r="F82" s="71">
        <v>5</v>
      </c>
      <c r="G82" s="71">
        <v>575.4</v>
      </c>
      <c r="H82" s="71">
        <v>53.103999999999999</v>
      </c>
      <c r="I82" s="71">
        <v>2902</v>
      </c>
      <c r="J82" s="71">
        <v>-36.380000000000003</v>
      </c>
      <c r="K82" s="71">
        <v>1.07735E-2</v>
      </c>
      <c r="L82" s="32">
        <v>81</v>
      </c>
    </row>
    <row r="83" spans="1:12" x14ac:dyDescent="0.2">
      <c r="A83" s="71">
        <v>41</v>
      </c>
      <c r="B83" s="71" t="s">
        <v>215</v>
      </c>
      <c r="C83" s="71" t="s">
        <v>100</v>
      </c>
      <c r="D83" s="71">
        <v>0.5</v>
      </c>
      <c r="E83" s="71">
        <v>89</v>
      </c>
      <c r="F83" s="71">
        <v>6</v>
      </c>
      <c r="G83" s="71">
        <v>625.1</v>
      </c>
      <c r="H83" s="71">
        <v>53.595999999999997</v>
      </c>
      <c r="I83" s="71">
        <v>2903</v>
      </c>
      <c r="J83" s="71">
        <v>-36.534999999999997</v>
      </c>
      <c r="K83" s="71">
        <v>1.07717E-2</v>
      </c>
      <c r="L83" s="32">
        <v>82</v>
      </c>
    </row>
    <row r="84" spans="1:12" x14ac:dyDescent="0.2">
      <c r="A84" s="71">
        <v>42</v>
      </c>
      <c r="B84" s="71" t="s">
        <v>17</v>
      </c>
      <c r="C84" s="71" t="s">
        <v>101</v>
      </c>
      <c r="D84" s="71">
        <v>0.54179999999999995</v>
      </c>
      <c r="E84">
        <v>89</v>
      </c>
      <c r="F84">
        <v>5</v>
      </c>
      <c r="G84">
        <v>575.4</v>
      </c>
      <c r="H84">
        <v>52.77</v>
      </c>
      <c r="I84">
        <v>2882</v>
      </c>
      <c r="J84">
        <v>-36.380000000000003</v>
      </c>
      <c r="K84">
        <v>1.07735E-2</v>
      </c>
      <c r="L84" s="32">
        <v>83</v>
      </c>
    </row>
    <row r="85" spans="1:12" x14ac:dyDescent="0.2">
      <c r="A85" s="71">
        <v>42</v>
      </c>
      <c r="B85" s="71" t="s">
        <v>17</v>
      </c>
      <c r="C85" s="71" t="s">
        <v>101</v>
      </c>
      <c r="D85" s="71">
        <v>0.54179999999999995</v>
      </c>
      <c r="E85">
        <v>89</v>
      </c>
      <c r="F85">
        <v>6</v>
      </c>
      <c r="G85">
        <v>625.1</v>
      </c>
      <c r="H85">
        <v>53.212000000000003</v>
      </c>
      <c r="I85">
        <v>2885</v>
      </c>
      <c r="J85">
        <v>-36.593000000000004</v>
      </c>
      <c r="K85">
        <v>1.07711E-2</v>
      </c>
      <c r="L85" s="32">
        <v>84</v>
      </c>
    </row>
    <row r="86" spans="1:12" x14ac:dyDescent="0.2">
      <c r="A86" s="71">
        <v>43</v>
      </c>
      <c r="B86" s="71" t="s">
        <v>17</v>
      </c>
      <c r="C86" s="71" t="s">
        <v>102</v>
      </c>
      <c r="D86" s="71">
        <v>0.58320000000000005</v>
      </c>
      <c r="E86">
        <v>89</v>
      </c>
      <c r="F86">
        <v>5</v>
      </c>
      <c r="G86">
        <v>575.4</v>
      </c>
      <c r="H86">
        <v>53.018999999999998</v>
      </c>
      <c r="I86">
        <v>2900</v>
      </c>
      <c r="J86">
        <v>-36.380000000000003</v>
      </c>
      <c r="K86">
        <v>1.07735E-2</v>
      </c>
      <c r="L86" s="32">
        <v>85</v>
      </c>
    </row>
    <row r="87" spans="1:12" x14ac:dyDescent="0.2">
      <c r="A87" s="71">
        <v>43</v>
      </c>
      <c r="B87" s="71" t="s">
        <v>17</v>
      </c>
      <c r="C87" s="71" t="s">
        <v>102</v>
      </c>
      <c r="D87" s="71">
        <v>0.58320000000000005</v>
      </c>
      <c r="E87">
        <v>89</v>
      </c>
      <c r="F87">
        <v>6</v>
      </c>
      <c r="G87">
        <v>625.1</v>
      </c>
      <c r="H87">
        <v>53.512999999999998</v>
      </c>
      <c r="I87">
        <v>2906</v>
      </c>
      <c r="J87">
        <v>-36.600999999999999</v>
      </c>
      <c r="K87">
        <v>1.0770999999999999E-2</v>
      </c>
      <c r="L87" s="32">
        <v>86</v>
      </c>
    </row>
    <row r="88" spans="1:12" x14ac:dyDescent="0.2">
      <c r="A88" s="71">
        <v>44</v>
      </c>
      <c r="B88" s="71" t="s">
        <v>12</v>
      </c>
      <c r="C88" s="71" t="s">
        <v>103</v>
      </c>
      <c r="D88" s="71">
        <v>0.47410000000000002</v>
      </c>
      <c r="E88">
        <v>89</v>
      </c>
      <c r="F88">
        <v>5</v>
      </c>
      <c r="G88">
        <v>575.4</v>
      </c>
      <c r="H88">
        <v>52.768000000000001</v>
      </c>
      <c r="I88">
        <v>2886</v>
      </c>
      <c r="J88">
        <v>-36.380000000000003</v>
      </c>
      <c r="K88">
        <v>1.07735E-2</v>
      </c>
      <c r="L88" s="32">
        <v>87</v>
      </c>
    </row>
    <row r="89" spans="1:12" x14ac:dyDescent="0.2">
      <c r="A89" s="71">
        <v>44</v>
      </c>
      <c r="B89" s="71" t="s">
        <v>12</v>
      </c>
      <c r="C89" s="71" t="s">
        <v>103</v>
      </c>
      <c r="D89" s="71">
        <v>0.47410000000000002</v>
      </c>
      <c r="E89">
        <v>89</v>
      </c>
      <c r="F89">
        <v>6</v>
      </c>
      <c r="G89">
        <v>625.1</v>
      </c>
      <c r="H89">
        <v>53.268000000000001</v>
      </c>
      <c r="I89">
        <v>2889</v>
      </c>
      <c r="J89">
        <v>-36.613</v>
      </c>
      <c r="K89">
        <v>1.07709E-2</v>
      </c>
      <c r="L89" s="32">
        <v>88</v>
      </c>
    </row>
    <row r="90" spans="1:12" x14ac:dyDescent="0.2">
      <c r="A90" s="71">
        <v>45</v>
      </c>
      <c r="B90" s="71" t="s">
        <v>12</v>
      </c>
      <c r="C90" s="71" t="s">
        <v>104</v>
      </c>
      <c r="D90" s="71">
        <v>0.61429999999999996</v>
      </c>
      <c r="E90">
        <v>89</v>
      </c>
      <c r="F90">
        <v>5</v>
      </c>
      <c r="G90">
        <v>575.4</v>
      </c>
      <c r="H90">
        <v>52.664000000000001</v>
      </c>
      <c r="I90">
        <v>2881</v>
      </c>
      <c r="J90">
        <v>-36.380000000000003</v>
      </c>
      <c r="K90">
        <v>1.07735E-2</v>
      </c>
      <c r="L90" s="32">
        <v>89</v>
      </c>
    </row>
    <row r="91" spans="1:12" x14ac:dyDescent="0.2">
      <c r="A91" s="71">
        <v>45</v>
      </c>
      <c r="B91" s="71" t="s">
        <v>12</v>
      </c>
      <c r="C91" s="71" t="s">
        <v>104</v>
      </c>
      <c r="D91" s="71">
        <v>0.61429999999999996</v>
      </c>
      <c r="E91">
        <v>89</v>
      </c>
      <c r="F91">
        <v>6</v>
      </c>
      <c r="G91">
        <v>625.1</v>
      </c>
      <c r="H91">
        <v>53.103999999999999</v>
      </c>
      <c r="I91">
        <v>2882</v>
      </c>
      <c r="J91">
        <v>-36.566000000000003</v>
      </c>
      <c r="K91">
        <v>1.07714E-2</v>
      </c>
      <c r="L91" s="32">
        <v>90</v>
      </c>
    </row>
    <row r="92" spans="1:12" x14ac:dyDescent="0.2">
      <c r="A92" s="71">
        <v>46</v>
      </c>
      <c r="B92" s="71" t="s">
        <v>221</v>
      </c>
      <c r="C92" s="71" t="s">
        <v>105</v>
      </c>
      <c r="D92" s="71">
        <v>0.45</v>
      </c>
      <c r="E92">
        <v>89</v>
      </c>
      <c r="F92">
        <v>5</v>
      </c>
      <c r="G92">
        <v>575.4</v>
      </c>
      <c r="H92">
        <v>52.944000000000003</v>
      </c>
      <c r="I92">
        <v>2895</v>
      </c>
      <c r="J92">
        <v>-36.380000000000003</v>
      </c>
      <c r="K92">
        <v>1.07735E-2</v>
      </c>
      <c r="L92" s="32">
        <v>91</v>
      </c>
    </row>
    <row r="93" spans="1:12" x14ac:dyDescent="0.2">
      <c r="A93" s="71">
        <v>46</v>
      </c>
      <c r="B93" s="71" t="s">
        <v>221</v>
      </c>
      <c r="C93" s="71" t="s">
        <v>105</v>
      </c>
      <c r="D93" s="71">
        <v>0.45</v>
      </c>
      <c r="E93">
        <v>89</v>
      </c>
      <c r="F93">
        <v>6</v>
      </c>
      <c r="G93">
        <v>625.1</v>
      </c>
      <c r="H93">
        <v>53.456000000000003</v>
      </c>
      <c r="I93">
        <v>2901</v>
      </c>
      <c r="J93">
        <v>-36.603000000000002</v>
      </c>
      <c r="K93">
        <v>1.0770999999999999E-2</v>
      </c>
      <c r="L93" s="32">
        <v>92</v>
      </c>
    </row>
    <row r="94" spans="1:12" x14ac:dyDescent="0.2">
      <c r="A94" s="71">
        <v>47</v>
      </c>
      <c r="B94" s="71" t="s">
        <v>223</v>
      </c>
      <c r="C94" s="71" t="s">
        <v>106</v>
      </c>
      <c r="D94" s="71">
        <v>0.6</v>
      </c>
      <c r="E94">
        <v>89</v>
      </c>
      <c r="F94">
        <v>5</v>
      </c>
      <c r="G94">
        <v>575.4</v>
      </c>
      <c r="H94">
        <v>52.798000000000002</v>
      </c>
      <c r="I94">
        <v>2885</v>
      </c>
      <c r="J94">
        <v>-36.380000000000003</v>
      </c>
      <c r="K94">
        <v>1.07735E-2</v>
      </c>
      <c r="L94" s="32">
        <v>93</v>
      </c>
    </row>
    <row r="95" spans="1:12" x14ac:dyDescent="0.2">
      <c r="A95" s="71">
        <v>47</v>
      </c>
      <c r="B95" s="71" t="s">
        <v>223</v>
      </c>
      <c r="C95" s="71" t="s">
        <v>106</v>
      </c>
      <c r="D95" s="71">
        <v>0.6</v>
      </c>
      <c r="E95">
        <v>89</v>
      </c>
      <c r="F95">
        <v>6</v>
      </c>
      <c r="G95">
        <v>625.1</v>
      </c>
      <c r="H95">
        <v>53.264000000000003</v>
      </c>
      <c r="I95">
        <v>2888</v>
      </c>
      <c r="J95">
        <v>-36.555999999999997</v>
      </c>
      <c r="K95">
        <v>1.07715E-2</v>
      </c>
      <c r="L95" s="32">
        <v>94</v>
      </c>
    </row>
    <row r="96" spans="1:12" x14ac:dyDescent="0.2">
      <c r="A96" s="71">
        <v>48</v>
      </c>
      <c r="B96" s="71" t="s">
        <v>225</v>
      </c>
      <c r="C96" s="71" t="s">
        <v>107</v>
      </c>
      <c r="D96" s="71">
        <v>0.48</v>
      </c>
      <c r="E96">
        <v>89</v>
      </c>
      <c r="F96">
        <v>5</v>
      </c>
      <c r="G96">
        <v>575.4</v>
      </c>
      <c r="H96">
        <v>52.863999999999997</v>
      </c>
      <c r="I96">
        <v>2887</v>
      </c>
      <c r="J96">
        <v>-36.380000000000003</v>
      </c>
      <c r="K96">
        <v>1.07735E-2</v>
      </c>
      <c r="L96" s="32">
        <v>95</v>
      </c>
    </row>
    <row r="97" spans="1:12" x14ac:dyDescent="0.2">
      <c r="A97" s="71">
        <v>48</v>
      </c>
      <c r="B97" s="71" t="s">
        <v>225</v>
      </c>
      <c r="C97" s="71" t="s">
        <v>107</v>
      </c>
      <c r="D97" s="71">
        <v>0.48</v>
      </c>
      <c r="E97">
        <v>89</v>
      </c>
      <c r="F97">
        <v>6</v>
      </c>
      <c r="G97">
        <v>625.1</v>
      </c>
      <c r="H97">
        <v>53.313000000000002</v>
      </c>
      <c r="I97">
        <v>2893</v>
      </c>
      <c r="J97">
        <v>-36.557000000000002</v>
      </c>
      <c r="K97">
        <v>1.07715E-2</v>
      </c>
      <c r="L97" s="32">
        <v>96</v>
      </c>
    </row>
    <row r="98" spans="1:12" x14ac:dyDescent="0.2">
      <c r="A98" s="71">
        <v>49</v>
      </c>
      <c r="B98" s="71" t="s">
        <v>227</v>
      </c>
      <c r="C98" s="71" t="s">
        <v>108</v>
      </c>
      <c r="D98" s="71">
        <v>0.53</v>
      </c>
      <c r="E98">
        <v>89</v>
      </c>
      <c r="F98">
        <v>5</v>
      </c>
      <c r="G98">
        <v>575.4</v>
      </c>
      <c r="H98">
        <v>53.015000000000001</v>
      </c>
      <c r="I98">
        <v>2893</v>
      </c>
      <c r="J98">
        <v>-36.380000000000003</v>
      </c>
      <c r="K98">
        <v>1.07735E-2</v>
      </c>
      <c r="L98" s="32">
        <v>97</v>
      </c>
    </row>
    <row r="99" spans="1:12" x14ac:dyDescent="0.2">
      <c r="A99" s="71">
        <v>49</v>
      </c>
      <c r="B99" s="71" t="s">
        <v>227</v>
      </c>
      <c r="C99" s="71" t="s">
        <v>108</v>
      </c>
      <c r="D99" s="71">
        <v>0.53</v>
      </c>
      <c r="E99">
        <v>89</v>
      </c>
      <c r="F99">
        <v>6</v>
      </c>
      <c r="G99">
        <v>625.1</v>
      </c>
      <c r="H99">
        <v>53.417999999999999</v>
      </c>
      <c r="I99">
        <v>2899</v>
      </c>
      <c r="J99">
        <v>-36.563000000000002</v>
      </c>
      <c r="K99">
        <v>1.07714E-2</v>
      </c>
      <c r="L99" s="32">
        <v>98</v>
      </c>
    </row>
    <row r="100" spans="1:12" x14ac:dyDescent="0.2">
      <c r="A100" s="71">
        <v>50</v>
      </c>
      <c r="B100" s="71" t="s">
        <v>229</v>
      </c>
      <c r="C100" s="71" t="s">
        <v>109</v>
      </c>
      <c r="D100" s="71">
        <v>0.47</v>
      </c>
      <c r="E100">
        <v>89</v>
      </c>
      <c r="F100">
        <v>5</v>
      </c>
      <c r="G100">
        <v>575.4</v>
      </c>
      <c r="H100">
        <v>52.615000000000002</v>
      </c>
      <c r="I100">
        <v>2891</v>
      </c>
      <c r="J100">
        <v>-36.380000000000003</v>
      </c>
      <c r="K100">
        <v>1.07735E-2</v>
      </c>
      <c r="L100" s="32">
        <v>99</v>
      </c>
    </row>
    <row r="101" spans="1:12" x14ac:dyDescent="0.2">
      <c r="A101" s="71">
        <v>50</v>
      </c>
      <c r="B101" s="71" t="s">
        <v>229</v>
      </c>
      <c r="C101" s="71" t="s">
        <v>109</v>
      </c>
      <c r="D101" s="71">
        <v>0.47</v>
      </c>
      <c r="E101">
        <v>89</v>
      </c>
      <c r="F101">
        <v>6</v>
      </c>
      <c r="G101">
        <v>625.1</v>
      </c>
      <c r="H101">
        <v>53.43</v>
      </c>
      <c r="I101">
        <v>2900</v>
      </c>
      <c r="J101">
        <v>-36.554000000000002</v>
      </c>
      <c r="K101">
        <v>1.07715E-2</v>
      </c>
      <c r="L101" s="32">
        <v>100</v>
      </c>
    </row>
    <row r="102" spans="1:12" x14ac:dyDescent="0.2">
      <c r="A102" s="71">
        <v>51</v>
      </c>
      <c r="B102" s="71" t="s">
        <v>232</v>
      </c>
      <c r="C102" s="71" t="s">
        <v>110</v>
      </c>
      <c r="D102" s="71">
        <v>0.59</v>
      </c>
      <c r="E102">
        <v>89</v>
      </c>
      <c r="F102">
        <v>5</v>
      </c>
      <c r="G102">
        <v>575.4</v>
      </c>
      <c r="H102">
        <v>53.284999999999997</v>
      </c>
      <c r="I102">
        <v>2913</v>
      </c>
      <c r="J102">
        <v>-36.380000000000003</v>
      </c>
      <c r="K102">
        <v>1.07735E-2</v>
      </c>
      <c r="L102" s="32">
        <v>101</v>
      </c>
    </row>
    <row r="103" spans="1:12" x14ac:dyDescent="0.2">
      <c r="A103" s="71">
        <v>51</v>
      </c>
      <c r="B103" s="71" t="s">
        <v>232</v>
      </c>
      <c r="C103" s="71" t="s">
        <v>110</v>
      </c>
      <c r="D103" s="71">
        <v>0.59</v>
      </c>
      <c r="E103">
        <v>89</v>
      </c>
      <c r="F103">
        <v>6</v>
      </c>
      <c r="G103">
        <v>625.1</v>
      </c>
      <c r="H103">
        <v>53.773000000000003</v>
      </c>
      <c r="I103">
        <v>2916</v>
      </c>
      <c r="J103">
        <v>-36.564</v>
      </c>
      <c r="K103">
        <v>1.07714E-2</v>
      </c>
      <c r="L103" s="32">
        <v>102</v>
      </c>
    </row>
    <row r="104" spans="1:12" x14ac:dyDescent="0.2">
      <c r="A104" s="71">
        <v>52</v>
      </c>
      <c r="B104" s="71" t="s">
        <v>234</v>
      </c>
      <c r="C104" s="71" t="s">
        <v>111</v>
      </c>
      <c r="D104" s="71">
        <v>0.52</v>
      </c>
      <c r="E104">
        <v>89</v>
      </c>
      <c r="F104">
        <v>5</v>
      </c>
      <c r="G104">
        <v>575.4</v>
      </c>
      <c r="H104">
        <v>53.055999999999997</v>
      </c>
      <c r="I104">
        <v>2899</v>
      </c>
      <c r="J104">
        <v>-36.380000000000003</v>
      </c>
      <c r="K104">
        <v>1.07735E-2</v>
      </c>
      <c r="L104" s="32">
        <v>103</v>
      </c>
    </row>
    <row r="105" spans="1:12" x14ac:dyDescent="0.2">
      <c r="A105" s="71">
        <v>52</v>
      </c>
      <c r="B105" s="71" t="s">
        <v>234</v>
      </c>
      <c r="C105" s="71" t="s">
        <v>111</v>
      </c>
      <c r="D105" s="71">
        <v>0.52</v>
      </c>
      <c r="E105">
        <v>89</v>
      </c>
      <c r="F105">
        <v>6</v>
      </c>
      <c r="G105">
        <v>625.1</v>
      </c>
      <c r="H105">
        <v>53.543999999999997</v>
      </c>
      <c r="I105">
        <v>2903</v>
      </c>
      <c r="J105">
        <v>-36.567999999999998</v>
      </c>
      <c r="K105">
        <v>1.07714E-2</v>
      </c>
      <c r="L105" s="32">
        <v>104</v>
      </c>
    </row>
    <row r="106" spans="1:12" x14ac:dyDescent="0.2">
      <c r="A106" s="71">
        <v>53</v>
      </c>
      <c r="B106" s="71" t="s">
        <v>17</v>
      </c>
      <c r="C106" s="71" t="s">
        <v>112</v>
      </c>
      <c r="D106" s="71">
        <v>0.54249999999999998</v>
      </c>
      <c r="E106">
        <v>89</v>
      </c>
      <c r="F106">
        <v>5</v>
      </c>
      <c r="G106">
        <v>575.4</v>
      </c>
      <c r="H106">
        <v>53.008000000000003</v>
      </c>
      <c r="I106">
        <v>2899</v>
      </c>
      <c r="J106">
        <v>-36.380000000000003</v>
      </c>
      <c r="K106">
        <v>1.07735E-2</v>
      </c>
      <c r="L106" s="32">
        <v>105</v>
      </c>
    </row>
    <row r="107" spans="1:12" x14ac:dyDescent="0.2">
      <c r="A107" s="71">
        <v>53</v>
      </c>
      <c r="B107" s="71" t="s">
        <v>17</v>
      </c>
      <c r="C107" s="71" t="s">
        <v>112</v>
      </c>
      <c r="D107" s="71">
        <v>0.54249999999999998</v>
      </c>
      <c r="E107">
        <v>89</v>
      </c>
      <c r="F107">
        <v>6</v>
      </c>
      <c r="G107">
        <v>625.1</v>
      </c>
      <c r="H107">
        <v>53.475000000000001</v>
      </c>
      <c r="I107">
        <v>2900</v>
      </c>
      <c r="J107">
        <v>-36.582999999999998</v>
      </c>
      <c r="K107">
        <v>1.07712E-2</v>
      </c>
      <c r="L107" s="32">
        <v>106</v>
      </c>
    </row>
    <row r="108" spans="1:12" x14ac:dyDescent="0.2">
      <c r="A108" s="71">
        <v>54</v>
      </c>
      <c r="B108" s="71" t="s">
        <v>17</v>
      </c>
      <c r="C108" s="71" t="s">
        <v>113</v>
      </c>
      <c r="D108" s="71">
        <v>0.59889999999999999</v>
      </c>
      <c r="E108">
        <v>89</v>
      </c>
      <c r="F108">
        <v>5</v>
      </c>
      <c r="G108">
        <v>575.4</v>
      </c>
      <c r="H108">
        <v>54.398000000000003</v>
      </c>
      <c r="I108">
        <v>2985</v>
      </c>
      <c r="J108">
        <v>-36.380000000000003</v>
      </c>
      <c r="K108">
        <v>1.07735E-2</v>
      </c>
      <c r="L108" s="32">
        <v>107</v>
      </c>
    </row>
    <row r="109" spans="1:12" x14ac:dyDescent="0.2">
      <c r="A109" s="71">
        <v>54</v>
      </c>
      <c r="B109" s="71" t="s">
        <v>17</v>
      </c>
      <c r="C109" s="71" t="s">
        <v>113</v>
      </c>
      <c r="D109" s="71">
        <v>0.59889999999999999</v>
      </c>
      <c r="E109">
        <v>89</v>
      </c>
      <c r="F109">
        <v>6</v>
      </c>
      <c r="G109">
        <v>625.1</v>
      </c>
      <c r="H109">
        <v>55.140999999999998</v>
      </c>
      <c r="I109">
        <v>2971</v>
      </c>
      <c r="J109">
        <v>-36.576999999999998</v>
      </c>
      <c r="K109">
        <v>1.0771299999999999E-2</v>
      </c>
      <c r="L109" s="32">
        <v>108</v>
      </c>
    </row>
    <row r="110" spans="1:12" x14ac:dyDescent="0.2">
      <c r="A110" s="71">
        <v>55</v>
      </c>
      <c r="B110" s="71" t="s">
        <v>12</v>
      </c>
      <c r="C110" s="71" t="s">
        <v>114</v>
      </c>
      <c r="D110" s="71">
        <v>0.57999999999999996</v>
      </c>
      <c r="E110">
        <v>89</v>
      </c>
      <c r="F110">
        <v>5</v>
      </c>
      <c r="G110">
        <v>575.4</v>
      </c>
      <c r="H110">
        <v>54.601999999999997</v>
      </c>
      <c r="I110">
        <v>2991</v>
      </c>
      <c r="J110">
        <v>-36.380000000000003</v>
      </c>
      <c r="K110">
        <v>1.07735E-2</v>
      </c>
      <c r="L110" s="32">
        <v>109</v>
      </c>
    </row>
    <row r="111" spans="1:12" x14ac:dyDescent="0.2">
      <c r="A111" s="71">
        <v>55</v>
      </c>
      <c r="B111" s="71" t="s">
        <v>12</v>
      </c>
      <c r="C111" s="71" t="s">
        <v>114</v>
      </c>
      <c r="D111" s="71">
        <v>0.57999999999999996</v>
      </c>
      <c r="E111">
        <v>89</v>
      </c>
      <c r="F111">
        <v>6</v>
      </c>
      <c r="G111">
        <v>625.1</v>
      </c>
      <c r="H111">
        <v>55.091999999999999</v>
      </c>
      <c r="I111">
        <v>2979</v>
      </c>
      <c r="J111">
        <v>-36.610999999999997</v>
      </c>
      <c r="K111">
        <v>1.07709E-2</v>
      </c>
      <c r="L111" s="32">
        <v>110</v>
      </c>
    </row>
    <row r="112" spans="1:12" x14ac:dyDescent="0.2">
      <c r="A112" s="71">
        <v>56</v>
      </c>
      <c r="B112" s="71" t="s">
        <v>12</v>
      </c>
      <c r="C112" s="71" t="s">
        <v>115</v>
      </c>
      <c r="D112" s="71">
        <v>0.55530000000000002</v>
      </c>
      <c r="E112">
        <v>89</v>
      </c>
      <c r="F112">
        <v>5</v>
      </c>
      <c r="G112">
        <v>575.4</v>
      </c>
      <c r="H112">
        <v>54.427</v>
      </c>
      <c r="I112">
        <v>2979</v>
      </c>
      <c r="J112">
        <v>-36.380000000000003</v>
      </c>
      <c r="K112">
        <v>1.07735E-2</v>
      </c>
      <c r="L112" s="32">
        <v>111</v>
      </c>
    </row>
    <row r="113" spans="1:12" x14ac:dyDescent="0.2">
      <c r="A113" s="71">
        <v>56</v>
      </c>
      <c r="B113" s="71" t="s">
        <v>12</v>
      </c>
      <c r="C113" s="71" t="s">
        <v>115</v>
      </c>
      <c r="D113" s="71">
        <v>0.55530000000000002</v>
      </c>
      <c r="E113">
        <v>89</v>
      </c>
      <c r="F113">
        <v>6</v>
      </c>
      <c r="G113">
        <v>625.1</v>
      </c>
      <c r="H113">
        <v>54.887999999999998</v>
      </c>
      <c r="I113">
        <v>2977</v>
      </c>
      <c r="J113">
        <v>-36.603999999999999</v>
      </c>
      <c r="K113">
        <v>1.0770999999999999E-2</v>
      </c>
      <c r="L113" s="32">
        <v>112</v>
      </c>
    </row>
    <row r="114" spans="1:12" x14ac:dyDescent="0.2">
      <c r="A114" s="71">
        <v>57</v>
      </c>
      <c r="B114" s="71" t="s">
        <v>10</v>
      </c>
      <c r="C114" s="71" t="s">
        <v>116</v>
      </c>
      <c r="D114" s="71">
        <v>0.97</v>
      </c>
      <c r="E114">
        <v>89</v>
      </c>
      <c r="F114">
        <v>5</v>
      </c>
      <c r="G114">
        <v>575.6</v>
      </c>
      <c r="H114">
        <v>81.58</v>
      </c>
      <c r="I114">
        <v>4456</v>
      </c>
      <c r="J114">
        <v>-36.380000000000003</v>
      </c>
      <c r="K114">
        <v>1.07735E-2</v>
      </c>
      <c r="L114" s="32">
        <v>113</v>
      </c>
    </row>
    <row r="115" spans="1:12" x14ac:dyDescent="0.2">
      <c r="A115" s="71">
        <v>57</v>
      </c>
      <c r="B115" s="71" t="s">
        <v>10</v>
      </c>
      <c r="C115" s="71" t="s">
        <v>116</v>
      </c>
      <c r="D115" s="71">
        <v>0.97</v>
      </c>
      <c r="E115">
        <v>89</v>
      </c>
      <c r="F115">
        <v>6</v>
      </c>
      <c r="G115">
        <v>625.29999999999995</v>
      </c>
      <c r="H115">
        <v>82.322999999999993</v>
      </c>
      <c r="I115">
        <v>4469</v>
      </c>
      <c r="J115">
        <v>-36.551000000000002</v>
      </c>
      <c r="K115">
        <v>1.07715E-2</v>
      </c>
      <c r="L115" s="32">
        <v>114</v>
      </c>
    </row>
    <row r="116" spans="1:12" x14ac:dyDescent="0.2">
      <c r="A116" s="71">
        <v>58</v>
      </c>
      <c r="B116" s="71" t="s">
        <v>11</v>
      </c>
      <c r="C116" s="71" t="s">
        <v>117</v>
      </c>
      <c r="D116" s="71">
        <v>0.25</v>
      </c>
      <c r="E116">
        <v>89</v>
      </c>
      <c r="F116">
        <v>5</v>
      </c>
      <c r="G116">
        <v>575.4</v>
      </c>
      <c r="H116">
        <v>81.671999999999997</v>
      </c>
      <c r="I116">
        <v>4460</v>
      </c>
      <c r="J116">
        <v>-36.380000000000003</v>
      </c>
      <c r="K116">
        <v>1.07735E-2</v>
      </c>
      <c r="L116" s="32">
        <v>115</v>
      </c>
    </row>
    <row r="117" spans="1:12" x14ac:dyDescent="0.2">
      <c r="A117" s="71">
        <v>58</v>
      </c>
      <c r="B117" s="71" t="s">
        <v>11</v>
      </c>
      <c r="C117" s="71" t="s">
        <v>117</v>
      </c>
      <c r="D117" s="71">
        <v>0.25</v>
      </c>
      <c r="E117">
        <v>89</v>
      </c>
      <c r="F117">
        <v>6</v>
      </c>
      <c r="G117">
        <v>625.29999999999995</v>
      </c>
      <c r="H117">
        <v>82.539000000000001</v>
      </c>
      <c r="I117">
        <v>4485</v>
      </c>
      <c r="J117">
        <v>-36.578000000000003</v>
      </c>
      <c r="K117">
        <v>1.07712E-2</v>
      </c>
      <c r="L117" s="32">
        <v>116</v>
      </c>
    </row>
    <row r="118" spans="1:12" x14ac:dyDescent="0.2">
      <c r="A118" s="71">
        <v>59</v>
      </c>
      <c r="B118" s="71" t="s">
        <v>12</v>
      </c>
      <c r="C118" s="71" t="s">
        <v>118</v>
      </c>
      <c r="D118" s="71">
        <v>0.64</v>
      </c>
      <c r="E118">
        <v>89</v>
      </c>
      <c r="F118">
        <v>5</v>
      </c>
      <c r="G118">
        <v>575.6</v>
      </c>
      <c r="H118">
        <v>82.174999999999997</v>
      </c>
      <c r="I118">
        <v>4491</v>
      </c>
      <c r="J118">
        <v>-36.380000000000003</v>
      </c>
      <c r="K118">
        <v>1.07735E-2</v>
      </c>
      <c r="L118" s="32">
        <v>117</v>
      </c>
    </row>
    <row r="119" spans="1:12" x14ac:dyDescent="0.2">
      <c r="A119" s="71">
        <v>59</v>
      </c>
      <c r="B119" s="71" t="s">
        <v>12</v>
      </c>
      <c r="C119" s="71" t="s">
        <v>118</v>
      </c>
      <c r="D119" s="71">
        <v>0.64</v>
      </c>
      <c r="E119">
        <v>89</v>
      </c>
      <c r="F119">
        <v>6</v>
      </c>
      <c r="G119">
        <v>625.29999999999995</v>
      </c>
      <c r="H119">
        <v>82.453999999999994</v>
      </c>
      <c r="I119">
        <v>4485</v>
      </c>
      <c r="J119">
        <v>-36.646000000000001</v>
      </c>
      <c r="K119">
        <v>1.0770500000000001E-2</v>
      </c>
      <c r="L119" s="32">
        <v>118</v>
      </c>
    </row>
    <row r="120" spans="1:12" x14ac:dyDescent="0.2">
      <c r="A120" s="71">
        <v>60</v>
      </c>
      <c r="B120" s="71" t="s">
        <v>13</v>
      </c>
      <c r="C120" s="71" t="s">
        <v>119</v>
      </c>
      <c r="D120" s="71">
        <v>1.53</v>
      </c>
      <c r="E120">
        <v>89</v>
      </c>
      <c r="F120">
        <v>5</v>
      </c>
      <c r="G120">
        <v>575.6</v>
      </c>
      <c r="H120">
        <v>82.128</v>
      </c>
      <c r="I120">
        <v>4486</v>
      </c>
      <c r="J120">
        <v>-36.380000000000003</v>
      </c>
      <c r="K120">
        <v>1.07735E-2</v>
      </c>
      <c r="L120" s="32">
        <v>119</v>
      </c>
    </row>
    <row r="121" spans="1:12" x14ac:dyDescent="0.2">
      <c r="A121" s="71">
        <v>60</v>
      </c>
      <c r="B121" s="71" t="s">
        <v>13</v>
      </c>
      <c r="C121" s="71" t="s">
        <v>119</v>
      </c>
      <c r="D121" s="71">
        <v>1.53</v>
      </c>
      <c r="E121">
        <v>89</v>
      </c>
      <c r="F121">
        <v>6</v>
      </c>
      <c r="G121">
        <v>625.29999999999995</v>
      </c>
      <c r="H121">
        <v>82.536000000000001</v>
      </c>
      <c r="I121">
        <v>4483</v>
      </c>
      <c r="J121">
        <v>-36.57</v>
      </c>
      <c r="K121">
        <v>1.0771299999999999E-2</v>
      </c>
      <c r="L121" s="32">
        <v>120</v>
      </c>
    </row>
    <row r="122" spans="1:12" x14ac:dyDescent="0.2">
      <c r="A122" s="71">
        <v>61</v>
      </c>
      <c r="B122" s="71" t="s">
        <v>64</v>
      </c>
      <c r="C122" s="71" t="s">
        <v>244</v>
      </c>
      <c r="E122">
        <v>0</v>
      </c>
      <c r="F122">
        <v>3</v>
      </c>
      <c r="G122">
        <v>575.4</v>
      </c>
      <c r="H122">
        <v>81.117000000000004</v>
      </c>
      <c r="I122">
        <v>4421</v>
      </c>
      <c r="J122">
        <v>-36.380000000000003</v>
      </c>
      <c r="K122">
        <v>1.07735E-2</v>
      </c>
      <c r="L122" s="32">
        <v>121</v>
      </c>
    </row>
    <row r="123" spans="1:12" x14ac:dyDescent="0.2">
      <c r="A123" s="71">
        <v>61</v>
      </c>
      <c r="B123" s="71" t="s">
        <v>64</v>
      </c>
      <c r="C123" s="71" t="s">
        <v>244</v>
      </c>
      <c r="E123">
        <v>0</v>
      </c>
      <c r="F123">
        <v>4</v>
      </c>
      <c r="G123">
        <v>625.29999999999995</v>
      </c>
      <c r="H123">
        <v>81.95</v>
      </c>
      <c r="I123">
        <v>4440</v>
      </c>
      <c r="J123">
        <v>-36.552</v>
      </c>
      <c r="K123">
        <v>1.07715E-2</v>
      </c>
      <c r="L123" s="32">
        <v>122</v>
      </c>
    </row>
    <row r="124" spans="1:12" x14ac:dyDescent="0.2">
      <c r="A124" s="71">
        <v>62</v>
      </c>
      <c r="B124" s="71" t="s">
        <v>246</v>
      </c>
      <c r="C124" s="71" t="s">
        <v>247</v>
      </c>
      <c r="E124">
        <v>0</v>
      </c>
      <c r="F124">
        <v>4</v>
      </c>
      <c r="G124">
        <v>575.4</v>
      </c>
      <c r="H124">
        <v>81.781999999999996</v>
      </c>
      <c r="I124">
        <v>4460</v>
      </c>
      <c r="J124">
        <v>-36.380000000000003</v>
      </c>
      <c r="K124">
        <v>1.07735E-2</v>
      </c>
      <c r="L124" s="32">
        <v>123</v>
      </c>
    </row>
    <row r="125" spans="1:12" x14ac:dyDescent="0.2">
      <c r="A125" s="71">
        <v>62</v>
      </c>
      <c r="B125" s="71" t="s">
        <v>246</v>
      </c>
      <c r="C125" s="71" t="s">
        <v>247</v>
      </c>
      <c r="E125">
        <v>0</v>
      </c>
      <c r="F125">
        <v>5</v>
      </c>
      <c r="G125">
        <v>625.29999999999995</v>
      </c>
      <c r="H125">
        <v>82.677999999999997</v>
      </c>
      <c r="I125">
        <v>4479</v>
      </c>
      <c r="J125">
        <v>-36.494999999999997</v>
      </c>
      <c r="K125">
        <v>1.0772199999999999E-2</v>
      </c>
      <c r="L125" s="32">
        <v>124</v>
      </c>
    </row>
    <row r="126" spans="1:12" x14ac:dyDescent="0.2">
      <c r="A126" s="71">
        <v>63</v>
      </c>
      <c r="B126" s="71" t="s">
        <v>128</v>
      </c>
      <c r="C126" s="71" t="s">
        <v>249</v>
      </c>
      <c r="D126">
        <v>0.54430000000000001</v>
      </c>
      <c r="E126">
        <v>89</v>
      </c>
      <c r="F126">
        <v>5</v>
      </c>
      <c r="G126">
        <v>575.4</v>
      </c>
      <c r="H126">
        <v>54.453000000000003</v>
      </c>
      <c r="I126">
        <v>2976</v>
      </c>
      <c r="J126">
        <v>-36.380000000000003</v>
      </c>
      <c r="K126">
        <v>1.07735E-2</v>
      </c>
      <c r="L126" s="32">
        <v>125</v>
      </c>
    </row>
    <row r="127" spans="1:12" x14ac:dyDescent="0.2">
      <c r="A127" s="71">
        <v>63</v>
      </c>
      <c r="B127" s="71" t="s">
        <v>128</v>
      </c>
      <c r="C127" s="71" t="s">
        <v>249</v>
      </c>
      <c r="D127">
        <v>0.54430000000000001</v>
      </c>
      <c r="E127">
        <v>89</v>
      </c>
      <c r="F127">
        <v>6</v>
      </c>
      <c r="G127">
        <v>625.1</v>
      </c>
      <c r="H127">
        <v>54.838999999999999</v>
      </c>
      <c r="I127">
        <v>2974</v>
      </c>
      <c r="J127">
        <v>-36.594000000000001</v>
      </c>
      <c r="K127">
        <v>1.07711E-2</v>
      </c>
      <c r="L127" s="32">
        <v>126</v>
      </c>
    </row>
    <row r="128" spans="1:12" x14ac:dyDescent="0.2">
      <c r="A128" s="71">
        <v>64</v>
      </c>
      <c r="B128" s="71" t="s">
        <v>128</v>
      </c>
      <c r="C128" s="71" t="s">
        <v>251</v>
      </c>
      <c r="D128">
        <v>0.61270000000000002</v>
      </c>
      <c r="E128">
        <v>89</v>
      </c>
      <c r="F128">
        <v>5</v>
      </c>
      <c r="G128">
        <v>575.4</v>
      </c>
      <c r="H128">
        <v>54.395000000000003</v>
      </c>
      <c r="I128">
        <v>2965</v>
      </c>
      <c r="J128">
        <v>-36.380000000000003</v>
      </c>
      <c r="K128">
        <v>1.07735E-2</v>
      </c>
      <c r="L128" s="32">
        <v>127</v>
      </c>
    </row>
    <row r="129" spans="1:12" x14ac:dyDescent="0.2">
      <c r="A129" s="71">
        <v>64</v>
      </c>
      <c r="B129" s="71" t="s">
        <v>128</v>
      </c>
      <c r="C129" s="71" t="s">
        <v>251</v>
      </c>
      <c r="D129">
        <v>0.61270000000000002</v>
      </c>
      <c r="E129">
        <v>89</v>
      </c>
      <c r="F129">
        <v>6</v>
      </c>
      <c r="G129">
        <v>625.1</v>
      </c>
      <c r="H129">
        <v>54.865000000000002</v>
      </c>
      <c r="I129">
        <v>2974</v>
      </c>
      <c r="J129">
        <v>-36.584000000000003</v>
      </c>
      <c r="K129">
        <v>1.07712E-2</v>
      </c>
      <c r="L129" s="32">
        <v>128</v>
      </c>
    </row>
    <row r="130" spans="1:12" x14ac:dyDescent="0.2">
      <c r="A130" s="71">
        <v>65</v>
      </c>
      <c r="B130" s="71" t="s">
        <v>128</v>
      </c>
      <c r="C130" s="71" t="s">
        <v>253</v>
      </c>
      <c r="D130">
        <v>1.0479000000000001</v>
      </c>
      <c r="E130">
        <v>89</v>
      </c>
      <c r="F130">
        <v>5</v>
      </c>
      <c r="G130">
        <v>575.4</v>
      </c>
      <c r="H130">
        <v>55.628</v>
      </c>
      <c r="I130">
        <v>3031</v>
      </c>
      <c r="J130">
        <v>-36.380000000000003</v>
      </c>
      <c r="K130">
        <v>1.07735E-2</v>
      </c>
      <c r="L130" s="32">
        <v>129</v>
      </c>
    </row>
    <row r="131" spans="1:12" x14ac:dyDescent="0.2">
      <c r="A131" s="71">
        <v>65</v>
      </c>
      <c r="B131" s="71" t="s">
        <v>128</v>
      </c>
      <c r="C131" s="71" t="s">
        <v>253</v>
      </c>
      <c r="D131">
        <v>1.0479000000000001</v>
      </c>
      <c r="E131">
        <v>89</v>
      </c>
      <c r="F131">
        <v>6</v>
      </c>
      <c r="G131">
        <v>625.1</v>
      </c>
      <c r="H131">
        <v>55.847000000000001</v>
      </c>
      <c r="I131">
        <v>3024</v>
      </c>
      <c r="J131">
        <v>-36.542000000000002</v>
      </c>
      <c r="K131">
        <v>1.07717E-2</v>
      </c>
      <c r="L131" s="32">
        <v>130</v>
      </c>
    </row>
    <row r="132" spans="1:12" x14ac:dyDescent="0.2">
      <c r="A132" s="71">
        <v>66</v>
      </c>
      <c r="B132" s="71" t="s">
        <v>128</v>
      </c>
      <c r="C132" s="71" t="s">
        <v>255</v>
      </c>
      <c r="D132">
        <v>0.1249</v>
      </c>
      <c r="E132">
        <v>89</v>
      </c>
      <c r="F132">
        <v>5</v>
      </c>
      <c r="G132">
        <v>575.4</v>
      </c>
      <c r="H132">
        <v>55.790999999999997</v>
      </c>
      <c r="I132">
        <v>3037</v>
      </c>
      <c r="J132">
        <v>-36.380000000000003</v>
      </c>
      <c r="K132">
        <v>1.07735E-2</v>
      </c>
      <c r="L132" s="32">
        <v>131</v>
      </c>
    </row>
    <row r="133" spans="1:12" x14ac:dyDescent="0.2">
      <c r="A133" s="71">
        <v>66</v>
      </c>
      <c r="B133" s="71" t="s">
        <v>128</v>
      </c>
      <c r="C133" s="71" t="s">
        <v>255</v>
      </c>
      <c r="D133">
        <v>0.1249</v>
      </c>
      <c r="E133">
        <v>89</v>
      </c>
      <c r="F133">
        <v>6</v>
      </c>
      <c r="G133">
        <v>625.1</v>
      </c>
      <c r="H133">
        <v>56.042999999999999</v>
      </c>
      <c r="I133">
        <v>3037</v>
      </c>
      <c r="J133">
        <v>-36.561999999999998</v>
      </c>
      <c r="K133">
        <v>1.07714E-2</v>
      </c>
      <c r="L133" s="32">
        <v>132</v>
      </c>
    </row>
    <row r="134" spans="1:12" x14ac:dyDescent="0.2">
      <c r="A134" s="71">
        <v>67</v>
      </c>
      <c r="B134" s="71" t="s">
        <v>128</v>
      </c>
      <c r="C134" s="71" t="s">
        <v>257</v>
      </c>
      <c r="D134">
        <v>0.35470000000000002</v>
      </c>
      <c r="E134">
        <v>89</v>
      </c>
      <c r="F134">
        <v>5</v>
      </c>
      <c r="G134">
        <v>575.4</v>
      </c>
      <c r="H134">
        <v>55.95</v>
      </c>
      <c r="I134">
        <v>3039</v>
      </c>
      <c r="J134">
        <v>-36.380000000000003</v>
      </c>
      <c r="K134">
        <v>1.07735E-2</v>
      </c>
      <c r="L134" s="32">
        <v>133</v>
      </c>
    </row>
    <row r="135" spans="1:12" x14ac:dyDescent="0.2">
      <c r="A135" s="71">
        <v>67</v>
      </c>
      <c r="B135" s="71" t="s">
        <v>128</v>
      </c>
      <c r="C135" s="71" t="s">
        <v>257</v>
      </c>
      <c r="D135">
        <v>0.35470000000000002</v>
      </c>
      <c r="E135">
        <v>89</v>
      </c>
      <c r="F135">
        <v>6</v>
      </c>
      <c r="G135">
        <v>625.1</v>
      </c>
      <c r="H135">
        <v>56.222000000000001</v>
      </c>
      <c r="I135">
        <v>3043</v>
      </c>
      <c r="J135">
        <v>-36.499000000000002</v>
      </c>
      <c r="K135">
        <v>1.07721E-2</v>
      </c>
      <c r="L135" s="32">
        <v>134</v>
      </c>
    </row>
    <row r="136" spans="1:12" x14ac:dyDescent="0.2">
      <c r="A136" s="71">
        <v>68</v>
      </c>
      <c r="B136" s="71" t="s">
        <v>64</v>
      </c>
      <c r="C136" s="71" t="s">
        <v>259</v>
      </c>
      <c r="E136">
        <v>98</v>
      </c>
      <c r="F136">
        <v>3</v>
      </c>
      <c r="G136">
        <v>575</v>
      </c>
      <c r="H136">
        <v>7.4749999999999996</v>
      </c>
      <c r="I136">
        <v>412</v>
      </c>
      <c r="J136">
        <v>-36.380000000000003</v>
      </c>
      <c r="K136">
        <v>1.07735E-2</v>
      </c>
      <c r="L136" s="32">
        <v>135</v>
      </c>
    </row>
    <row r="137" spans="1:12" x14ac:dyDescent="0.2">
      <c r="A137" s="71">
        <v>68</v>
      </c>
      <c r="B137" s="71" t="s">
        <v>64</v>
      </c>
      <c r="C137" s="71" t="s">
        <v>259</v>
      </c>
      <c r="E137">
        <v>98</v>
      </c>
      <c r="F137">
        <v>4</v>
      </c>
      <c r="G137">
        <v>624.5</v>
      </c>
      <c r="H137">
        <v>7.5510000000000002</v>
      </c>
      <c r="I137">
        <v>412</v>
      </c>
      <c r="J137">
        <v>-36.701999999999998</v>
      </c>
      <c r="K137">
        <v>1.0769900000000001E-2</v>
      </c>
      <c r="L137" s="32">
        <v>136</v>
      </c>
    </row>
    <row r="138" spans="1:12" x14ac:dyDescent="0.2">
      <c r="A138" s="71"/>
      <c r="B138" s="71"/>
      <c r="C138" s="71"/>
      <c r="E138" s="71"/>
      <c r="F138" s="71"/>
      <c r="G138" s="71"/>
      <c r="H138" s="71"/>
      <c r="I138" s="71"/>
      <c r="J138" s="71"/>
      <c r="K138" s="71"/>
      <c r="L138" s="32"/>
    </row>
    <row r="139" spans="1:12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32"/>
    </row>
    <row r="140" spans="1:12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32"/>
    </row>
    <row r="141" spans="1:12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32"/>
    </row>
    <row r="142" spans="1:12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32"/>
    </row>
    <row r="143" spans="1:12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32"/>
    </row>
    <row r="144" spans="1:12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32"/>
    </row>
    <row r="145" spans="1:12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32"/>
    </row>
    <row r="146" spans="1:12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32"/>
    </row>
    <row r="147" spans="1:12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32"/>
    </row>
    <row r="148" spans="1:12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32"/>
    </row>
    <row r="149" spans="1:12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32"/>
    </row>
    <row r="150" spans="1:12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32"/>
    </row>
    <row r="151" spans="1:12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32"/>
    </row>
    <row r="152" spans="1:12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32"/>
    </row>
    <row r="153" spans="1:12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32"/>
    </row>
    <row r="154" spans="1:12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32"/>
    </row>
    <row r="155" spans="1:12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32"/>
    </row>
    <row r="156" spans="1:12" x14ac:dyDescent="0.2">
      <c r="A156" s="71"/>
      <c r="B156" s="71"/>
      <c r="C156" s="71"/>
      <c r="D156" s="71"/>
      <c r="L156" s="32"/>
    </row>
    <row r="157" spans="1:12" x14ac:dyDescent="0.2">
      <c r="A157" s="71"/>
      <c r="B157" s="71"/>
      <c r="C157" s="71"/>
      <c r="D157" s="71"/>
      <c r="L157" s="32"/>
    </row>
    <row r="158" spans="1:12" x14ac:dyDescent="0.2">
      <c r="A158" s="71"/>
      <c r="B158" s="71"/>
      <c r="C158" s="71"/>
      <c r="D158" s="71"/>
      <c r="L158" s="32"/>
    </row>
    <row r="159" spans="1:12" x14ac:dyDescent="0.2">
      <c r="A159" s="71"/>
      <c r="B159" s="71"/>
      <c r="C159" s="71"/>
      <c r="D159" s="71"/>
      <c r="L159" s="32"/>
    </row>
    <row r="160" spans="1:12" x14ac:dyDescent="0.2">
      <c r="A160" s="71"/>
      <c r="B160" s="71"/>
      <c r="C160" s="71"/>
      <c r="D160" s="71"/>
      <c r="L160" s="32"/>
    </row>
    <row r="161" spans="1:12" x14ac:dyDescent="0.2">
      <c r="A161" s="71"/>
      <c r="B161" s="71"/>
      <c r="C161" s="71"/>
      <c r="D161" s="71"/>
      <c r="L161" s="32"/>
    </row>
    <row r="162" spans="1:12" x14ac:dyDescent="0.2">
      <c r="A162" s="71"/>
      <c r="B162" s="71"/>
      <c r="C162" s="71"/>
      <c r="D162" s="71"/>
      <c r="L162" s="32"/>
    </row>
    <row r="163" spans="1:12" x14ac:dyDescent="0.2">
      <c r="A163" s="71"/>
      <c r="B163" s="71"/>
      <c r="C163" s="71"/>
      <c r="D163" s="71"/>
      <c r="L163" s="32"/>
    </row>
    <row r="164" spans="1:12" x14ac:dyDescent="0.2">
      <c r="A164" s="71"/>
      <c r="B164" s="71"/>
      <c r="C164" s="71"/>
      <c r="D164" s="71"/>
      <c r="L164" s="32"/>
    </row>
    <row r="165" spans="1:12" x14ac:dyDescent="0.2">
      <c r="A165" s="71"/>
      <c r="B165" s="71"/>
      <c r="C165" s="71"/>
      <c r="D165" s="71"/>
      <c r="L165" s="32"/>
    </row>
    <row r="166" spans="1:12" x14ac:dyDescent="0.2">
      <c r="A166" s="71"/>
      <c r="B166" s="71"/>
      <c r="C166" s="71"/>
      <c r="D166" s="71"/>
      <c r="L166" s="32"/>
    </row>
    <row r="167" spans="1:12" x14ac:dyDescent="0.2">
      <c r="A167" s="71"/>
      <c r="B167" s="71"/>
      <c r="C167" s="71"/>
      <c r="D167" s="71"/>
      <c r="L167" s="32"/>
    </row>
    <row r="168" spans="1:12" x14ac:dyDescent="0.2">
      <c r="A168" s="71"/>
      <c r="B168" s="71"/>
      <c r="C168" s="71"/>
      <c r="D168" s="71"/>
      <c r="L168" s="32"/>
    </row>
    <row r="169" spans="1:12" x14ac:dyDescent="0.2">
      <c r="A169" s="71"/>
      <c r="B169" s="71"/>
      <c r="C169" s="71"/>
      <c r="D169" s="71"/>
      <c r="L169" s="32"/>
    </row>
    <row r="170" spans="1:12" x14ac:dyDescent="0.2">
      <c r="A170" s="71"/>
      <c r="B170" s="71"/>
      <c r="C170" s="71"/>
      <c r="D170" s="71"/>
      <c r="L170" s="32"/>
    </row>
    <row r="171" spans="1:12" x14ac:dyDescent="0.2">
      <c r="A171" s="71"/>
      <c r="B171" s="71"/>
      <c r="C171" s="71"/>
      <c r="D171" s="71"/>
      <c r="L171" s="32"/>
    </row>
    <row r="172" spans="1:12" x14ac:dyDescent="0.2">
      <c r="A172" s="71"/>
      <c r="B172" s="71"/>
      <c r="C172" s="71"/>
      <c r="L172" s="32"/>
    </row>
    <row r="173" spans="1:12" x14ac:dyDescent="0.2">
      <c r="A173" s="71"/>
      <c r="B173" s="71"/>
      <c r="C173" s="71"/>
      <c r="L173" s="32"/>
    </row>
    <row r="174" spans="1:12" x14ac:dyDescent="0.2">
      <c r="A174" s="71"/>
      <c r="B174" s="71"/>
      <c r="C174" s="71"/>
      <c r="L174" s="32"/>
    </row>
    <row r="175" spans="1:12" x14ac:dyDescent="0.2">
      <c r="A175" s="71"/>
      <c r="B175" s="71"/>
      <c r="C175" s="71"/>
      <c r="L175" s="32"/>
    </row>
    <row r="176" spans="1:12" x14ac:dyDescent="0.2">
      <c r="A176" s="71"/>
      <c r="B176" s="71"/>
      <c r="C176" s="71"/>
      <c r="L176" s="32"/>
    </row>
    <row r="177" spans="1:15" x14ac:dyDescent="0.2">
      <c r="A177" s="71"/>
      <c r="B177" s="71"/>
      <c r="C177" s="71"/>
      <c r="L177" s="32"/>
    </row>
    <row r="178" spans="1:15" x14ac:dyDescent="0.2">
      <c r="A178" s="71"/>
      <c r="B178" s="71"/>
      <c r="C178" s="71"/>
      <c r="L178" s="32"/>
    </row>
    <row r="179" spans="1:15" x14ac:dyDescent="0.2">
      <c r="A179" s="71"/>
      <c r="B179" s="71"/>
      <c r="C179" s="71"/>
      <c r="L179" s="32"/>
    </row>
    <row r="180" spans="1:15" x14ac:dyDescent="0.2">
      <c r="A180" s="71"/>
      <c r="B180" s="71"/>
      <c r="C180" s="71"/>
      <c r="L180" s="32"/>
      <c r="M180" s="1"/>
      <c r="N180" s="1"/>
      <c r="O180" s="1"/>
    </row>
    <row r="181" spans="1:15" x14ac:dyDescent="0.2">
      <c r="A181" s="71"/>
      <c r="B181" s="71"/>
      <c r="C181" s="71"/>
      <c r="L181" s="32"/>
      <c r="M181" s="1"/>
      <c r="N181" s="1"/>
      <c r="O181" s="1"/>
    </row>
    <row r="182" spans="1:15" x14ac:dyDescent="0.2">
      <c r="A182" s="71"/>
      <c r="B182" s="71"/>
      <c r="C182" s="71"/>
      <c r="L182" s="32"/>
      <c r="M182" s="1"/>
      <c r="N182" s="1"/>
      <c r="O182" s="1"/>
    </row>
    <row r="183" spans="1:15" x14ac:dyDescent="0.2">
      <c r="A183" s="71"/>
      <c r="B183" s="71"/>
      <c r="C183" s="71"/>
      <c r="L183" s="32"/>
      <c r="M183" s="1"/>
      <c r="N183" s="1"/>
      <c r="O183" s="1"/>
    </row>
    <row r="184" spans="1:15" x14ac:dyDescent="0.2">
      <c r="A184" s="71"/>
      <c r="B184" s="71"/>
      <c r="C184" s="71"/>
      <c r="L184" s="32"/>
      <c r="M184" s="1"/>
      <c r="N184" s="1"/>
      <c r="O184" s="1"/>
    </row>
    <row r="185" spans="1:15" x14ac:dyDescent="0.2">
      <c r="A185" s="71"/>
      <c r="B185" s="71"/>
      <c r="C185" s="71"/>
      <c r="L185" s="32"/>
      <c r="M185" s="1"/>
      <c r="N185" s="1"/>
      <c r="O185" s="1"/>
    </row>
    <row r="186" spans="1:15" x14ac:dyDescent="0.2">
      <c r="A186" s="71"/>
      <c r="B186" s="71"/>
      <c r="C186" s="71"/>
      <c r="L186" s="32"/>
      <c r="M186" s="1"/>
      <c r="N186" s="1"/>
      <c r="O186" s="1"/>
    </row>
    <row r="187" spans="1:15" x14ac:dyDescent="0.2">
      <c r="A187" s="71"/>
      <c r="B187" s="71"/>
      <c r="C187" s="71"/>
      <c r="L187" s="32"/>
      <c r="M187" s="1"/>
      <c r="N187" s="1"/>
      <c r="O187" s="1"/>
    </row>
    <row r="188" spans="1:15" x14ac:dyDescent="0.2">
      <c r="A188" s="71"/>
      <c r="B188" s="71"/>
      <c r="C188" s="71"/>
      <c r="L188" s="32"/>
      <c r="M188" s="1"/>
      <c r="N188" s="1"/>
      <c r="O188" s="1"/>
    </row>
    <row r="189" spans="1:15" x14ac:dyDescent="0.2">
      <c r="A189" s="71"/>
      <c r="B189" s="71"/>
      <c r="C189" s="71"/>
      <c r="L189" s="32"/>
      <c r="M189" s="1"/>
      <c r="N189" s="1"/>
      <c r="O189" s="1"/>
    </row>
    <row r="190" spans="1:15" x14ac:dyDescent="0.2">
      <c r="A190" s="71"/>
      <c r="B190" s="71"/>
      <c r="C190" s="71"/>
      <c r="L190" s="32"/>
      <c r="M190" s="1"/>
      <c r="N190" s="1"/>
      <c r="O190" s="1"/>
    </row>
    <row r="191" spans="1:15" x14ac:dyDescent="0.2">
      <c r="A191" s="71"/>
      <c r="B191" s="71"/>
      <c r="C191" s="71"/>
      <c r="L191" s="32"/>
      <c r="M191" s="1"/>
      <c r="N191" s="1"/>
      <c r="O191" s="1"/>
    </row>
    <row r="192" spans="1:15" x14ac:dyDescent="0.2">
      <c r="A192" s="71"/>
      <c r="B192" s="71"/>
      <c r="C192" s="71"/>
      <c r="L192" s="32"/>
      <c r="M192" s="1"/>
      <c r="N192" s="1"/>
      <c r="O192" s="1"/>
    </row>
    <row r="193" spans="1:15" x14ac:dyDescent="0.2">
      <c r="A193" s="71"/>
      <c r="B193" s="71"/>
      <c r="C193" s="71"/>
      <c r="L193" s="32"/>
      <c r="M193" s="1"/>
      <c r="N193" s="1"/>
      <c r="O193" s="1"/>
    </row>
    <row r="194" spans="1:15" x14ac:dyDescent="0.2">
      <c r="A194" s="71"/>
      <c r="B194" s="71"/>
      <c r="C194" s="71"/>
      <c r="E194" s="71"/>
      <c r="F194" s="71"/>
      <c r="G194" s="71"/>
      <c r="H194" s="71"/>
      <c r="I194" s="71"/>
      <c r="J194" s="71"/>
      <c r="K194" s="71"/>
      <c r="L194" s="32"/>
      <c r="M194" s="1"/>
      <c r="N194" s="1"/>
      <c r="O194" s="1"/>
    </row>
    <row r="195" spans="1:15" x14ac:dyDescent="0.2">
      <c r="A195" s="71"/>
      <c r="B195" s="71"/>
      <c r="C195" s="71"/>
      <c r="L195" s="32"/>
      <c r="M195" s="1"/>
      <c r="N195" s="1"/>
      <c r="O195" s="1"/>
    </row>
    <row r="196" spans="1:15" x14ac:dyDescent="0.2">
      <c r="A196" s="71"/>
      <c r="B196" s="71"/>
      <c r="C196" s="71"/>
      <c r="E196" s="71"/>
      <c r="F196" s="71"/>
      <c r="G196" s="71"/>
      <c r="H196" s="71"/>
      <c r="I196" s="71"/>
      <c r="J196" s="71"/>
      <c r="K196" s="71"/>
      <c r="L196" s="32"/>
      <c r="M196" s="1"/>
      <c r="N196" s="1"/>
      <c r="O196" s="1"/>
    </row>
    <row r="197" spans="1:15" x14ac:dyDescent="0.2">
      <c r="A197" s="71"/>
      <c r="B197" s="71"/>
      <c r="C197" s="71"/>
      <c r="L197" s="32"/>
      <c r="M197" s="1"/>
      <c r="N197" s="1"/>
      <c r="O197" s="1"/>
    </row>
    <row r="198" spans="1:15" x14ac:dyDescent="0.2">
      <c r="A198" s="71"/>
      <c r="B198" s="71"/>
      <c r="C198" s="71"/>
      <c r="E198" s="71"/>
      <c r="F198" s="71"/>
      <c r="G198" s="71"/>
      <c r="H198" s="71"/>
      <c r="I198" s="71"/>
      <c r="J198" s="71"/>
      <c r="K198" s="71"/>
      <c r="L198" s="32"/>
      <c r="M198" s="1"/>
      <c r="N198" s="1"/>
      <c r="O198" s="1"/>
    </row>
    <row r="199" spans="1:15" x14ac:dyDescent="0.2">
      <c r="A199" s="71"/>
      <c r="B199" s="71"/>
      <c r="C199" s="71"/>
      <c r="L199" s="32"/>
      <c r="M199" s="1"/>
      <c r="N199" s="1"/>
      <c r="O199" s="1"/>
    </row>
    <row r="200" spans="1:15" x14ac:dyDescent="0.2">
      <c r="A200" s="71"/>
      <c r="B200" s="71"/>
      <c r="C200" s="71"/>
      <c r="E200" s="71"/>
      <c r="F200" s="71"/>
      <c r="G200" s="71"/>
      <c r="H200" s="71"/>
      <c r="I200" s="71"/>
      <c r="J200" s="71"/>
      <c r="K200" s="71"/>
      <c r="L200" s="32"/>
      <c r="M200" s="1"/>
      <c r="N200" s="1"/>
      <c r="O200" s="1"/>
    </row>
    <row r="201" spans="1:15" x14ac:dyDescent="0.2">
      <c r="A201" s="71"/>
      <c r="B201" s="71"/>
      <c r="C201" s="71"/>
      <c r="L201" s="32"/>
      <c r="M201" s="1"/>
      <c r="N201" s="1"/>
      <c r="O201" s="1"/>
    </row>
    <row r="202" spans="1:15" x14ac:dyDescent="0.2">
      <c r="A202" s="71"/>
      <c r="B202" s="71"/>
      <c r="C202" s="71"/>
      <c r="E202" s="71"/>
      <c r="F202" s="71"/>
      <c r="G202" s="71"/>
      <c r="H202" s="71"/>
      <c r="I202" s="71"/>
      <c r="J202" s="71"/>
      <c r="K202" s="71"/>
      <c r="L202" s="32"/>
      <c r="M202" s="1"/>
      <c r="N202" s="1"/>
      <c r="O202" s="1"/>
    </row>
    <row r="203" spans="1:15" x14ac:dyDescent="0.2">
      <c r="A203" s="71"/>
      <c r="B203" s="71"/>
      <c r="C203" s="71"/>
      <c r="L203" s="32"/>
      <c r="M203" s="1"/>
      <c r="N203" s="1"/>
      <c r="O203" s="1"/>
    </row>
    <row r="204" spans="1:15" x14ac:dyDescent="0.2">
      <c r="A204" s="71"/>
      <c r="B204" s="71"/>
      <c r="C204" s="71"/>
      <c r="E204" s="71"/>
      <c r="F204" s="71"/>
      <c r="G204" s="71"/>
      <c r="H204" s="71"/>
      <c r="I204" s="71"/>
      <c r="J204" s="71"/>
      <c r="K204" s="71"/>
      <c r="L204" s="32"/>
      <c r="M204" s="1"/>
      <c r="N204" s="1"/>
      <c r="O204" s="1"/>
    </row>
    <row r="205" spans="1:15" x14ac:dyDescent="0.2">
      <c r="A205" s="71"/>
      <c r="B205" s="71"/>
      <c r="C205" s="71"/>
      <c r="L205" s="32"/>
      <c r="M205" s="1"/>
      <c r="N205" s="1"/>
      <c r="O205" s="1"/>
    </row>
    <row r="206" spans="1:15" x14ac:dyDescent="0.2">
      <c r="A206" s="71"/>
      <c r="B206" s="71"/>
      <c r="C206" s="71"/>
      <c r="E206" s="71"/>
      <c r="F206" s="71"/>
      <c r="G206" s="71"/>
      <c r="H206" s="71"/>
      <c r="I206" s="71"/>
      <c r="J206" s="71"/>
      <c r="K206" s="71"/>
      <c r="L206" s="32"/>
      <c r="M206" s="1"/>
      <c r="N206" s="1"/>
      <c r="O206" s="1"/>
    </row>
    <row r="207" spans="1:15" x14ac:dyDescent="0.2">
      <c r="A207" s="71"/>
      <c r="B207" s="71"/>
      <c r="C207" s="71"/>
      <c r="E207" s="71"/>
      <c r="F207" s="71"/>
      <c r="G207" s="71"/>
      <c r="H207" s="71"/>
      <c r="I207" s="71"/>
      <c r="J207" s="71"/>
      <c r="K207" s="71"/>
      <c r="O207" s="1"/>
    </row>
    <row r="208" spans="1:15" x14ac:dyDescent="0.2">
      <c r="A208" s="71"/>
      <c r="B208" s="71"/>
      <c r="C208" s="71"/>
      <c r="E208" s="71"/>
      <c r="F208" s="71"/>
      <c r="G208" s="71"/>
      <c r="H208" s="71"/>
      <c r="I208" s="71"/>
      <c r="J208" s="71"/>
      <c r="K208" s="71"/>
      <c r="O208" s="1"/>
    </row>
    <row r="209" spans="1:1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O209" s="1"/>
    </row>
    <row r="210" spans="1:1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O210" s="1"/>
    </row>
    <row r="211" spans="1:1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O211" s="1"/>
    </row>
    <row r="212" spans="1:1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O212" s="1"/>
    </row>
    <row r="213" spans="1:1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O213" s="1"/>
    </row>
    <row r="214" spans="1:1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O214" s="1"/>
    </row>
    <row r="215" spans="1:1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O215" s="1"/>
    </row>
    <row r="216" spans="1:1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O216" s="1"/>
    </row>
    <row r="217" spans="1:1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O217" s="1"/>
    </row>
    <row r="218" spans="1:1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O218" s="1"/>
    </row>
    <row r="219" spans="1:1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O219" s="1"/>
    </row>
    <row r="220" spans="1:1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O220" s="1"/>
    </row>
    <row r="221" spans="1:1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O221" s="1"/>
    </row>
    <row r="222" spans="1:1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O222" s="1"/>
    </row>
    <row r="223" spans="1:1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O223" s="1"/>
    </row>
    <row r="224" spans="1:1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O224" s="1"/>
    </row>
    <row r="225" spans="1:1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O225" s="1"/>
    </row>
    <row r="226" spans="1:1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O226" s="1"/>
    </row>
    <row r="227" spans="1:1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O227" s="1"/>
    </row>
    <row r="228" spans="1:1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O228" s="1"/>
    </row>
    <row r="229" spans="1:1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O229" s="1"/>
    </row>
    <row r="230" spans="1:1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O230" s="1"/>
    </row>
    <row r="231" spans="1:1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O231" s="1"/>
    </row>
    <row r="232" spans="1:1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O232" s="1"/>
    </row>
    <row r="233" spans="1:1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O233" s="1"/>
    </row>
    <row r="234" spans="1:1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O234" s="1"/>
    </row>
    <row r="235" spans="1:1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O235" s="1"/>
    </row>
    <row r="236" spans="1:1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O236" s="1"/>
    </row>
    <row r="237" spans="1:1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O237" s="1"/>
    </row>
    <row r="238" spans="1:1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O238" s="1"/>
    </row>
    <row r="239" spans="1:1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O239" s="1"/>
    </row>
    <row r="240" spans="1:1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O240" s="1"/>
    </row>
    <row r="241" spans="1:1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O241" s="1"/>
    </row>
    <row r="242" spans="1:1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O242" s="1"/>
    </row>
    <row r="243" spans="1:1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O243" s="1"/>
    </row>
    <row r="244" spans="1:1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O244" s="1"/>
    </row>
    <row r="245" spans="1:1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O245" s="1"/>
    </row>
    <row r="246" spans="1:1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O246" s="1"/>
    </row>
    <row r="247" spans="1:1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O247" s="1"/>
    </row>
    <row r="248" spans="1:1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O248" s="1"/>
    </row>
    <row r="249" spans="1:1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O249" s="1"/>
    </row>
    <row r="250" spans="1:1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O250" s="1"/>
    </row>
    <row r="251" spans="1:1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O251" s="1"/>
    </row>
    <row r="252" spans="1:1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O252" s="1"/>
    </row>
    <row r="253" spans="1:1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O253" s="1"/>
    </row>
    <row r="254" spans="1:1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O254" s="1"/>
    </row>
    <row r="255" spans="1:1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O255" s="1"/>
    </row>
    <row r="256" spans="1:1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O256" s="1"/>
    </row>
    <row r="257" spans="1:1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O257" s="1"/>
    </row>
    <row r="258" spans="1:1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O258" s="1"/>
    </row>
    <row r="259" spans="1:1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O259" s="1"/>
    </row>
    <row r="260" spans="1:1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O260" s="1"/>
    </row>
    <row r="261" spans="1:1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O261" s="1"/>
    </row>
    <row r="262" spans="1:1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O262" s="1"/>
    </row>
    <row r="263" spans="1:1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O263" s="1"/>
    </row>
    <row r="264" spans="1:1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O264" s="1"/>
    </row>
    <row r="265" spans="1:1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O265" s="1"/>
    </row>
    <row r="266" spans="1:1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O266" s="1"/>
    </row>
    <row r="267" spans="1:1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O267" s="1"/>
    </row>
    <row r="268" spans="1:1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O268" s="1"/>
    </row>
    <row r="269" spans="1:1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O269" s="1"/>
    </row>
    <row r="270" spans="1:1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O270" s="1"/>
    </row>
    <row r="271" spans="1:1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O271" s="1"/>
    </row>
    <row r="272" spans="1:1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O272" s="1"/>
    </row>
    <row r="273" spans="1:1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O273" s="1"/>
    </row>
    <row r="274" spans="1:1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O274" s="1"/>
    </row>
    <row r="275" spans="1:1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O275" s="1"/>
    </row>
    <row r="276" spans="1:1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O276" s="1"/>
    </row>
    <row r="277" spans="1:1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O277" s="1"/>
    </row>
    <row r="278" spans="1:1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O278" s="1"/>
    </row>
    <row r="279" spans="1:1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O279" s="1"/>
    </row>
    <row r="280" spans="1:1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O280" s="1"/>
    </row>
    <row r="281" spans="1:1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O281" s="1"/>
    </row>
    <row r="282" spans="1:1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O282" s="1"/>
    </row>
    <row r="283" spans="1:1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O283" s="1"/>
    </row>
    <row r="284" spans="1:1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O284" s="1"/>
    </row>
    <row r="285" spans="1:1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O285" s="1"/>
    </row>
    <row r="286" spans="1:1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O286" s="1"/>
    </row>
    <row r="287" spans="1:1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O287" s="1"/>
    </row>
    <row r="288" spans="1:1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O288" s="1"/>
    </row>
    <row r="289" spans="1:15" x14ac:dyDescent="0.2">
      <c r="A289" s="71"/>
      <c r="B289" s="71"/>
      <c r="C289" s="71"/>
      <c r="D289" s="71"/>
      <c r="O289" s="1"/>
    </row>
    <row r="290" spans="1:15" x14ac:dyDescent="0.2">
      <c r="A290" s="71"/>
      <c r="B290" s="71"/>
      <c r="C290" s="71"/>
      <c r="D290" s="71"/>
    </row>
    <row r="291" spans="1:15" x14ac:dyDescent="0.2">
      <c r="A291" s="71"/>
      <c r="B291" s="71"/>
      <c r="C291" s="71"/>
      <c r="D291" s="71"/>
    </row>
    <row r="292" spans="1:15" x14ac:dyDescent="0.2">
      <c r="A292" s="71"/>
      <c r="B292" s="71"/>
      <c r="C292" s="71"/>
      <c r="D292" s="71"/>
    </row>
    <row r="293" spans="1:15" x14ac:dyDescent="0.2">
      <c r="A293" s="71"/>
      <c r="B293" s="71"/>
      <c r="C293" s="71"/>
      <c r="D293" s="71"/>
    </row>
    <row r="294" spans="1:15" x14ac:dyDescent="0.2">
      <c r="A294" s="71"/>
      <c r="B294" s="71"/>
      <c r="C294" s="71"/>
      <c r="D294" s="71"/>
    </row>
    <row r="295" spans="1:15" x14ac:dyDescent="0.2">
      <c r="A295" s="71"/>
      <c r="B295" s="71"/>
      <c r="C295" s="71"/>
      <c r="D295" s="71"/>
    </row>
    <row r="296" spans="1:15" x14ac:dyDescent="0.2">
      <c r="A296" s="71"/>
      <c r="B296" s="71"/>
      <c r="C296" s="71"/>
      <c r="D296" s="71"/>
    </row>
    <row r="297" spans="1:15" x14ac:dyDescent="0.2">
      <c r="A297" s="71"/>
      <c r="B297" s="71"/>
      <c r="C297" s="71"/>
      <c r="D297" s="71"/>
    </row>
    <row r="298" spans="1:15" x14ac:dyDescent="0.2">
      <c r="A298" s="71"/>
      <c r="B298" s="71"/>
      <c r="C298" s="71"/>
      <c r="D298" s="71"/>
    </row>
    <row r="299" spans="1:15" x14ac:dyDescent="0.2">
      <c r="A299" s="71"/>
      <c r="B299" s="71"/>
      <c r="C299" s="71"/>
      <c r="D299" s="71"/>
    </row>
    <row r="300" spans="1:15" x14ac:dyDescent="0.2">
      <c r="A300" s="71"/>
      <c r="B300" s="71"/>
      <c r="C300" s="71"/>
      <c r="D300" s="71"/>
    </row>
    <row r="301" spans="1:15" x14ac:dyDescent="0.2">
      <c r="A301" s="71"/>
      <c r="B301" s="71"/>
      <c r="C301" s="71"/>
      <c r="D301" s="71"/>
    </row>
    <row r="302" spans="1:15" x14ac:dyDescent="0.2">
      <c r="A302" s="71"/>
      <c r="B302" s="71"/>
      <c r="C302" s="71"/>
      <c r="D302" s="71"/>
    </row>
    <row r="303" spans="1:15" x14ac:dyDescent="0.2">
      <c r="A303" s="71"/>
      <c r="B303" s="71"/>
      <c r="C303" s="71"/>
      <c r="D303" s="71"/>
    </row>
    <row r="304" spans="1:15" x14ac:dyDescent="0.2">
      <c r="A304" s="71"/>
      <c r="B304" s="71"/>
      <c r="C304" s="71"/>
      <c r="D304" s="71"/>
    </row>
    <row r="305" spans="1:4" x14ac:dyDescent="0.2">
      <c r="A305" s="71"/>
      <c r="B305" s="71"/>
      <c r="C305" s="71"/>
      <c r="D305" s="71"/>
    </row>
    <row r="306" spans="1:4" x14ac:dyDescent="0.2">
      <c r="A306" s="71"/>
      <c r="B306" s="71"/>
      <c r="C306" s="71"/>
      <c r="D306" s="71"/>
    </row>
    <row r="307" spans="1:4" x14ac:dyDescent="0.2">
      <c r="A307" s="71"/>
      <c r="B307" s="71"/>
      <c r="C307" s="71"/>
      <c r="D307" s="71"/>
    </row>
    <row r="308" spans="1:4" x14ac:dyDescent="0.2">
      <c r="A308" s="71"/>
      <c r="B308" s="71"/>
      <c r="C308" s="71"/>
      <c r="D308" s="71"/>
    </row>
    <row r="309" spans="1:4" x14ac:dyDescent="0.2">
      <c r="A309" s="71"/>
      <c r="B309" s="71"/>
      <c r="C309" s="71"/>
      <c r="D309" s="71"/>
    </row>
    <row r="310" spans="1:4" x14ac:dyDescent="0.2">
      <c r="A310" s="71"/>
      <c r="B310" s="71"/>
      <c r="C310" s="71"/>
      <c r="D310" s="71"/>
    </row>
    <row r="311" spans="1:4" x14ac:dyDescent="0.2">
      <c r="A311" s="71"/>
      <c r="B311" s="71"/>
      <c r="C311" s="71"/>
      <c r="D311" s="71"/>
    </row>
    <row r="312" spans="1:4" x14ac:dyDescent="0.2">
      <c r="A312" s="71"/>
      <c r="B312" s="71"/>
      <c r="C312" s="71"/>
      <c r="D312" s="71"/>
    </row>
    <row r="313" spans="1:4" x14ac:dyDescent="0.2">
      <c r="A313" s="71"/>
      <c r="B313" s="71"/>
      <c r="C313" s="71"/>
      <c r="D313" s="71"/>
    </row>
    <row r="314" spans="1:4" x14ac:dyDescent="0.2">
      <c r="A314" s="71"/>
      <c r="B314" s="71"/>
      <c r="C314" s="71"/>
      <c r="D314" s="71"/>
    </row>
    <row r="315" spans="1:4" x14ac:dyDescent="0.2">
      <c r="A315" s="71"/>
      <c r="B315" s="71"/>
      <c r="C315" s="71"/>
      <c r="D315" s="71"/>
    </row>
    <row r="316" spans="1:4" x14ac:dyDescent="0.2">
      <c r="A316" s="71"/>
      <c r="B316" s="71"/>
      <c r="C316" s="71"/>
      <c r="D316" s="71"/>
    </row>
    <row r="317" spans="1:4" x14ac:dyDescent="0.2">
      <c r="A317" s="71"/>
      <c r="B317" s="71"/>
      <c r="C317" s="71"/>
      <c r="D317" s="71"/>
    </row>
    <row r="318" spans="1:4" x14ac:dyDescent="0.2">
      <c r="A318" s="71"/>
      <c r="B318" s="71"/>
      <c r="C318" s="71"/>
      <c r="D318" s="71"/>
    </row>
    <row r="319" spans="1:4" x14ac:dyDescent="0.2">
      <c r="A319" s="71"/>
      <c r="B319" s="71"/>
      <c r="C319" s="71"/>
      <c r="D319" s="71"/>
    </row>
    <row r="320" spans="1:4" x14ac:dyDescent="0.2">
      <c r="A320" s="71"/>
      <c r="B320" s="71"/>
      <c r="C320" s="71"/>
      <c r="D320" s="71"/>
    </row>
    <row r="321" spans="1:4" x14ac:dyDescent="0.2">
      <c r="A321" s="71"/>
      <c r="B321" s="71"/>
      <c r="C321" s="71"/>
      <c r="D321" s="71"/>
    </row>
    <row r="322" spans="1:4" x14ac:dyDescent="0.2">
      <c r="A322" s="71"/>
      <c r="B322" s="71"/>
      <c r="C322" s="71"/>
      <c r="D322" s="71"/>
    </row>
    <row r="323" spans="1:4" x14ac:dyDescent="0.2">
      <c r="A323" s="71"/>
      <c r="B323" s="71"/>
      <c r="C323" s="71"/>
      <c r="D323" s="71"/>
    </row>
    <row r="324" spans="1:4" x14ac:dyDescent="0.2">
      <c r="A324" s="71"/>
      <c r="B324" s="71"/>
      <c r="C324" s="71"/>
      <c r="D324" s="71"/>
    </row>
    <row r="325" spans="1:4" x14ac:dyDescent="0.2">
      <c r="A325" s="71"/>
      <c r="B325" s="71"/>
      <c r="C325" s="71"/>
      <c r="D325" s="71"/>
    </row>
    <row r="326" spans="1:4" x14ac:dyDescent="0.2">
      <c r="A326" s="71"/>
      <c r="B326" s="71"/>
      <c r="C326" s="71"/>
      <c r="D326" s="71"/>
    </row>
    <row r="327" spans="1:4" x14ac:dyDescent="0.2">
      <c r="A327" s="71"/>
      <c r="B327" s="71"/>
      <c r="C327" s="71"/>
    </row>
    <row r="328" spans="1:4" x14ac:dyDescent="0.2">
      <c r="A328" s="71"/>
      <c r="B328" s="71"/>
      <c r="C328" s="71"/>
    </row>
    <row r="329" spans="1:4" x14ac:dyDescent="0.2">
      <c r="A329" s="71"/>
      <c r="B329" s="71"/>
      <c r="C329" s="71"/>
    </row>
    <row r="330" spans="1:4" x14ac:dyDescent="0.2">
      <c r="A330" s="71"/>
      <c r="B330" s="71"/>
      <c r="C330" s="71"/>
    </row>
    <row r="331" spans="1:4" x14ac:dyDescent="0.2">
      <c r="A331" s="71"/>
      <c r="B331" s="71"/>
      <c r="C331" s="71"/>
    </row>
    <row r="332" spans="1:4" x14ac:dyDescent="0.2">
      <c r="A332" s="71"/>
      <c r="B332" s="71"/>
      <c r="C332" s="71"/>
    </row>
    <row r="333" spans="1:4" x14ac:dyDescent="0.2">
      <c r="A333" s="71"/>
      <c r="B333" s="71"/>
      <c r="C333" s="71"/>
    </row>
    <row r="334" spans="1:4" x14ac:dyDescent="0.2">
      <c r="A334" s="71"/>
      <c r="B334" s="71"/>
      <c r="C334" s="71"/>
    </row>
    <row r="335" spans="1:4" x14ac:dyDescent="0.2">
      <c r="A335" s="71"/>
      <c r="B335" s="71"/>
      <c r="C335" s="71"/>
    </row>
    <row r="336" spans="1:4" x14ac:dyDescent="0.2">
      <c r="A336" s="71"/>
      <c r="B336" s="71"/>
      <c r="C336" s="71"/>
    </row>
    <row r="337" spans="1:11" x14ac:dyDescent="0.2">
      <c r="A337" s="71"/>
      <c r="B337" s="71"/>
      <c r="C337" s="71"/>
    </row>
    <row r="338" spans="1:11" x14ac:dyDescent="0.2">
      <c r="A338" s="71"/>
      <c r="B338" s="71"/>
      <c r="C338" s="71"/>
    </row>
    <row r="339" spans="1:11" x14ac:dyDescent="0.2">
      <c r="A339" s="71"/>
      <c r="B339" s="71"/>
      <c r="C339" s="71"/>
    </row>
    <row r="340" spans="1:11" x14ac:dyDescent="0.2">
      <c r="A340" s="71"/>
      <c r="B340" s="71"/>
      <c r="C340" s="71"/>
    </row>
    <row r="341" spans="1:11" x14ac:dyDescent="0.2">
      <c r="A341" s="71"/>
      <c r="B341" s="71"/>
      <c r="C341" s="71"/>
    </row>
    <row r="342" spans="1:11" x14ac:dyDescent="0.2">
      <c r="A342" s="71"/>
      <c r="B342" s="71"/>
      <c r="C342" s="71"/>
    </row>
    <row r="343" spans="1:11" x14ac:dyDescent="0.2">
      <c r="A343" s="71"/>
      <c r="B343" s="71"/>
      <c r="C343" s="71"/>
      <c r="E343" s="71"/>
      <c r="F343" s="71"/>
      <c r="G343" s="71"/>
      <c r="H343" s="71"/>
      <c r="I343" s="71"/>
      <c r="J343" s="71"/>
      <c r="K343" s="71"/>
    </row>
    <row r="344" spans="1:11" x14ac:dyDescent="0.2">
      <c r="A344" s="71"/>
      <c r="B344" s="71"/>
      <c r="C344" s="71"/>
      <c r="E344" s="71"/>
      <c r="F344" s="71"/>
      <c r="G344" s="71"/>
      <c r="H344" s="71"/>
      <c r="I344" s="71"/>
      <c r="J344" s="71"/>
      <c r="K344" s="71"/>
    </row>
    <row r="345" spans="1:11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</row>
    <row r="346" spans="1:11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</row>
    <row r="347" spans="1:11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</row>
    <row r="348" spans="1:11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</row>
    <row r="349" spans="1:11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</row>
    <row r="350" spans="1:11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</row>
    <row r="351" spans="1:11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</row>
    <row r="352" spans="1:11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</row>
    <row r="353" spans="1:11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</row>
    <row r="354" spans="1:11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</row>
    <row r="355" spans="1:11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</row>
    <row r="356" spans="1:11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</row>
    <row r="357" spans="1:11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</row>
    <row r="358" spans="1:11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</row>
    <row r="359" spans="1:11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</row>
    <row r="360" spans="1:11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</row>
    <row r="361" spans="1:11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</row>
    <row r="362" spans="1:11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</row>
    <row r="363" spans="1:11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</row>
    <row r="364" spans="1:11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</row>
    <row r="365" spans="1:11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</row>
    <row r="366" spans="1:11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</row>
    <row r="367" spans="1:11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</row>
    <row r="368" spans="1:11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</row>
    <row r="369" spans="1:11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</row>
    <row r="370" spans="1:11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</row>
    <row r="371" spans="1:11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</row>
    <row r="372" spans="1:11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</row>
    <row r="373" spans="1:11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</row>
    <row r="374" spans="1:11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</row>
    <row r="375" spans="1:11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</row>
    <row r="376" spans="1:11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</row>
    <row r="377" spans="1:11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</row>
    <row r="378" spans="1:11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</row>
    <row r="379" spans="1:11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</row>
    <row r="380" spans="1:11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</row>
    <row r="381" spans="1:11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</row>
    <row r="382" spans="1:11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</row>
    <row r="383" spans="1:11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</row>
    <row r="384" spans="1:11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</row>
    <row r="385" spans="1:11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</row>
    <row r="386" spans="1:11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</row>
    <row r="387" spans="1:11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</row>
    <row r="388" spans="1:11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</row>
    <row r="389" spans="1:11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</row>
    <row r="390" spans="1:11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</row>
    <row r="391" spans="1:11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</row>
    <row r="392" spans="1:11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</row>
    <row r="393" spans="1:11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</row>
    <row r="394" spans="1:11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</row>
    <row r="395" spans="1:11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</row>
    <row r="396" spans="1:11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</row>
    <row r="397" spans="1:11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</row>
    <row r="398" spans="1:11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</row>
    <row r="399" spans="1:11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</row>
    <row r="400" spans="1:11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</row>
    <row r="401" spans="1:11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</row>
    <row r="402" spans="1:11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</row>
    <row r="403" spans="1:11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</row>
    <row r="404" spans="1:11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</row>
    <row r="405" spans="1:11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</row>
    <row r="406" spans="1:11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</row>
    <row r="407" spans="1:11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</row>
    <row r="408" spans="1:11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</row>
    <row r="409" spans="1:11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</row>
    <row r="410" spans="1:11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</row>
    <row r="411" spans="1:11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</row>
    <row r="412" spans="1:11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</row>
    <row r="413" spans="1:11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</row>
    <row r="414" spans="1:11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</row>
    <row r="415" spans="1:11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</row>
    <row r="416" spans="1:11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</row>
    <row r="417" spans="1:11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</row>
    <row r="418" spans="1:11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</row>
    <row r="419" spans="1:11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</row>
    <row r="420" spans="1:11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</row>
    <row r="421" spans="1:11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</row>
    <row r="422" spans="1:11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</row>
    <row r="423" spans="1:11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</row>
    <row r="424" spans="1:11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</row>
    <row r="425" spans="1:11" x14ac:dyDescent="0.2">
      <c r="A425" s="71"/>
      <c r="B425" s="71"/>
      <c r="C425" s="71"/>
      <c r="D425" s="71"/>
    </row>
    <row r="426" spans="1:11" x14ac:dyDescent="0.2">
      <c r="A426" s="71"/>
      <c r="B426" s="71"/>
      <c r="C426" s="71"/>
      <c r="D426" s="71"/>
    </row>
    <row r="427" spans="1:11" x14ac:dyDescent="0.2">
      <c r="A427" s="71"/>
      <c r="B427" s="71"/>
      <c r="C427" s="71"/>
      <c r="D427" s="71"/>
    </row>
    <row r="428" spans="1:11" x14ac:dyDescent="0.2">
      <c r="A428" s="71"/>
      <c r="B428" s="71"/>
      <c r="C428" s="71"/>
      <c r="D428" s="71"/>
    </row>
    <row r="429" spans="1:11" x14ac:dyDescent="0.2">
      <c r="A429" s="71"/>
      <c r="B429" s="71"/>
      <c r="C429" s="71"/>
      <c r="D429" s="71"/>
    </row>
    <row r="430" spans="1:11" x14ac:dyDescent="0.2">
      <c r="A430" s="71"/>
      <c r="B430" s="71"/>
      <c r="C430" s="71"/>
      <c r="D430" s="71"/>
    </row>
    <row r="431" spans="1:11" x14ac:dyDescent="0.2">
      <c r="A431" s="71"/>
      <c r="B431" s="71"/>
      <c r="C431" s="71"/>
      <c r="D431" s="71"/>
    </row>
    <row r="432" spans="1:11" x14ac:dyDescent="0.2">
      <c r="A432" s="71"/>
      <c r="B432" s="71"/>
      <c r="C432" s="71"/>
      <c r="D432" s="71"/>
    </row>
    <row r="433" spans="1:4" x14ac:dyDescent="0.2">
      <c r="A433" s="71"/>
      <c r="B433" s="71"/>
      <c r="C433" s="71"/>
      <c r="D433" s="71"/>
    </row>
    <row r="434" spans="1:4" x14ac:dyDescent="0.2">
      <c r="A434" s="71"/>
      <c r="B434" s="71"/>
      <c r="C434" s="71"/>
      <c r="D434" s="71"/>
    </row>
    <row r="435" spans="1:4" x14ac:dyDescent="0.2">
      <c r="A435" s="71"/>
      <c r="B435" s="71"/>
      <c r="C435" s="71"/>
      <c r="D435" s="71"/>
    </row>
    <row r="436" spans="1:4" x14ac:dyDescent="0.2">
      <c r="A436" s="71"/>
      <c r="B436" s="71"/>
      <c r="C436" s="71"/>
      <c r="D436" s="71"/>
    </row>
    <row r="437" spans="1:4" x14ac:dyDescent="0.2">
      <c r="A437" s="71"/>
      <c r="B437" s="71"/>
      <c r="C437" s="71"/>
      <c r="D437" s="71"/>
    </row>
    <row r="438" spans="1:4" x14ac:dyDescent="0.2">
      <c r="A438" s="71"/>
      <c r="B438" s="71"/>
      <c r="C438" s="71"/>
      <c r="D438" s="71"/>
    </row>
    <row r="439" spans="1:4" x14ac:dyDescent="0.2">
      <c r="A439" s="71"/>
      <c r="B439" s="71"/>
      <c r="C439" s="71"/>
      <c r="D439" s="71"/>
    </row>
    <row r="440" spans="1:4" x14ac:dyDescent="0.2">
      <c r="A440" s="71"/>
      <c r="B440" s="71"/>
      <c r="C440" s="71"/>
      <c r="D440" s="71"/>
    </row>
    <row r="441" spans="1:4" x14ac:dyDescent="0.2">
      <c r="A441" s="71"/>
      <c r="B441" s="71"/>
      <c r="C441" s="71"/>
    </row>
    <row r="442" spans="1:4" x14ac:dyDescent="0.2">
      <c r="A442" s="71"/>
      <c r="B442" s="71"/>
      <c r="C442" s="71"/>
    </row>
    <row r="443" spans="1:4" x14ac:dyDescent="0.2">
      <c r="A443" s="71"/>
      <c r="B443" s="71"/>
      <c r="C443" s="71"/>
    </row>
    <row r="444" spans="1:4" x14ac:dyDescent="0.2">
      <c r="A444" s="71"/>
      <c r="B444" s="71"/>
      <c r="C444" s="71"/>
    </row>
    <row r="445" spans="1:4" x14ac:dyDescent="0.2">
      <c r="A445" s="71"/>
      <c r="B445" s="71"/>
      <c r="C445" s="71"/>
    </row>
    <row r="446" spans="1:4" x14ac:dyDescent="0.2">
      <c r="A446" s="71"/>
      <c r="B446" s="71"/>
      <c r="C446" s="71"/>
    </row>
    <row r="447" spans="1:4" x14ac:dyDescent="0.2">
      <c r="A447" s="71"/>
      <c r="B447" s="71"/>
      <c r="C447" s="71"/>
    </row>
    <row r="448" spans="1:4" x14ac:dyDescent="0.2">
      <c r="A448" s="71"/>
      <c r="B448" s="71"/>
      <c r="C448" s="71"/>
    </row>
    <row r="449" spans="1:3" x14ac:dyDescent="0.2">
      <c r="A449" s="71"/>
      <c r="B449" s="71"/>
      <c r="C449" s="71"/>
    </row>
    <row r="450" spans="1:3" x14ac:dyDescent="0.2">
      <c r="A450" s="71"/>
      <c r="B450" s="71"/>
      <c r="C450" s="71"/>
    </row>
    <row r="451" spans="1:3" x14ac:dyDescent="0.2">
      <c r="A451" s="71"/>
      <c r="B451" s="71"/>
      <c r="C451" s="71"/>
    </row>
    <row r="452" spans="1:3" x14ac:dyDescent="0.2">
      <c r="A452" s="71"/>
      <c r="B452" s="71"/>
      <c r="C452" s="71"/>
    </row>
    <row r="453" spans="1:3" x14ac:dyDescent="0.2">
      <c r="A453" s="71"/>
      <c r="B453" s="71"/>
      <c r="C453" s="71"/>
    </row>
    <row r="454" spans="1:3" x14ac:dyDescent="0.2">
      <c r="A454" s="71"/>
      <c r="B454" s="71"/>
      <c r="C454" s="71"/>
    </row>
    <row r="455" spans="1:3" x14ac:dyDescent="0.2">
      <c r="A455" s="71"/>
      <c r="B455" s="71"/>
      <c r="C455" s="71"/>
    </row>
    <row r="456" spans="1:3" x14ac:dyDescent="0.2">
      <c r="A456" s="71"/>
      <c r="B456" s="71"/>
      <c r="C456" s="71"/>
    </row>
    <row r="457" spans="1:3" x14ac:dyDescent="0.2">
      <c r="A457" s="71"/>
      <c r="B457" s="71"/>
      <c r="C457" s="71"/>
    </row>
    <row r="458" spans="1:3" x14ac:dyDescent="0.2">
      <c r="A458" s="71"/>
      <c r="B458" s="71"/>
      <c r="C458" s="71"/>
    </row>
    <row r="459" spans="1:3" x14ac:dyDescent="0.2">
      <c r="A459" s="71"/>
      <c r="B459" s="71"/>
      <c r="C459" s="71"/>
    </row>
    <row r="460" spans="1:3" x14ac:dyDescent="0.2">
      <c r="A460" s="71"/>
      <c r="B460" s="71"/>
      <c r="C460" s="71"/>
    </row>
    <row r="461" spans="1:3" x14ac:dyDescent="0.2">
      <c r="A461" s="71"/>
      <c r="B461" s="71"/>
      <c r="C461" s="71"/>
    </row>
    <row r="462" spans="1:3" x14ac:dyDescent="0.2">
      <c r="A462" s="71"/>
      <c r="B462" s="71"/>
      <c r="C462" s="71"/>
    </row>
  </sheetData>
  <sortState xmlns:xlrd2="http://schemas.microsoft.com/office/spreadsheetml/2017/richdata2" ref="A207:N342">
    <sortCondition ref="A207:A34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3"/>
  <sheetViews>
    <sheetView topLeftCell="G1" zoomScale="80" zoomScaleNormal="80" workbookViewId="0">
      <selection activeCell="L2" sqref="L2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7.5703125" style="11" customWidth="1"/>
    <col min="13" max="13" width="12" style="15" customWidth="1"/>
    <col min="15" max="20" width="15.7109375" customWidth="1"/>
    <col min="21" max="21" width="20.140625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8.2851562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11"/>
      <c r="J1" s="11"/>
      <c r="K1" s="11"/>
      <c r="L1" s="15" t="s">
        <v>73</v>
      </c>
      <c r="M1" s="11"/>
      <c r="N1" s="15"/>
      <c r="O1" s="33"/>
      <c r="P1" t="s">
        <v>137</v>
      </c>
      <c r="Q1" t="s">
        <v>261</v>
      </c>
      <c r="R1" s="33"/>
      <c r="S1" s="33"/>
      <c r="T1" s="33"/>
      <c r="V1" s="17" t="s">
        <v>39</v>
      </c>
      <c r="W1" s="16" t="s">
        <v>38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L2" s="37">
        <f>AVERAGE(L6:L7,L26:L27,L45:L46,L56:L57)</f>
        <v>3.7000625000000002E-3</v>
      </c>
      <c r="M2" s="11"/>
      <c r="N2" s="15" t="s">
        <v>74</v>
      </c>
      <c r="O2" s="15" t="s">
        <v>75</v>
      </c>
      <c r="P2" s="15">
        <v>1635305.4837160001</v>
      </c>
      <c r="Q2" s="15">
        <v>-8180.8706099999999</v>
      </c>
      <c r="R2" s="15"/>
      <c r="S2" s="15"/>
      <c r="T2" s="15"/>
      <c r="U2" s="3"/>
      <c r="V2" s="20" t="s">
        <v>25</v>
      </c>
      <c r="W2" s="21">
        <v>6.15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76</v>
      </c>
      <c r="F3" s="13" t="s">
        <v>6</v>
      </c>
      <c r="G3" s="13" t="s">
        <v>7</v>
      </c>
      <c r="H3" s="52" t="s">
        <v>8</v>
      </c>
      <c r="I3" s="39" t="s">
        <v>37</v>
      </c>
      <c r="J3" s="39" t="s">
        <v>88</v>
      </c>
      <c r="K3" s="39" t="s">
        <v>89</v>
      </c>
      <c r="L3" s="40" t="s">
        <v>65</v>
      </c>
      <c r="M3" s="12" t="s">
        <v>77</v>
      </c>
      <c r="N3" s="39" t="s">
        <v>78</v>
      </c>
      <c r="O3" s="39" t="s">
        <v>78</v>
      </c>
      <c r="P3" s="98" t="s">
        <v>67</v>
      </c>
      <c r="Q3" s="98" t="s">
        <v>68</v>
      </c>
      <c r="R3" s="98" t="s">
        <v>69</v>
      </c>
      <c r="S3" s="98" t="s">
        <v>135</v>
      </c>
      <c r="T3" s="98" t="s">
        <v>136</v>
      </c>
      <c r="V3" s="18" t="s">
        <v>26</v>
      </c>
      <c r="W3" s="19">
        <v>6.12</v>
      </c>
      <c r="X3" s="14"/>
      <c r="Y3" s="14"/>
    </row>
    <row r="4" spans="1:25" x14ac:dyDescent="0.2">
      <c r="A4" s="56">
        <v>2</v>
      </c>
      <c r="B4" s="56" t="s">
        <v>17</v>
      </c>
      <c r="C4" s="56" t="s">
        <v>43</v>
      </c>
      <c r="D4" s="56">
        <v>0.77810000000000001</v>
      </c>
      <c r="E4" s="56">
        <v>57</v>
      </c>
      <c r="F4" s="56">
        <v>291.60000000000002</v>
      </c>
      <c r="G4" s="56">
        <v>27.609000000000002</v>
      </c>
      <c r="H4" s="56">
        <v>2352</v>
      </c>
      <c r="I4" s="44">
        <v>5.7060000000000004</v>
      </c>
      <c r="J4" s="44"/>
      <c r="K4" s="44">
        <f>I4</f>
        <v>5.7060000000000004</v>
      </c>
      <c r="L4" s="44">
        <v>3.6992000000000001E-3</v>
      </c>
      <c r="M4" s="57">
        <f>((L4/$L$2)-1)*1000</f>
        <v>-0.23310417053767907</v>
      </c>
      <c r="N4" s="57">
        <f>M4+$W$2+(M4*$W$2)/1000</f>
        <v>5.9154622388135145</v>
      </c>
      <c r="O4" s="57">
        <f>I4+$W$42</f>
        <v>5.9113750000000005</v>
      </c>
      <c r="P4" s="56">
        <v>21380</v>
      </c>
      <c r="Q4" s="56">
        <v>5162</v>
      </c>
      <c r="R4" s="56">
        <v>199513</v>
      </c>
      <c r="S4" s="57">
        <f>(R4-$Q$2)/$P$2</f>
        <v>0.12700616042578486</v>
      </c>
      <c r="T4" s="57">
        <f>S4/D4</f>
        <v>0.16322601262792039</v>
      </c>
    </row>
    <row r="5" spans="1:25" x14ac:dyDescent="0.2">
      <c r="A5" s="58">
        <v>3</v>
      </c>
      <c r="B5" s="58" t="s">
        <v>17</v>
      </c>
      <c r="C5" s="58" t="s">
        <v>44</v>
      </c>
      <c r="D5" s="58">
        <v>0.57689999999999997</v>
      </c>
      <c r="E5" s="58">
        <v>57</v>
      </c>
      <c r="F5" s="58">
        <v>292.2</v>
      </c>
      <c r="G5" s="58">
        <v>20.58</v>
      </c>
      <c r="H5" s="58">
        <v>1749</v>
      </c>
      <c r="I5" s="43">
        <v>5.9029999999999996</v>
      </c>
      <c r="J5" s="43"/>
      <c r="K5" s="43">
        <f>I5</f>
        <v>5.9029999999999996</v>
      </c>
      <c r="L5" s="43">
        <v>3.6998999999999999E-3</v>
      </c>
      <c r="M5" s="59">
        <f t="shared" ref="M5:M66" si="0">((L5/$L$2)-1)*1000</f>
        <v>-4.3918177057955532E-2</v>
      </c>
      <c r="N5" s="59">
        <f t="shared" ref="N5:N66" si="1">M5+$W$2+(M5*$W$2)/1000</f>
        <v>6.1058117261531386</v>
      </c>
      <c r="O5" s="59">
        <f t="shared" ref="O5:O66" si="2">I5+$W$42</f>
        <v>6.1083749999999997</v>
      </c>
      <c r="P5" s="58">
        <v>15798</v>
      </c>
      <c r="Q5" s="58">
        <v>5163</v>
      </c>
      <c r="R5" s="58">
        <v>148333</v>
      </c>
      <c r="S5" s="59">
        <f t="shared" ref="S5:S8" si="3">(R5-$Q$2)/$P$2</f>
        <v>9.5709255651943645E-2</v>
      </c>
      <c r="T5" s="59">
        <f t="shared" ref="T5:T8" si="4">S5/D5</f>
        <v>0.16590267923720514</v>
      </c>
    </row>
    <row r="6" spans="1:25" x14ac:dyDescent="0.2">
      <c r="A6" s="60">
        <v>4</v>
      </c>
      <c r="B6" s="60" t="s">
        <v>12</v>
      </c>
      <c r="C6" s="60" t="s">
        <v>45</v>
      </c>
      <c r="D6" s="60">
        <v>0.56259999999999999</v>
      </c>
      <c r="E6" s="60">
        <v>57</v>
      </c>
      <c r="F6" s="60">
        <v>291.8</v>
      </c>
      <c r="G6" s="60">
        <v>16.914999999999999</v>
      </c>
      <c r="H6" s="60">
        <v>1442</v>
      </c>
      <c r="I6" s="47">
        <v>5.7290000000000001</v>
      </c>
      <c r="J6" s="48">
        <f>I6</f>
        <v>5.7290000000000001</v>
      </c>
      <c r="K6" s="48"/>
      <c r="L6" s="47">
        <v>3.6993E-3</v>
      </c>
      <c r="M6" s="61">
        <f t="shared" si="0"/>
        <v>-0.20607760004065501</v>
      </c>
      <c r="N6" s="61">
        <f t="shared" si="1"/>
        <v>5.9426550227190953</v>
      </c>
      <c r="O6" s="61">
        <f t="shared" si="2"/>
        <v>5.9343750000000002</v>
      </c>
      <c r="P6" s="60">
        <v>13078</v>
      </c>
      <c r="Q6" s="60">
        <v>5162</v>
      </c>
      <c r="R6" s="60">
        <v>123657</v>
      </c>
      <c r="S6" s="61">
        <f t="shared" si="3"/>
        <v>8.0619720243594567E-2</v>
      </c>
      <c r="T6" s="61">
        <f t="shared" si="4"/>
        <v>0.14329847181584532</v>
      </c>
    </row>
    <row r="7" spans="1:25" x14ac:dyDescent="0.2">
      <c r="A7" s="62">
        <v>5</v>
      </c>
      <c r="B7" s="62" t="s">
        <v>12</v>
      </c>
      <c r="C7" s="62" t="s">
        <v>46</v>
      </c>
      <c r="D7" s="62">
        <v>0.53239999999999998</v>
      </c>
      <c r="E7" s="62">
        <v>57</v>
      </c>
      <c r="F7" s="62">
        <v>291.8</v>
      </c>
      <c r="G7" s="62">
        <v>16.077000000000002</v>
      </c>
      <c r="H7" s="62">
        <v>1367</v>
      </c>
      <c r="I7" s="45">
        <v>5.992</v>
      </c>
      <c r="J7" s="46">
        <f>I7</f>
        <v>5.992</v>
      </c>
      <c r="K7" s="46"/>
      <c r="L7" s="45">
        <v>3.7001999999999998E-3</v>
      </c>
      <c r="M7" s="63">
        <f t="shared" si="0"/>
        <v>3.7161534433449717E-2</v>
      </c>
      <c r="N7" s="63">
        <f t="shared" si="1"/>
        <v>6.1873900778702158</v>
      </c>
      <c r="O7" s="63">
        <f t="shared" si="2"/>
        <v>6.1973750000000001</v>
      </c>
      <c r="P7" s="62">
        <v>12310</v>
      </c>
      <c r="Q7" s="62">
        <v>5168</v>
      </c>
      <c r="R7" s="62">
        <v>116943</v>
      </c>
      <c r="S7" s="63">
        <f t="shared" si="3"/>
        <v>7.6514065326604125E-2</v>
      </c>
      <c r="T7" s="63">
        <f t="shared" si="4"/>
        <v>0.14371537439256973</v>
      </c>
    </row>
    <row r="8" spans="1:25" x14ac:dyDescent="0.2">
      <c r="A8" s="55">
        <v>6</v>
      </c>
      <c r="B8" s="55" t="s">
        <v>149</v>
      </c>
      <c r="C8" s="55" t="s">
        <v>47</v>
      </c>
      <c r="D8" s="55">
        <v>0.5</v>
      </c>
      <c r="E8" s="55">
        <v>33</v>
      </c>
      <c r="F8" s="55">
        <v>301</v>
      </c>
      <c r="G8" s="55">
        <v>16.13</v>
      </c>
      <c r="H8" s="55">
        <v>1399</v>
      </c>
      <c r="I8" s="11">
        <v>9.5169999999999995</v>
      </c>
      <c r="L8" s="11">
        <v>3.7131999999999998E-3</v>
      </c>
      <c r="M8" s="64">
        <f t="shared" si="0"/>
        <v>3.5506156990590121</v>
      </c>
      <c r="N8" s="64">
        <f t="shared" si="1"/>
        <v>9.7224519856082257</v>
      </c>
      <c r="O8" s="64">
        <f t="shared" si="2"/>
        <v>9.7223749999999995</v>
      </c>
      <c r="P8" s="55">
        <v>6359</v>
      </c>
      <c r="Q8" s="55">
        <v>5300</v>
      </c>
      <c r="R8" s="55">
        <v>58758</v>
      </c>
      <c r="S8" s="64">
        <f t="shared" si="3"/>
        <v>4.0933557232310437E-2</v>
      </c>
      <c r="T8" s="64">
        <f t="shared" si="4"/>
        <v>8.1867114464620874E-2</v>
      </c>
    </row>
    <row r="9" spans="1:25" x14ac:dyDescent="0.2">
      <c r="A9" s="55">
        <v>7</v>
      </c>
      <c r="B9" s="55" t="s">
        <v>151</v>
      </c>
      <c r="C9" s="55" t="s">
        <v>48</v>
      </c>
      <c r="D9" s="55">
        <v>0.47</v>
      </c>
      <c r="E9" s="55">
        <v>33</v>
      </c>
      <c r="F9" s="55">
        <v>300.8</v>
      </c>
      <c r="G9" s="55">
        <v>24.231000000000002</v>
      </c>
      <c r="H9" s="55">
        <v>2126</v>
      </c>
      <c r="I9" s="11">
        <v>11.145</v>
      </c>
      <c r="L9" s="11">
        <v>3.7192000000000002E-3</v>
      </c>
      <c r="M9" s="64">
        <f t="shared" si="0"/>
        <v>5.1722099288862289</v>
      </c>
      <c r="N9" s="64">
        <f t="shared" si="1"/>
        <v>11.354019019948879</v>
      </c>
      <c r="O9" s="64">
        <f t="shared" si="2"/>
        <v>11.350375</v>
      </c>
      <c r="P9" s="55">
        <v>10102</v>
      </c>
      <c r="Q9" s="55">
        <v>5320</v>
      </c>
      <c r="R9" s="55">
        <v>92861</v>
      </c>
      <c r="S9" s="64">
        <f t="shared" ref="S9:S66" si="5">(R9-$Q$2)/$P$2</f>
        <v>6.1787764803672436E-2</v>
      </c>
      <c r="T9" s="64">
        <f t="shared" ref="T9:T66" si="6">S9/D9</f>
        <v>0.13146332936951582</v>
      </c>
    </row>
    <row r="10" spans="1:25" x14ac:dyDescent="0.2">
      <c r="A10" s="55">
        <v>8</v>
      </c>
      <c r="B10" s="55" t="s">
        <v>153</v>
      </c>
      <c r="C10" s="55" t="s">
        <v>49</v>
      </c>
      <c r="D10" s="55">
        <v>0.6</v>
      </c>
      <c r="E10" s="55">
        <v>33</v>
      </c>
      <c r="F10" s="55">
        <v>300.3</v>
      </c>
      <c r="G10" s="55">
        <v>23.754999999999999</v>
      </c>
      <c r="H10" s="55">
        <v>2081</v>
      </c>
      <c r="I10" s="11">
        <v>11.189</v>
      </c>
      <c r="J10" s="85"/>
      <c r="K10" s="85"/>
      <c r="L10" s="11">
        <v>3.7193999999999999E-3</v>
      </c>
      <c r="M10" s="64">
        <f t="shared" si="0"/>
        <v>5.226263069880499</v>
      </c>
      <c r="N10" s="64">
        <f t="shared" si="1"/>
        <v>11.408404587760264</v>
      </c>
      <c r="O10" s="64">
        <f t="shared" si="2"/>
        <v>11.394375</v>
      </c>
      <c r="P10" s="55">
        <v>9879</v>
      </c>
      <c r="Q10" s="55">
        <v>5313</v>
      </c>
      <c r="R10" s="55">
        <v>90677</v>
      </c>
      <c r="S10" s="64">
        <f t="shared" si="5"/>
        <v>6.0452234517895387E-2</v>
      </c>
      <c r="T10" s="64">
        <f t="shared" si="6"/>
        <v>0.10075372419649231</v>
      </c>
    </row>
    <row r="11" spans="1:25" x14ac:dyDescent="0.2">
      <c r="A11" s="55">
        <v>9</v>
      </c>
      <c r="B11" s="55" t="s">
        <v>155</v>
      </c>
      <c r="C11" s="55" t="s">
        <v>50</v>
      </c>
      <c r="D11" s="55">
        <v>0.52</v>
      </c>
      <c r="E11" s="55">
        <v>33</v>
      </c>
      <c r="F11" s="55">
        <v>300.8</v>
      </c>
      <c r="G11" s="55">
        <v>13.430999999999999</v>
      </c>
      <c r="H11" s="55">
        <v>1158</v>
      </c>
      <c r="I11" s="11">
        <v>9.4749999999999996</v>
      </c>
      <c r="J11" s="85"/>
      <c r="K11" s="85"/>
      <c r="L11" s="11">
        <v>3.7131E-3</v>
      </c>
      <c r="M11" s="64">
        <f t="shared" si="0"/>
        <v>3.523589128561877</v>
      </c>
      <c r="N11" s="64">
        <f t="shared" si="1"/>
        <v>9.6952592017025321</v>
      </c>
      <c r="O11" s="64">
        <f t="shared" si="2"/>
        <v>9.6803749999999997</v>
      </c>
      <c r="P11" s="55">
        <v>5440</v>
      </c>
      <c r="Q11" s="55">
        <v>5307</v>
      </c>
      <c r="R11" s="55">
        <v>50755</v>
      </c>
      <c r="S11" s="64">
        <f t="shared" si="5"/>
        <v>3.6039670383833475E-2</v>
      </c>
      <c r="T11" s="64">
        <f t="shared" si="6"/>
        <v>6.9307058430448987E-2</v>
      </c>
    </row>
    <row r="12" spans="1:25" x14ac:dyDescent="0.2">
      <c r="A12" s="55">
        <v>10</v>
      </c>
      <c r="B12" s="88" t="s">
        <v>157</v>
      </c>
      <c r="C12" s="55" t="s">
        <v>51</v>
      </c>
      <c r="D12" s="11">
        <v>0.55000000000000004</v>
      </c>
      <c r="E12" s="55">
        <v>33</v>
      </c>
      <c r="F12" s="55">
        <v>300.8</v>
      </c>
      <c r="G12" s="11">
        <v>17.404</v>
      </c>
      <c r="H12" s="11">
        <v>1510</v>
      </c>
      <c r="I12" s="11">
        <v>10.023999999999999</v>
      </c>
      <c r="L12" s="11">
        <v>3.7150999999999998E-3</v>
      </c>
      <c r="M12" s="64">
        <f t="shared" si="0"/>
        <v>4.0641205385043566</v>
      </c>
      <c r="N12" s="64">
        <f t="shared" si="1"/>
        <v>10.239114879816158</v>
      </c>
      <c r="O12" s="64">
        <f t="shared" si="2"/>
        <v>10.229374999999999</v>
      </c>
      <c r="P12" s="55">
        <v>7099</v>
      </c>
      <c r="Q12" s="55">
        <v>5315</v>
      </c>
      <c r="R12" s="55">
        <v>65910</v>
      </c>
      <c r="S12" s="64">
        <f t="shared" si="5"/>
        <v>4.5307052014305599E-2</v>
      </c>
      <c r="T12" s="64">
        <f t="shared" si="6"/>
        <v>8.2376458207828351E-2</v>
      </c>
    </row>
    <row r="13" spans="1:25" x14ac:dyDescent="0.2">
      <c r="A13" s="55">
        <v>11</v>
      </c>
      <c r="B13" s="88" t="s">
        <v>159</v>
      </c>
      <c r="C13" s="55" t="s">
        <v>52</v>
      </c>
      <c r="D13" s="11">
        <v>0.55000000000000004</v>
      </c>
      <c r="E13" s="55">
        <v>33</v>
      </c>
      <c r="F13" s="55">
        <v>300.5</v>
      </c>
      <c r="G13" s="11">
        <v>24.414000000000001</v>
      </c>
      <c r="H13" s="11">
        <v>2139</v>
      </c>
      <c r="I13" s="11">
        <v>10.852</v>
      </c>
      <c r="L13" s="11">
        <v>3.7180999999999998E-3</v>
      </c>
      <c r="M13" s="64">
        <f t="shared" si="0"/>
        <v>4.874917653417965</v>
      </c>
      <c r="N13" s="64">
        <f t="shared" si="1"/>
        <v>11.054898396986486</v>
      </c>
      <c r="O13" s="64">
        <f t="shared" si="2"/>
        <v>11.057375</v>
      </c>
      <c r="P13" s="55">
        <v>10110</v>
      </c>
      <c r="Q13" s="55">
        <v>5313</v>
      </c>
      <c r="R13" s="55">
        <v>92819</v>
      </c>
      <c r="S13" s="64">
        <f t="shared" si="5"/>
        <v>6.1762081528945953E-2</v>
      </c>
      <c r="T13" s="64">
        <f t="shared" si="6"/>
        <v>0.11229469368899263</v>
      </c>
    </row>
    <row r="14" spans="1:25" x14ac:dyDescent="0.2">
      <c r="A14" s="55">
        <v>12</v>
      </c>
      <c r="B14" s="88" t="s">
        <v>161</v>
      </c>
      <c r="C14" s="55" t="s">
        <v>53</v>
      </c>
      <c r="D14" s="11">
        <v>0.52</v>
      </c>
      <c r="E14" s="55">
        <v>33</v>
      </c>
      <c r="F14" s="55">
        <v>300.5</v>
      </c>
      <c r="G14" s="11">
        <v>26.425999999999998</v>
      </c>
      <c r="H14" s="11">
        <v>2338</v>
      </c>
      <c r="I14" s="11">
        <v>11.233000000000001</v>
      </c>
      <c r="L14" s="11">
        <v>3.7195000000000001E-3</v>
      </c>
      <c r="M14" s="64">
        <f t="shared" si="0"/>
        <v>5.2532896403776341</v>
      </c>
      <c r="N14" s="64">
        <f t="shared" si="1"/>
        <v>11.435597371665956</v>
      </c>
      <c r="O14" s="64">
        <f t="shared" si="2"/>
        <v>11.438375000000001</v>
      </c>
      <c r="P14" s="55">
        <v>11065</v>
      </c>
      <c r="Q14" s="55">
        <v>5312</v>
      </c>
      <c r="R14" s="55">
        <v>100472</v>
      </c>
      <c r="S14" s="64">
        <f t="shared" si="5"/>
        <v>6.6441941088035569E-2</v>
      </c>
      <c r="T14" s="64">
        <f t="shared" si="6"/>
        <v>0.12777296363083762</v>
      </c>
    </row>
    <row r="15" spans="1:25" x14ac:dyDescent="0.2">
      <c r="A15" s="55">
        <v>13</v>
      </c>
      <c r="B15" s="88" t="s">
        <v>163</v>
      </c>
      <c r="C15" s="55" t="s">
        <v>54</v>
      </c>
      <c r="D15" s="11">
        <v>0.5</v>
      </c>
      <c r="E15" s="55">
        <v>33</v>
      </c>
      <c r="F15" s="55">
        <v>301</v>
      </c>
      <c r="G15" s="11">
        <v>15.284000000000001</v>
      </c>
      <c r="H15" s="11">
        <v>1323</v>
      </c>
      <c r="I15" s="11">
        <v>10.869</v>
      </c>
      <c r="L15" s="11">
        <v>3.7182000000000001E-3</v>
      </c>
      <c r="M15" s="64">
        <f t="shared" si="0"/>
        <v>4.9019442239151001</v>
      </c>
      <c r="N15" s="64">
        <f t="shared" si="1"/>
        <v>11.082091180892178</v>
      </c>
      <c r="O15" s="64">
        <f t="shared" si="2"/>
        <v>11.074375</v>
      </c>
      <c r="P15" s="55">
        <v>6207</v>
      </c>
      <c r="Q15" s="55">
        <v>5313</v>
      </c>
      <c r="R15" s="55">
        <v>57703</v>
      </c>
      <c r="S15" s="64">
        <f t="shared" si="5"/>
        <v>4.0288417831442866E-2</v>
      </c>
      <c r="T15" s="64">
        <f t="shared" si="6"/>
        <v>8.0576835662885732E-2</v>
      </c>
    </row>
    <row r="16" spans="1:25" x14ac:dyDescent="0.2">
      <c r="A16" s="55">
        <v>14</v>
      </c>
      <c r="B16" s="88" t="s">
        <v>165</v>
      </c>
      <c r="C16" s="55" t="s">
        <v>55</v>
      </c>
      <c r="D16" s="11">
        <v>0.56000000000000005</v>
      </c>
      <c r="E16" s="55">
        <v>33</v>
      </c>
      <c r="F16" s="55">
        <v>301.2</v>
      </c>
      <c r="G16" s="11">
        <v>19.574999999999999</v>
      </c>
      <c r="H16" s="11">
        <v>1702</v>
      </c>
      <c r="I16" s="11">
        <v>11.089</v>
      </c>
      <c r="L16" s="11">
        <v>3.7190000000000001E-3</v>
      </c>
      <c r="M16" s="64">
        <f t="shared" si="0"/>
        <v>5.1181567878919587</v>
      </c>
      <c r="N16" s="64">
        <f t="shared" si="1"/>
        <v>11.299633452137495</v>
      </c>
      <c r="O16" s="64">
        <f t="shared" si="2"/>
        <v>11.294375</v>
      </c>
      <c r="P16" s="55">
        <v>8001</v>
      </c>
      <c r="Q16" s="55">
        <v>5297</v>
      </c>
      <c r="R16" s="55">
        <v>74024</v>
      </c>
      <c r="S16" s="64">
        <f t="shared" si="5"/>
        <v>5.0268816088845411E-2</v>
      </c>
      <c r="T16" s="64">
        <f t="shared" si="6"/>
        <v>8.9765743015795374E-2</v>
      </c>
    </row>
    <row r="17" spans="1:27" x14ac:dyDescent="0.2">
      <c r="A17" s="55">
        <v>15</v>
      </c>
      <c r="B17" s="88" t="s">
        <v>167</v>
      </c>
      <c r="C17" s="55" t="s">
        <v>56</v>
      </c>
      <c r="D17" s="11">
        <v>0.49</v>
      </c>
      <c r="E17" s="55">
        <v>33</v>
      </c>
      <c r="F17" s="55">
        <v>300.3</v>
      </c>
      <c r="G17" s="11">
        <v>23.158999999999999</v>
      </c>
      <c r="H17" s="11">
        <v>2034</v>
      </c>
      <c r="I17" s="11">
        <v>12.195</v>
      </c>
      <c r="L17" s="11">
        <v>3.7231E-3</v>
      </c>
      <c r="M17" s="64">
        <f t="shared" si="0"/>
        <v>6.226246178274053</v>
      </c>
      <c r="N17" s="64">
        <f t="shared" si="1"/>
        <v>12.414537592270438</v>
      </c>
      <c r="O17" s="64">
        <f t="shared" si="2"/>
        <v>12.400375</v>
      </c>
      <c r="P17" s="55">
        <v>9608</v>
      </c>
      <c r="Q17" s="55">
        <v>5307</v>
      </c>
      <c r="R17" s="55">
        <v>87801</v>
      </c>
      <c r="S17" s="64">
        <f t="shared" si="5"/>
        <v>5.8693541705672501E-2</v>
      </c>
      <c r="T17" s="64">
        <f t="shared" si="6"/>
        <v>0.11978273817484184</v>
      </c>
      <c r="U17" s="54"/>
    </row>
    <row r="18" spans="1:27" x14ac:dyDescent="0.2">
      <c r="A18" s="55">
        <v>16</v>
      </c>
      <c r="B18" s="88" t="s">
        <v>169</v>
      </c>
      <c r="C18" s="55" t="s">
        <v>57</v>
      </c>
      <c r="D18" s="11">
        <v>0.47</v>
      </c>
      <c r="E18" s="11">
        <v>33</v>
      </c>
      <c r="F18" s="11">
        <v>301</v>
      </c>
      <c r="G18" s="11">
        <v>19.806000000000001</v>
      </c>
      <c r="H18" s="11">
        <v>1729</v>
      </c>
      <c r="I18" s="11">
        <v>12.08</v>
      </c>
      <c r="L18" s="11">
        <v>3.7226E-3</v>
      </c>
      <c r="M18" s="64">
        <f t="shared" si="0"/>
        <v>6.0911133257883776</v>
      </c>
      <c r="N18" s="64">
        <f t="shared" si="1"/>
        <v>12.278573672741976</v>
      </c>
      <c r="O18" s="64">
        <f t="shared" si="2"/>
        <v>12.285375</v>
      </c>
      <c r="P18" s="55">
        <v>8134</v>
      </c>
      <c r="Q18" s="55">
        <v>5305</v>
      </c>
      <c r="R18" s="55">
        <v>74996</v>
      </c>
      <c r="S18" s="64">
        <f t="shared" si="5"/>
        <v>5.0863200446801135E-2</v>
      </c>
      <c r="T18" s="64">
        <f t="shared" si="6"/>
        <v>0.10821957541872583</v>
      </c>
      <c r="U18" s="54"/>
    </row>
    <row r="19" spans="1:27" x14ac:dyDescent="0.2">
      <c r="A19" s="55">
        <v>17</v>
      </c>
      <c r="B19" s="88" t="s">
        <v>171</v>
      </c>
      <c r="C19" s="55" t="s">
        <v>58</v>
      </c>
      <c r="D19" s="55">
        <v>0.51</v>
      </c>
      <c r="E19" s="55">
        <v>33</v>
      </c>
      <c r="F19" s="55">
        <v>300.5</v>
      </c>
      <c r="G19" s="11">
        <v>20.675000000000001</v>
      </c>
      <c r="H19" s="11">
        <v>1803</v>
      </c>
      <c r="I19" s="11">
        <v>11.648</v>
      </c>
      <c r="L19" s="11">
        <v>3.7209999999999999E-3</v>
      </c>
      <c r="M19" s="64">
        <f t="shared" si="0"/>
        <v>5.6586881978344383</v>
      </c>
      <c r="N19" s="64">
        <f t="shared" si="1"/>
        <v>11.84348913025112</v>
      </c>
      <c r="O19" s="64">
        <f t="shared" si="2"/>
        <v>11.853375</v>
      </c>
      <c r="P19" s="55">
        <v>8451</v>
      </c>
      <c r="Q19" s="55">
        <v>5312</v>
      </c>
      <c r="R19" s="55">
        <v>78124</v>
      </c>
      <c r="S19" s="64">
        <f t="shared" si="5"/>
        <v>5.2775992907382906E-2</v>
      </c>
      <c r="T19" s="64">
        <f t="shared" si="6"/>
        <v>0.10348233903408413</v>
      </c>
    </row>
    <row r="20" spans="1:27" x14ac:dyDescent="0.2">
      <c r="A20" s="55">
        <v>18</v>
      </c>
      <c r="B20" s="88" t="s">
        <v>173</v>
      </c>
      <c r="C20" s="55" t="s">
        <v>59</v>
      </c>
      <c r="D20" s="11">
        <v>0.52</v>
      </c>
      <c r="E20" s="55">
        <v>33</v>
      </c>
      <c r="F20" s="55">
        <v>301.2</v>
      </c>
      <c r="G20" s="11">
        <v>18.201000000000001</v>
      </c>
      <c r="H20" s="11">
        <v>1579</v>
      </c>
      <c r="I20" s="11">
        <v>11.94</v>
      </c>
      <c r="L20" s="11">
        <v>3.7220999999999999E-3</v>
      </c>
      <c r="M20" s="64">
        <f t="shared" si="0"/>
        <v>5.9559804733027022</v>
      </c>
      <c r="N20" s="64">
        <f t="shared" si="1"/>
        <v>12.142609753213515</v>
      </c>
      <c r="O20" s="64">
        <f t="shared" si="2"/>
        <v>12.145375</v>
      </c>
      <c r="P20" s="55">
        <v>7392</v>
      </c>
      <c r="Q20" s="55">
        <v>5309</v>
      </c>
      <c r="R20" s="55">
        <v>68726</v>
      </c>
      <c r="S20" s="64">
        <f t="shared" si="5"/>
        <v>4.7029054434062086E-2</v>
      </c>
      <c r="T20" s="64">
        <f t="shared" si="6"/>
        <v>9.0440489296273241E-2</v>
      </c>
    </row>
    <row r="21" spans="1:27" ht="13.5" thickBot="1" x14ac:dyDescent="0.25">
      <c r="A21" s="55">
        <v>19</v>
      </c>
      <c r="B21" s="88" t="s">
        <v>175</v>
      </c>
      <c r="C21" s="55" t="s">
        <v>60</v>
      </c>
      <c r="D21" s="11">
        <v>0.5</v>
      </c>
      <c r="E21" s="55">
        <v>33</v>
      </c>
      <c r="F21" s="55">
        <v>301.8</v>
      </c>
      <c r="G21" s="11">
        <v>27.045000000000002</v>
      </c>
      <c r="H21" s="11">
        <v>2356</v>
      </c>
      <c r="I21" s="11">
        <v>11.535</v>
      </c>
      <c r="L21" s="11">
        <v>3.7206000000000001E-3</v>
      </c>
      <c r="M21" s="64">
        <f t="shared" si="0"/>
        <v>5.550581915845898</v>
      </c>
      <c r="N21" s="64">
        <f t="shared" si="1"/>
        <v>11.734717994628351</v>
      </c>
      <c r="O21" s="64">
        <f t="shared" si="2"/>
        <v>11.740375</v>
      </c>
      <c r="P21" s="55">
        <v>11185</v>
      </c>
      <c r="Q21" s="55">
        <v>5322</v>
      </c>
      <c r="R21" s="55">
        <v>102964</v>
      </c>
      <c r="S21" s="64">
        <f t="shared" si="5"/>
        <v>6.7965815388473488E-2</v>
      </c>
      <c r="T21" s="64">
        <f t="shared" si="6"/>
        <v>0.13593163077694698</v>
      </c>
    </row>
    <row r="22" spans="1:27" ht="15" x14ac:dyDescent="0.2">
      <c r="A22" s="55">
        <v>20</v>
      </c>
      <c r="B22" s="88" t="s">
        <v>177</v>
      </c>
      <c r="C22" s="55" t="s">
        <v>61</v>
      </c>
      <c r="D22" s="11">
        <v>0.56000000000000005</v>
      </c>
      <c r="E22" s="55">
        <v>33</v>
      </c>
      <c r="F22" s="55">
        <v>301.8</v>
      </c>
      <c r="G22" s="11">
        <v>24.001000000000001</v>
      </c>
      <c r="H22" s="11">
        <v>2105</v>
      </c>
      <c r="I22" s="11">
        <v>11.398999999999999</v>
      </c>
      <c r="L22" s="11">
        <v>3.7201000000000001E-3</v>
      </c>
      <c r="M22" s="64">
        <f t="shared" si="0"/>
        <v>5.4154490633604446</v>
      </c>
      <c r="N22" s="64">
        <f t="shared" si="1"/>
        <v>11.598754075100112</v>
      </c>
      <c r="O22" s="64">
        <f t="shared" si="2"/>
        <v>11.604374999999999</v>
      </c>
      <c r="P22" s="55">
        <v>9936</v>
      </c>
      <c r="Q22" s="55">
        <v>5320</v>
      </c>
      <c r="R22" s="55">
        <v>90508</v>
      </c>
      <c r="S22" s="64">
        <f t="shared" si="5"/>
        <v>6.0348889912448356E-2</v>
      </c>
      <c r="T22" s="64">
        <f t="shared" si="6"/>
        <v>0.10776587484365777</v>
      </c>
      <c r="V22" s="24" t="s">
        <v>27</v>
      </c>
      <c r="W22" s="31" t="s">
        <v>37</v>
      </c>
      <c r="X22" s="28" t="s">
        <v>28</v>
      </c>
      <c r="Y22" s="25" t="s">
        <v>36</v>
      </c>
      <c r="Z22" s="4"/>
    </row>
    <row r="23" spans="1:27" x14ac:dyDescent="0.2">
      <c r="A23" s="55">
        <v>21</v>
      </c>
      <c r="B23" s="88" t="s">
        <v>179</v>
      </c>
      <c r="C23" s="55" t="s">
        <v>62</v>
      </c>
      <c r="D23" s="11">
        <v>0.6</v>
      </c>
      <c r="E23" s="55">
        <v>33</v>
      </c>
      <c r="F23" s="55">
        <v>305.8</v>
      </c>
      <c r="G23" s="11">
        <v>30.984000000000002</v>
      </c>
      <c r="H23" s="11">
        <v>2655</v>
      </c>
      <c r="I23" s="11">
        <v>12.159000000000001</v>
      </c>
      <c r="L23" s="11">
        <v>3.7228999999999999E-3</v>
      </c>
      <c r="M23" s="64">
        <f t="shared" si="0"/>
        <v>6.1721930372797829</v>
      </c>
      <c r="N23" s="64">
        <f t="shared" si="1"/>
        <v>12.360152024459055</v>
      </c>
      <c r="O23" s="64">
        <f t="shared" si="2"/>
        <v>12.364375000000001</v>
      </c>
      <c r="P23" s="55">
        <v>12894</v>
      </c>
      <c r="Q23" s="55">
        <v>5349</v>
      </c>
      <c r="R23" s="55">
        <v>118354</v>
      </c>
      <c r="S23" s="64">
        <f t="shared" si="5"/>
        <v>7.7376901056105687E-2</v>
      </c>
      <c r="T23" s="64">
        <f t="shared" si="6"/>
        <v>0.12896150176017615</v>
      </c>
      <c r="V23" s="26" t="s">
        <v>40</v>
      </c>
      <c r="W23" s="7"/>
      <c r="X23" s="26" t="s">
        <v>29</v>
      </c>
      <c r="Y23" s="2"/>
      <c r="Z23" s="7"/>
    </row>
    <row r="24" spans="1:27" x14ac:dyDescent="0.2">
      <c r="A24" s="56">
        <v>22</v>
      </c>
      <c r="B24" s="56" t="s">
        <v>17</v>
      </c>
      <c r="C24" s="56" t="s">
        <v>63</v>
      </c>
      <c r="D24" s="56">
        <v>0.55549999999999999</v>
      </c>
      <c r="E24" s="56">
        <v>50</v>
      </c>
      <c r="F24" s="56">
        <v>296.39999999999998</v>
      </c>
      <c r="G24" s="56">
        <v>24.321999999999999</v>
      </c>
      <c r="H24" s="56">
        <v>2025</v>
      </c>
      <c r="I24" s="44">
        <v>5.9210000000000003</v>
      </c>
      <c r="J24" s="44"/>
      <c r="K24" s="44">
        <f>I24</f>
        <v>5.9210000000000003</v>
      </c>
      <c r="L24" s="44">
        <v>3.7000000000000002E-3</v>
      </c>
      <c r="M24" s="57">
        <f t="shared" si="0"/>
        <v>-1.6891606560709427E-2</v>
      </c>
      <c r="N24" s="57">
        <f t="shared" si="1"/>
        <v>6.1330045100589423</v>
      </c>
      <c r="O24" s="57">
        <f t="shared" si="2"/>
        <v>6.1263750000000003</v>
      </c>
      <c r="P24" s="56">
        <v>15476</v>
      </c>
      <c r="Q24" s="56">
        <v>5213</v>
      </c>
      <c r="R24" s="56">
        <v>146127</v>
      </c>
      <c r="S24" s="57">
        <f t="shared" si="5"/>
        <v>9.4360272222262245E-2</v>
      </c>
      <c r="T24" s="57">
        <f t="shared" si="6"/>
        <v>0.16986547654772682</v>
      </c>
      <c r="V24" s="5"/>
      <c r="W24" s="27">
        <f>I6</f>
        <v>5.7290000000000001</v>
      </c>
      <c r="X24" s="5"/>
      <c r="Y24" s="6">
        <f>O4</f>
        <v>5.9113750000000005</v>
      </c>
      <c r="Z24" s="7"/>
      <c r="AA24" s="54"/>
    </row>
    <row r="25" spans="1:27" x14ac:dyDescent="0.2">
      <c r="A25" s="58">
        <v>23</v>
      </c>
      <c r="B25" s="58" t="s">
        <v>17</v>
      </c>
      <c r="C25" s="58" t="s">
        <v>14</v>
      </c>
      <c r="D25" s="58">
        <v>0.52290000000000003</v>
      </c>
      <c r="E25" s="58">
        <v>50</v>
      </c>
      <c r="F25" s="58">
        <v>296.2</v>
      </c>
      <c r="G25" s="58">
        <v>22.98</v>
      </c>
      <c r="H25" s="58">
        <v>1910</v>
      </c>
      <c r="I25" s="43">
        <v>5.91</v>
      </c>
      <c r="J25" s="43"/>
      <c r="K25" s="43">
        <f>I25</f>
        <v>5.91</v>
      </c>
      <c r="L25" s="43">
        <v>3.6998999999999999E-3</v>
      </c>
      <c r="M25" s="59">
        <f t="shared" si="0"/>
        <v>-4.3918177057955532E-2</v>
      </c>
      <c r="N25" s="59">
        <f t="shared" si="1"/>
        <v>6.1058117261531386</v>
      </c>
      <c r="O25" s="59">
        <f t="shared" si="2"/>
        <v>6.1153750000000002</v>
      </c>
      <c r="P25" s="58">
        <v>14506</v>
      </c>
      <c r="Q25" s="58">
        <v>5216</v>
      </c>
      <c r="R25" s="58">
        <v>137440</v>
      </c>
      <c r="S25" s="59">
        <f t="shared" si="5"/>
        <v>8.9048114899668296E-2</v>
      </c>
      <c r="T25" s="59">
        <f t="shared" si="6"/>
        <v>0.17029664352585253</v>
      </c>
      <c r="V25" s="5"/>
      <c r="W25" s="27">
        <f>I7</f>
        <v>5.992</v>
      </c>
      <c r="X25" s="5"/>
      <c r="Y25" s="6">
        <f>O5</f>
        <v>6.1083749999999997</v>
      </c>
      <c r="Z25" s="7"/>
    </row>
    <row r="26" spans="1:27" x14ac:dyDescent="0.2">
      <c r="A26" s="60">
        <v>24</v>
      </c>
      <c r="B26" s="60" t="s">
        <v>12</v>
      </c>
      <c r="C26" s="60" t="s">
        <v>15</v>
      </c>
      <c r="D26" s="60">
        <v>0.47460000000000002</v>
      </c>
      <c r="E26" s="60">
        <v>50</v>
      </c>
      <c r="F26" s="60">
        <v>295.5</v>
      </c>
      <c r="G26" s="60">
        <v>17.614999999999998</v>
      </c>
      <c r="H26" s="60">
        <v>1479</v>
      </c>
      <c r="I26" s="47">
        <v>5.9850000000000003</v>
      </c>
      <c r="J26" s="48">
        <f>I26</f>
        <v>5.9850000000000003</v>
      </c>
      <c r="K26" s="48"/>
      <c r="L26" s="47">
        <v>3.7001999999999998E-3</v>
      </c>
      <c r="M26" s="61">
        <f t="shared" si="0"/>
        <v>3.7161534433449717E-2</v>
      </c>
      <c r="N26" s="61">
        <f t="shared" si="1"/>
        <v>6.1873900778702158</v>
      </c>
      <c r="O26" s="61">
        <f t="shared" si="2"/>
        <v>6.1903750000000004</v>
      </c>
      <c r="P26" s="60">
        <v>11078</v>
      </c>
      <c r="Q26" s="60">
        <v>5193</v>
      </c>
      <c r="R26" s="60">
        <v>105753</v>
      </c>
      <c r="S26" s="61">
        <f t="shared" si="5"/>
        <v>6.9671307131620092E-2</v>
      </c>
      <c r="T26" s="61">
        <f t="shared" si="6"/>
        <v>0.1468000571673411</v>
      </c>
      <c r="V26" s="5"/>
      <c r="W26" s="27">
        <f>I26</f>
        <v>5.9850000000000003</v>
      </c>
      <c r="X26" s="5"/>
      <c r="Y26" s="6">
        <f>O24</f>
        <v>6.1263750000000003</v>
      </c>
      <c r="Z26" s="7"/>
    </row>
    <row r="27" spans="1:27" x14ac:dyDescent="0.2">
      <c r="A27" s="62">
        <v>25</v>
      </c>
      <c r="B27" s="62" t="s">
        <v>12</v>
      </c>
      <c r="C27" s="62" t="s">
        <v>16</v>
      </c>
      <c r="D27" s="62">
        <v>0.57869999999999999</v>
      </c>
      <c r="E27" s="62">
        <v>50</v>
      </c>
      <c r="F27" s="62">
        <v>295.10000000000002</v>
      </c>
      <c r="G27" s="62">
        <v>21.693000000000001</v>
      </c>
      <c r="H27" s="62">
        <v>1818</v>
      </c>
      <c r="I27" s="45">
        <v>5.9459999999999997</v>
      </c>
      <c r="J27" s="46">
        <f>I27</f>
        <v>5.9459999999999997</v>
      </c>
      <c r="K27" s="46"/>
      <c r="L27" s="45">
        <v>3.7001E-3</v>
      </c>
      <c r="M27" s="63">
        <f t="shared" si="0"/>
        <v>1.0134963936314634E-2</v>
      </c>
      <c r="N27" s="63">
        <f t="shared" si="1"/>
        <v>6.1601972939645231</v>
      </c>
      <c r="O27" s="63">
        <f t="shared" si="2"/>
        <v>6.1513749999999998</v>
      </c>
      <c r="P27" s="62">
        <v>13762</v>
      </c>
      <c r="Q27" s="62">
        <v>5189</v>
      </c>
      <c r="R27" s="62">
        <v>129723</v>
      </c>
      <c r="S27" s="63">
        <f t="shared" si="5"/>
        <v>8.4329118921947846E-2</v>
      </c>
      <c r="T27" s="63">
        <f t="shared" si="6"/>
        <v>0.14572165011568661</v>
      </c>
      <c r="V27" s="5"/>
      <c r="W27" s="27">
        <f>I27</f>
        <v>5.9459999999999997</v>
      </c>
      <c r="X27" s="5"/>
      <c r="Y27" s="6">
        <f>O25</f>
        <v>6.1153750000000002</v>
      </c>
      <c r="Z27" s="7"/>
    </row>
    <row r="28" spans="1:27" x14ac:dyDescent="0.2">
      <c r="A28" s="55">
        <v>26</v>
      </c>
      <c r="B28" s="55" t="s">
        <v>185</v>
      </c>
      <c r="C28" s="55" t="s">
        <v>18</v>
      </c>
      <c r="D28" s="55">
        <v>0.6</v>
      </c>
      <c r="E28" s="55">
        <v>33</v>
      </c>
      <c r="F28" s="55">
        <v>303.89999999999998</v>
      </c>
      <c r="G28" s="55">
        <v>29.577999999999999</v>
      </c>
      <c r="H28" s="55">
        <v>2564</v>
      </c>
      <c r="I28" s="11">
        <v>12.435</v>
      </c>
      <c r="L28" s="11">
        <v>3.7239E-3</v>
      </c>
      <c r="M28" s="64">
        <f t="shared" si="0"/>
        <v>6.4424587422509116</v>
      </c>
      <c r="N28" s="64">
        <f t="shared" si="1"/>
        <v>12.632079863515756</v>
      </c>
      <c r="O28" s="64">
        <f t="shared" si="2"/>
        <v>12.640375000000001</v>
      </c>
      <c r="P28" s="55">
        <v>12201</v>
      </c>
      <c r="Q28" s="55">
        <v>5324</v>
      </c>
      <c r="R28" s="55">
        <v>112023</v>
      </c>
      <c r="S28" s="64">
        <f t="shared" si="5"/>
        <v>7.3505453144359134E-2</v>
      </c>
      <c r="T28" s="64">
        <f t="shared" si="6"/>
        <v>0.12250908857393189</v>
      </c>
      <c r="V28" s="5"/>
      <c r="W28" s="27">
        <f>I45</f>
        <v>5.867</v>
      </c>
      <c r="X28" s="5"/>
      <c r="Y28" s="6">
        <f>O43</f>
        <v>6.0343749999999998</v>
      </c>
      <c r="Z28" s="7"/>
    </row>
    <row r="29" spans="1:27" x14ac:dyDescent="0.2">
      <c r="A29" s="55">
        <v>27</v>
      </c>
      <c r="B29" s="55" t="s">
        <v>187</v>
      </c>
      <c r="C29" s="55" t="s">
        <v>19</v>
      </c>
      <c r="D29" s="55">
        <v>0.52</v>
      </c>
      <c r="E29" s="55">
        <v>33</v>
      </c>
      <c r="F29" s="55">
        <v>303.89999999999998</v>
      </c>
      <c r="G29" s="55">
        <v>28.143000000000001</v>
      </c>
      <c r="H29" s="55">
        <v>2440</v>
      </c>
      <c r="I29" s="11">
        <v>11.868</v>
      </c>
      <c r="L29" s="11">
        <v>3.7219000000000002E-3</v>
      </c>
      <c r="M29" s="64">
        <f t="shared" si="0"/>
        <v>5.9019273323086541</v>
      </c>
      <c r="N29" s="64">
        <f t="shared" si="1"/>
        <v>12.088224185402353</v>
      </c>
      <c r="O29" s="64">
        <f t="shared" si="2"/>
        <v>12.073375</v>
      </c>
      <c r="P29" s="55">
        <v>11660</v>
      </c>
      <c r="Q29" s="55">
        <v>5336</v>
      </c>
      <c r="R29" s="55">
        <v>106982</v>
      </c>
      <c r="S29" s="64">
        <f t="shared" si="5"/>
        <v>7.0422848670640234E-2</v>
      </c>
      <c r="T29" s="64">
        <f t="shared" si="6"/>
        <v>0.13542855513584659</v>
      </c>
      <c r="V29" s="5"/>
      <c r="W29" s="27">
        <f>I46</f>
        <v>5.9930000000000003</v>
      </c>
      <c r="X29" s="5"/>
      <c r="Y29" s="6">
        <f>O44</f>
        <v>6.0463750000000003</v>
      </c>
      <c r="Z29" s="7"/>
    </row>
    <row r="30" spans="1:27" x14ac:dyDescent="0.2">
      <c r="A30" s="55">
        <v>28</v>
      </c>
      <c r="B30" s="55" t="s">
        <v>189</v>
      </c>
      <c r="C30" s="55" t="s">
        <v>20</v>
      </c>
      <c r="D30" s="55">
        <v>0.47</v>
      </c>
      <c r="E30" s="55">
        <v>33</v>
      </c>
      <c r="F30" s="55">
        <v>303.89999999999998</v>
      </c>
      <c r="G30" s="55">
        <v>24.977</v>
      </c>
      <c r="H30" s="55">
        <v>2166</v>
      </c>
      <c r="I30" s="11">
        <v>11.612</v>
      </c>
      <c r="J30" s="85"/>
      <c r="K30" s="85"/>
      <c r="L30" s="11">
        <v>3.7209000000000001E-3</v>
      </c>
      <c r="M30" s="64">
        <f t="shared" si="0"/>
        <v>5.6316616273373032</v>
      </c>
      <c r="N30" s="64">
        <f t="shared" si="1"/>
        <v>11.816296346345428</v>
      </c>
      <c r="O30" s="64">
        <f t="shared" si="2"/>
        <v>11.817375</v>
      </c>
      <c r="P30" s="55">
        <v>10351</v>
      </c>
      <c r="Q30" s="55">
        <v>5347</v>
      </c>
      <c r="R30" s="55">
        <v>94641</v>
      </c>
      <c r="S30" s="64">
        <f t="shared" si="5"/>
        <v>6.2876246446842365E-2</v>
      </c>
      <c r="T30" s="64">
        <f t="shared" si="6"/>
        <v>0.13377924775923908</v>
      </c>
      <c r="V30" s="5"/>
      <c r="W30" s="27">
        <f>I56</f>
        <v>6.0190000000000001</v>
      </c>
      <c r="X30" s="5"/>
      <c r="Y30" s="6">
        <f>O54</f>
        <v>5.8363750000000003</v>
      </c>
      <c r="Z30" s="27"/>
    </row>
    <row r="31" spans="1:27" s="33" customFormat="1" x14ac:dyDescent="0.2">
      <c r="A31" s="55">
        <v>29</v>
      </c>
      <c r="B31" s="55" t="s">
        <v>191</v>
      </c>
      <c r="C31" s="55" t="s">
        <v>21</v>
      </c>
      <c r="D31" s="55">
        <v>0.55000000000000004</v>
      </c>
      <c r="E31" s="55">
        <v>33</v>
      </c>
      <c r="F31" s="55">
        <v>303.7</v>
      </c>
      <c r="G31" s="55">
        <v>20.91</v>
      </c>
      <c r="H31" s="55">
        <v>1797</v>
      </c>
      <c r="I31" s="11">
        <v>12.154</v>
      </c>
      <c r="J31" s="85"/>
      <c r="K31" s="85"/>
      <c r="L31" s="11">
        <v>3.7228999999999999E-3</v>
      </c>
      <c r="M31" s="64">
        <f t="shared" si="0"/>
        <v>6.1721930372797829</v>
      </c>
      <c r="N31" s="64">
        <f t="shared" si="1"/>
        <v>12.360152024459055</v>
      </c>
      <c r="O31" s="64">
        <f t="shared" si="2"/>
        <v>12.359375</v>
      </c>
      <c r="P31" s="55">
        <v>8545</v>
      </c>
      <c r="Q31" s="55">
        <v>5325</v>
      </c>
      <c r="R31" s="55">
        <v>79020</v>
      </c>
      <c r="S31" s="64">
        <f t="shared" si="5"/>
        <v>5.3323902768214519E-2</v>
      </c>
      <c r="T31" s="64">
        <f t="shared" si="6"/>
        <v>9.6952550487662756E-2</v>
      </c>
      <c r="V31" s="68"/>
      <c r="W31" s="27">
        <f>I57</f>
        <v>6.0259999999999998</v>
      </c>
      <c r="X31" s="68"/>
      <c r="Y31" s="6">
        <f>O55</f>
        <v>5.8223750000000001</v>
      </c>
      <c r="Z31" s="70"/>
    </row>
    <row r="32" spans="1:27" s="33" customFormat="1" x14ac:dyDescent="0.2">
      <c r="A32" s="55">
        <v>30</v>
      </c>
      <c r="B32" s="55" t="s">
        <v>193</v>
      </c>
      <c r="C32" s="55" t="s">
        <v>22</v>
      </c>
      <c r="D32" s="55">
        <v>0.51</v>
      </c>
      <c r="E32" s="55">
        <v>33</v>
      </c>
      <c r="F32" s="55">
        <v>303.5</v>
      </c>
      <c r="G32" s="55">
        <v>17.745999999999999</v>
      </c>
      <c r="H32" s="55">
        <v>1520</v>
      </c>
      <c r="I32" s="55">
        <v>12.013</v>
      </c>
      <c r="J32" s="11"/>
      <c r="K32" s="11"/>
      <c r="L32" s="55">
        <v>3.7223999999999998E-3</v>
      </c>
      <c r="M32" s="64">
        <f t="shared" si="0"/>
        <v>6.0370601847941074</v>
      </c>
      <c r="N32" s="64">
        <f t="shared" si="1"/>
        <v>12.224188104930592</v>
      </c>
      <c r="O32" s="64">
        <f t="shared" si="2"/>
        <v>12.218375</v>
      </c>
      <c r="P32" s="55">
        <v>7197</v>
      </c>
      <c r="Q32" s="55">
        <v>5325</v>
      </c>
      <c r="R32" s="55">
        <v>67145</v>
      </c>
      <c r="S32" s="64">
        <f t="shared" si="5"/>
        <v>4.6062262592572387E-2</v>
      </c>
      <c r="T32" s="64">
        <f t="shared" si="6"/>
        <v>9.031816194622036E-2</v>
      </c>
      <c r="V32" s="68"/>
      <c r="W32" s="27"/>
      <c r="X32" s="68"/>
      <c r="Y32" s="6"/>
      <c r="Z32" s="70"/>
    </row>
    <row r="33" spans="1:27" s="33" customFormat="1" x14ac:dyDescent="0.2">
      <c r="A33" s="55">
        <v>31</v>
      </c>
      <c r="B33" s="55" t="s">
        <v>195</v>
      </c>
      <c r="C33" s="55" t="s">
        <v>90</v>
      </c>
      <c r="D33" s="55">
        <v>0.49</v>
      </c>
      <c r="E33" s="55">
        <v>33</v>
      </c>
      <c r="F33" s="55">
        <v>303.3</v>
      </c>
      <c r="G33" s="55">
        <v>28.128</v>
      </c>
      <c r="H33" s="55">
        <v>2453</v>
      </c>
      <c r="I33" s="55">
        <v>11.662000000000001</v>
      </c>
      <c r="J33" s="11"/>
      <c r="K33" s="11"/>
      <c r="L33" s="55">
        <v>3.7211000000000002E-3</v>
      </c>
      <c r="M33" s="64">
        <f t="shared" si="0"/>
        <v>5.6857147683315734</v>
      </c>
      <c r="N33" s="64">
        <f t="shared" si="1"/>
        <v>11.870681914156814</v>
      </c>
      <c r="O33" s="64">
        <f t="shared" si="2"/>
        <v>11.867375000000001</v>
      </c>
      <c r="P33" s="55">
        <v>11665</v>
      </c>
      <c r="Q33" s="55">
        <v>5325</v>
      </c>
      <c r="R33" s="55">
        <v>105973</v>
      </c>
      <c r="S33" s="64">
        <f t="shared" si="5"/>
        <v>6.9805838570663567E-2</v>
      </c>
      <c r="T33" s="64">
        <f t="shared" si="6"/>
        <v>0.14246089504217055</v>
      </c>
      <c r="V33" s="68"/>
      <c r="W33" s="27"/>
      <c r="X33" s="68"/>
      <c r="Y33" s="6"/>
      <c r="Z33" s="74"/>
    </row>
    <row r="34" spans="1:27" s="33" customFormat="1" x14ac:dyDescent="0.2">
      <c r="A34" s="55">
        <v>33</v>
      </c>
      <c r="B34" s="55" t="s">
        <v>199</v>
      </c>
      <c r="C34" s="55" t="s">
        <v>92</v>
      </c>
      <c r="D34" s="55">
        <v>0.49</v>
      </c>
      <c r="E34" s="55">
        <v>33</v>
      </c>
      <c r="F34" s="55">
        <v>303.3</v>
      </c>
      <c r="G34" s="55">
        <v>26.573</v>
      </c>
      <c r="H34" s="55">
        <v>2310</v>
      </c>
      <c r="I34" s="55">
        <v>11.218999999999999</v>
      </c>
      <c r="J34" s="11"/>
      <c r="K34" s="11"/>
      <c r="L34" s="55">
        <v>3.7195000000000001E-3</v>
      </c>
      <c r="M34" s="64">
        <f t="shared" si="0"/>
        <v>5.2532896403776341</v>
      </c>
      <c r="N34" s="64">
        <f t="shared" si="1"/>
        <v>11.435597371665956</v>
      </c>
      <c r="O34" s="64">
        <f t="shared" si="2"/>
        <v>11.424375</v>
      </c>
      <c r="P34" s="55">
        <v>10964</v>
      </c>
      <c r="Q34" s="55">
        <v>5330</v>
      </c>
      <c r="R34" s="55">
        <v>99955</v>
      </c>
      <c r="S34" s="64">
        <f t="shared" si="5"/>
        <v>6.612579220628341E-2</v>
      </c>
      <c r="T34" s="64">
        <f t="shared" si="6"/>
        <v>0.13495059633935391</v>
      </c>
      <c r="V34" s="68"/>
      <c r="W34" s="70"/>
      <c r="X34" s="68"/>
      <c r="Y34" s="69"/>
      <c r="Z34" s="74"/>
    </row>
    <row r="35" spans="1:27" s="33" customFormat="1" x14ac:dyDescent="0.2">
      <c r="A35" s="55">
        <v>34</v>
      </c>
      <c r="B35" s="55" t="s">
        <v>201</v>
      </c>
      <c r="C35" s="55" t="s">
        <v>93</v>
      </c>
      <c r="D35" s="55">
        <v>0.54</v>
      </c>
      <c r="E35" s="55">
        <v>33</v>
      </c>
      <c r="F35" s="55">
        <v>298.2</v>
      </c>
      <c r="G35" s="55">
        <v>37.764000000000003</v>
      </c>
      <c r="H35" s="55">
        <v>3280</v>
      </c>
      <c r="I35" s="11">
        <v>11.805999999999999</v>
      </c>
      <c r="J35" s="11"/>
      <c r="K35" s="11"/>
      <c r="L35" s="11">
        <v>3.7215999999999998E-3</v>
      </c>
      <c r="M35" s="64">
        <f t="shared" si="0"/>
        <v>5.8208476208170268</v>
      </c>
      <c r="N35" s="64">
        <f t="shared" si="1"/>
        <v>12.006645833685052</v>
      </c>
      <c r="O35" s="64">
        <f t="shared" si="2"/>
        <v>12.011374999999999</v>
      </c>
      <c r="P35" s="55">
        <v>15483</v>
      </c>
      <c r="Q35" s="55">
        <v>5248</v>
      </c>
      <c r="R35" s="55">
        <v>140581</v>
      </c>
      <c r="S35" s="64">
        <f t="shared" si="5"/>
        <v>9.0968856945284463E-2</v>
      </c>
      <c r="T35" s="64">
        <f t="shared" si="6"/>
        <v>0.1684608461949712</v>
      </c>
      <c r="V35" s="68"/>
      <c r="W35" s="70"/>
      <c r="X35" s="68"/>
      <c r="Y35" s="69"/>
      <c r="Z35" s="74"/>
    </row>
    <row r="36" spans="1:27" s="33" customFormat="1" x14ac:dyDescent="0.2">
      <c r="A36" s="55">
        <v>35</v>
      </c>
      <c r="B36" s="55" t="s">
        <v>203</v>
      </c>
      <c r="C36" s="55" t="s">
        <v>94</v>
      </c>
      <c r="D36" s="55">
        <v>0.48</v>
      </c>
      <c r="E36" s="55">
        <v>33</v>
      </c>
      <c r="F36" s="55">
        <v>298.2</v>
      </c>
      <c r="G36" s="55">
        <v>34.808</v>
      </c>
      <c r="H36" s="55">
        <v>3001</v>
      </c>
      <c r="I36" s="11">
        <v>10.519</v>
      </c>
      <c r="J36" s="11"/>
      <c r="K36" s="11"/>
      <c r="L36" s="11">
        <v>3.7169E-3</v>
      </c>
      <c r="M36" s="64">
        <f t="shared" si="0"/>
        <v>4.5505988074525661</v>
      </c>
      <c r="N36" s="64">
        <f t="shared" si="1"/>
        <v>10.728584990118399</v>
      </c>
      <c r="O36" s="64">
        <f t="shared" si="2"/>
        <v>10.724375</v>
      </c>
      <c r="P36" s="55">
        <v>14094</v>
      </c>
      <c r="Q36" s="55">
        <v>5268</v>
      </c>
      <c r="R36" s="55">
        <v>129252</v>
      </c>
      <c r="S36" s="64">
        <f t="shared" si="5"/>
        <v>8.4041099341086584E-2</v>
      </c>
      <c r="T36" s="64">
        <f t="shared" si="6"/>
        <v>0.17508562362726371</v>
      </c>
      <c r="V36" s="68"/>
      <c r="W36" s="70"/>
      <c r="X36" s="68"/>
      <c r="Y36" s="69"/>
      <c r="Z36" s="74"/>
    </row>
    <row r="37" spans="1:27" x14ac:dyDescent="0.2">
      <c r="A37" s="55">
        <v>36</v>
      </c>
      <c r="B37" s="55" t="s">
        <v>205</v>
      </c>
      <c r="C37" s="55" t="s">
        <v>95</v>
      </c>
      <c r="D37" s="55">
        <v>0.59</v>
      </c>
      <c r="E37" s="55">
        <v>33</v>
      </c>
      <c r="F37" s="55">
        <v>298.5</v>
      </c>
      <c r="G37" s="55">
        <v>31.181999999999999</v>
      </c>
      <c r="H37" s="55">
        <v>2668</v>
      </c>
      <c r="I37" s="11">
        <v>10.565</v>
      </c>
      <c r="J37" s="85"/>
      <c r="K37" s="85"/>
      <c r="L37" s="11">
        <v>3.7171000000000001E-3</v>
      </c>
      <c r="M37" s="64">
        <f t="shared" si="0"/>
        <v>4.6046519484468362</v>
      </c>
      <c r="N37" s="64">
        <f t="shared" si="1"/>
        <v>10.782970557929785</v>
      </c>
      <c r="O37" s="64">
        <f t="shared" si="2"/>
        <v>10.770375</v>
      </c>
      <c r="P37" s="55">
        <v>12457</v>
      </c>
      <c r="Q37" s="55">
        <v>5275</v>
      </c>
      <c r="R37" s="55">
        <v>115675</v>
      </c>
      <c r="S37" s="64">
        <f t="shared" si="5"/>
        <v>7.5738675032480829E-2</v>
      </c>
      <c r="T37" s="64">
        <f t="shared" si="6"/>
        <v>0.12837063564827259</v>
      </c>
      <c r="V37" s="5"/>
      <c r="W37" s="70"/>
      <c r="X37" s="5"/>
      <c r="Y37" s="69"/>
      <c r="Z37" s="7"/>
    </row>
    <row r="38" spans="1:27" x14ac:dyDescent="0.2">
      <c r="A38" s="55">
        <v>37</v>
      </c>
      <c r="B38" s="55" t="s">
        <v>207</v>
      </c>
      <c r="C38" s="55" t="s">
        <v>96</v>
      </c>
      <c r="D38" s="55">
        <v>0.45</v>
      </c>
      <c r="E38" s="55">
        <v>33</v>
      </c>
      <c r="F38" s="55">
        <v>298.89999999999998</v>
      </c>
      <c r="G38" s="55">
        <v>26.66</v>
      </c>
      <c r="H38" s="55">
        <v>2271</v>
      </c>
      <c r="I38" s="11">
        <v>10.711</v>
      </c>
      <c r="J38" s="85"/>
      <c r="K38" s="85"/>
      <c r="L38" s="11">
        <v>3.7176000000000002E-3</v>
      </c>
      <c r="M38" s="64">
        <f t="shared" si="0"/>
        <v>4.7397848009322896</v>
      </c>
      <c r="N38" s="64">
        <f t="shared" si="1"/>
        <v>10.918934477458023</v>
      </c>
      <c r="O38" s="64">
        <f t="shared" si="2"/>
        <v>10.916375</v>
      </c>
      <c r="P38" s="55">
        <v>10596</v>
      </c>
      <c r="Q38" s="55">
        <v>5272</v>
      </c>
      <c r="R38" s="55">
        <v>98562</v>
      </c>
      <c r="S38" s="64">
        <f t="shared" si="5"/>
        <v>6.5273963594521769E-2</v>
      </c>
      <c r="T38" s="64">
        <f t="shared" si="6"/>
        <v>0.1450532524322706</v>
      </c>
      <c r="V38" s="5"/>
      <c r="W38" s="7"/>
      <c r="X38" s="5"/>
      <c r="Y38" s="2"/>
      <c r="Z38" s="7"/>
    </row>
    <row r="39" spans="1:27" x14ac:dyDescent="0.2">
      <c r="A39" s="66">
        <v>38</v>
      </c>
      <c r="B39" s="67" t="s">
        <v>209</v>
      </c>
      <c r="C39" s="66" t="s">
        <v>97</v>
      </c>
      <c r="D39" s="65">
        <v>0.51</v>
      </c>
      <c r="E39" s="66">
        <v>33</v>
      </c>
      <c r="F39" s="66">
        <v>298.2</v>
      </c>
      <c r="G39" s="66">
        <v>33.131</v>
      </c>
      <c r="H39" s="66">
        <v>2851</v>
      </c>
      <c r="I39" s="65">
        <v>10.872999999999999</v>
      </c>
      <c r="J39" s="65"/>
      <c r="K39" s="65"/>
      <c r="L39" s="65">
        <v>3.7182000000000001E-3</v>
      </c>
      <c r="M39" s="64">
        <f t="shared" si="0"/>
        <v>4.9019442239151001</v>
      </c>
      <c r="N39" s="64">
        <f t="shared" si="1"/>
        <v>11.082091180892178</v>
      </c>
      <c r="O39" s="64">
        <f t="shared" si="2"/>
        <v>11.078374999999999</v>
      </c>
      <c r="P39" s="55">
        <v>13318</v>
      </c>
      <c r="Q39" s="55">
        <v>5276</v>
      </c>
      <c r="R39" s="55">
        <v>122433</v>
      </c>
      <c r="S39" s="64">
        <f t="shared" si="5"/>
        <v>7.9871236237279944E-2</v>
      </c>
      <c r="T39" s="64">
        <f t="shared" si="6"/>
        <v>0.15661026713192144</v>
      </c>
      <c r="V39" s="8" t="s">
        <v>30</v>
      </c>
      <c r="W39" s="75">
        <f>AVERAGE(W24:W37)</f>
        <v>5.9446250000000003</v>
      </c>
      <c r="X39" s="8" t="s">
        <v>30</v>
      </c>
      <c r="Y39" s="9">
        <f>AVERAGE(Y24:Y37)</f>
        <v>6.0001249999999997</v>
      </c>
      <c r="Z39" s="7"/>
    </row>
    <row r="40" spans="1:27" x14ac:dyDescent="0.2">
      <c r="A40" s="66">
        <v>39</v>
      </c>
      <c r="B40" s="67" t="s">
        <v>211</v>
      </c>
      <c r="C40" s="66" t="s">
        <v>98</v>
      </c>
      <c r="D40" s="65">
        <v>0.59</v>
      </c>
      <c r="E40" s="66">
        <v>33</v>
      </c>
      <c r="F40" s="66">
        <v>297.8</v>
      </c>
      <c r="G40" s="66">
        <v>39.737000000000002</v>
      </c>
      <c r="H40" s="66">
        <v>3445</v>
      </c>
      <c r="I40" s="65">
        <v>10.426</v>
      </c>
      <c r="J40" s="65"/>
      <c r="K40" s="65"/>
      <c r="L40" s="65">
        <v>3.7165000000000002E-3</v>
      </c>
      <c r="M40" s="64">
        <f t="shared" si="0"/>
        <v>4.4424925254640257</v>
      </c>
      <c r="N40" s="64">
        <f t="shared" si="1"/>
        <v>10.61981385449563</v>
      </c>
      <c r="O40" s="64">
        <f t="shared" si="2"/>
        <v>10.631375</v>
      </c>
      <c r="P40" s="55">
        <v>16155</v>
      </c>
      <c r="Q40" s="55">
        <v>5279</v>
      </c>
      <c r="R40" s="55">
        <v>147134</v>
      </c>
      <c r="S40" s="64">
        <f t="shared" si="5"/>
        <v>9.4976059309156702E-2</v>
      </c>
      <c r="T40" s="64">
        <f t="shared" si="6"/>
        <v>0.16097637171043511</v>
      </c>
      <c r="V40" s="8" t="s">
        <v>31</v>
      </c>
      <c r="W40" s="75">
        <f>STDEV(W24:W37)</f>
        <v>0.10063361764340981</v>
      </c>
      <c r="X40" s="8" t="s">
        <v>31</v>
      </c>
      <c r="Y40" s="22">
        <f>STDEV(Y24:Y37)</f>
        <v>0.12566252993064961</v>
      </c>
      <c r="Z40" s="7"/>
    </row>
    <row r="41" spans="1:27" x14ac:dyDescent="0.2">
      <c r="A41" s="66">
        <v>40</v>
      </c>
      <c r="B41" s="67" t="s">
        <v>213</v>
      </c>
      <c r="C41" s="66" t="s">
        <v>99</v>
      </c>
      <c r="D41" s="65">
        <v>0.45</v>
      </c>
      <c r="E41" s="66">
        <v>33</v>
      </c>
      <c r="F41" s="66">
        <v>298.7</v>
      </c>
      <c r="G41" s="66">
        <v>34.588000000000001</v>
      </c>
      <c r="H41" s="66">
        <v>2966</v>
      </c>
      <c r="I41" s="65">
        <v>10.711</v>
      </c>
      <c r="J41" s="65"/>
      <c r="K41" s="65"/>
      <c r="L41" s="65">
        <v>3.7176000000000002E-3</v>
      </c>
      <c r="M41" s="64">
        <f t="shared" si="0"/>
        <v>4.7397848009322896</v>
      </c>
      <c r="N41" s="64">
        <f t="shared" si="1"/>
        <v>10.918934477458023</v>
      </c>
      <c r="O41" s="64">
        <f t="shared" si="2"/>
        <v>10.916375</v>
      </c>
      <c r="P41" s="55">
        <v>13807</v>
      </c>
      <c r="Q41" s="55">
        <v>5283</v>
      </c>
      <c r="R41" s="55">
        <v>127045</v>
      </c>
      <c r="S41" s="64">
        <f t="shared" si="5"/>
        <v>8.2691504404864086E-2</v>
      </c>
      <c r="T41" s="64">
        <f t="shared" si="6"/>
        <v>0.18375889867747575</v>
      </c>
      <c r="V41" s="8" t="s">
        <v>32</v>
      </c>
      <c r="W41" s="76">
        <f>$W$2</f>
        <v>6.15</v>
      </c>
      <c r="X41" s="8" t="s">
        <v>32</v>
      </c>
      <c r="Y41" s="10">
        <f>$W$3</f>
        <v>6.12</v>
      </c>
      <c r="Z41" s="7"/>
    </row>
    <row r="42" spans="1:27" x14ac:dyDescent="0.2">
      <c r="A42" s="66">
        <v>41</v>
      </c>
      <c r="B42" s="67" t="s">
        <v>215</v>
      </c>
      <c r="C42" s="66" t="s">
        <v>100</v>
      </c>
      <c r="D42" s="65">
        <v>0.5</v>
      </c>
      <c r="E42" s="66">
        <v>33</v>
      </c>
      <c r="F42" s="66">
        <v>298</v>
      </c>
      <c r="G42" s="66">
        <v>32.173999999999999</v>
      </c>
      <c r="H42" s="66">
        <v>2761</v>
      </c>
      <c r="I42" s="65">
        <v>12.01</v>
      </c>
      <c r="J42" s="65"/>
      <c r="K42" s="65"/>
      <c r="L42" s="65">
        <v>3.7223999999999998E-3</v>
      </c>
      <c r="M42" s="64">
        <f t="shared" si="0"/>
        <v>6.0370601847941074</v>
      </c>
      <c r="N42" s="64">
        <f t="shared" si="1"/>
        <v>12.224188104930592</v>
      </c>
      <c r="O42" s="64">
        <f t="shared" si="2"/>
        <v>12.215375</v>
      </c>
      <c r="P42" s="55">
        <v>12872</v>
      </c>
      <c r="Q42" s="55">
        <v>5286</v>
      </c>
      <c r="R42" s="55">
        <v>118749</v>
      </c>
      <c r="S42" s="64">
        <f t="shared" si="5"/>
        <v>7.7618446139842839E-2</v>
      </c>
      <c r="T42" s="64">
        <f t="shared" si="6"/>
        <v>0.15523689227968568</v>
      </c>
      <c r="V42" s="89" t="s">
        <v>33</v>
      </c>
      <c r="W42" s="90">
        <f>W41-W39</f>
        <v>0.20537500000000009</v>
      </c>
      <c r="X42" s="89" t="s">
        <v>87</v>
      </c>
      <c r="Y42" s="91">
        <f xml:space="preserve"> -(Y41-Y39)</f>
        <v>-0.1198750000000004</v>
      </c>
      <c r="Z42" s="92" t="s">
        <v>35</v>
      </c>
    </row>
    <row r="43" spans="1:27" x14ac:dyDescent="0.2">
      <c r="A43" s="56">
        <v>42</v>
      </c>
      <c r="B43" s="56" t="s">
        <v>17</v>
      </c>
      <c r="C43" s="56" t="s">
        <v>101</v>
      </c>
      <c r="D43" s="56">
        <v>0.54179999999999995</v>
      </c>
      <c r="E43" s="56">
        <v>57</v>
      </c>
      <c r="F43" s="56">
        <v>294.7</v>
      </c>
      <c r="G43" s="56">
        <v>19.308</v>
      </c>
      <c r="H43" s="56">
        <v>1622</v>
      </c>
      <c r="I43" s="44">
        <v>5.8289999999999997</v>
      </c>
      <c r="J43" s="44"/>
      <c r="K43" s="44">
        <f>I43</f>
        <v>5.8289999999999997</v>
      </c>
      <c r="L43" s="44">
        <v>3.6995999999999999E-3</v>
      </c>
      <c r="M43" s="57">
        <f t="shared" si="0"/>
        <v>-0.12499788854924976</v>
      </c>
      <c r="N43" s="57">
        <f t="shared" si="1"/>
        <v>6.0242333744361725</v>
      </c>
      <c r="O43" s="57">
        <f t="shared" si="2"/>
        <v>6.0343749999999998</v>
      </c>
      <c r="P43" s="56">
        <v>14915</v>
      </c>
      <c r="Q43" s="56">
        <v>5205</v>
      </c>
      <c r="R43" s="56">
        <v>140355</v>
      </c>
      <c r="S43" s="57">
        <f t="shared" si="5"/>
        <v>9.0830656466994342E-2</v>
      </c>
      <c r="T43" s="57">
        <f t="shared" si="6"/>
        <v>0.16764609905314573</v>
      </c>
      <c r="U43" s="2"/>
      <c r="V43" s="2"/>
      <c r="W43" s="2"/>
      <c r="X43" s="2"/>
      <c r="Y43" s="2"/>
      <c r="Z43" s="2"/>
      <c r="AA43" s="2"/>
    </row>
    <row r="44" spans="1:27" x14ac:dyDescent="0.2">
      <c r="A44" s="58">
        <v>43</v>
      </c>
      <c r="B44" s="58" t="s">
        <v>17</v>
      </c>
      <c r="C44" s="58" t="s">
        <v>102</v>
      </c>
      <c r="D44" s="58">
        <v>0.58320000000000005</v>
      </c>
      <c r="E44" s="58">
        <v>57</v>
      </c>
      <c r="F44" s="58">
        <v>294.89999999999998</v>
      </c>
      <c r="G44" s="58">
        <v>21</v>
      </c>
      <c r="H44" s="58">
        <v>1766</v>
      </c>
      <c r="I44" s="43">
        <v>5.8410000000000002</v>
      </c>
      <c r="J44" s="43"/>
      <c r="K44" s="43">
        <f>I44</f>
        <v>5.8410000000000002</v>
      </c>
      <c r="L44" s="43">
        <v>3.6997000000000002E-3</v>
      </c>
      <c r="M44" s="59">
        <f t="shared" si="0"/>
        <v>-9.7971318052114675E-2</v>
      </c>
      <c r="N44" s="59">
        <f t="shared" si="1"/>
        <v>6.0514261583418651</v>
      </c>
      <c r="O44" s="59">
        <f t="shared" si="2"/>
        <v>6.0463750000000003</v>
      </c>
      <c r="P44" s="58">
        <v>16173</v>
      </c>
      <c r="Q44" s="58">
        <v>5197</v>
      </c>
      <c r="R44" s="58">
        <v>151944</v>
      </c>
      <c r="S44" s="59">
        <f t="shared" si="5"/>
        <v>9.7917405771879962E-2</v>
      </c>
      <c r="T44" s="59">
        <f t="shared" si="6"/>
        <v>0.16789678630294916</v>
      </c>
      <c r="U44" s="2"/>
      <c r="V44" s="65"/>
      <c r="W44" s="2"/>
      <c r="X44" s="2"/>
      <c r="Y44" s="2"/>
      <c r="Z44" s="2"/>
      <c r="AA44" s="2"/>
    </row>
    <row r="45" spans="1:27" x14ac:dyDescent="0.2">
      <c r="A45" s="60">
        <v>44</v>
      </c>
      <c r="B45" s="60" t="s">
        <v>12</v>
      </c>
      <c r="C45" s="60" t="s">
        <v>103</v>
      </c>
      <c r="D45" s="60">
        <v>0.47410000000000002</v>
      </c>
      <c r="E45" s="60">
        <v>57</v>
      </c>
      <c r="F45" s="60">
        <v>294.7</v>
      </c>
      <c r="G45" s="60">
        <v>14.384</v>
      </c>
      <c r="H45" s="60">
        <v>1199</v>
      </c>
      <c r="I45" s="47">
        <v>5.867</v>
      </c>
      <c r="J45" s="48">
        <f>I45</f>
        <v>5.867</v>
      </c>
      <c r="K45" s="48"/>
      <c r="L45" s="47">
        <v>3.6998000000000001E-3</v>
      </c>
      <c r="M45" s="61">
        <f t="shared" si="0"/>
        <v>-7.0944747554979593E-2</v>
      </c>
      <c r="N45" s="61">
        <f t="shared" si="1"/>
        <v>6.0786189422475578</v>
      </c>
      <c r="O45" s="61">
        <f t="shared" si="2"/>
        <v>6.0723750000000001</v>
      </c>
      <c r="P45" s="60">
        <v>10973</v>
      </c>
      <c r="Q45" s="60">
        <v>5179</v>
      </c>
      <c r="R45" s="60">
        <v>105325</v>
      </c>
      <c r="S45" s="61">
        <f t="shared" si="5"/>
        <v>6.9409582332026418E-2</v>
      </c>
      <c r="T45" s="61">
        <f t="shared" si="6"/>
        <v>0.14640283132678003</v>
      </c>
      <c r="U45" s="2"/>
      <c r="V45" s="2"/>
      <c r="W45" s="23"/>
      <c r="X45" s="2"/>
      <c r="Y45" s="2"/>
      <c r="Z45" s="2"/>
      <c r="AA45" s="2"/>
    </row>
    <row r="46" spans="1:27" x14ac:dyDescent="0.2">
      <c r="A46" s="62">
        <v>45</v>
      </c>
      <c r="B46" s="62" t="s">
        <v>12</v>
      </c>
      <c r="C46" s="62" t="s">
        <v>104</v>
      </c>
      <c r="D46" s="62">
        <v>0.61429999999999996</v>
      </c>
      <c r="E46" s="62">
        <v>57</v>
      </c>
      <c r="F46" s="62">
        <v>294.5</v>
      </c>
      <c r="G46" s="62">
        <v>18.838000000000001</v>
      </c>
      <c r="H46" s="62">
        <v>1586</v>
      </c>
      <c r="I46" s="45">
        <v>5.9930000000000003</v>
      </c>
      <c r="J46" s="46">
        <f>I46</f>
        <v>5.9930000000000003</v>
      </c>
      <c r="K46" s="46"/>
      <c r="L46" s="45">
        <v>3.7001999999999998E-3</v>
      </c>
      <c r="M46" s="63">
        <f t="shared" si="0"/>
        <v>3.7161534433449717E-2</v>
      </c>
      <c r="N46" s="63">
        <f t="shared" si="1"/>
        <v>6.1873900778702158</v>
      </c>
      <c r="O46" s="63">
        <f t="shared" si="2"/>
        <v>6.1983750000000004</v>
      </c>
      <c r="P46" s="62">
        <v>14632</v>
      </c>
      <c r="Q46" s="62">
        <v>5188</v>
      </c>
      <c r="R46" s="62">
        <v>137184</v>
      </c>
      <c r="S46" s="63">
        <f t="shared" si="5"/>
        <v>8.8891569225144976E-2</v>
      </c>
      <c r="T46" s="63">
        <f t="shared" si="6"/>
        <v>0.14470384050975904</v>
      </c>
      <c r="U46" s="2"/>
      <c r="V46" s="2"/>
      <c r="W46" s="22"/>
      <c r="X46" s="2"/>
      <c r="Y46" s="2"/>
      <c r="Z46" s="2"/>
      <c r="AA46" s="2"/>
    </row>
    <row r="47" spans="1:27" x14ac:dyDescent="0.2">
      <c r="A47" s="55">
        <v>46</v>
      </c>
      <c r="B47" s="55" t="s">
        <v>221</v>
      </c>
      <c r="C47" s="55" t="s">
        <v>105</v>
      </c>
      <c r="D47" s="55">
        <v>0.45</v>
      </c>
      <c r="E47" s="55">
        <v>33</v>
      </c>
      <c r="F47" s="55">
        <v>298.2</v>
      </c>
      <c r="G47" s="55">
        <v>26.262</v>
      </c>
      <c r="H47" s="55">
        <v>2248</v>
      </c>
      <c r="I47" s="11">
        <v>10.733000000000001</v>
      </c>
      <c r="L47" s="11">
        <v>3.7177E-3</v>
      </c>
      <c r="M47" s="64">
        <f t="shared" si="0"/>
        <v>4.7668113714294247</v>
      </c>
      <c r="N47" s="64">
        <f t="shared" si="1"/>
        <v>10.946127261363715</v>
      </c>
      <c r="O47" s="64">
        <f t="shared" si="2"/>
        <v>10.938375000000001</v>
      </c>
      <c r="P47" s="55">
        <v>10455</v>
      </c>
      <c r="Q47" s="55">
        <v>5281</v>
      </c>
      <c r="R47" s="55">
        <v>97060</v>
      </c>
      <c r="S47" s="64">
        <f t="shared" si="5"/>
        <v>6.4355480769779497E-2</v>
      </c>
      <c r="T47" s="64">
        <f t="shared" si="6"/>
        <v>0.14301217948839887</v>
      </c>
      <c r="U47" s="2"/>
      <c r="V47" s="2"/>
      <c r="W47" s="6"/>
      <c r="X47" s="2"/>
      <c r="Y47" s="53"/>
      <c r="Z47" s="6"/>
      <c r="AA47" s="2"/>
    </row>
    <row r="48" spans="1:27" x14ac:dyDescent="0.2">
      <c r="A48" s="55">
        <v>47</v>
      </c>
      <c r="B48" s="55" t="s">
        <v>223</v>
      </c>
      <c r="C48" s="55" t="s">
        <v>106</v>
      </c>
      <c r="D48" s="55">
        <v>0.6</v>
      </c>
      <c r="E48" s="55">
        <v>33</v>
      </c>
      <c r="F48" s="55">
        <v>298.2</v>
      </c>
      <c r="G48" s="55">
        <v>31.794</v>
      </c>
      <c r="H48" s="55">
        <v>2730</v>
      </c>
      <c r="I48" s="11">
        <v>10.821</v>
      </c>
      <c r="L48" s="11">
        <v>3.718E-3</v>
      </c>
      <c r="M48" s="64">
        <f t="shared" si="0"/>
        <v>4.8478910829208299</v>
      </c>
      <c r="N48" s="64">
        <f t="shared" si="1"/>
        <v>11.027705613080794</v>
      </c>
      <c r="O48" s="64">
        <f t="shared" si="2"/>
        <v>11.026375</v>
      </c>
      <c r="P48" s="55">
        <v>12700</v>
      </c>
      <c r="Q48" s="55">
        <v>5294</v>
      </c>
      <c r="R48" s="55">
        <v>117292</v>
      </c>
      <c r="S48" s="64">
        <f t="shared" si="5"/>
        <v>7.6727481109450366E-2</v>
      </c>
      <c r="T48" s="64">
        <f t="shared" si="6"/>
        <v>0.12787913518241728</v>
      </c>
      <c r="U48" s="2"/>
      <c r="V48" s="2"/>
      <c r="W48" s="6"/>
      <c r="X48" s="2"/>
      <c r="Y48" s="53"/>
      <c r="Z48" s="6"/>
      <c r="AA48" s="2"/>
    </row>
    <row r="49" spans="1:26" x14ac:dyDescent="0.2">
      <c r="A49" s="55">
        <v>48</v>
      </c>
      <c r="B49" s="55" t="s">
        <v>225</v>
      </c>
      <c r="C49" s="55" t="s">
        <v>107</v>
      </c>
      <c r="D49" s="55">
        <v>0.48</v>
      </c>
      <c r="E49" s="55">
        <v>33</v>
      </c>
      <c r="F49" s="55">
        <v>297.8</v>
      </c>
      <c r="G49" s="55">
        <v>36.555999999999997</v>
      </c>
      <c r="H49" s="55">
        <v>3158</v>
      </c>
      <c r="I49" s="11">
        <v>10.535</v>
      </c>
      <c r="L49" s="11">
        <v>3.7169E-3</v>
      </c>
      <c r="M49" s="64">
        <f t="shared" si="0"/>
        <v>4.5505988074525661</v>
      </c>
      <c r="N49" s="64">
        <f t="shared" si="1"/>
        <v>10.728584990118399</v>
      </c>
      <c r="O49" s="64">
        <f t="shared" si="2"/>
        <v>10.740375</v>
      </c>
      <c r="P49" s="55">
        <v>14760</v>
      </c>
      <c r="Q49" s="55">
        <v>5306</v>
      </c>
      <c r="R49" s="55">
        <v>134814</v>
      </c>
      <c r="S49" s="64">
        <f t="shared" si="5"/>
        <v>8.7442298722722078E-2</v>
      </c>
      <c r="T49" s="64">
        <f t="shared" si="6"/>
        <v>0.18217145567233767</v>
      </c>
    </row>
    <row r="50" spans="1:26" x14ac:dyDescent="0.2">
      <c r="A50" s="55">
        <v>49</v>
      </c>
      <c r="B50" s="55" t="s">
        <v>227</v>
      </c>
      <c r="C50" s="55" t="s">
        <v>108</v>
      </c>
      <c r="D50" s="55">
        <v>0.53</v>
      </c>
      <c r="E50" s="55">
        <v>33</v>
      </c>
      <c r="F50" s="55">
        <v>298.2</v>
      </c>
      <c r="G50" s="55">
        <v>33.323</v>
      </c>
      <c r="H50" s="55">
        <v>2872</v>
      </c>
      <c r="I50" s="11">
        <v>11.131</v>
      </c>
      <c r="J50" s="85"/>
      <c r="K50" s="85"/>
      <c r="L50" s="11">
        <v>3.7190999999999999E-3</v>
      </c>
      <c r="M50" s="64">
        <f t="shared" si="0"/>
        <v>5.1451833583890938</v>
      </c>
      <c r="N50" s="64">
        <f t="shared" si="1"/>
        <v>11.326826236043187</v>
      </c>
      <c r="O50" s="64">
        <f t="shared" si="2"/>
        <v>11.336375</v>
      </c>
      <c r="P50" s="55">
        <v>13349</v>
      </c>
      <c r="Q50" s="55">
        <v>5319</v>
      </c>
      <c r="R50" s="55">
        <v>122174</v>
      </c>
      <c r="S50" s="64">
        <f t="shared" si="5"/>
        <v>7.9712856043133315E-2</v>
      </c>
      <c r="T50" s="64">
        <f t="shared" si="6"/>
        <v>0.15040161517572323</v>
      </c>
    </row>
    <row r="51" spans="1:26" x14ac:dyDescent="0.2">
      <c r="A51" s="55">
        <v>50</v>
      </c>
      <c r="B51" s="55" t="s">
        <v>229</v>
      </c>
      <c r="C51" s="55" t="s">
        <v>109</v>
      </c>
      <c r="D51" s="55">
        <v>0.47</v>
      </c>
      <c r="E51" s="55">
        <v>33</v>
      </c>
      <c r="F51" s="55">
        <v>298</v>
      </c>
      <c r="G51" s="55">
        <v>21.963000000000001</v>
      </c>
      <c r="H51" s="55">
        <v>1860</v>
      </c>
      <c r="I51" s="11">
        <v>10.465999999999999</v>
      </c>
      <c r="J51" s="85"/>
      <c r="K51" s="85"/>
      <c r="L51" s="11">
        <v>3.7166999999999999E-3</v>
      </c>
      <c r="M51" s="64">
        <f t="shared" si="0"/>
        <v>4.4965456664582959</v>
      </c>
      <c r="N51" s="64">
        <f t="shared" si="1"/>
        <v>10.674199422307014</v>
      </c>
      <c r="O51" s="64">
        <f t="shared" si="2"/>
        <v>10.671374999999999</v>
      </c>
      <c r="P51" s="55">
        <v>8560</v>
      </c>
      <c r="Q51" s="55">
        <v>5320</v>
      </c>
      <c r="R51" s="55">
        <v>80477</v>
      </c>
      <c r="S51" s="64">
        <f t="shared" si="5"/>
        <v>5.4214867798606986E-2</v>
      </c>
      <c r="T51" s="64">
        <f t="shared" si="6"/>
        <v>0.11535078255022764</v>
      </c>
    </row>
    <row r="52" spans="1:26" x14ac:dyDescent="0.2">
      <c r="A52" s="66">
        <v>51</v>
      </c>
      <c r="B52" s="67" t="s">
        <v>232</v>
      </c>
      <c r="C52" s="66" t="s">
        <v>110</v>
      </c>
      <c r="D52" s="65">
        <v>0.59</v>
      </c>
      <c r="E52" s="66">
        <v>33</v>
      </c>
      <c r="F52" s="66">
        <v>298.2</v>
      </c>
      <c r="G52" s="66">
        <v>38.822000000000003</v>
      </c>
      <c r="H52" s="66">
        <v>3351</v>
      </c>
      <c r="I52" s="65">
        <v>10.887</v>
      </c>
      <c r="J52" s="65"/>
      <c r="K52" s="65"/>
      <c r="L52" s="65">
        <v>3.7182000000000001E-3</v>
      </c>
      <c r="M52" s="64">
        <f t="shared" si="0"/>
        <v>4.9019442239151001</v>
      </c>
      <c r="N52" s="64">
        <f t="shared" si="1"/>
        <v>11.082091180892178</v>
      </c>
      <c r="O52" s="64">
        <f t="shared" si="2"/>
        <v>11.092375000000001</v>
      </c>
      <c r="P52" s="55">
        <v>15627</v>
      </c>
      <c r="Q52" s="55">
        <v>5318</v>
      </c>
      <c r="R52" s="55">
        <v>142861</v>
      </c>
      <c r="S52" s="64">
        <f t="shared" si="5"/>
        <v>9.2363091859007748E-2</v>
      </c>
      <c r="T52" s="64">
        <f t="shared" si="6"/>
        <v>0.15654761332035214</v>
      </c>
    </row>
    <row r="53" spans="1:26" x14ac:dyDescent="0.2">
      <c r="A53" s="66">
        <v>52</v>
      </c>
      <c r="B53" s="67" t="s">
        <v>234</v>
      </c>
      <c r="C53" s="66" t="s">
        <v>111</v>
      </c>
      <c r="D53" s="65">
        <v>0.52</v>
      </c>
      <c r="E53" s="66">
        <v>33</v>
      </c>
      <c r="F53" s="66">
        <v>298</v>
      </c>
      <c r="G53" s="66">
        <v>32.481000000000002</v>
      </c>
      <c r="H53" s="66">
        <v>2782</v>
      </c>
      <c r="I53" s="65">
        <v>10.73</v>
      </c>
      <c r="J53" s="65"/>
      <c r="K53" s="65"/>
      <c r="L53" s="65">
        <v>3.7177E-3</v>
      </c>
      <c r="M53" s="64">
        <f t="shared" si="0"/>
        <v>4.7668113714294247</v>
      </c>
      <c r="N53" s="64">
        <f t="shared" si="1"/>
        <v>10.946127261363715</v>
      </c>
      <c r="O53" s="64">
        <f t="shared" si="2"/>
        <v>10.935375000000001</v>
      </c>
      <c r="P53" s="55">
        <v>12889</v>
      </c>
      <c r="Q53" s="55">
        <v>5310</v>
      </c>
      <c r="R53" s="55">
        <v>119619</v>
      </c>
      <c r="S53" s="64">
        <f t="shared" si="5"/>
        <v>7.8150456830605675E-2</v>
      </c>
      <c r="T53" s="64">
        <f t="shared" si="6"/>
        <v>0.15028934005885705</v>
      </c>
    </row>
    <row r="54" spans="1:26" x14ac:dyDescent="0.2">
      <c r="A54" s="56">
        <v>53</v>
      </c>
      <c r="B54" s="56" t="s">
        <v>17</v>
      </c>
      <c r="C54" s="56" t="s">
        <v>112</v>
      </c>
      <c r="D54" s="56">
        <v>0.54249999999999998</v>
      </c>
      <c r="E54" s="56">
        <v>57</v>
      </c>
      <c r="F54" s="56">
        <v>294.5</v>
      </c>
      <c r="G54" s="56">
        <v>19.46</v>
      </c>
      <c r="H54" s="56">
        <v>1624</v>
      </c>
      <c r="I54" s="44">
        <v>5.6310000000000002</v>
      </c>
      <c r="J54" s="44"/>
      <c r="K54" s="44">
        <f>I54</f>
        <v>5.6310000000000002</v>
      </c>
      <c r="L54" s="44">
        <v>3.6989000000000002E-3</v>
      </c>
      <c r="M54" s="57">
        <f t="shared" si="0"/>
        <v>-0.31418388202908432</v>
      </c>
      <c r="N54" s="57">
        <f t="shared" si="1"/>
        <v>5.8338838870964373</v>
      </c>
      <c r="O54" s="57">
        <f t="shared" si="2"/>
        <v>5.8363750000000003</v>
      </c>
      <c r="P54" s="56">
        <v>14797</v>
      </c>
      <c r="Q54" s="56">
        <v>5251</v>
      </c>
      <c r="R54" s="56">
        <v>140865</v>
      </c>
      <c r="S54" s="57">
        <f t="shared" si="5"/>
        <v>9.1142524802958758E-2</v>
      </c>
      <c r="T54" s="57">
        <f t="shared" si="6"/>
        <v>0.16800465401467052</v>
      </c>
    </row>
    <row r="55" spans="1:26" x14ac:dyDescent="0.2">
      <c r="A55" s="58">
        <v>54</v>
      </c>
      <c r="B55" s="58" t="s">
        <v>17</v>
      </c>
      <c r="C55" s="58" t="s">
        <v>113</v>
      </c>
      <c r="D55" s="58">
        <v>0.59889999999999999</v>
      </c>
      <c r="E55" s="58">
        <v>57</v>
      </c>
      <c r="F55" s="58">
        <v>294.10000000000002</v>
      </c>
      <c r="G55" s="58">
        <v>21.532</v>
      </c>
      <c r="H55" s="58">
        <v>1806</v>
      </c>
      <c r="I55" s="43">
        <v>5.617</v>
      </c>
      <c r="J55" s="43"/>
      <c r="K55" s="43">
        <f>I55</f>
        <v>5.617</v>
      </c>
      <c r="L55" s="43">
        <v>3.6989000000000002E-3</v>
      </c>
      <c r="M55" s="59">
        <f t="shared" si="0"/>
        <v>-0.31418388202908432</v>
      </c>
      <c r="N55" s="59">
        <f t="shared" si="1"/>
        <v>5.8338838870964373</v>
      </c>
      <c r="O55" s="59">
        <f t="shared" si="2"/>
        <v>5.8223750000000001</v>
      </c>
      <c r="P55" s="58">
        <v>16504</v>
      </c>
      <c r="Q55" s="58">
        <v>5245</v>
      </c>
      <c r="R55" s="58">
        <v>155756</v>
      </c>
      <c r="S55" s="59">
        <f t="shared" si="5"/>
        <v>0.10024846870657872</v>
      </c>
      <c r="T55" s="59">
        <f t="shared" si="6"/>
        <v>0.16738765855164256</v>
      </c>
    </row>
    <row r="56" spans="1:26" x14ac:dyDescent="0.2">
      <c r="A56" s="60">
        <v>55</v>
      </c>
      <c r="B56" s="60" t="s">
        <v>12</v>
      </c>
      <c r="C56" s="60" t="s">
        <v>114</v>
      </c>
      <c r="D56" s="60">
        <v>0.57999999999999996</v>
      </c>
      <c r="E56" s="60">
        <v>57</v>
      </c>
      <c r="F56" s="60">
        <v>294.3</v>
      </c>
      <c r="G56" s="60">
        <v>18.41</v>
      </c>
      <c r="H56" s="60">
        <v>1547</v>
      </c>
      <c r="I56" s="47">
        <v>6.0190000000000001</v>
      </c>
      <c r="J56" s="48">
        <f>I56</f>
        <v>6.0190000000000001</v>
      </c>
      <c r="K56" s="48"/>
      <c r="L56" s="47">
        <v>3.7003000000000001E-3</v>
      </c>
      <c r="M56" s="61">
        <f t="shared" si="0"/>
        <v>6.4188104930584799E-2</v>
      </c>
      <c r="N56" s="61">
        <f t="shared" si="1"/>
        <v>6.2145828617759085</v>
      </c>
      <c r="O56" s="61">
        <f t="shared" si="2"/>
        <v>6.2243750000000002</v>
      </c>
      <c r="P56" s="60">
        <v>13675</v>
      </c>
      <c r="Q56" s="60">
        <v>5227</v>
      </c>
      <c r="R56" s="60">
        <v>129277</v>
      </c>
      <c r="S56" s="61">
        <f t="shared" si="5"/>
        <v>8.405638700461425E-2</v>
      </c>
      <c r="T56" s="61">
        <f t="shared" si="6"/>
        <v>0.1449248051803694</v>
      </c>
    </row>
    <row r="57" spans="1:26" x14ac:dyDescent="0.2">
      <c r="A57" s="62">
        <v>56</v>
      </c>
      <c r="B57" s="62" t="s">
        <v>12</v>
      </c>
      <c r="C57" s="62" t="s">
        <v>115</v>
      </c>
      <c r="D57" s="62">
        <v>0.55530000000000002</v>
      </c>
      <c r="E57" s="62">
        <v>57</v>
      </c>
      <c r="F57" s="62">
        <v>294.3</v>
      </c>
      <c r="G57" s="62">
        <v>17.594000000000001</v>
      </c>
      <c r="H57" s="62">
        <v>1469</v>
      </c>
      <c r="I57" s="45">
        <v>6.0259999999999998</v>
      </c>
      <c r="J57" s="46">
        <f>I57</f>
        <v>6.0259999999999998</v>
      </c>
      <c r="K57" s="46"/>
      <c r="L57" s="45">
        <v>3.7004E-3</v>
      </c>
      <c r="M57" s="63">
        <f t="shared" si="0"/>
        <v>9.1214675427719882E-2</v>
      </c>
      <c r="N57" s="63">
        <f t="shared" si="1"/>
        <v>6.2417756456816011</v>
      </c>
      <c r="O57" s="63">
        <f t="shared" si="2"/>
        <v>6.2313749999999999</v>
      </c>
      <c r="P57" s="62">
        <v>12997</v>
      </c>
      <c r="Q57" s="62">
        <v>5227</v>
      </c>
      <c r="R57" s="62">
        <v>124114</v>
      </c>
      <c r="S57" s="63">
        <f t="shared" si="5"/>
        <v>8.0899178732880328E-2</v>
      </c>
      <c r="T57" s="63">
        <f t="shared" si="6"/>
        <v>0.14568553706623505</v>
      </c>
      <c r="V57" s="2"/>
      <c r="W57" s="6"/>
      <c r="X57" s="2"/>
      <c r="Y57" s="53"/>
      <c r="Z57" s="6"/>
    </row>
    <row r="58" spans="1:26" x14ac:dyDescent="0.2">
      <c r="A58" s="55">
        <v>57</v>
      </c>
      <c r="B58" s="55" t="s">
        <v>10</v>
      </c>
      <c r="C58" s="55" t="s">
        <v>116</v>
      </c>
      <c r="D58" s="55">
        <v>0.97</v>
      </c>
      <c r="E58" s="55">
        <v>50</v>
      </c>
      <c r="F58" s="55">
        <v>293.39999999999998</v>
      </c>
      <c r="G58" s="55">
        <v>38.329000000000001</v>
      </c>
      <c r="H58" s="55">
        <v>3277</v>
      </c>
      <c r="I58" s="11">
        <v>5.952</v>
      </c>
      <c r="L58" s="11">
        <v>3.7001E-3</v>
      </c>
      <c r="M58" s="64">
        <f t="shared" si="0"/>
        <v>1.0134963936314634E-2</v>
      </c>
      <c r="N58" s="64">
        <f t="shared" si="1"/>
        <v>6.1601972939645231</v>
      </c>
      <c r="O58" s="64">
        <f t="shared" si="2"/>
        <v>6.157375</v>
      </c>
      <c r="P58" s="55">
        <v>23672</v>
      </c>
      <c r="Q58" s="55">
        <v>5246</v>
      </c>
      <c r="R58" s="55">
        <v>217316</v>
      </c>
      <c r="S58" s="64">
        <f t="shared" si="5"/>
        <v>0.13789281137710754</v>
      </c>
      <c r="T58" s="64">
        <f t="shared" si="6"/>
        <v>0.14215753750217272</v>
      </c>
      <c r="V58" s="2"/>
      <c r="W58" s="6"/>
      <c r="X58" s="2"/>
      <c r="Y58" s="53"/>
      <c r="Z58" s="6"/>
    </row>
    <row r="59" spans="1:26" x14ac:dyDescent="0.2">
      <c r="A59" s="66">
        <v>58</v>
      </c>
      <c r="B59" s="67" t="s">
        <v>11</v>
      </c>
      <c r="C59" s="66" t="s">
        <v>117</v>
      </c>
      <c r="D59" s="65">
        <v>0.25</v>
      </c>
      <c r="E59" s="66">
        <v>50</v>
      </c>
      <c r="F59" s="66">
        <v>294.7</v>
      </c>
      <c r="G59" s="66">
        <v>9.4710000000000001</v>
      </c>
      <c r="H59" s="66">
        <v>775</v>
      </c>
      <c r="I59" s="65">
        <v>5.7549999999999999</v>
      </c>
      <c r="J59" s="65"/>
      <c r="K59" s="65"/>
      <c r="L59" s="65">
        <v>3.6993999999999998E-3</v>
      </c>
      <c r="M59" s="64">
        <f t="shared" si="0"/>
        <v>-0.17905102954351992</v>
      </c>
      <c r="N59" s="64">
        <f t="shared" si="1"/>
        <v>5.969847806624788</v>
      </c>
      <c r="O59" s="64">
        <f t="shared" si="2"/>
        <v>5.960375</v>
      </c>
      <c r="P59" s="55">
        <v>5527</v>
      </c>
      <c r="Q59" s="55">
        <v>5233</v>
      </c>
      <c r="R59" s="55">
        <v>54341</v>
      </c>
      <c r="S59" s="64">
        <f t="shared" si="5"/>
        <v>3.8232532840242119E-2</v>
      </c>
      <c r="T59" s="64">
        <f t="shared" si="6"/>
        <v>0.15293013136096847</v>
      </c>
      <c r="V59" s="2"/>
      <c r="W59" s="6"/>
      <c r="X59" s="2"/>
      <c r="Y59" s="53"/>
      <c r="Z59" s="6"/>
    </row>
    <row r="60" spans="1:26" x14ac:dyDescent="0.2">
      <c r="A60" s="66">
        <v>59</v>
      </c>
      <c r="B60" s="67" t="s">
        <v>12</v>
      </c>
      <c r="C60" s="66" t="s">
        <v>118</v>
      </c>
      <c r="D60" s="65">
        <v>0.64</v>
      </c>
      <c r="E60" s="66">
        <v>50</v>
      </c>
      <c r="F60" s="66">
        <v>294.10000000000002</v>
      </c>
      <c r="G60" s="66">
        <v>24.347000000000001</v>
      </c>
      <c r="H60" s="66">
        <v>2035</v>
      </c>
      <c r="I60" s="65">
        <v>6.0670000000000002</v>
      </c>
      <c r="J60" s="65"/>
      <c r="K60" s="65"/>
      <c r="L60" s="65">
        <v>3.7004999999999998E-3</v>
      </c>
      <c r="M60" s="64">
        <f t="shared" si="0"/>
        <v>0.11824124592485497</v>
      </c>
      <c r="N60" s="64">
        <f t="shared" si="1"/>
        <v>6.2689684295872929</v>
      </c>
      <c r="O60" s="64">
        <f t="shared" si="2"/>
        <v>6.2723750000000003</v>
      </c>
      <c r="P60" s="55">
        <v>14554</v>
      </c>
      <c r="Q60" s="55">
        <v>5252</v>
      </c>
      <c r="R60" s="55">
        <v>138475</v>
      </c>
      <c r="S60" s="64">
        <f t="shared" si="5"/>
        <v>8.9681024169713727E-2</v>
      </c>
      <c r="T60" s="64">
        <f t="shared" si="6"/>
        <v>0.1401266002651777</v>
      </c>
      <c r="V60" s="2"/>
      <c r="W60" s="6"/>
      <c r="X60" s="2"/>
      <c r="Y60" s="53"/>
      <c r="Z60" s="6"/>
    </row>
    <row r="61" spans="1:26" x14ac:dyDescent="0.2">
      <c r="A61" s="66">
        <v>60</v>
      </c>
      <c r="B61" s="67" t="s">
        <v>13</v>
      </c>
      <c r="C61" s="66" t="s">
        <v>119</v>
      </c>
      <c r="D61" s="65">
        <v>1.53</v>
      </c>
      <c r="E61" s="66">
        <v>50</v>
      </c>
      <c r="F61" s="66">
        <v>292.39999999999998</v>
      </c>
      <c r="G61" s="66">
        <v>59.411999999999999</v>
      </c>
      <c r="H61" s="66">
        <v>5207</v>
      </c>
      <c r="I61" s="65">
        <v>6.0469999999999997</v>
      </c>
      <c r="J61" s="65"/>
      <c r="K61" s="65"/>
      <c r="L61" s="65">
        <v>3.7004E-3</v>
      </c>
      <c r="M61" s="64">
        <f t="shared" si="0"/>
        <v>9.1214675427719882E-2</v>
      </c>
      <c r="N61" s="64">
        <f t="shared" si="1"/>
        <v>6.2417756456816011</v>
      </c>
      <c r="O61" s="64">
        <f t="shared" si="2"/>
        <v>6.2523749999999998</v>
      </c>
      <c r="P61" s="55">
        <v>38275</v>
      </c>
      <c r="Q61" s="55">
        <v>5259</v>
      </c>
      <c r="R61" s="55">
        <v>337513</v>
      </c>
      <c r="S61" s="64">
        <f t="shared" si="5"/>
        <v>0.21139406309851028</v>
      </c>
      <c r="T61" s="64">
        <f t="shared" si="6"/>
        <v>0.13816605431275181</v>
      </c>
      <c r="V61" s="2"/>
      <c r="W61" s="6"/>
      <c r="X61" s="2"/>
      <c r="Y61" s="53"/>
      <c r="Z61" s="6"/>
    </row>
    <row r="62" spans="1:26" x14ac:dyDescent="0.2">
      <c r="A62" s="66">
        <v>63</v>
      </c>
      <c r="B62" s="67" t="s">
        <v>128</v>
      </c>
      <c r="C62" s="66" t="s">
        <v>249</v>
      </c>
      <c r="D62" s="65">
        <v>0.54430000000000001</v>
      </c>
      <c r="E62" s="66">
        <v>57</v>
      </c>
      <c r="F62" s="66">
        <v>294.5</v>
      </c>
      <c r="G62" s="66">
        <v>20.212</v>
      </c>
      <c r="H62" s="66">
        <v>1670</v>
      </c>
      <c r="I62" s="65">
        <v>-1.2629999999999999</v>
      </c>
      <c r="J62" s="65"/>
      <c r="K62" s="65"/>
      <c r="L62" s="65">
        <v>3.6736E-3</v>
      </c>
      <c r="M62" s="64">
        <f t="shared" si="0"/>
        <v>-7.1519062178004855</v>
      </c>
      <c r="N62" s="64">
        <f t="shared" si="1"/>
        <v>-1.0458904410399581</v>
      </c>
      <c r="O62" s="64">
        <f t="shared" si="2"/>
        <v>-1.0576249999999998</v>
      </c>
      <c r="P62" s="55">
        <v>14815</v>
      </c>
      <c r="Q62" s="55">
        <v>5227</v>
      </c>
      <c r="R62" s="55">
        <v>142210</v>
      </c>
      <c r="S62" s="64">
        <f t="shared" si="5"/>
        <v>9.1965001100747276E-2</v>
      </c>
      <c r="T62" s="64">
        <f t="shared" si="6"/>
        <v>0.16896013430230988</v>
      </c>
      <c r="V62" s="2"/>
      <c r="W62" s="6"/>
      <c r="X62" s="2"/>
      <c r="Y62" s="53"/>
      <c r="Z62" s="6"/>
    </row>
    <row r="63" spans="1:26" x14ac:dyDescent="0.2">
      <c r="A63" s="66">
        <v>64</v>
      </c>
      <c r="B63" s="67" t="s">
        <v>128</v>
      </c>
      <c r="C63" s="66" t="s">
        <v>251</v>
      </c>
      <c r="D63" s="65">
        <v>0.61270000000000002</v>
      </c>
      <c r="E63" s="66">
        <v>57</v>
      </c>
      <c r="F63" s="66">
        <v>294.3</v>
      </c>
      <c r="G63" s="66">
        <v>22.585000000000001</v>
      </c>
      <c r="H63" s="66">
        <v>1885</v>
      </c>
      <c r="I63" s="65">
        <v>-1.264</v>
      </c>
      <c r="J63" s="65"/>
      <c r="K63" s="65"/>
      <c r="L63" s="65">
        <v>3.6736E-3</v>
      </c>
      <c r="M63" s="64">
        <f t="shared" si="0"/>
        <v>-7.1519062178004855</v>
      </c>
      <c r="N63" s="64">
        <f t="shared" si="1"/>
        <v>-1.0458904410399581</v>
      </c>
      <c r="O63" s="64">
        <f t="shared" si="2"/>
        <v>-1.0586249999999999</v>
      </c>
      <c r="P63" s="55">
        <v>16881</v>
      </c>
      <c r="Q63" s="55">
        <v>5225</v>
      </c>
      <c r="R63" s="55">
        <v>160562</v>
      </c>
      <c r="S63" s="64">
        <f t="shared" si="5"/>
        <v>0.10318736914313754</v>
      </c>
      <c r="T63" s="64">
        <f t="shared" si="6"/>
        <v>0.16841418172537545</v>
      </c>
      <c r="V63" s="2"/>
      <c r="W63" s="6"/>
      <c r="X63" s="2"/>
      <c r="Y63" s="53"/>
      <c r="Z63" s="6"/>
    </row>
    <row r="64" spans="1:26" x14ac:dyDescent="0.2">
      <c r="A64" s="66">
        <v>65</v>
      </c>
      <c r="B64" s="67" t="s">
        <v>128</v>
      </c>
      <c r="C64" s="66" t="s">
        <v>253</v>
      </c>
      <c r="D64" s="65">
        <v>1.0479000000000001</v>
      </c>
      <c r="E64" s="66">
        <v>57</v>
      </c>
      <c r="F64" s="66">
        <v>293.39999999999998</v>
      </c>
      <c r="G64" s="66">
        <v>39.811</v>
      </c>
      <c r="H64" s="66">
        <v>3344</v>
      </c>
      <c r="I64" s="65">
        <v>-1.494</v>
      </c>
      <c r="J64" s="65"/>
      <c r="K64" s="65"/>
      <c r="L64" s="65">
        <v>3.6727000000000001E-3</v>
      </c>
      <c r="M64" s="64">
        <f t="shared" si="0"/>
        <v>-7.3951453522744792</v>
      </c>
      <c r="N64" s="64">
        <f t="shared" si="1"/>
        <v>-1.2906254961909669</v>
      </c>
      <c r="O64" s="64">
        <f t="shared" si="2"/>
        <v>-1.2886249999999999</v>
      </c>
      <c r="P64" s="55">
        <v>29639</v>
      </c>
      <c r="Q64" s="55">
        <v>5580</v>
      </c>
      <c r="R64" s="55">
        <v>275903</v>
      </c>
      <c r="S64" s="64">
        <f t="shared" si="5"/>
        <v>0.17371914510092612</v>
      </c>
      <c r="T64" s="64">
        <f t="shared" si="6"/>
        <v>0.16577836158118725</v>
      </c>
      <c r="V64" s="2"/>
      <c r="W64" s="6"/>
      <c r="X64" s="2"/>
      <c r="Y64" s="53"/>
      <c r="Z64" s="6"/>
    </row>
    <row r="65" spans="1:26" x14ac:dyDescent="0.2">
      <c r="A65" s="55">
        <v>66</v>
      </c>
      <c r="B65" s="55" t="s">
        <v>128</v>
      </c>
      <c r="C65" s="55" t="s">
        <v>255</v>
      </c>
      <c r="D65" s="55">
        <v>0.1249</v>
      </c>
      <c r="E65" s="55">
        <v>57</v>
      </c>
      <c r="F65" s="55">
        <v>295.10000000000002</v>
      </c>
      <c r="G65" s="55">
        <v>4.6150000000000002</v>
      </c>
      <c r="H65" s="55">
        <v>363</v>
      </c>
      <c r="I65" s="11">
        <v>-4.0250000000000004</v>
      </c>
      <c r="L65" s="11">
        <v>3.6633999999999998E-3</v>
      </c>
      <c r="M65" s="64">
        <f t="shared" si="0"/>
        <v>-9.9086164085067097</v>
      </c>
      <c r="N65" s="64">
        <f t="shared" si="1"/>
        <v>-3.8195543994190255</v>
      </c>
      <c r="O65" s="64">
        <f t="shared" si="2"/>
        <v>-3.8196250000000003</v>
      </c>
      <c r="P65" s="55">
        <v>3115</v>
      </c>
      <c r="Q65" s="55">
        <v>5586</v>
      </c>
      <c r="R65" s="55">
        <v>31246</v>
      </c>
      <c r="S65" s="64">
        <f t="shared" si="5"/>
        <v>2.4109789273382743E-2</v>
      </c>
      <c r="T65" s="64">
        <f t="shared" si="6"/>
        <v>0.19303274037936544</v>
      </c>
      <c r="V65" s="2"/>
      <c r="W65" s="6"/>
      <c r="X65" s="2"/>
      <c r="Y65" s="53"/>
      <c r="Z65" s="6"/>
    </row>
    <row r="66" spans="1:26" x14ac:dyDescent="0.2">
      <c r="A66" s="55">
        <v>67</v>
      </c>
      <c r="B66" s="55" t="s">
        <v>128</v>
      </c>
      <c r="C66" s="55" t="s">
        <v>257</v>
      </c>
      <c r="D66" s="55">
        <v>0.35470000000000002</v>
      </c>
      <c r="E66" s="55">
        <v>57</v>
      </c>
      <c r="F66" s="55">
        <v>294.7</v>
      </c>
      <c r="G66" s="55">
        <v>13.413</v>
      </c>
      <c r="H66" s="55">
        <v>1072</v>
      </c>
      <c r="I66" s="11">
        <v>-4.0750000000000002</v>
      </c>
      <c r="L66" s="11">
        <v>3.6632000000000001E-3</v>
      </c>
      <c r="M66" s="64">
        <f t="shared" si="0"/>
        <v>-9.9626695495008697</v>
      </c>
      <c r="N66" s="64">
        <f t="shared" si="1"/>
        <v>-3.8739399672302999</v>
      </c>
      <c r="O66" s="64">
        <f t="shared" si="2"/>
        <v>-3.8696250000000001</v>
      </c>
      <c r="P66" s="55">
        <v>9275</v>
      </c>
      <c r="Q66" s="55">
        <v>5788</v>
      </c>
      <c r="R66" s="55">
        <v>90391</v>
      </c>
      <c r="S66" s="64">
        <f t="shared" si="5"/>
        <v>6.0277343647138874E-2</v>
      </c>
      <c r="T66" s="64">
        <f t="shared" si="6"/>
        <v>0.16993894459300499</v>
      </c>
      <c r="V66" s="2"/>
      <c r="W66" s="6"/>
      <c r="X66" s="2"/>
      <c r="Y66" s="53"/>
      <c r="Z66" s="6"/>
    </row>
    <row r="67" spans="1:26" x14ac:dyDescent="0.2">
      <c r="A67" s="55"/>
      <c r="B67" s="55"/>
      <c r="C67" s="55"/>
      <c r="D67" s="55"/>
      <c r="E67" s="55"/>
      <c r="F67" s="55"/>
      <c r="G67" s="55"/>
      <c r="H67" s="55"/>
      <c r="M67" s="64"/>
      <c r="N67" s="64"/>
      <c r="O67" s="64"/>
      <c r="P67" s="55"/>
      <c r="Q67" s="55"/>
      <c r="R67" s="55"/>
      <c r="S67" s="64"/>
      <c r="T67" s="64"/>
      <c r="V67" s="2"/>
      <c r="W67" s="6"/>
      <c r="X67" s="2"/>
      <c r="Y67" s="53"/>
      <c r="Z67" s="6"/>
    </row>
    <row r="68" spans="1:26" x14ac:dyDescent="0.2">
      <c r="A68" s="55"/>
      <c r="B68" s="55"/>
      <c r="C68" s="55"/>
      <c r="D68" s="55"/>
      <c r="E68" s="55"/>
      <c r="F68" s="55"/>
      <c r="G68" s="55"/>
      <c r="H68" s="55"/>
      <c r="M68" s="64"/>
      <c r="N68" s="64"/>
      <c r="O68" s="64"/>
      <c r="P68" s="55"/>
      <c r="Q68" s="55"/>
      <c r="R68" s="55"/>
      <c r="S68" s="64"/>
      <c r="T68" s="64"/>
      <c r="V68" s="2"/>
      <c r="W68" s="6"/>
      <c r="X68" s="2"/>
      <c r="Y68" s="53"/>
      <c r="Z68" s="6"/>
    </row>
    <row r="69" spans="1:26" x14ac:dyDescent="0.2">
      <c r="A69" s="55"/>
      <c r="B69" s="55"/>
      <c r="C69" s="55"/>
      <c r="D69" s="55"/>
      <c r="E69" s="55"/>
      <c r="F69" s="55"/>
      <c r="G69" s="55"/>
      <c r="H69" s="55"/>
      <c r="M69" s="64"/>
      <c r="N69" s="64"/>
      <c r="O69" s="64"/>
      <c r="P69" s="55"/>
      <c r="Q69" s="55"/>
      <c r="R69" s="55"/>
      <c r="S69" s="64"/>
      <c r="T69" s="64"/>
      <c r="V69" s="2"/>
      <c r="W69" s="6"/>
      <c r="X69" s="2"/>
      <c r="Y69" s="53"/>
      <c r="Z69" s="6"/>
    </row>
    <row r="70" spans="1:26" x14ac:dyDescent="0.2">
      <c r="A70" s="55"/>
      <c r="B70" s="55"/>
      <c r="C70" s="55"/>
      <c r="D70" s="55"/>
      <c r="E70" s="55"/>
      <c r="F70" s="55"/>
      <c r="G70" s="55"/>
      <c r="H70" s="55"/>
      <c r="J70" s="85"/>
      <c r="K70" s="85"/>
      <c r="M70" s="64"/>
      <c r="N70" s="64"/>
      <c r="O70" s="64"/>
      <c r="P70" s="55"/>
      <c r="Q70" s="55"/>
      <c r="R70" s="55"/>
      <c r="S70" s="64"/>
      <c r="T70" s="64"/>
      <c r="V70" s="2"/>
      <c r="W70" s="6"/>
      <c r="X70" s="2"/>
      <c r="Y70" s="53"/>
      <c r="Z70" s="6"/>
    </row>
    <row r="71" spans="1:26" x14ac:dyDescent="0.2">
      <c r="A71" s="55"/>
      <c r="B71" s="55"/>
      <c r="C71" s="55"/>
      <c r="D71" s="55"/>
      <c r="E71" s="55"/>
      <c r="F71" s="55"/>
      <c r="G71" s="55"/>
      <c r="H71" s="55"/>
      <c r="J71" s="85"/>
      <c r="K71" s="85"/>
      <c r="M71" s="64"/>
      <c r="N71" s="64"/>
      <c r="O71" s="64"/>
      <c r="P71" s="55"/>
      <c r="Q71" s="55"/>
      <c r="R71" s="55"/>
      <c r="S71" s="64"/>
      <c r="T71" s="64"/>
      <c r="V71" s="2"/>
      <c r="W71" s="6"/>
      <c r="X71" s="2"/>
      <c r="Y71" s="53"/>
      <c r="Z71" s="6"/>
    </row>
    <row r="72" spans="1:26" x14ac:dyDescent="0.2">
      <c r="A72" s="66"/>
      <c r="B72" s="67"/>
      <c r="C72" s="66"/>
      <c r="D72" s="65"/>
      <c r="E72" s="66"/>
      <c r="F72" s="66"/>
      <c r="G72" s="66"/>
      <c r="H72" s="66"/>
      <c r="I72" s="65"/>
      <c r="J72" s="65"/>
      <c r="K72" s="65"/>
      <c r="L72" s="65"/>
      <c r="M72" s="64"/>
      <c r="N72" s="64"/>
      <c r="O72" s="64"/>
      <c r="P72" s="55"/>
      <c r="Q72" s="55"/>
      <c r="R72" s="55"/>
      <c r="S72" s="64"/>
      <c r="T72" s="64"/>
      <c r="V72" s="2"/>
      <c r="W72" s="6"/>
      <c r="X72" s="2"/>
      <c r="Y72" s="53"/>
      <c r="Z72" s="6"/>
    </row>
    <row r="73" spans="1:26" x14ac:dyDescent="0.2">
      <c r="A73" s="66"/>
      <c r="B73" s="67"/>
      <c r="C73" s="66"/>
      <c r="D73" s="65"/>
      <c r="E73" s="66"/>
      <c r="F73" s="66"/>
      <c r="G73" s="66"/>
      <c r="H73" s="66"/>
      <c r="I73" s="65"/>
      <c r="J73" s="65"/>
      <c r="K73" s="65"/>
      <c r="L73" s="65"/>
      <c r="M73" s="64"/>
      <c r="N73" s="64"/>
      <c r="O73" s="64"/>
      <c r="P73" s="55"/>
      <c r="Q73" s="55"/>
      <c r="R73" s="55"/>
      <c r="S73" s="64"/>
      <c r="T73" s="64"/>
      <c r="V73" s="2"/>
      <c r="W73" s="6"/>
      <c r="X73" s="2"/>
      <c r="Y73" s="53"/>
      <c r="Z73" s="6"/>
    </row>
    <row r="74" spans="1:26" x14ac:dyDescent="0.2">
      <c r="A74" s="66"/>
      <c r="B74" s="67"/>
      <c r="C74" s="66"/>
      <c r="D74" s="65"/>
      <c r="E74" s="66"/>
      <c r="F74" s="66"/>
      <c r="G74" s="66"/>
      <c r="H74" s="66"/>
      <c r="I74" s="65"/>
      <c r="J74" s="65"/>
      <c r="K74" s="65"/>
      <c r="L74" s="65"/>
      <c r="M74" s="64"/>
      <c r="N74" s="64"/>
      <c r="O74" s="64"/>
      <c r="P74" s="55"/>
      <c r="Q74" s="55"/>
      <c r="R74" s="55"/>
      <c r="S74" s="64"/>
      <c r="T74" s="64"/>
      <c r="V74" s="2"/>
      <c r="W74" s="6"/>
      <c r="X74" s="2"/>
      <c r="Y74" s="53"/>
      <c r="Z74" s="6"/>
    </row>
    <row r="75" spans="1:26" x14ac:dyDescent="0.2">
      <c r="A75" s="55"/>
      <c r="B75" s="55"/>
      <c r="C75" s="55"/>
      <c r="D75" s="55"/>
      <c r="E75" s="55"/>
      <c r="F75" s="55"/>
      <c r="G75" s="55"/>
      <c r="H75" s="55"/>
      <c r="M75" s="64"/>
      <c r="N75" s="64"/>
      <c r="O75" s="64"/>
      <c r="P75" s="55"/>
      <c r="Q75" s="55"/>
      <c r="R75" s="55"/>
      <c r="S75" s="64"/>
      <c r="T75" s="64"/>
      <c r="U75" s="55"/>
      <c r="V75" s="2"/>
      <c r="W75" s="6"/>
      <c r="X75" s="2"/>
      <c r="Y75" s="53"/>
      <c r="Z75" s="6"/>
    </row>
    <row r="76" spans="1:26" x14ac:dyDescent="0.2">
      <c r="A76" s="55"/>
      <c r="B76" s="55"/>
      <c r="C76" s="55"/>
      <c r="D76" s="55"/>
      <c r="E76" s="55"/>
      <c r="F76" s="55"/>
      <c r="G76" s="55"/>
      <c r="H76" s="55"/>
      <c r="M76" s="64"/>
      <c r="N76" s="64"/>
      <c r="O76" s="64"/>
      <c r="P76" s="55"/>
      <c r="Q76" s="55"/>
      <c r="R76" s="55"/>
      <c r="S76" s="64"/>
      <c r="T76" s="64"/>
      <c r="U76" s="55"/>
      <c r="V76" s="2"/>
      <c r="W76" s="6"/>
      <c r="X76" s="2"/>
      <c r="Y76" s="53"/>
      <c r="Z76" s="6"/>
    </row>
    <row r="77" spans="1:26" x14ac:dyDescent="0.2">
      <c r="A77" s="55"/>
      <c r="B77" s="55"/>
      <c r="C77" s="55"/>
      <c r="D77" s="55"/>
      <c r="E77" s="55"/>
      <c r="F77" s="55"/>
      <c r="G77" s="55"/>
      <c r="H77" s="55"/>
      <c r="J77" s="85"/>
      <c r="K77" s="85"/>
      <c r="M77" s="64"/>
      <c r="N77" s="64"/>
      <c r="O77" s="64"/>
      <c r="P77" s="55"/>
      <c r="Q77" s="55"/>
      <c r="R77" s="55"/>
      <c r="S77" s="64"/>
      <c r="T77" s="64"/>
      <c r="U77" s="55"/>
      <c r="V77" s="2"/>
      <c r="W77" s="6"/>
      <c r="X77" s="2"/>
      <c r="Y77" s="53"/>
      <c r="Z77" s="6"/>
    </row>
    <row r="78" spans="1:26" x14ac:dyDescent="0.2">
      <c r="A78" s="55"/>
      <c r="B78" s="55"/>
      <c r="C78" s="55"/>
      <c r="D78" s="55"/>
      <c r="E78" s="55"/>
      <c r="F78" s="55"/>
      <c r="G78" s="55"/>
      <c r="H78" s="55"/>
      <c r="J78" s="85"/>
      <c r="K78" s="85"/>
      <c r="M78" s="64"/>
      <c r="N78" s="64"/>
      <c r="O78" s="64"/>
      <c r="P78" s="55"/>
      <c r="Q78" s="55"/>
      <c r="R78" s="55"/>
      <c r="S78" s="64"/>
      <c r="T78" s="64"/>
      <c r="U78" s="55"/>
      <c r="V78" s="2"/>
      <c r="W78" s="6"/>
      <c r="X78" s="2"/>
      <c r="Y78" s="53"/>
      <c r="Z78" s="6"/>
    </row>
    <row r="79" spans="1:26" x14ac:dyDescent="0.2">
      <c r="A79" s="66"/>
      <c r="B79" s="67"/>
      <c r="C79" s="66"/>
      <c r="D79" s="65"/>
      <c r="E79" s="66"/>
      <c r="F79" s="66"/>
      <c r="G79" s="66"/>
      <c r="H79" s="66"/>
      <c r="I79" s="65"/>
      <c r="J79" s="65"/>
      <c r="K79" s="65"/>
      <c r="L79" s="65"/>
      <c r="M79" s="64"/>
      <c r="N79" s="64"/>
      <c r="O79" s="64"/>
      <c r="P79" s="55"/>
      <c r="Q79" s="55"/>
      <c r="R79" s="55"/>
      <c r="S79" s="64"/>
      <c r="T79" s="64"/>
      <c r="U79" s="33"/>
      <c r="V79" s="2"/>
      <c r="W79" s="6"/>
      <c r="X79" s="2"/>
      <c r="Y79" s="53"/>
      <c r="Z79" s="6"/>
    </row>
    <row r="80" spans="1:26" x14ac:dyDescent="0.2">
      <c r="A80" s="66"/>
      <c r="B80" s="67"/>
      <c r="C80" s="66"/>
      <c r="D80" s="65"/>
      <c r="E80" s="66"/>
      <c r="F80" s="66"/>
      <c r="G80" s="66"/>
      <c r="H80" s="66"/>
      <c r="I80" s="65"/>
      <c r="J80" s="65"/>
      <c r="K80" s="65"/>
      <c r="L80" s="65"/>
      <c r="M80" s="64"/>
      <c r="N80" s="64"/>
      <c r="O80" s="64"/>
      <c r="P80" s="55"/>
      <c r="Q80" s="55"/>
      <c r="R80" s="55"/>
      <c r="S80" s="64"/>
      <c r="T80" s="64"/>
      <c r="V80" s="2"/>
      <c r="W80" s="6"/>
      <c r="X80" s="2"/>
      <c r="Y80" s="53"/>
      <c r="Z80" s="6"/>
    </row>
    <row r="81" spans="1:26" x14ac:dyDescent="0.2">
      <c r="A81" s="66"/>
      <c r="B81" s="67"/>
      <c r="C81" s="66"/>
      <c r="D81" s="65"/>
      <c r="E81" s="66"/>
      <c r="F81" s="66"/>
      <c r="G81" s="66"/>
      <c r="H81" s="66"/>
      <c r="I81" s="65"/>
      <c r="J81" s="65"/>
      <c r="K81" s="65"/>
      <c r="L81" s="65"/>
      <c r="M81" s="64"/>
      <c r="N81" s="64"/>
      <c r="O81" s="64"/>
      <c r="P81" s="55"/>
      <c r="Q81" s="55"/>
      <c r="R81" s="55"/>
      <c r="S81" s="64"/>
      <c r="T81" s="64"/>
      <c r="V81" s="2"/>
      <c r="W81" s="6"/>
      <c r="X81" s="2"/>
      <c r="Y81" s="53"/>
      <c r="Z81" s="6"/>
    </row>
    <row r="82" spans="1:26" x14ac:dyDescent="0.2">
      <c r="A82" s="66"/>
      <c r="B82" s="67"/>
      <c r="C82" s="66"/>
      <c r="D82" s="65"/>
      <c r="E82" s="66"/>
      <c r="F82" s="66"/>
      <c r="G82" s="66"/>
      <c r="H82" s="66"/>
      <c r="I82" s="65"/>
      <c r="J82" s="65"/>
      <c r="K82" s="65"/>
      <c r="L82" s="65"/>
      <c r="M82" s="64"/>
      <c r="N82" s="64"/>
      <c r="O82" s="64"/>
      <c r="P82" s="55"/>
      <c r="Q82" s="55"/>
      <c r="R82" s="55"/>
      <c r="S82" s="64"/>
      <c r="T82" s="64"/>
      <c r="V82" s="2"/>
      <c r="W82" s="6"/>
      <c r="X82" s="2"/>
      <c r="Y82" s="53"/>
      <c r="Z82" s="6"/>
    </row>
    <row r="83" spans="1:26" x14ac:dyDescent="0.2">
      <c r="A83" s="55"/>
      <c r="B83" s="55"/>
      <c r="C83" s="55"/>
      <c r="D83" s="55"/>
      <c r="E83" s="55"/>
      <c r="F83" s="55"/>
      <c r="G83" s="55"/>
      <c r="H83" s="55"/>
      <c r="M83" s="64"/>
      <c r="N83" s="64"/>
      <c r="O83" s="64"/>
      <c r="P83" s="55"/>
      <c r="Q83" s="55"/>
      <c r="R83" s="55"/>
      <c r="S83" s="64"/>
      <c r="T83" s="64"/>
      <c r="V83" s="2"/>
      <c r="W83" s="6"/>
      <c r="X83" s="2"/>
      <c r="Y83" s="53"/>
      <c r="Z83" s="6"/>
    </row>
    <row r="84" spans="1:26" x14ac:dyDescent="0.2">
      <c r="A84" s="55"/>
      <c r="B84" s="55"/>
      <c r="C84" s="55"/>
      <c r="D84" s="55"/>
      <c r="E84" s="55"/>
      <c r="F84" s="55"/>
      <c r="G84" s="55"/>
      <c r="H84" s="55"/>
      <c r="M84" s="64"/>
      <c r="N84" s="64"/>
      <c r="O84" s="64"/>
      <c r="P84" s="55"/>
      <c r="Q84" s="55"/>
      <c r="R84" s="55"/>
      <c r="S84" s="64"/>
      <c r="T84" s="64"/>
      <c r="V84" s="2"/>
      <c r="W84" s="6"/>
      <c r="X84" s="2"/>
      <c r="Y84" s="53"/>
      <c r="Z84" s="6"/>
    </row>
    <row r="85" spans="1:26" x14ac:dyDescent="0.2">
      <c r="A85" s="55"/>
      <c r="B85" s="55"/>
      <c r="C85" s="55"/>
      <c r="D85" s="55"/>
      <c r="E85" s="55"/>
      <c r="F85" s="55"/>
      <c r="G85" s="55"/>
      <c r="H85" s="55"/>
      <c r="J85" s="85"/>
      <c r="K85" s="85"/>
      <c r="M85" s="64"/>
      <c r="N85" s="64"/>
      <c r="O85" s="64"/>
      <c r="P85" s="55"/>
      <c r="Q85" s="55"/>
      <c r="R85" s="55"/>
      <c r="S85" s="64"/>
      <c r="T85" s="64"/>
      <c r="V85" s="2"/>
      <c r="W85" s="6"/>
      <c r="X85" s="2"/>
      <c r="Y85" s="53"/>
      <c r="Z85" s="6"/>
    </row>
    <row r="86" spans="1:26" x14ac:dyDescent="0.2">
      <c r="A86" s="55"/>
      <c r="B86" s="55"/>
      <c r="C86" s="55"/>
      <c r="D86" s="55"/>
      <c r="E86" s="55"/>
      <c r="F86" s="55"/>
      <c r="G86" s="55"/>
      <c r="H86" s="55"/>
      <c r="J86" s="85"/>
      <c r="K86" s="85"/>
      <c r="M86" s="64"/>
      <c r="N86" s="64"/>
      <c r="O86" s="64"/>
      <c r="P86" s="55"/>
      <c r="Q86" s="55"/>
      <c r="R86" s="55"/>
      <c r="S86" s="64"/>
      <c r="T86" s="64"/>
      <c r="V86" s="2"/>
      <c r="W86" s="6"/>
      <c r="X86" s="2"/>
      <c r="Y86" s="53"/>
      <c r="Z86" s="6"/>
    </row>
    <row r="87" spans="1:26" x14ac:dyDescent="0.2">
      <c r="A87" s="55"/>
      <c r="B87" s="55"/>
      <c r="C87" s="55"/>
      <c r="D87" s="55"/>
      <c r="E87" s="55"/>
      <c r="F87" s="55"/>
      <c r="G87" s="55"/>
      <c r="H87" s="55"/>
      <c r="I87" s="55"/>
      <c r="L87" s="55"/>
      <c r="M87" s="64"/>
      <c r="N87" s="64"/>
      <c r="O87" s="64"/>
      <c r="P87" s="55"/>
      <c r="Q87" s="55"/>
      <c r="R87" s="55"/>
      <c r="S87" s="64"/>
      <c r="T87" s="64"/>
      <c r="V87" s="2"/>
      <c r="W87" s="6"/>
      <c r="X87" s="2"/>
      <c r="Y87" s="53"/>
      <c r="Z87" s="6"/>
    </row>
    <row r="88" spans="1:26" x14ac:dyDescent="0.2">
      <c r="A88" s="55"/>
      <c r="B88" s="55"/>
      <c r="C88" s="55"/>
      <c r="D88" s="55"/>
      <c r="E88" s="55"/>
      <c r="F88" s="55"/>
      <c r="G88" s="55"/>
      <c r="H88" s="55"/>
      <c r="M88" s="64"/>
      <c r="N88" s="64"/>
      <c r="O88" s="64"/>
      <c r="P88" s="64"/>
      <c r="Q88" s="64"/>
      <c r="R88" s="64"/>
      <c r="S88" s="64"/>
      <c r="T88" s="64"/>
      <c r="V88" s="2"/>
      <c r="W88" s="6"/>
      <c r="X88" s="2"/>
      <c r="Y88" s="53"/>
      <c r="Z88" s="6"/>
    </row>
    <row r="89" spans="1:26" x14ac:dyDescent="0.2">
      <c r="A89" s="55"/>
      <c r="B89" s="55"/>
      <c r="C89" s="55"/>
      <c r="D89" s="55"/>
      <c r="E89" s="55"/>
      <c r="F89" s="55"/>
      <c r="G89" s="55"/>
      <c r="H89" s="55"/>
      <c r="M89" s="64"/>
      <c r="N89" s="64"/>
      <c r="O89" s="64"/>
      <c r="P89" s="64"/>
      <c r="Q89" s="64"/>
      <c r="R89" s="64"/>
      <c r="S89" s="64"/>
      <c r="T89" s="64"/>
      <c r="V89" s="2"/>
      <c r="W89" s="6"/>
      <c r="X89" s="2"/>
      <c r="Y89" s="53"/>
      <c r="Z89" s="6"/>
    </row>
    <row r="90" spans="1:26" x14ac:dyDescent="0.2">
      <c r="A90" s="55"/>
      <c r="B90" s="55"/>
      <c r="C90" s="55"/>
      <c r="D90" s="55"/>
      <c r="E90" s="55"/>
      <c r="F90" s="55"/>
      <c r="G90" s="55"/>
      <c r="H90" s="55"/>
      <c r="J90" s="85"/>
      <c r="K90" s="85"/>
      <c r="M90" s="64"/>
      <c r="N90" s="64"/>
      <c r="O90" s="64"/>
      <c r="P90" s="64"/>
      <c r="Q90" s="64"/>
      <c r="R90" s="64"/>
      <c r="S90" s="64"/>
      <c r="T90" s="64"/>
      <c r="U90" s="1"/>
      <c r="V90" s="2"/>
      <c r="W90" s="6"/>
      <c r="X90" s="2"/>
      <c r="Y90" s="53"/>
      <c r="Z90" s="6"/>
    </row>
    <row r="91" spans="1:26" x14ac:dyDescent="0.2">
      <c r="A91" s="55"/>
      <c r="B91" s="55"/>
      <c r="C91" s="55"/>
      <c r="D91" s="55"/>
      <c r="E91" s="55"/>
      <c r="F91" s="55"/>
      <c r="G91" s="55"/>
      <c r="H91" s="55"/>
      <c r="J91" s="85"/>
      <c r="K91" s="85"/>
      <c r="M91" s="64"/>
      <c r="N91" s="64"/>
      <c r="O91" s="64"/>
      <c r="P91" s="64"/>
      <c r="Q91" s="64"/>
      <c r="R91" s="64"/>
      <c r="S91" s="64"/>
      <c r="T91" s="64"/>
      <c r="U91" s="1"/>
      <c r="V91" s="2"/>
      <c r="W91" s="6"/>
      <c r="X91" s="2"/>
      <c r="Y91" s="53"/>
      <c r="Z91" s="6"/>
    </row>
    <row r="92" spans="1:26" x14ac:dyDescent="0.2">
      <c r="A92" s="41"/>
      <c r="B92" s="41"/>
      <c r="C92" s="41"/>
      <c r="D92" s="41"/>
      <c r="E92" s="41"/>
      <c r="F92" s="41"/>
      <c r="G92" s="41"/>
      <c r="H92" s="41"/>
      <c r="I92" s="41"/>
      <c r="J92" s="34"/>
      <c r="K92" s="33"/>
      <c r="L92" s="41"/>
      <c r="M92" s="64"/>
      <c r="N92" s="64"/>
      <c r="O92" s="64"/>
      <c r="P92" s="64"/>
      <c r="Q92" s="64"/>
      <c r="R92" s="64"/>
      <c r="S92" s="64"/>
      <c r="T92" s="64"/>
      <c r="U92" s="1"/>
      <c r="V92" s="2"/>
      <c r="W92" s="6"/>
      <c r="X92" s="2"/>
      <c r="Y92" s="53"/>
      <c r="Z92" s="6"/>
    </row>
    <row r="93" spans="1:26" x14ac:dyDescent="0.2">
      <c r="A93" s="41"/>
      <c r="B93" s="41"/>
      <c r="C93" s="41"/>
      <c r="D93" s="41"/>
      <c r="E93" s="41"/>
      <c r="F93" s="41"/>
      <c r="G93" s="41"/>
      <c r="H93" s="41"/>
      <c r="I93" s="41"/>
      <c r="J93" s="34"/>
      <c r="K93" s="33"/>
      <c r="L93" s="41"/>
      <c r="M93" s="64"/>
      <c r="N93" s="64"/>
      <c r="O93" s="64"/>
      <c r="P93" s="64"/>
      <c r="Q93" s="64"/>
      <c r="R93" s="64"/>
      <c r="S93" s="64"/>
      <c r="T93" s="64"/>
      <c r="U93" s="1"/>
      <c r="V93" s="2"/>
      <c r="W93" s="6"/>
      <c r="X93" s="2"/>
      <c r="Y93" s="53"/>
      <c r="Z93" s="6"/>
    </row>
    <row r="94" spans="1:26" x14ac:dyDescent="0.2">
      <c r="A94" s="41"/>
      <c r="B94" s="41"/>
      <c r="C94" s="41"/>
      <c r="D94" s="33"/>
      <c r="E94" s="41"/>
      <c r="F94" s="41"/>
      <c r="G94" s="41"/>
      <c r="H94" s="41"/>
      <c r="I94" s="41"/>
      <c r="J94" s="34"/>
      <c r="K94" s="33"/>
      <c r="L94" s="41"/>
      <c r="M94" s="64"/>
      <c r="N94" s="64"/>
      <c r="O94" s="64"/>
      <c r="P94" s="64"/>
      <c r="Q94" s="64"/>
      <c r="R94" s="64"/>
      <c r="S94" s="64"/>
      <c r="T94" s="64"/>
      <c r="U94" s="1"/>
      <c r="V94" s="2"/>
      <c r="W94" s="6"/>
      <c r="X94" s="2"/>
      <c r="Y94" s="53"/>
      <c r="Z94" s="6"/>
    </row>
    <row r="95" spans="1:26" x14ac:dyDescent="0.2">
      <c r="A95" s="71"/>
      <c r="B95" s="71"/>
      <c r="C95" s="71"/>
      <c r="D95" s="71"/>
      <c r="E95" s="71"/>
      <c r="F95" s="71"/>
      <c r="G95" s="71"/>
      <c r="H95" s="71"/>
      <c r="I95" s="71"/>
      <c r="J95"/>
      <c r="K95"/>
      <c r="L95" s="71"/>
      <c r="P95" s="71"/>
      <c r="Q95" s="64"/>
      <c r="R95" s="64"/>
      <c r="S95" s="64"/>
      <c r="T95" s="64"/>
      <c r="U95" s="1"/>
      <c r="V95" s="2"/>
      <c r="W95" s="6"/>
      <c r="X95" s="2"/>
      <c r="Y95" s="53"/>
      <c r="Z95" s="6"/>
    </row>
    <row r="96" spans="1:26" x14ac:dyDescent="0.2">
      <c r="A96" s="71"/>
      <c r="B96" s="71"/>
      <c r="C96" s="71"/>
      <c r="D96" s="71"/>
      <c r="E96" s="71"/>
      <c r="F96" s="71"/>
      <c r="G96" s="71"/>
      <c r="H96" s="71"/>
      <c r="I96" s="71"/>
      <c r="J96"/>
      <c r="K96"/>
      <c r="L96" s="71"/>
      <c r="P96" s="71"/>
      <c r="Q96" s="64"/>
      <c r="R96" s="64"/>
      <c r="S96" s="64"/>
      <c r="T96" s="64"/>
      <c r="U96" s="1"/>
      <c r="V96" s="2"/>
      <c r="W96" s="6"/>
      <c r="X96" s="2"/>
      <c r="Y96" s="53"/>
      <c r="Z96" s="6"/>
    </row>
    <row r="97" spans="1:26" x14ac:dyDescent="0.2">
      <c r="A97" s="71"/>
      <c r="B97" s="71"/>
      <c r="C97" s="71"/>
      <c r="D97" s="71"/>
      <c r="E97" s="71"/>
      <c r="F97" s="71"/>
      <c r="G97" s="71"/>
      <c r="H97" s="71"/>
      <c r="I97" s="71"/>
      <c r="J97"/>
      <c r="K97"/>
      <c r="L97" s="71"/>
      <c r="P97" s="71"/>
      <c r="Q97" s="64"/>
      <c r="R97" s="64"/>
      <c r="S97" s="64"/>
      <c r="T97" s="64"/>
      <c r="U97" s="1"/>
      <c r="V97" s="2"/>
      <c r="W97" s="6"/>
      <c r="X97" s="2"/>
      <c r="Y97" s="53"/>
      <c r="Z97" s="6"/>
    </row>
    <row r="98" spans="1:26" x14ac:dyDescent="0.2">
      <c r="A98" s="71"/>
      <c r="B98" s="71"/>
      <c r="C98" s="71"/>
      <c r="D98" s="71"/>
      <c r="E98" s="71"/>
      <c r="F98" s="71"/>
      <c r="G98" s="71"/>
      <c r="H98" s="71"/>
      <c r="I98" s="71"/>
      <c r="J98"/>
      <c r="K98"/>
      <c r="L98" s="71"/>
      <c r="P98" s="71"/>
      <c r="Q98" s="64"/>
      <c r="R98" s="64"/>
      <c r="S98" s="64"/>
      <c r="T98" s="64"/>
      <c r="U98" s="1"/>
      <c r="V98" s="2"/>
      <c r="W98" s="6"/>
      <c r="X98" s="2"/>
      <c r="Y98" s="53"/>
      <c r="Z98" s="6"/>
    </row>
    <row r="99" spans="1:26" x14ac:dyDescent="0.2">
      <c r="A99" s="71"/>
      <c r="B99" s="71"/>
      <c r="C99" s="71"/>
      <c r="D99" s="71"/>
      <c r="E99" s="71"/>
      <c r="F99" s="71"/>
      <c r="G99" s="71"/>
      <c r="H99" s="71"/>
      <c r="I99" s="71"/>
      <c r="J99"/>
      <c r="K99"/>
      <c r="L99" s="71"/>
      <c r="P99" s="71"/>
      <c r="Q99" s="64"/>
      <c r="R99" s="64"/>
      <c r="S99" s="64"/>
      <c r="T99" s="64"/>
      <c r="U99" s="1"/>
      <c r="V99" s="2"/>
      <c r="W99" s="6"/>
      <c r="X99" s="2"/>
      <c r="Y99" s="53"/>
      <c r="Z99" s="6"/>
    </row>
    <row r="100" spans="1:26" x14ac:dyDescent="0.2">
      <c r="A100" s="71">
        <v>2</v>
      </c>
      <c r="B100" s="71" t="s">
        <v>17</v>
      </c>
      <c r="C100" s="71" t="s">
        <v>43</v>
      </c>
      <c r="D100" s="71">
        <v>0.77810000000000001</v>
      </c>
      <c r="E100" s="71">
        <v>57</v>
      </c>
      <c r="F100" s="71">
        <v>291.60000000000002</v>
      </c>
      <c r="G100" s="71">
        <v>27.609000000000002</v>
      </c>
      <c r="H100" s="71">
        <v>2352</v>
      </c>
      <c r="I100" s="71">
        <v>5.7060000000000004</v>
      </c>
      <c r="J100"/>
      <c r="K100"/>
      <c r="L100" s="71">
        <v>3.6992000000000001E-3</v>
      </c>
      <c r="P100" s="71">
        <v>21380</v>
      </c>
      <c r="Q100" s="71">
        <v>5162</v>
      </c>
      <c r="R100" s="71">
        <v>199513</v>
      </c>
      <c r="S100" s="64"/>
      <c r="T100" s="64"/>
      <c r="U100" s="1"/>
      <c r="V100" s="2"/>
      <c r="W100" s="6"/>
      <c r="X100" s="2"/>
      <c r="Y100" s="53"/>
      <c r="Z100" s="6"/>
    </row>
    <row r="101" spans="1:26" x14ac:dyDescent="0.2">
      <c r="A101" s="71">
        <v>3</v>
      </c>
      <c r="B101" s="71" t="s">
        <v>17</v>
      </c>
      <c r="C101" s="71" t="s">
        <v>44</v>
      </c>
      <c r="D101" s="71">
        <v>0.57689999999999997</v>
      </c>
      <c r="E101" s="71">
        <v>57</v>
      </c>
      <c r="F101" s="71">
        <v>292.2</v>
      </c>
      <c r="G101" s="71">
        <v>20.58</v>
      </c>
      <c r="H101" s="71">
        <v>1749</v>
      </c>
      <c r="I101" s="71">
        <v>5.9029999999999996</v>
      </c>
      <c r="J101"/>
      <c r="K101"/>
      <c r="L101" s="71">
        <v>3.6998999999999999E-3</v>
      </c>
      <c r="P101" s="71">
        <v>15798</v>
      </c>
      <c r="Q101" s="71">
        <v>5163</v>
      </c>
      <c r="R101" s="71">
        <v>148333</v>
      </c>
      <c r="S101" s="64"/>
      <c r="T101" s="64"/>
      <c r="U101" s="1"/>
      <c r="V101" s="2"/>
      <c r="W101" s="6"/>
      <c r="X101" s="2"/>
      <c r="Y101" s="53"/>
      <c r="Z101" s="6"/>
    </row>
    <row r="102" spans="1:26" x14ac:dyDescent="0.2">
      <c r="A102" s="71">
        <v>4</v>
      </c>
      <c r="B102" s="71" t="s">
        <v>12</v>
      </c>
      <c r="C102" s="71" t="s">
        <v>45</v>
      </c>
      <c r="D102" s="71">
        <v>0.56259999999999999</v>
      </c>
      <c r="E102" s="71">
        <v>57</v>
      </c>
      <c r="F102" s="71">
        <v>291.8</v>
      </c>
      <c r="G102" s="71">
        <v>16.914999999999999</v>
      </c>
      <c r="H102" s="71">
        <v>1442</v>
      </c>
      <c r="I102" s="71">
        <v>5.7290000000000001</v>
      </c>
      <c r="J102"/>
      <c r="K102"/>
      <c r="L102" s="71">
        <v>3.6993E-3</v>
      </c>
      <c r="P102" s="71">
        <v>13078</v>
      </c>
      <c r="Q102" s="71">
        <v>5162</v>
      </c>
      <c r="R102" s="71">
        <v>123657</v>
      </c>
      <c r="S102" s="64"/>
      <c r="T102" s="64"/>
      <c r="U102" s="1"/>
      <c r="V102" s="2"/>
      <c r="W102" s="6"/>
      <c r="X102" s="2"/>
      <c r="Y102" s="53"/>
      <c r="Z102" s="6"/>
    </row>
    <row r="103" spans="1:26" x14ac:dyDescent="0.2">
      <c r="A103" s="71">
        <v>5</v>
      </c>
      <c r="B103" s="71" t="s">
        <v>12</v>
      </c>
      <c r="C103" s="71" t="s">
        <v>46</v>
      </c>
      <c r="D103" s="71">
        <v>0.53239999999999998</v>
      </c>
      <c r="E103" s="71">
        <v>57</v>
      </c>
      <c r="F103" s="71">
        <v>291.8</v>
      </c>
      <c r="G103" s="71">
        <v>16.077000000000002</v>
      </c>
      <c r="H103" s="71">
        <v>1367</v>
      </c>
      <c r="I103" s="71">
        <v>5.992</v>
      </c>
      <c r="J103"/>
      <c r="K103"/>
      <c r="L103" s="71">
        <v>3.7001999999999998E-3</v>
      </c>
      <c r="P103" s="71">
        <v>12310</v>
      </c>
      <c r="Q103" s="71">
        <v>5168</v>
      </c>
      <c r="R103" s="71">
        <v>116943</v>
      </c>
      <c r="S103" s="64"/>
      <c r="T103" s="64"/>
      <c r="U103" s="1"/>
      <c r="V103" s="2"/>
      <c r="W103" s="6"/>
      <c r="X103" s="2"/>
      <c r="Y103" s="53"/>
      <c r="Z103" s="6"/>
    </row>
    <row r="104" spans="1:26" x14ac:dyDescent="0.2">
      <c r="A104" s="71">
        <v>6</v>
      </c>
      <c r="B104" s="71" t="s">
        <v>149</v>
      </c>
      <c r="C104" s="71" t="s">
        <v>47</v>
      </c>
      <c r="D104" s="71">
        <v>0.5</v>
      </c>
      <c r="E104" s="71">
        <v>33</v>
      </c>
      <c r="F104" s="71">
        <v>301</v>
      </c>
      <c r="G104" s="71">
        <v>16.13</v>
      </c>
      <c r="H104" s="71">
        <v>1399</v>
      </c>
      <c r="I104" s="71">
        <v>9.5169999999999995</v>
      </c>
      <c r="J104"/>
      <c r="K104"/>
      <c r="L104" s="71">
        <v>3.7131999999999998E-3</v>
      </c>
      <c r="P104" s="71">
        <v>6359</v>
      </c>
      <c r="Q104" s="71">
        <v>5300</v>
      </c>
      <c r="R104" s="71">
        <v>58758</v>
      </c>
      <c r="S104" s="64"/>
      <c r="T104" s="64"/>
      <c r="U104" s="1"/>
      <c r="V104" s="2"/>
      <c r="W104" s="6"/>
      <c r="X104" s="2"/>
      <c r="Y104" s="53"/>
      <c r="Z104" s="6"/>
    </row>
    <row r="105" spans="1:26" x14ac:dyDescent="0.2">
      <c r="A105" s="71">
        <v>7</v>
      </c>
      <c r="B105" s="71" t="s">
        <v>151</v>
      </c>
      <c r="C105" s="71" t="s">
        <v>48</v>
      </c>
      <c r="D105" s="71">
        <v>0.47</v>
      </c>
      <c r="E105" s="71">
        <v>33</v>
      </c>
      <c r="F105" s="71">
        <v>300.8</v>
      </c>
      <c r="G105" s="71">
        <v>24.231000000000002</v>
      </c>
      <c r="H105" s="71">
        <v>2126</v>
      </c>
      <c r="I105" s="71">
        <v>11.145</v>
      </c>
      <c r="J105"/>
      <c r="K105"/>
      <c r="L105" s="71">
        <v>3.7192000000000002E-3</v>
      </c>
      <c r="P105" s="71">
        <v>10102</v>
      </c>
      <c r="Q105" s="71">
        <v>5320</v>
      </c>
      <c r="R105" s="71">
        <v>92861</v>
      </c>
      <c r="S105" s="64"/>
      <c r="T105" s="64"/>
      <c r="U105" s="1"/>
      <c r="V105" s="2"/>
      <c r="W105" s="6"/>
      <c r="X105" s="2"/>
      <c r="Y105" s="53"/>
      <c r="Z105" s="6"/>
    </row>
    <row r="106" spans="1:26" x14ac:dyDescent="0.2">
      <c r="A106" s="71">
        <v>8</v>
      </c>
      <c r="B106" s="71" t="s">
        <v>153</v>
      </c>
      <c r="C106" s="71" t="s">
        <v>49</v>
      </c>
      <c r="D106" s="71">
        <v>0.6</v>
      </c>
      <c r="E106" s="71">
        <v>33</v>
      </c>
      <c r="F106" s="71">
        <v>300.3</v>
      </c>
      <c r="G106" s="71">
        <v>23.754999999999999</v>
      </c>
      <c r="H106" s="71">
        <v>2081</v>
      </c>
      <c r="I106" s="71">
        <v>11.189</v>
      </c>
      <c r="J106"/>
      <c r="K106"/>
      <c r="L106" s="71">
        <v>3.7193999999999999E-3</v>
      </c>
      <c r="P106" s="71">
        <v>9879</v>
      </c>
      <c r="Q106" s="71">
        <v>5313</v>
      </c>
      <c r="R106" s="71">
        <v>90677</v>
      </c>
      <c r="S106" s="64"/>
      <c r="T106" s="64"/>
      <c r="U106" s="1"/>
      <c r="V106" s="2"/>
      <c r="W106" s="6"/>
      <c r="X106" s="2"/>
      <c r="Y106" s="53"/>
      <c r="Z106" s="6"/>
    </row>
    <row r="107" spans="1:26" x14ac:dyDescent="0.2">
      <c r="A107" s="71">
        <v>9</v>
      </c>
      <c r="B107" s="71" t="s">
        <v>155</v>
      </c>
      <c r="C107" s="71" t="s">
        <v>50</v>
      </c>
      <c r="D107" s="71">
        <v>0.52</v>
      </c>
      <c r="E107" s="71">
        <v>33</v>
      </c>
      <c r="F107" s="71">
        <v>300.8</v>
      </c>
      <c r="G107" s="71">
        <v>13.430999999999999</v>
      </c>
      <c r="H107" s="71">
        <v>1158</v>
      </c>
      <c r="I107" s="71">
        <v>9.4749999999999996</v>
      </c>
      <c r="J107"/>
      <c r="K107"/>
      <c r="L107" s="71">
        <v>3.7131E-3</v>
      </c>
      <c r="P107" s="71">
        <v>5440</v>
      </c>
      <c r="Q107" s="71">
        <v>5307</v>
      </c>
      <c r="R107" s="71">
        <v>50755</v>
      </c>
      <c r="S107" s="64"/>
      <c r="T107" s="64"/>
      <c r="U107" s="1"/>
      <c r="V107" s="2"/>
      <c r="W107" s="6"/>
      <c r="X107" s="2"/>
      <c r="Y107" s="53"/>
      <c r="Z107" s="6"/>
    </row>
    <row r="108" spans="1:26" x14ac:dyDescent="0.2">
      <c r="A108" s="71">
        <v>10</v>
      </c>
      <c r="B108" s="71" t="s">
        <v>157</v>
      </c>
      <c r="C108" s="71" t="s">
        <v>51</v>
      </c>
      <c r="D108" s="71">
        <v>0.55000000000000004</v>
      </c>
      <c r="E108" s="71">
        <v>33</v>
      </c>
      <c r="F108" s="71">
        <v>300.8</v>
      </c>
      <c r="G108" s="71">
        <v>17.404</v>
      </c>
      <c r="H108" s="71">
        <v>1510</v>
      </c>
      <c r="I108" s="71">
        <v>10.023999999999999</v>
      </c>
      <c r="J108"/>
      <c r="K108"/>
      <c r="L108" s="71">
        <v>3.7150999999999998E-3</v>
      </c>
      <c r="P108" s="71">
        <v>7099</v>
      </c>
      <c r="Q108" s="71">
        <v>5315</v>
      </c>
      <c r="R108" s="71">
        <v>65910</v>
      </c>
      <c r="S108" s="64"/>
      <c r="T108" s="64"/>
      <c r="U108" s="1"/>
      <c r="V108" s="2"/>
      <c r="W108" s="6"/>
      <c r="X108" s="2"/>
      <c r="Y108" s="53"/>
      <c r="Z108" s="6"/>
    </row>
    <row r="109" spans="1:26" x14ac:dyDescent="0.2">
      <c r="A109" s="71">
        <v>11</v>
      </c>
      <c r="B109" s="71" t="s">
        <v>159</v>
      </c>
      <c r="C109" s="71" t="s">
        <v>52</v>
      </c>
      <c r="D109" s="71">
        <v>0.55000000000000004</v>
      </c>
      <c r="E109" s="71">
        <v>33</v>
      </c>
      <c r="F109" s="71">
        <v>300.5</v>
      </c>
      <c r="G109" s="71">
        <v>24.414000000000001</v>
      </c>
      <c r="H109" s="71">
        <v>2139</v>
      </c>
      <c r="I109" s="71">
        <v>10.852</v>
      </c>
      <c r="J109"/>
      <c r="K109"/>
      <c r="L109" s="71">
        <v>3.7180999999999998E-3</v>
      </c>
      <c r="P109" s="71">
        <v>10110</v>
      </c>
      <c r="Q109" s="71">
        <v>5313</v>
      </c>
      <c r="R109" s="71">
        <v>92819</v>
      </c>
      <c r="S109" s="64"/>
      <c r="T109" s="64"/>
      <c r="U109" s="1"/>
      <c r="V109" s="2"/>
      <c r="W109" s="6"/>
      <c r="X109" s="2"/>
      <c r="Y109" s="53"/>
      <c r="Z109" s="6"/>
    </row>
    <row r="110" spans="1:26" x14ac:dyDescent="0.2">
      <c r="A110" s="71">
        <v>12</v>
      </c>
      <c r="B110" s="71" t="s">
        <v>161</v>
      </c>
      <c r="C110" s="71" t="s">
        <v>53</v>
      </c>
      <c r="D110" s="71">
        <v>0.52</v>
      </c>
      <c r="E110" s="71">
        <v>33</v>
      </c>
      <c r="F110" s="71">
        <v>300.5</v>
      </c>
      <c r="G110" s="71">
        <v>26.425999999999998</v>
      </c>
      <c r="H110" s="71">
        <v>2338</v>
      </c>
      <c r="I110" s="71">
        <v>11.233000000000001</v>
      </c>
      <c r="J110"/>
      <c r="K110"/>
      <c r="L110" s="71">
        <v>3.7195000000000001E-3</v>
      </c>
      <c r="P110" s="71">
        <v>11065</v>
      </c>
      <c r="Q110" s="71">
        <v>5312</v>
      </c>
      <c r="R110" s="71">
        <v>100472</v>
      </c>
      <c r="S110" s="64"/>
      <c r="T110" s="64"/>
      <c r="U110" s="1"/>
      <c r="V110" s="2"/>
      <c r="W110" s="6"/>
      <c r="X110" s="2"/>
      <c r="Y110" s="53"/>
      <c r="Z110" s="6"/>
    </row>
    <row r="111" spans="1:26" x14ac:dyDescent="0.2">
      <c r="A111" s="71">
        <v>13</v>
      </c>
      <c r="B111" s="71" t="s">
        <v>163</v>
      </c>
      <c r="C111" s="71" t="s">
        <v>54</v>
      </c>
      <c r="D111" s="71">
        <v>0.5</v>
      </c>
      <c r="E111" s="71">
        <v>33</v>
      </c>
      <c r="F111" s="71">
        <v>301</v>
      </c>
      <c r="G111" s="71">
        <v>15.284000000000001</v>
      </c>
      <c r="H111" s="71">
        <v>1323</v>
      </c>
      <c r="I111" s="71">
        <v>10.869</v>
      </c>
      <c r="J111"/>
      <c r="K111"/>
      <c r="L111" s="71">
        <v>3.7182000000000001E-3</v>
      </c>
      <c r="P111" s="71">
        <v>6207</v>
      </c>
      <c r="Q111" s="71">
        <v>5313</v>
      </c>
      <c r="R111" s="71">
        <v>57703</v>
      </c>
      <c r="S111" s="64"/>
      <c r="T111" s="64"/>
      <c r="U111" s="1"/>
      <c r="V111" s="2"/>
      <c r="W111" s="6"/>
      <c r="X111" s="2"/>
      <c r="Y111" s="53"/>
      <c r="Z111" s="6"/>
    </row>
    <row r="112" spans="1:26" x14ac:dyDescent="0.2">
      <c r="A112" s="71">
        <v>14</v>
      </c>
      <c r="B112" s="71" t="s">
        <v>165</v>
      </c>
      <c r="C112" s="71" t="s">
        <v>55</v>
      </c>
      <c r="D112" s="71">
        <v>0.56000000000000005</v>
      </c>
      <c r="E112" s="71">
        <v>33</v>
      </c>
      <c r="F112" s="71">
        <v>301.2</v>
      </c>
      <c r="G112" s="71">
        <v>19.574999999999999</v>
      </c>
      <c r="H112" s="71">
        <v>1702</v>
      </c>
      <c r="I112" s="71">
        <v>11.089</v>
      </c>
      <c r="J112"/>
      <c r="K112"/>
      <c r="L112" s="71">
        <v>3.7190000000000001E-3</v>
      </c>
      <c r="P112" s="71">
        <v>8001</v>
      </c>
      <c r="Q112" s="71">
        <v>5297</v>
      </c>
      <c r="R112" s="71">
        <v>74024</v>
      </c>
      <c r="S112" s="64"/>
      <c r="T112" s="64"/>
      <c r="U112" s="1"/>
      <c r="V112" s="2"/>
      <c r="W112" s="6"/>
      <c r="X112" s="2"/>
      <c r="Y112" s="53"/>
      <c r="Z112" s="6"/>
    </row>
    <row r="113" spans="1:26" x14ac:dyDescent="0.2">
      <c r="A113" s="71">
        <v>15</v>
      </c>
      <c r="B113" s="71" t="s">
        <v>167</v>
      </c>
      <c r="C113" s="71" t="s">
        <v>56</v>
      </c>
      <c r="D113" s="71">
        <v>0.49</v>
      </c>
      <c r="E113" s="71">
        <v>33</v>
      </c>
      <c r="F113" s="71">
        <v>300.3</v>
      </c>
      <c r="G113" s="71">
        <v>23.158999999999999</v>
      </c>
      <c r="H113" s="71">
        <v>2034</v>
      </c>
      <c r="I113" s="71">
        <v>12.195</v>
      </c>
      <c r="J113"/>
      <c r="K113"/>
      <c r="L113" s="71">
        <v>3.7231E-3</v>
      </c>
      <c r="P113" s="71">
        <v>9608</v>
      </c>
      <c r="Q113" s="71">
        <v>5307</v>
      </c>
      <c r="R113" s="71">
        <v>87801</v>
      </c>
      <c r="S113" s="64"/>
      <c r="T113" s="64"/>
      <c r="U113" s="1"/>
      <c r="V113" s="2"/>
      <c r="W113" s="6"/>
      <c r="X113" s="2"/>
      <c r="Y113" s="53"/>
      <c r="Z113" s="6"/>
    </row>
    <row r="114" spans="1:26" x14ac:dyDescent="0.2">
      <c r="A114" s="71">
        <v>16</v>
      </c>
      <c r="B114" s="71" t="s">
        <v>169</v>
      </c>
      <c r="C114" s="71" t="s">
        <v>57</v>
      </c>
      <c r="D114" s="71">
        <v>0.47</v>
      </c>
      <c r="E114" s="71">
        <v>33</v>
      </c>
      <c r="F114" s="71">
        <v>301</v>
      </c>
      <c r="G114" s="71">
        <v>19.806000000000001</v>
      </c>
      <c r="H114" s="71">
        <v>1729</v>
      </c>
      <c r="I114" s="71">
        <v>12.08</v>
      </c>
      <c r="J114"/>
      <c r="K114"/>
      <c r="L114" s="71">
        <v>3.7226E-3</v>
      </c>
      <c r="P114" s="71">
        <v>8134</v>
      </c>
      <c r="Q114" s="71">
        <v>5305</v>
      </c>
      <c r="R114" s="71">
        <v>74996</v>
      </c>
      <c r="S114" s="64"/>
      <c r="T114" s="64"/>
      <c r="U114" s="1"/>
      <c r="V114" s="2"/>
      <c r="W114" s="6"/>
      <c r="X114" s="2"/>
      <c r="Y114" s="53"/>
      <c r="Z114" s="6"/>
    </row>
    <row r="115" spans="1:26" x14ac:dyDescent="0.2">
      <c r="A115" s="71">
        <v>17</v>
      </c>
      <c r="B115" s="71" t="s">
        <v>171</v>
      </c>
      <c r="C115" s="71" t="s">
        <v>58</v>
      </c>
      <c r="D115" s="71">
        <v>0.51</v>
      </c>
      <c r="E115" s="71">
        <v>33</v>
      </c>
      <c r="F115" s="71">
        <v>300.5</v>
      </c>
      <c r="G115" s="71">
        <v>20.675000000000001</v>
      </c>
      <c r="H115" s="71">
        <v>1803</v>
      </c>
      <c r="I115" s="71">
        <v>11.648</v>
      </c>
      <c r="J115"/>
      <c r="K115"/>
      <c r="L115" s="71">
        <v>3.7209999999999999E-3</v>
      </c>
      <c r="P115" s="71">
        <v>8451</v>
      </c>
      <c r="Q115" s="71">
        <v>5312</v>
      </c>
      <c r="R115" s="71">
        <v>78124</v>
      </c>
      <c r="S115" s="64"/>
      <c r="T115" s="64"/>
      <c r="U115" s="1"/>
      <c r="V115" s="2"/>
      <c r="W115" s="6"/>
      <c r="X115" s="2"/>
      <c r="Y115" s="53"/>
      <c r="Z115" s="6"/>
    </row>
    <row r="116" spans="1:26" x14ac:dyDescent="0.2">
      <c r="A116" s="71">
        <v>18</v>
      </c>
      <c r="B116" s="71" t="s">
        <v>173</v>
      </c>
      <c r="C116" s="71" t="s">
        <v>59</v>
      </c>
      <c r="D116" s="71">
        <v>0.52</v>
      </c>
      <c r="E116" s="71">
        <v>33</v>
      </c>
      <c r="F116" s="71">
        <v>301.2</v>
      </c>
      <c r="G116" s="71">
        <v>18.201000000000001</v>
      </c>
      <c r="H116" s="71">
        <v>1579</v>
      </c>
      <c r="I116" s="71">
        <v>11.94</v>
      </c>
      <c r="J116"/>
      <c r="K116"/>
      <c r="L116" s="71">
        <v>3.7220999999999999E-3</v>
      </c>
      <c r="P116" s="71">
        <v>7392</v>
      </c>
      <c r="Q116" s="71">
        <v>5309</v>
      </c>
      <c r="R116" s="71">
        <v>68726</v>
      </c>
      <c r="S116" s="64"/>
      <c r="T116" s="64"/>
      <c r="U116" s="1"/>
      <c r="V116" s="2"/>
      <c r="W116" s="6"/>
      <c r="X116" s="2"/>
      <c r="Y116" s="53"/>
      <c r="Z116" s="6"/>
    </row>
    <row r="117" spans="1:26" x14ac:dyDescent="0.2">
      <c r="A117" s="71">
        <v>19</v>
      </c>
      <c r="B117" s="71" t="s">
        <v>175</v>
      </c>
      <c r="C117" s="71" t="s">
        <v>60</v>
      </c>
      <c r="D117" s="71">
        <v>0.5</v>
      </c>
      <c r="E117" s="71">
        <v>33</v>
      </c>
      <c r="F117" s="71">
        <v>301.8</v>
      </c>
      <c r="G117" s="71">
        <v>27.045000000000002</v>
      </c>
      <c r="H117" s="71">
        <v>2356</v>
      </c>
      <c r="I117" s="71">
        <v>11.535</v>
      </c>
      <c r="J117"/>
      <c r="K117"/>
      <c r="L117" s="71">
        <v>3.7206000000000001E-3</v>
      </c>
      <c r="P117" s="71">
        <v>11185</v>
      </c>
      <c r="Q117" s="71">
        <v>5322</v>
      </c>
      <c r="R117" s="71">
        <v>102964</v>
      </c>
      <c r="S117" s="64"/>
      <c r="T117" s="64"/>
      <c r="U117" s="1"/>
      <c r="V117" s="2"/>
      <c r="W117" s="6"/>
      <c r="X117" s="2"/>
      <c r="Y117" s="53"/>
      <c r="Z117" s="6"/>
    </row>
    <row r="118" spans="1:26" x14ac:dyDescent="0.2">
      <c r="A118" s="71">
        <v>20</v>
      </c>
      <c r="B118" s="71" t="s">
        <v>177</v>
      </c>
      <c r="C118" s="71" t="s">
        <v>61</v>
      </c>
      <c r="D118" s="71">
        <v>0.56000000000000005</v>
      </c>
      <c r="E118" s="71">
        <v>33</v>
      </c>
      <c r="F118" s="71">
        <v>301.8</v>
      </c>
      <c r="G118" s="71">
        <v>24.001000000000001</v>
      </c>
      <c r="H118" s="71">
        <v>2105</v>
      </c>
      <c r="I118" s="71">
        <v>11.398999999999999</v>
      </c>
      <c r="J118"/>
      <c r="K118"/>
      <c r="L118" s="71">
        <v>3.7201000000000001E-3</v>
      </c>
      <c r="P118" s="71">
        <v>9936</v>
      </c>
      <c r="Q118" s="71">
        <v>5320</v>
      </c>
      <c r="R118" s="71">
        <v>90508</v>
      </c>
      <c r="S118" s="64"/>
      <c r="T118" s="64"/>
      <c r="U118" s="1"/>
      <c r="V118" s="2"/>
      <c r="W118" s="6"/>
      <c r="X118" s="2"/>
      <c r="Y118" s="53"/>
      <c r="Z118" s="6"/>
    </row>
    <row r="119" spans="1:26" x14ac:dyDescent="0.2">
      <c r="A119" s="71">
        <v>21</v>
      </c>
      <c r="B119" s="71" t="s">
        <v>179</v>
      </c>
      <c r="C119" s="71" t="s">
        <v>62</v>
      </c>
      <c r="D119" s="71">
        <v>0.6</v>
      </c>
      <c r="E119" s="71">
        <v>33</v>
      </c>
      <c r="F119" s="71">
        <v>305.8</v>
      </c>
      <c r="G119" s="71">
        <v>30.984000000000002</v>
      </c>
      <c r="H119" s="71">
        <v>2655</v>
      </c>
      <c r="I119" s="71">
        <v>12.159000000000001</v>
      </c>
      <c r="J119"/>
      <c r="K119"/>
      <c r="L119" s="71">
        <v>3.7228999999999999E-3</v>
      </c>
      <c r="P119" s="71">
        <v>12894</v>
      </c>
      <c r="Q119" s="71">
        <v>5349</v>
      </c>
      <c r="R119" s="71">
        <v>118354</v>
      </c>
      <c r="S119" s="64"/>
      <c r="T119" s="64"/>
      <c r="U119" s="1"/>
      <c r="V119" s="2"/>
      <c r="W119" s="6"/>
      <c r="X119" s="2"/>
      <c r="Y119" s="53"/>
      <c r="Z119" s="6"/>
    </row>
    <row r="120" spans="1:26" x14ac:dyDescent="0.2">
      <c r="A120" s="71">
        <v>22</v>
      </c>
      <c r="B120" s="71" t="s">
        <v>17</v>
      </c>
      <c r="C120" s="71" t="s">
        <v>63</v>
      </c>
      <c r="D120" s="71">
        <v>0.55549999999999999</v>
      </c>
      <c r="E120" s="71">
        <v>50</v>
      </c>
      <c r="F120" s="71">
        <v>296.39999999999998</v>
      </c>
      <c r="G120" s="71">
        <v>24.321999999999999</v>
      </c>
      <c r="H120" s="71">
        <v>2025</v>
      </c>
      <c r="I120" s="71">
        <v>5.9210000000000003</v>
      </c>
      <c r="J120"/>
      <c r="K120"/>
      <c r="L120" s="71">
        <v>3.7000000000000002E-3</v>
      </c>
      <c r="P120" s="71">
        <v>15476</v>
      </c>
      <c r="Q120" s="71">
        <v>5213</v>
      </c>
      <c r="R120" s="71">
        <v>146127</v>
      </c>
      <c r="S120" s="64"/>
      <c r="T120" s="64"/>
      <c r="U120" s="1"/>
      <c r="V120" s="2"/>
      <c r="W120" s="6"/>
      <c r="X120" s="2"/>
      <c r="Y120" s="53"/>
      <c r="Z120" s="6"/>
    </row>
    <row r="121" spans="1:26" x14ac:dyDescent="0.2">
      <c r="A121" s="71">
        <v>23</v>
      </c>
      <c r="B121" s="71" t="s">
        <v>17</v>
      </c>
      <c r="C121" s="71" t="s">
        <v>14</v>
      </c>
      <c r="D121" s="71">
        <v>0.52290000000000003</v>
      </c>
      <c r="E121" s="71">
        <v>50</v>
      </c>
      <c r="F121" s="71">
        <v>296.2</v>
      </c>
      <c r="G121" s="71">
        <v>22.98</v>
      </c>
      <c r="H121" s="71">
        <v>1910</v>
      </c>
      <c r="I121" s="71">
        <v>5.91</v>
      </c>
      <c r="J121"/>
      <c r="K121"/>
      <c r="L121" s="71">
        <v>3.6998999999999999E-3</v>
      </c>
      <c r="P121" s="71">
        <v>14506</v>
      </c>
      <c r="Q121" s="71">
        <v>5216</v>
      </c>
      <c r="R121" s="71">
        <v>137440</v>
      </c>
      <c r="S121" s="64"/>
      <c r="T121" s="64"/>
      <c r="U121" s="1"/>
      <c r="V121" s="2"/>
      <c r="W121" s="6"/>
      <c r="X121" s="2"/>
      <c r="Y121" s="53"/>
      <c r="Z121" s="6"/>
    </row>
    <row r="122" spans="1:26" x14ac:dyDescent="0.2">
      <c r="A122" s="71">
        <v>24</v>
      </c>
      <c r="B122" s="71" t="s">
        <v>12</v>
      </c>
      <c r="C122" s="71" t="s">
        <v>15</v>
      </c>
      <c r="D122" s="71">
        <v>0.47460000000000002</v>
      </c>
      <c r="E122" s="71">
        <v>50</v>
      </c>
      <c r="F122" s="71">
        <v>295.5</v>
      </c>
      <c r="G122" s="71">
        <v>17.614999999999998</v>
      </c>
      <c r="H122" s="71">
        <v>1479</v>
      </c>
      <c r="I122" s="71">
        <v>5.9850000000000003</v>
      </c>
      <c r="J122"/>
      <c r="K122"/>
      <c r="L122" s="71">
        <v>3.7001999999999998E-3</v>
      </c>
      <c r="P122" s="71">
        <v>11078</v>
      </c>
      <c r="Q122" s="71">
        <v>5193</v>
      </c>
      <c r="R122" s="71">
        <v>105753</v>
      </c>
      <c r="S122" s="64"/>
      <c r="T122" s="64"/>
      <c r="U122" s="1"/>
      <c r="V122" s="2"/>
      <c r="W122" s="6"/>
      <c r="X122" s="2"/>
      <c r="Y122" s="53"/>
      <c r="Z122" s="6"/>
    </row>
    <row r="123" spans="1:26" x14ac:dyDescent="0.2">
      <c r="A123" s="71">
        <v>25</v>
      </c>
      <c r="B123" s="71" t="s">
        <v>12</v>
      </c>
      <c r="C123" s="71" t="s">
        <v>16</v>
      </c>
      <c r="D123" s="71">
        <v>0.57869999999999999</v>
      </c>
      <c r="E123" s="71">
        <v>50</v>
      </c>
      <c r="F123" s="71">
        <v>295.10000000000002</v>
      </c>
      <c r="G123" s="71">
        <v>21.693000000000001</v>
      </c>
      <c r="H123" s="71">
        <v>1818</v>
      </c>
      <c r="I123" s="71">
        <v>5.9459999999999997</v>
      </c>
      <c r="J123"/>
      <c r="K123"/>
      <c r="L123" s="71">
        <v>3.7001E-3</v>
      </c>
      <c r="P123" s="71">
        <v>13762</v>
      </c>
      <c r="Q123" s="71">
        <v>5189</v>
      </c>
      <c r="R123" s="71">
        <v>129723</v>
      </c>
      <c r="S123" s="64"/>
      <c r="T123" s="64"/>
      <c r="U123" s="1"/>
      <c r="V123" s="2"/>
      <c r="W123" s="6"/>
      <c r="X123" s="2"/>
      <c r="Y123" s="53"/>
      <c r="Z123" s="6"/>
    </row>
    <row r="124" spans="1:26" x14ac:dyDescent="0.2">
      <c r="A124" s="71">
        <v>26</v>
      </c>
      <c r="B124" s="71" t="s">
        <v>185</v>
      </c>
      <c r="C124" s="71" t="s">
        <v>18</v>
      </c>
      <c r="D124" s="71">
        <v>0.6</v>
      </c>
      <c r="E124" s="71">
        <v>33</v>
      </c>
      <c r="F124" s="71">
        <v>303.89999999999998</v>
      </c>
      <c r="G124" s="71">
        <v>29.577999999999999</v>
      </c>
      <c r="H124" s="71">
        <v>2564</v>
      </c>
      <c r="I124" s="71">
        <v>12.435</v>
      </c>
      <c r="J124"/>
      <c r="K124"/>
      <c r="L124" s="71">
        <v>3.7239E-3</v>
      </c>
      <c r="P124" s="71">
        <v>12201</v>
      </c>
      <c r="Q124" s="71">
        <v>5324</v>
      </c>
      <c r="R124" s="71">
        <v>112023</v>
      </c>
      <c r="S124" s="64"/>
      <c r="T124" s="64"/>
      <c r="U124" s="1"/>
      <c r="V124" s="2"/>
      <c r="W124" s="2"/>
      <c r="X124" s="2"/>
      <c r="Y124" s="2"/>
      <c r="Z124" s="2"/>
    </row>
    <row r="125" spans="1:26" x14ac:dyDescent="0.2">
      <c r="A125" s="71">
        <v>27</v>
      </c>
      <c r="B125" s="71" t="s">
        <v>187</v>
      </c>
      <c r="C125" s="71" t="s">
        <v>19</v>
      </c>
      <c r="D125" s="71">
        <v>0.52</v>
      </c>
      <c r="E125" s="71">
        <v>33</v>
      </c>
      <c r="F125" s="71">
        <v>303.89999999999998</v>
      </c>
      <c r="G125" s="71">
        <v>28.143000000000001</v>
      </c>
      <c r="H125" s="71">
        <v>2440</v>
      </c>
      <c r="I125" s="71">
        <v>11.868</v>
      </c>
      <c r="J125"/>
      <c r="K125"/>
      <c r="L125" s="71">
        <v>3.7219000000000002E-3</v>
      </c>
      <c r="P125" s="71">
        <v>11660</v>
      </c>
      <c r="Q125" s="71">
        <v>5336</v>
      </c>
      <c r="R125" s="71">
        <v>106982</v>
      </c>
      <c r="S125" s="64"/>
      <c r="T125" s="64"/>
      <c r="U125" s="1"/>
      <c r="V125" s="2"/>
      <c r="W125" s="2"/>
      <c r="X125" s="2"/>
      <c r="Y125" s="2"/>
      <c r="Z125" s="2"/>
    </row>
    <row r="126" spans="1:26" x14ac:dyDescent="0.2">
      <c r="A126" s="71">
        <v>28</v>
      </c>
      <c r="B126" s="71" t="s">
        <v>189</v>
      </c>
      <c r="C126" s="71" t="s">
        <v>20</v>
      </c>
      <c r="D126" s="71">
        <v>0.47</v>
      </c>
      <c r="E126" s="71">
        <v>33</v>
      </c>
      <c r="F126" s="71">
        <v>303.89999999999998</v>
      </c>
      <c r="G126" s="71">
        <v>24.977</v>
      </c>
      <c r="H126" s="71">
        <v>2166</v>
      </c>
      <c r="I126" s="71">
        <v>11.612</v>
      </c>
      <c r="J126"/>
      <c r="K126"/>
      <c r="L126" s="71">
        <v>3.7209000000000001E-3</v>
      </c>
      <c r="P126" s="71">
        <v>10351</v>
      </c>
      <c r="Q126" s="71">
        <v>5347</v>
      </c>
      <c r="R126" s="71">
        <v>94641</v>
      </c>
      <c r="S126" s="64"/>
      <c r="T126" s="64"/>
      <c r="U126" s="1"/>
      <c r="V126" s="2"/>
      <c r="W126" s="2"/>
      <c r="X126" s="2"/>
      <c r="Y126" s="2"/>
      <c r="Z126" s="2"/>
    </row>
    <row r="127" spans="1:26" x14ac:dyDescent="0.2">
      <c r="A127" s="71">
        <v>29</v>
      </c>
      <c r="B127" s="71" t="s">
        <v>191</v>
      </c>
      <c r="C127" s="71" t="s">
        <v>21</v>
      </c>
      <c r="D127" s="71">
        <v>0.55000000000000004</v>
      </c>
      <c r="E127" s="71">
        <v>33</v>
      </c>
      <c r="F127" s="71">
        <v>303.7</v>
      </c>
      <c r="G127" s="71">
        <v>20.91</v>
      </c>
      <c r="H127" s="71">
        <v>1797</v>
      </c>
      <c r="I127" s="71">
        <v>12.154</v>
      </c>
      <c r="J127"/>
      <c r="K127"/>
      <c r="L127" s="71">
        <v>3.7228999999999999E-3</v>
      </c>
      <c r="P127" s="71">
        <v>8545</v>
      </c>
      <c r="Q127" s="71">
        <v>5325</v>
      </c>
      <c r="R127" s="71">
        <v>79020</v>
      </c>
      <c r="S127" s="33"/>
      <c r="T127" s="33"/>
      <c r="U127" s="1"/>
      <c r="V127" s="2"/>
      <c r="W127" s="2"/>
      <c r="X127" s="2"/>
      <c r="Y127" s="2"/>
      <c r="Z127" s="2"/>
    </row>
    <row r="128" spans="1:26" x14ac:dyDescent="0.2">
      <c r="A128" s="71">
        <v>30</v>
      </c>
      <c r="B128" s="71" t="s">
        <v>193</v>
      </c>
      <c r="C128" s="71" t="s">
        <v>22</v>
      </c>
      <c r="D128" s="71">
        <v>0.51</v>
      </c>
      <c r="E128" s="71">
        <v>33</v>
      </c>
      <c r="F128" s="71">
        <v>303.5</v>
      </c>
      <c r="G128" s="71">
        <v>17.745999999999999</v>
      </c>
      <c r="H128" s="71">
        <v>1520</v>
      </c>
      <c r="I128" s="71">
        <v>12.013</v>
      </c>
      <c r="J128"/>
      <c r="K128"/>
      <c r="L128" s="71">
        <v>3.7223999999999998E-3</v>
      </c>
      <c r="P128" s="71">
        <v>7197</v>
      </c>
      <c r="Q128" s="71">
        <v>5325</v>
      </c>
      <c r="R128" s="71">
        <v>67145</v>
      </c>
      <c r="S128" s="33"/>
      <c r="T128" s="33"/>
      <c r="U128" s="1"/>
      <c r="V128" s="2"/>
      <c r="W128" s="2"/>
      <c r="X128" s="2"/>
      <c r="Y128" s="2"/>
      <c r="Z128" s="2"/>
    </row>
    <row r="129" spans="1:26" x14ac:dyDescent="0.2">
      <c r="A129" s="71">
        <v>31</v>
      </c>
      <c r="B129" s="71" t="s">
        <v>195</v>
      </c>
      <c r="C129" s="71" t="s">
        <v>90</v>
      </c>
      <c r="D129" s="71">
        <v>0.49</v>
      </c>
      <c r="E129" s="71">
        <v>33</v>
      </c>
      <c r="F129" s="71">
        <v>303.3</v>
      </c>
      <c r="G129" s="71">
        <v>28.128</v>
      </c>
      <c r="H129" s="71">
        <v>2453</v>
      </c>
      <c r="I129" s="71">
        <v>11.662000000000001</v>
      </c>
      <c r="J129"/>
      <c r="K129"/>
      <c r="L129" s="71">
        <v>3.7211000000000002E-3</v>
      </c>
      <c r="P129" s="71">
        <v>11665</v>
      </c>
      <c r="Q129" s="71">
        <v>5325</v>
      </c>
      <c r="R129" s="71">
        <v>105973</v>
      </c>
      <c r="S129" s="33"/>
      <c r="T129" s="33"/>
      <c r="U129" s="1"/>
      <c r="V129" s="2"/>
      <c r="W129" s="2"/>
      <c r="X129" s="2"/>
      <c r="Y129" s="2"/>
      <c r="Z129" s="2"/>
    </row>
    <row r="130" spans="1:26" x14ac:dyDescent="0.2">
      <c r="A130" s="71">
        <v>33</v>
      </c>
      <c r="B130" s="71" t="s">
        <v>199</v>
      </c>
      <c r="C130" s="71" t="s">
        <v>92</v>
      </c>
      <c r="D130" s="71">
        <v>0.49</v>
      </c>
      <c r="E130" s="71">
        <v>33</v>
      </c>
      <c r="F130" s="71">
        <v>303.3</v>
      </c>
      <c r="G130" s="71">
        <v>26.573</v>
      </c>
      <c r="H130" s="71">
        <v>2310</v>
      </c>
      <c r="I130" s="71">
        <v>11.218999999999999</v>
      </c>
      <c r="J130"/>
      <c r="K130"/>
      <c r="L130" s="71">
        <v>3.7195000000000001E-3</v>
      </c>
      <c r="P130" s="71">
        <v>10964</v>
      </c>
      <c r="Q130" s="71">
        <v>5330</v>
      </c>
      <c r="R130" s="71">
        <v>99955</v>
      </c>
      <c r="S130" s="33"/>
      <c r="T130" s="33"/>
      <c r="U130" s="1"/>
      <c r="V130" s="2"/>
      <c r="W130" s="2"/>
      <c r="X130" s="2"/>
      <c r="Y130" s="2"/>
      <c r="Z130" s="2"/>
    </row>
    <row r="131" spans="1:26" x14ac:dyDescent="0.2">
      <c r="A131" s="71">
        <v>34</v>
      </c>
      <c r="B131" s="71" t="s">
        <v>201</v>
      </c>
      <c r="C131" s="71" t="s">
        <v>93</v>
      </c>
      <c r="D131" s="71">
        <v>0.54</v>
      </c>
      <c r="E131" s="71">
        <v>33</v>
      </c>
      <c r="F131" s="71">
        <v>298.2</v>
      </c>
      <c r="G131" s="71">
        <v>37.764000000000003</v>
      </c>
      <c r="H131" s="71">
        <v>3280</v>
      </c>
      <c r="I131" s="71">
        <v>11.805999999999999</v>
      </c>
      <c r="J131"/>
      <c r="K131"/>
      <c r="L131" s="71">
        <v>3.7215999999999998E-3</v>
      </c>
      <c r="P131" s="71">
        <v>15483</v>
      </c>
      <c r="Q131" s="71">
        <v>5248</v>
      </c>
      <c r="R131" s="71">
        <v>140581</v>
      </c>
      <c r="S131" s="33"/>
      <c r="T131" s="33"/>
      <c r="U131" s="1"/>
      <c r="V131" s="2"/>
      <c r="W131" s="2"/>
      <c r="X131" s="2"/>
      <c r="Y131" s="2"/>
      <c r="Z131" s="2"/>
    </row>
    <row r="132" spans="1:26" x14ac:dyDescent="0.2">
      <c r="A132" s="71">
        <v>35</v>
      </c>
      <c r="B132" s="71" t="s">
        <v>203</v>
      </c>
      <c r="C132" s="71" t="s">
        <v>94</v>
      </c>
      <c r="D132" s="71">
        <v>0.48</v>
      </c>
      <c r="E132" s="71">
        <v>33</v>
      </c>
      <c r="F132" s="71">
        <v>298.2</v>
      </c>
      <c r="G132" s="71">
        <v>34.808</v>
      </c>
      <c r="H132" s="71">
        <v>3001</v>
      </c>
      <c r="I132" s="71">
        <v>10.519</v>
      </c>
      <c r="J132"/>
      <c r="K132"/>
      <c r="L132" s="71">
        <v>3.7169E-3</v>
      </c>
      <c r="P132" s="71">
        <v>14094</v>
      </c>
      <c r="Q132" s="71">
        <v>5268</v>
      </c>
      <c r="R132" s="71">
        <v>129252</v>
      </c>
      <c r="S132" s="33"/>
      <c r="T132" s="33"/>
      <c r="U132" s="1"/>
      <c r="V132" s="2"/>
      <c r="W132" s="2"/>
      <c r="X132" s="2"/>
      <c r="Y132" s="2"/>
      <c r="Z132" s="2"/>
    </row>
    <row r="133" spans="1:26" x14ac:dyDescent="0.2">
      <c r="A133" s="71">
        <v>36</v>
      </c>
      <c r="B133" s="71" t="s">
        <v>205</v>
      </c>
      <c r="C133" s="71" t="s">
        <v>95</v>
      </c>
      <c r="D133" s="71">
        <v>0.59</v>
      </c>
      <c r="E133" s="71">
        <v>33</v>
      </c>
      <c r="F133" s="71">
        <v>298.5</v>
      </c>
      <c r="G133" s="71">
        <v>31.181999999999999</v>
      </c>
      <c r="H133" s="71">
        <v>2668</v>
      </c>
      <c r="I133" s="71">
        <v>10.565</v>
      </c>
      <c r="J133"/>
      <c r="K133"/>
      <c r="L133" s="71">
        <v>3.7171000000000001E-3</v>
      </c>
      <c r="P133" s="71">
        <v>12457</v>
      </c>
      <c r="Q133" s="71">
        <v>5275</v>
      </c>
      <c r="R133" s="71">
        <v>115675</v>
      </c>
      <c r="S133" s="33"/>
      <c r="T133" s="33"/>
      <c r="U133" s="1"/>
      <c r="V133" s="2"/>
      <c r="W133" s="2"/>
      <c r="X133" s="2"/>
      <c r="Y133" s="2"/>
      <c r="Z133" s="2"/>
    </row>
    <row r="134" spans="1:26" x14ac:dyDescent="0.2">
      <c r="A134" s="71">
        <v>37</v>
      </c>
      <c r="B134" s="71" t="s">
        <v>207</v>
      </c>
      <c r="C134" s="71" t="s">
        <v>96</v>
      </c>
      <c r="D134" s="71">
        <v>0.45</v>
      </c>
      <c r="E134" s="71">
        <v>33</v>
      </c>
      <c r="F134" s="71">
        <v>298.89999999999998</v>
      </c>
      <c r="G134" s="71">
        <v>26.66</v>
      </c>
      <c r="H134" s="71">
        <v>2271</v>
      </c>
      <c r="I134" s="71">
        <v>10.711</v>
      </c>
      <c r="J134"/>
      <c r="K134"/>
      <c r="L134" s="71">
        <v>3.7176000000000002E-3</v>
      </c>
      <c r="P134" s="71">
        <v>10596</v>
      </c>
      <c r="Q134" s="71">
        <v>5272</v>
      </c>
      <c r="R134" s="71">
        <v>98562</v>
      </c>
      <c r="S134" s="33"/>
      <c r="T134" s="33"/>
      <c r="U134" s="1"/>
      <c r="V134" s="2"/>
      <c r="W134" s="2"/>
      <c r="X134" s="2"/>
      <c r="Y134" s="2"/>
      <c r="Z134" s="2"/>
    </row>
    <row r="135" spans="1:26" x14ac:dyDescent="0.2">
      <c r="A135" s="71">
        <v>38</v>
      </c>
      <c r="B135" s="71" t="s">
        <v>209</v>
      </c>
      <c r="C135" s="71" t="s">
        <v>97</v>
      </c>
      <c r="D135" s="71">
        <v>0.51</v>
      </c>
      <c r="E135" s="71">
        <v>33</v>
      </c>
      <c r="F135" s="71">
        <v>298.2</v>
      </c>
      <c r="G135" s="71">
        <v>33.131</v>
      </c>
      <c r="H135" s="71">
        <v>2851</v>
      </c>
      <c r="I135" s="71">
        <v>10.872999999999999</v>
      </c>
      <c r="J135"/>
      <c r="K135"/>
      <c r="L135" s="71">
        <v>3.7182000000000001E-3</v>
      </c>
      <c r="P135" s="71">
        <v>13318</v>
      </c>
      <c r="Q135" s="71">
        <v>5276</v>
      </c>
      <c r="R135" s="71">
        <v>122433</v>
      </c>
      <c r="S135" s="33"/>
      <c r="T135" s="33"/>
      <c r="U135" s="1"/>
      <c r="V135" s="2"/>
      <c r="W135" s="2"/>
      <c r="X135" s="2"/>
      <c r="Y135" s="2"/>
      <c r="Z135" s="2"/>
    </row>
    <row r="136" spans="1:26" x14ac:dyDescent="0.2">
      <c r="A136" s="71">
        <v>39</v>
      </c>
      <c r="B136" s="71" t="s">
        <v>211</v>
      </c>
      <c r="C136" s="71" t="s">
        <v>98</v>
      </c>
      <c r="D136" s="71">
        <v>0.59</v>
      </c>
      <c r="E136" s="71">
        <v>33</v>
      </c>
      <c r="F136" s="71">
        <v>297.8</v>
      </c>
      <c r="G136" s="71">
        <v>39.737000000000002</v>
      </c>
      <c r="H136" s="71">
        <v>3445</v>
      </c>
      <c r="I136" s="71">
        <v>10.426</v>
      </c>
      <c r="J136"/>
      <c r="K136"/>
      <c r="L136" s="71">
        <v>3.7165000000000002E-3</v>
      </c>
      <c r="P136" s="71">
        <v>16155</v>
      </c>
      <c r="Q136" s="71">
        <v>5279</v>
      </c>
      <c r="R136" s="71">
        <v>147134</v>
      </c>
      <c r="S136" s="33"/>
      <c r="T136" s="33"/>
      <c r="U136" s="1"/>
      <c r="V136" s="2"/>
      <c r="W136" s="2"/>
      <c r="X136" s="2"/>
      <c r="Y136" s="2"/>
      <c r="Z136" s="2"/>
    </row>
    <row r="137" spans="1:26" x14ac:dyDescent="0.2">
      <c r="A137" s="71">
        <v>40</v>
      </c>
      <c r="B137" s="71" t="s">
        <v>213</v>
      </c>
      <c r="C137" s="71" t="s">
        <v>99</v>
      </c>
      <c r="D137" s="71">
        <v>0.45</v>
      </c>
      <c r="E137" s="71">
        <v>33</v>
      </c>
      <c r="F137" s="71">
        <v>298.7</v>
      </c>
      <c r="G137" s="71">
        <v>34.588000000000001</v>
      </c>
      <c r="H137" s="71">
        <v>2966</v>
      </c>
      <c r="I137" s="71">
        <v>10.711</v>
      </c>
      <c r="J137"/>
      <c r="K137"/>
      <c r="L137" s="71">
        <v>3.7176000000000002E-3</v>
      </c>
      <c r="P137" s="71">
        <v>13807</v>
      </c>
      <c r="Q137" s="71">
        <v>5283</v>
      </c>
      <c r="R137" s="71">
        <v>127045</v>
      </c>
      <c r="S137" s="33"/>
      <c r="T137" s="33"/>
      <c r="U137" s="1"/>
      <c r="V137" s="2"/>
      <c r="W137" s="2"/>
      <c r="X137" s="2"/>
      <c r="Y137" s="2"/>
      <c r="Z137" s="2"/>
    </row>
    <row r="138" spans="1:26" s="33" customFormat="1" x14ac:dyDescent="0.2">
      <c r="A138" s="71">
        <v>41</v>
      </c>
      <c r="B138" s="71" t="s">
        <v>215</v>
      </c>
      <c r="C138" s="71" t="s">
        <v>100</v>
      </c>
      <c r="D138" s="71">
        <v>0.5</v>
      </c>
      <c r="E138" s="71">
        <v>33</v>
      </c>
      <c r="F138" s="71">
        <v>298</v>
      </c>
      <c r="G138" s="71">
        <v>32.173999999999999</v>
      </c>
      <c r="H138" s="71">
        <v>2761</v>
      </c>
      <c r="I138" s="71">
        <v>12.01</v>
      </c>
      <c r="J138"/>
      <c r="K138"/>
      <c r="L138" s="71">
        <v>3.7223999999999998E-3</v>
      </c>
      <c r="P138" s="71">
        <v>12872</v>
      </c>
      <c r="Q138" s="71">
        <v>5286</v>
      </c>
      <c r="R138" s="71">
        <v>118749</v>
      </c>
      <c r="T138"/>
      <c r="U138" s="1"/>
      <c r="V138" s="36"/>
      <c r="W138" s="36"/>
      <c r="X138" s="36"/>
      <c r="Y138" s="36"/>
      <c r="Z138" s="36"/>
    </row>
    <row r="139" spans="1:26" s="33" customFormat="1" x14ac:dyDescent="0.2">
      <c r="A139" s="71">
        <v>42</v>
      </c>
      <c r="B139" s="71" t="s">
        <v>17</v>
      </c>
      <c r="C139" s="71" t="s">
        <v>101</v>
      </c>
      <c r="D139" s="71">
        <v>0.54179999999999995</v>
      </c>
      <c r="E139">
        <v>57</v>
      </c>
      <c r="F139">
        <v>294.7</v>
      </c>
      <c r="G139">
        <v>19.308</v>
      </c>
      <c r="H139">
        <v>1622</v>
      </c>
      <c r="I139">
        <v>5.8289999999999997</v>
      </c>
      <c r="J139"/>
      <c r="K139"/>
      <c r="L139">
        <v>3.6995999999999999E-3</v>
      </c>
      <c r="P139">
        <v>14915</v>
      </c>
      <c r="Q139">
        <v>5205</v>
      </c>
      <c r="R139">
        <v>140355</v>
      </c>
      <c r="T139"/>
      <c r="U139" s="1"/>
      <c r="V139" s="36"/>
      <c r="W139" s="36"/>
      <c r="X139" s="36"/>
      <c r="Y139" s="36"/>
      <c r="Z139" s="36"/>
    </row>
    <row r="140" spans="1:26" x14ac:dyDescent="0.2">
      <c r="A140" s="71">
        <v>43</v>
      </c>
      <c r="B140" s="71" t="s">
        <v>17</v>
      </c>
      <c r="C140" s="71" t="s">
        <v>102</v>
      </c>
      <c r="D140" s="71">
        <v>0.58320000000000005</v>
      </c>
      <c r="E140">
        <v>57</v>
      </c>
      <c r="F140">
        <v>294.89999999999998</v>
      </c>
      <c r="G140">
        <v>21</v>
      </c>
      <c r="H140">
        <v>1766</v>
      </c>
      <c r="I140">
        <v>5.8410000000000002</v>
      </c>
      <c r="J140"/>
      <c r="K140"/>
      <c r="L140">
        <v>3.6997000000000002E-3</v>
      </c>
      <c r="P140">
        <v>16173</v>
      </c>
      <c r="Q140">
        <v>5197</v>
      </c>
      <c r="R140">
        <v>151944</v>
      </c>
      <c r="S140" s="33"/>
      <c r="U140" s="1"/>
      <c r="V140" s="2"/>
      <c r="W140" s="2"/>
      <c r="X140" s="2"/>
      <c r="Y140" s="2"/>
      <c r="Z140" s="2"/>
    </row>
    <row r="141" spans="1:26" x14ac:dyDescent="0.2">
      <c r="A141" s="71">
        <v>44</v>
      </c>
      <c r="B141" s="71" t="s">
        <v>12</v>
      </c>
      <c r="C141" s="71" t="s">
        <v>103</v>
      </c>
      <c r="D141" s="71">
        <v>0.47410000000000002</v>
      </c>
      <c r="E141">
        <v>57</v>
      </c>
      <c r="F141">
        <v>294.7</v>
      </c>
      <c r="G141">
        <v>14.384</v>
      </c>
      <c r="H141">
        <v>1199</v>
      </c>
      <c r="I141">
        <v>5.867</v>
      </c>
      <c r="J141"/>
      <c r="K141"/>
      <c r="L141">
        <v>3.6998000000000001E-3</v>
      </c>
      <c r="P141">
        <v>10973</v>
      </c>
      <c r="Q141">
        <v>5179</v>
      </c>
      <c r="R141">
        <v>105325</v>
      </c>
      <c r="S141" s="33"/>
      <c r="U141" s="1"/>
      <c r="V141" s="2"/>
      <c r="W141" s="2"/>
      <c r="X141" s="2"/>
      <c r="Y141" s="2"/>
      <c r="Z141" s="2"/>
    </row>
    <row r="142" spans="1:26" x14ac:dyDescent="0.2">
      <c r="A142" s="71">
        <v>45</v>
      </c>
      <c r="B142" s="71" t="s">
        <v>12</v>
      </c>
      <c r="C142" s="71" t="s">
        <v>104</v>
      </c>
      <c r="D142" s="71">
        <v>0.61429999999999996</v>
      </c>
      <c r="E142">
        <v>57</v>
      </c>
      <c r="F142">
        <v>294.5</v>
      </c>
      <c r="G142">
        <v>18.838000000000001</v>
      </c>
      <c r="H142">
        <v>1586</v>
      </c>
      <c r="I142">
        <v>5.9930000000000003</v>
      </c>
      <c r="J142"/>
      <c r="K142"/>
      <c r="L142">
        <v>3.7001999999999998E-3</v>
      </c>
      <c r="P142">
        <v>14632</v>
      </c>
      <c r="Q142">
        <v>5188</v>
      </c>
      <c r="R142">
        <v>137184</v>
      </c>
      <c r="S142" s="33"/>
      <c r="U142" s="1"/>
      <c r="V142" s="2"/>
      <c r="W142" s="2"/>
      <c r="X142" s="2"/>
      <c r="Y142" s="2"/>
      <c r="Z142" s="2"/>
    </row>
    <row r="143" spans="1:26" x14ac:dyDescent="0.2">
      <c r="A143" s="71">
        <v>46</v>
      </c>
      <c r="B143" s="71" t="s">
        <v>221</v>
      </c>
      <c r="C143" s="71" t="s">
        <v>105</v>
      </c>
      <c r="D143" s="71">
        <v>0.45</v>
      </c>
      <c r="E143">
        <v>33</v>
      </c>
      <c r="F143">
        <v>298.2</v>
      </c>
      <c r="G143">
        <v>26.262</v>
      </c>
      <c r="H143">
        <v>2248</v>
      </c>
      <c r="I143">
        <v>10.733000000000001</v>
      </c>
      <c r="J143"/>
      <c r="K143"/>
      <c r="L143">
        <v>3.7177E-3</v>
      </c>
      <c r="P143">
        <v>10455</v>
      </c>
      <c r="Q143">
        <v>5281</v>
      </c>
      <c r="R143">
        <v>97060</v>
      </c>
      <c r="S143" s="33"/>
      <c r="U143" s="1"/>
      <c r="V143" s="2"/>
      <c r="W143" s="2"/>
      <c r="X143" s="2"/>
      <c r="Y143" s="2"/>
      <c r="Z143" s="2"/>
    </row>
    <row r="144" spans="1:26" x14ac:dyDescent="0.2">
      <c r="A144" s="71">
        <v>47</v>
      </c>
      <c r="B144" s="71" t="s">
        <v>223</v>
      </c>
      <c r="C144" s="71" t="s">
        <v>106</v>
      </c>
      <c r="D144" s="71">
        <v>0.6</v>
      </c>
      <c r="E144">
        <v>33</v>
      </c>
      <c r="F144">
        <v>298.2</v>
      </c>
      <c r="G144">
        <v>31.794</v>
      </c>
      <c r="H144">
        <v>2730</v>
      </c>
      <c r="I144">
        <v>10.821</v>
      </c>
      <c r="J144"/>
      <c r="K144"/>
      <c r="L144">
        <v>3.718E-3</v>
      </c>
      <c r="P144">
        <v>12700</v>
      </c>
      <c r="Q144">
        <v>5294</v>
      </c>
      <c r="R144">
        <v>117292</v>
      </c>
      <c r="S144" s="33"/>
      <c r="V144" s="2"/>
      <c r="W144" s="2"/>
      <c r="X144" s="2"/>
      <c r="Y144" s="2"/>
      <c r="Z144" s="2"/>
    </row>
    <row r="145" spans="1:26" x14ac:dyDescent="0.2">
      <c r="A145" s="71">
        <v>48</v>
      </c>
      <c r="B145" s="71" t="s">
        <v>225</v>
      </c>
      <c r="C145" s="71" t="s">
        <v>107</v>
      </c>
      <c r="D145" s="71">
        <v>0.48</v>
      </c>
      <c r="E145">
        <v>33</v>
      </c>
      <c r="F145">
        <v>297.8</v>
      </c>
      <c r="G145">
        <v>36.555999999999997</v>
      </c>
      <c r="H145">
        <v>3158</v>
      </c>
      <c r="I145">
        <v>10.535</v>
      </c>
      <c r="J145"/>
      <c r="K145"/>
      <c r="L145">
        <v>3.7169E-3</v>
      </c>
      <c r="P145">
        <v>14760</v>
      </c>
      <c r="Q145">
        <v>5306</v>
      </c>
      <c r="R145">
        <v>134814</v>
      </c>
      <c r="S145" s="33"/>
      <c r="V145" s="2"/>
      <c r="W145" s="2"/>
      <c r="X145" s="2"/>
      <c r="Y145" s="2"/>
      <c r="Z145" s="2"/>
    </row>
    <row r="146" spans="1:26" x14ac:dyDescent="0.2">
      <c r="A146" s="71">
        <v>49</v>
      </c>
      <c r="B146" s="71" t="s">
        <v>227</v>
      </c>
      <c r="C146" s="71" t="s">
        <v>108</v>
      </c>
      <c r="D146" s="71">
        <v>0.53</v>
      </c>
      <c r="E146">
        <v>33</v>
      </c>
      <c r="F146">
        <v>298.2</v>
      </c>
      <c r="G146">
        <v>33.323</v>
      </c>
      <c r="H146">
        <v>2872</v>
      </c>
      <c r="I146">
        <v>11.131</v>
      </c>
      <c r="J146"/>
      <c r="K146"/>
      <c r="L146">
        <v>3.7190999999999999E-3</v>
      </c>
      <c r="P146">
        <v>13349</v>
      </c>
      <c r="Q146">
        <v>5319</v>
      </c>
      <c r="R146">
        <v>122174</v>
      </c>
      <c r="S146" s="33"/>
      <c r="V146" s="2"/>
      <c r="W146" s="2"/>
      <c r="X146" s="2"/>
      <c r="Y146" s="2"/>
      <c r="Z146" s="2"/>
    </row>
    <row r="147" spans="1:26" x14ac:dyDescent="0.2">
      <c r="A147" s="71">
        <v>50</v>
      </c>
      <c r="B147" s="71" t="s">
        <v>229</v>
      </c>
      <c r="C147" s="71" t="s">
        <v>109</v>
      </c>
      <c r="D147" s="71">
        <v>0.47</v>
      </c>
      <c r="E147">
        <v>33</v>
      </c>
      <c r="F147">
        <v>298</v>
      </c>
      <c r="G147">
        <v>21.963000000000001</v>
      </c>
      <c r="H147">
        <v>1860</v>
      </c>
      <c r="I147">
        <v>10.465999999999999</v>
      </c>
      <c r="J147"/>
      <c r="K147"/>
      <c r="L147">
        <v>3.7166999999999999E-3</v>
      </c>
      <c r="P147">
        <v>8560</v>
      </c>
      <c r="Q147">
        <v>5320</v>
      </c>
      <c r="R147">
        <v>80477</v>
      </c>
      <c r="S147" s="33"/>
      <c r="V147" s="2"/>
      <c r="W147" s="2"/>
      <c r="X147" s="2"/>
      <c r="Y147" s="2"/>
      <c r="Z147" s="2"/>
    </row>
    <row r="148" spans="1:26" x14ac:dyDescent="0.2">
      <c r="A148" s="71">
        <v>51</v>
      </c>
      <c r="B148" s="71" t="s">
        <v>232</v>
      </c>
      <c r="C148" s="71" t="s">
        <v>110</v>
      </c>
      <c r="D148" s="71">
        <v>0.59</v>
      </c>
      <c r="E148">
        <v>33</v>
      </c>
      <c r="F148">
        <v>298.2</v>
      </c>
      <c r="G148">
        <v>38.822000000000003</v>
      </c>
      <c r="H148">
        <v>3351</v>
      </c>
      <c r="I148">
        <v>10.887</v>
      </c>
      <c r="J148"/>
      <c r="K148"/>
      <c r="L148">
        <v>3.7182000000000001E-3</v>
      </c>
      <c r="P148">
        <v>15627</v>
      </c>
      <c r="Q148">
        <v>5318</v>
      </c>
      <c r="R148">
        <v>142861</v>
      </c>
      <c r="S148" s="33"/>
      <c r="V148" s="2"/>
      <c r="W148" s="2"/>
      <c r="X148" s="2"/>
      <c r="Y148" s="2"/>
      <c r="Z148" s="2"/>
    </row>
    <row r="149" spans="1:26" x14ac:dyDescent="0.2">
      <c r="A149" s="71">
        <v>52</v>
      </c>
      <c r="B149" s="71" t="s">
        <v>234</v>
      </c>
      <c r="C149" s="71" t="s">
        <v>111</v>
      </c>
      <c r="D149" s="71">
        <v>0.52</v>
      </c>
      <c r="E149">
        <v>33</v>
      </c>
      <c r="F149">
        <v>298</v>
      </c>
      <c r="G149">
        <v>32.481000000000002</v>
      </c>
      <c r="H149">
        <v>2782</v>
      </c>
      <c r="I149">
        <v>10.73</v>
      </c>
      <c r="J149"/>
      <c r="K149"/>
      <c r="L149">
        <v>3.7177E-3</v>
      </c>
      <c r="P149">
        <v>12889</v>
      </c>
      <c r="Q149">
        <v>5310</v>
      </c>
      <c r="R149">
        <v>119619</v>
      </c>
      <c r="S149" s="33"/>
      <c r="V149" s="2"/>
      <c r="W149" s="2"/>
      <c r="X149" s="2"/>
      <c r="Y149" s="2"/>
      <c r="Z149" s="2"/>
    </row>
    <row r="150" spans="1:26" x14ac:dyDescent="0.2">
      <c r="A150" s="71">
        <v>53</v>
      </c>
      <c r="B150" s="71" t="s">
        <v>17</v>
      </c>
      <c r="C150" s="71" t="s">
        <v>112</v>
      </c>
      <c r="D150" s="71">
        <v>0.54249999999999998</v>
      </c>
      <c r="E150">
        <v>57</v>
      </c>
      <c r="F150">
        <v>294.5</v>
      </c>
      <c r="G150">
        <v>19.46</v>
      </c>
      <c r="H150">
        <v>1624</v>
      </c>
      <c r="I150">
        <v>5.6310000000000002</v>
      </c>
      <c r="J150"/>
      <c r="K150"/>
      <c r="L150">
        <v>3.6989000000000002E-3</v>
      </c>
      <c r="P150">
        <v>14797</v>
      </c>
      <c r="Q150">
        <v>5251</v>
      </c>
      <c r="R150">
        <v>140865</v>
      </c>
      <c r="S150" s="41"/>
      <c r="T150" s="71"/>
      <c r="X150" s="2"/>
      <c r="Y150" s="2"/>
      <c r="Z150" s="2"/>
    </row>
    <row r="151" spans="1:26" x14ac:dyDescent="0.2">
      <c r="A151" s="71">
        <v>54</v>
      </c>
      <c r="B151" s="71" t="s">
        <v>17</v>
      </c>
      <c r="C151" s="71" t="s">
        <v>113</v>
      </c>
      <c r="D151" s="71">
        <v>0.59889999999999999</v>
      </c>
      <c r="E151">
        <v>57</v>
      </c>
      <c r="F151">
        <v>294.10000000000002</v>
      </c>
      <c r="G151">
        <v>21.532</v>
      </c>
      <c r="H151">
        <v>1806</v>
      </c>
      <c r="I151">
        <v>5.617</v>
      </c>
      <c r="J151"/>
      <c r="K151"/>
      <c r="L151">
        <v>3.6989000000000002E-3</v>
      </c>
      <c r="P151">
        <v>16504</v>
      </c>
      <c r="Q151">
        <v>5245</v>
      </c>
      <c r="R151">
        <v>155756</v>
      </c>
      <c r="S151" s="41"/>
      <c r="T151" s="71"/>
      <c r="X151" s="2"/>
      <c r="Y151" s="2"/>
      <c r="Z151" s="2"/>
    </row>
    <row r="152" spans="1:26" x14ac:dyDescent="0.2">
      <c r="A152" s="71">
        <v>55</v>
      </c>
      <c r="B152" s="71" t="s">
        <v>12</v>
      </c>
      <c r="C152" s="71" t="s">
        <v>114</v>
      </c>
      <c r="D152" s="71">
        <v>0.57999999999999996</v>
      </c>
      <c r="E152">
        <v>57</v>
      </c>
      <c r="F152">
        <v>294.3</v>
      </c>
      <c r="G152">
        <v>18.41</v>
      </c>
      <c r="H152">
        <v>1547</v>
      </c>
      <c r="I152">
        <v>6.0190000000000001</v>
      </c>
      <c r="J152"/>
      <c r="K152"/>
      <c r="L152">
        <v>3.7003000000000001E-3</v>
      </c>
      <c r="P152">
        <v>13675</v>
      </c>
      <c r="Q152">
        <v>5227</v>
      </c>
      <c r="R152">
        <v>129277</v>
      </c>
      <c r="S152" s="41"/>
      <c r="T152" s="71"/>
      <c r="X152" s="2"/>
      <c r="Y152" s="2"/>
      <c r="Z152" s="2"/>
    </row>
    <row r="153" spans="1:26" x14ac:dyDescent="0.2">
      <c r="A153" s="71">
        <v>56</v>
      </c>
      <c r="B153" s="71" t="s">
        <v>12</v>
      </c>
      <c r="C153" s="71" t="s">
        <v>115</v>
      </c>
      <c r="D153" s="71">
        <v>0.55530000000000002</v>
      </c>
      <c r="E153">
        <v>57</v>
      </c>
      <c r="F153">
        <v>294.3</v>
      </c>
      <c r="G153">
        <v>17.594000000000001</v>
      </c>
      <c r="H153">
        <v>1469</v>
      </c>
      <c r="I153">
        <v>6.0259999999999998</v>
      </c>
      <c r="J153"/>
      <c r="K153"/>
      <c r="L153">
        <v>3.7004E-3</v>
      </c>
      <c r="P153">
        <v>12997</v>
      </c>
      <c r="Q153">
        <v>5227</v>
      </c>
      <c r="R153">
        <v>124114</v>
      </c>
      <c r="S153" s="41"/>
      <c r="T153" s="71"/>
      <c r="X153" s="2"/>
      <c r="Y153" s="2"/>
      <c r="Z153" s="2"/>
    </row>
    <row r="154" spans="1:26" x14ac:dyDescent="0.2">
      <c r="A154" s="71">
        <v>57</v>
      </c>
      <c r="B154" s="71" t="s">
        <v>10</v>
      </c>
      <c r="C154" s="71" t="s">
        <v>116</v>
      </c>
      <c r="D154" s="71">
        <v>0.97</v>
      </c>
      <c r="E154">
        <v>50</v>
      </c>
      <c r="F154">
        <v>293.39999999999998</v>
      </c>
      <c r="G154">
        <v>38.329000000000001</v>
      </c>
      <c r="H154">
        <v>3277</v>
      </c>
      <c r="I154">
        <v>5.952</v>
      </c>
      <c r="J154"/>
      <c r="K154"/>
      <c r="L154">
        <v>3.7001E-3</v>
      </c>
      <c r="P154">
        <v>23672</v>
      </c>
      <c r="Q154">
        <v>5246</v>
      </c>
      <c r="R154">
        <v>217316</v>
      </c>
      <c r="S154" s="41"/>
      <c r="T154" s="71"/>
      <c r="X154" s="2"/>
      <c r="Y154" s="2"/>
      <c r="Z154" s="2"/>
    </row>
    <row r="155" spans="1:26" x14ac:dyDescent="0.2">
      <c r="A155" s="71">
        <v>58</v>
      </c>
      <c r="B155" s="71" t="s">
        <v>11</v>
      </c>
      <c r="C155" s="71" t="s">
        <v>117</v>
      </c>
      <c r="D155" s="71">
        <v>0.25</v>
      </c>
      <c r="E155">
        <v>50</v>
      </c>
      <c r="F155">
        <v>294.7</v>
      </c>
      <c r="G155">
        <v>9.4710000000000001</v>
      </c>
      <c r="H155">
        <v>775</v>
      </c>
      <c r="I155">
        <v>5.7549999999999999</v>
      </c>
      <c r="J155"/>
      <c r="K155"/>
      <c r="L155">
        <v>3.6993999999999998E-3</v>
      </c>
      <c r="P155">
        <v>5527</v>
      </c>
      <c r="Q155">
        <v>5233</v>
      </c>
      <c r="R155">
        <v>54341</v>
      </c>
      <c r="S155" s="41"/>
      <c r="T155" s="71"/>
      <c r="X155" s="2"/>
      <c r="Y155" s="2"/>
      <c r="Z155" s="2"/>
    </row>
    <row r="156" spans="1:26" x14ac:dyDescent="0.2">
      <c r="A156" s="71">
        <v>59</v>
      </c>
      <c r="B156" s="71" t="s">
        <v>12</v>
      </c>
      <c r="C156" s="71" t="s">
        <v>118</v>
      </c>
      <c r="D156" s="71">
        <v>0.64</v>
      </c>
      <c r="E156">
        <v>50</v>
      </c>
      <c r="F156">
        <v>294.10000000000002</v>
      </c>
      <c r="G156">
        <v>24.347000000000001</v>
      </c>
      <c r="H156">
        <v>2035</v>
      </c>
      <c r="I156">
        <v>6.0670000000000002</v>
      </c>
      <c r="J156"/>
      <c r="K156"/>
      <c r="L156">
        <v>3.7004999999999998E-3</v>
      </c>
      <c r="P156">
        <v>14554</v>
      </c>
      <c r="Q156">
        <v>5252</v>
      </c>
      <c r="R156">
        <v>138475</v>
      </c>
      <c r="S156" s="41"/>
      <c r="T156" s="71"/>
      <c r="X156" s="2"/>
      <c r="Y156" s="2"/>
      <c r="Z156" s="2"/>
    </row>
    <row r="157" spans="1:26" x14ac:dyDescent="0.2">
      <c r="A157" s="71">
        <v>60</v>
      </c>
      <c r="B157" s="71" t="s">
        <v>13</v>
      </c>
      <c r="C157" s="71" t="s">
        <v>119</v>
      </c>
      <c r="D157" s="71">
        <v>1.53</v>
      </c>
      <c r="E157">
        <v>50</v>
      </c>
      <c r="F157">
        <v>292.39999999999998</v>
      </c>
      <c r="G157">
        <v>59.411999999999999</v>
      </c>
      <c r="H157">
        <v>5207</v>
      </c>
      <c r="I157">
        <v>6.0469999999999997</v>
      </c>
      <c r="J157"/>
      <c r="K157"/>
      <c r="L157">
        <v>3.7004E-3</v>
      </c>
      <c r="P157">
        <v>38275</v>
      </c>
      <c r="Q157">
        <v>5259</v>
      </c>
      <c r="R157">
        <v>337513</v>
      </c>
      <c r="S157" s="41"/>
      <c r="T157" s="71"/>
      <c r="X157" s="2"/>
      <c r="Y157" s="2"/>
      <c r="Z157" s="2"/>
    </row>
    <row r="158" spans="1:26" x14ac:dyDescent="0.2">
      <c r="A158" s="71">
        <v>63</v>
      </c>
      <c r="B158" s="71" t="s">
        <v>128</v>
      </c>
      <c r="C158" s="71" t="s">
        <v>249</v>
      </c>
      <c r="D158">
        <v>0.54430000000000001</v>
      </c>
      <c r="E158">
        <v>57</v>
      </c>
      <c r="F158">
        <v>294.5</v>
      </c>
      <c r="G158">
        <v>20.212</v>
      </c>
      <c r="H158">
        <v>1670</v>
      </c>
      <c r="I158">
        <v>-1.2629999999999999</v>
      </c>
      <c r="J158"/>
      <c r="K158"/>
      <c r="L158">
        <v>3.6736E-3</v>
      </c>
      <c r="P158">
        <v>14815</v>
      </c>
      <c r="Q158">
        <v>5227</v>
      </c>
      <c r="R158">
        <v>142210</v>
      </c>
      <c r="S158" s="41"/>
      <c r="T158" s="71"/>
      <c r="X158" s="2"/>
      <c r="Y158" s="2"/>
      <c r="Z158" s="2"/>
    </row>
    <row r="159" spans="1:26" x14ac:dyDescent="0.2">
      <c r="A159" s="71">
        <v>64</v>
      </c>
      <c r="B159" s="71" t="s">
        <v>128</v>
      </c>
      <c r="C159" s="71" t="s">
        <v>251</v>
      </c>
      <c r="D159">
        <v>0.61270000000000002</v>
      </c>
      <c r="E159">
        <v>57</v>
      </c>
      <c r="F159">
        <v>294.3</v>
      </c>
      <c r="G159">
        <v>22.585000000000001</v>
      </c>
      <c r="H159">
        <v>1885</v>
      </c>
      <c r="I159">
        <v>-1.264</v>
      </c>
      <c r="J159"/>
      <c r="K159"/>
      <c r="L159">
        <v>3.6736E-3</v>
      </c>
      <c r="P159">
        <v>16881</v>
      </c>
      <c r="Q159">
        <v>5225</v>
      </c>
      <c r="R159">
        <v>160562</v>
      </c>
      <c r="S159" s="41"/>
      <c r="T159" s="71"/>
      <c r="X159" s="2"/>
      <c r="Y159" s="2"/>
      <c r="Z159" s="2"/>
    </row>
    <row r="160" spans="1:26" x14ac:dyDescent="0.2">
      <c r="A160" s="71">
        <v>65</v>
      </c>
      <c r="B160" s="71" t="s">
        <v>128</v>
      </c>
      <c r="C160" s="71" t="s">
        <v>253</v>
      </c>
      <c r="D160">
        <v>1.0479000000000001</v>
      </c>
      <c r="E160">
        <v>57</v>
      </c>
      <c r="F160">
        <v>293.39999999999998</v>
      </c>
      <c r="G160">
        <v>39.811</v>
      </c>
      <c r="H160">
        <v>3344</v>
      </c>
      <c r="I160">
        <v>-1.494</v>
      </c>
      <c r="J160"/>
      <c r="K160"/>
      <c r="L160">
        <v>3.6727000000000001E-3</v>
      </c>
      <c r="P160">
        <v>29639</v>
      </c>
      <c r="Q160">
        <v>5580</v>
      </c>
      <c r="R160">
        <v>275903</v>
      </c>
      <c r="S160" s="41"/>
      <c r="T160" s="71"/>
      <c r="X160" s="2"/>
      <c r="Y160" s="2"/>
      <c r="Z160" s="2"/>
    </row>
    <row r="161" spans="1:26" x14ac:dyDescent="0.2">
      <c r="A161" s="71">
        <v>66</v>
      </c>
      <c r="B161" s="71" t="s">
        <v>128</v>
      </c>
      <c r="C161" s="71" t="s">
        <v>255</v>
      </c>
      <c r="D161">
        <v>0.1249</v>
      </c>
      <c r="E161">
        <v>57</v>
      </c>
      <c r="F161">
        <v>295.10000000000002</v>
      </c>
      <c r="G161">
        <v>4.6150000000000002</v>
      </c>
      <c r="H161">
        <v>363</v>
      </c>
      <c r="I161">
        <v>-4.0250000000000004</v>
      </c>
      <c r="J161"/>
      <c r="K161"/>
      <c r="L161">
        <v>3.6633999999999998E-3</v>
      </c>
      <c r="P161">
        <v>3115</v>
      </c>
      <c r="Q161">
        <v>5586</v>
      </c>
      <c r="R161">
        <v>31246</v>
      </c>
      <c r="S161" s="41"/>
      <c r="T161" s="71"/>
      <c r="X161" s="2"/>
      <c r="Y161" s="2"/>
      <c r="Z161" s="2"/>
    </row>
    <row r="162" spans="1:26" x14ac:dyDescent="0.2">
      <c r="A162" s="71">
        <v>67</v>
      </c>
      <c r="B162" s="71" t="s">
        <v>128</v>
      </c>
      <c r="C162" s="71" t="s">
        <v>257</v>
      </c>
      <c r="D162">
        <v>0.35470000000000002</v>
      </c>
      <c r="E162">
        <v>57</v>
      </c>
      <c r="F162">
        <v>294.7</v>
      </c>
      <c r="G162">
        <v>13.413</v>
      </c>
      <c r="H162">
        <v>1072</v>
      </c>
      <c r="I162">
        <v>-4.0750000000000002</v>
      </c>
      <c r="J162"/>
      <c r="K162"/>
      <c r="L162">
        <v>3.6632000000000001E-3</v>
      </c>
      <c r="P162">
        <v>9275</v>
      </c>
      <c r="Q162">
        <v>5788</v>
      </c>
      <c r="R162">
        <v>90391</v>
      </c>
      <c r="S162" s="41"/>
      <c r="T162" s="71"/>
      <c r="X162" s="2"/>
      <c r="Y162" s="2"/>
      <c r="Z162" s="2"/>
    </row>
    <row r="163" spans="1:26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33"/>
      <c r="K163" s="33"/>
      <c r="L163" s="41"/>
      <c r="M163" s="41"/>
      <c r="N163" s="41"/>
      <c r="O163" s="41"/>
      <c r="P163" s="41"/>
      <c r="Q163" s="41"/>
      <c r="R163" s="41"/>
      <c r="S163" s="41"/>
      <c r="T163" s="71"/>
      <c r="X163" s="2"/>
      <c r="Y163" s="2"/>
      <c r="Z163" s="2"/>
    </row>
    <row r="164" spans="1:26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33"/>
      <c r="K164" s="33"/>
      <c r="L164" s="41"/>
      <c r="M164" s="41"/>
      <c r="N164" s="41"/>
      <c r="O164" s="41"/>
      <c r="P164" s="41"/>
      <c r="Q164" s="41"/>
      <c r="R164" s="41"/>
      <c r="S164" s="41"/>
      <c r="T164" s="71"/>
      <c r="X164" s="2"/>
      <c r="Y164" s="2"/>
      <c r="Z164" s="2"/>
    </row>
    <row r="165" spans="1:26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33"/>
      <c r="L165" s="41"/>
      <c r="M165" s="41"/>
      <c r="N165" s="41"/>
      <c r="O165" s="41"/>
      <c r="P165" s="41"/>
      <c r="Q165" s="41"/>
      <c r="R165" s="41"/>
      <c r="S165" s="41"/>
      <c r="T165" s="71"/>
      <c r="X165" s="2"/>
      <c r="Y165" s="2"/>
      <c r="Z165" s="2"/>
    </row>
    <row r="166" spans="1:26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33"/>
      <c r="L166" s="41"/>
      <c r="M166" s="41"/>
      <c r="N166" s="41"/>
      <c r="O166" s="41"/>
      <c r="P166" s="41"/>
      <c r="Q166" s="41"/>
      <c r="R166" s="41"/>
      <c r="S166" s="41"/>
      <c r="T166" s="71"/>
      <c r="X166" s="2"/>
      <c r="Y166" s="2"/>
      <c r="Z166" s="2"/>
    </row>
    <row r="167" spans="1:26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33"/>
      <c r="L167" s="41"/>
      <c r="M167" s="41"/>
      <c r="N167" s="41"/>
      <c r="O167" s="41"/>
      <c r="P167" s="41"/>
      <c r="Q167" s="41"/>
      <c r="R167" s="41"/>
      <c r="S167" s="41"/>
      <c r="T167" s="71"/>
      <c r="X167" s="2"/>
      <c r="Y167" s="2"/>
      <c r="Z167" s="2"/>
    </row>
    <row r="168" spans="1:26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33"/>
      <c r="L168" s="41"/>
      <c r="M168" s="41"/>
      <c r="N168" s="41"/>
      <c r="O168" s="41"/>
      <c r="P168" s="41"/>
      <c r="Q168" s="41"/>
      <c r="R168" s="41"/>
      <c r="S168" s="41"/>
      <c r="T168" s="71"/>
      <c r="X168" s="2"/>
      <c r="Y168" s="2"/>
      <c r="Z168" s="2"/>
    </row>
    <row r="169" spans="1:26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33"/>
      <c r="L169" s="41"/>
      <c r="M169" s="41"/>
      <c r="N169" s="41"/>
      <c r="O169" s="41"/>
      <c r="P169" s="41"/>
      <c r="Q169" s="41"/>
      <c r="R169" s="41"/>
      <c r="S169" s="41"/>
      <c r="T169" s="71"/>
      <c r="X169" s="2"/>
      <c r="Y169" s="2"/>
      <c r="Z169" s="2"/>
    </row>
    <row r="170" spans="1:26" x14ac:dyDescent="0.2">
      <c r="A170" s="71"/>
      <c r="B170" s="71"/>
      <c r="C170" s="71"/>
      <c r="D170" s="71"/>
      <c r="I170"/>
      <c r="J170"/>
      <c r="K170"/>
      <c r="L170"/>
      <c r="M170"/>
      <c r="T170" s="71"/>
      <c r="V170" s="71"/>
      <c r="W170" s="71"/>
      <c r="X170" s="2"/>
      <c r="Y170" s="2"/>
      <c r="Z170" s="2"/>
    </row>
    <row r="171" spans="1:26" x14ac:dyDescent="0.2">
      <c r="A171" s="71"/>
      <c r="B171" s="71"/>
      <c r="C171" s="71"/>
      <c r="D171" s="71"/>
      <c r="I171"/>
      <c r="J171"/>
      <c r="K171"/>
      <c r="L171"/>
      <c r="M171"/>
      <c r="T171" s="71"/>
      <c r="V171" s="71"/>
      <c r="W171" s="71"/>
      <c r="X171" s="2"/>
      <c r="Y171" s="2"/>
      <c r="Z171" s="2"/>
    </row>
    <row r="172" spans="1:26" x14ac:dyDescent="0.2">
      <c r="A172" s="71"/>
      <c r="B172" s="71"/>
      <c r="C172" s="71"/>
      <c r="D172" s="71"/>
      <c r="I172"/>
      <c r="J172"/>
      <c r="K172"/>
      <c r="L172"/>
      <c r="M172"/>
      <c r="T172" s="71"/>
      <c r="V172" s="71"/>
      <c r="W172" s="71"/>
      <c r="X172" s="2"/>
      <c r="Y172" s="2"/>
      <c r="Z172" s="2"/>
    </row>
    <row r="173" spans="1:26" x14ac:dyDescent="0.2">
      <c r="A173" s="71"/>
      <c r="B173" s="71"/>
      <c r="C173" s="71"/>
      <c r="D173" s="71"/>
      <c r="I173"/>
      <c r="J173"/>
      <c r="K173"/>
      <c r="L173"/>
      <c r="M173"/>
      <c r="T173" s="71"/>
      <c r="V173" s="71"/>
      <c r="W173" s="71"/>
      <c r="X173" s="2"/>
      <c r="Y173" s="2"/>
      <c r="Z173" s="2"/>
    </row>
    <row r="174" spans="1:26" x14ac:dyDescent="0.2">
      <c r="A174" s="71"/>
      <c r="B174" s="71"/>
      <c r="C174" s="71"/>
      <c r="D174" s="71"/>
      <c r="I174"/>
      <c r="J174"/>
      <c r="K174"/>
      <c r="L174"/>
      <c r="M174"/>
      <c r="T174" s="71"/>
      <c r="V174" s="71"/>
      <c r="W174" s="71"/>
      <c r="X174" s="2"/>
      <c r="Y174" s="2"/>
      <c r="Z174" s="2"/>
    </row>
    <row r="175" spans="1:26" x14ac:dyDescent="0.2">
      <c r="A175" s="71"/>
      <c r="B175" s="71"/>
      <c r="C175" s="71"/>
      <c r="D175" s="71"/>
      <c r="I175"/>
      <c r="J175"/>
      <c r="K175"/>
      <c r="L175"/>
      <c r="M175"/>
      <c r="T175" s="71"/>
      <c r="V175" s="71"/>
      <c r="W175" s="71"/>
      <c r="X175" s="2"/>
      <c r="Y175" s="2"/>
      <c r="Z175" s="2"/>
    </row>
    <row r="176" spans="1:26" x14ac:dyDescent="0.2">
      <c r="A176" s="71"/>
      <c r="B176" s="71"/>
      <c r="C176" s="71"/>
      <c r="D176" s="71"/>
      <c r="I176"/>
      <c r="J176"/>
      <c r="K176"/>
      <c r="L176"/>
      <c r="M176"/>
      <c r="T176" s="71"/>
      <c r="V176" s="71"/>
      <c r="W176" s="71"/>
      <c r="X176" s="2"/>
      <c r="Y176" s="2"/>
      <c r="Z176" s="2"/>
    </row>
    <row r="177" spans="1:26" x14ac:dyDescent="0.2">
      <c r="A177" s="71"/>
      <c r="B177" s="71"/>
      <c r="C177" s="71"/>
      <c r="D177" s="71"/>
      <c r="I177"/>
      <c r="J177"/>
      <c r="K177"/>
      <c r="L177"/>
      <c r="M177"/>
      <c r="T177" s="71"/>
      <c r="V177" s="71"/>
      <c r="W177" s="71"/>
      <c r="X177" s="2"/>
      <c r="Y177" s="2"/>
      <c r="Z177" s="2"/>
    </row>
    <row r="178" spans="1:26" x14ac:dyDescent="0.2">
      <c r="A178" s="71"/>
      <c r="B178" s="71"/>
      <c r="C178" s="71"/>
      <c r="D178" s="71"/>
      <c r="I178"/>
      <c r="J178"/>
      <c r="K178"/>
      <c r="L178"/>
      <c r="M178"/>
      <c r="T178" s="71"/>
      <c r="V178" s="71"/>
      <c r="W178" s="71"/>
      <c r="X178" s="2"/>
      <c r="Y178" s="2"/>
      <c r="Z178" s="2"/>
    </row>
    <row r="179" spans="1:26" x14ac:dyDescent="0.2">
      <c r="A179" s="71"/>
      <c r="B179" s="71"/>
      <c r="C179" s="71"/>
      <c r="D179" s="71"/>
      <c r="I179"/>
      <c r="J179"/>
      <c r="K179"/>
      <c r="L179"/>
      <c r="M179"/>
      <c r="T179" s="71"/>
      <c r="V179" s="71"/>
      <c r="W179" s="71"/>
      <c r="X179" s="2"/>
      <c r="Y179" s="2"/>
      <c r="Z179" s="2"/>
    </row>
    <row r="180" spans="1:26" x14ac:dyDescent="0.2">
      <c r="A180" s="71"/>
      <c r="B180" s="71"/>
      <c r="C180" s="71"/>
      <c r="D180" s="71"/>
      <c r="I180"/>
      <c r="J180"/>
      <c r="K180"/>
      <c r="L180"/>
      <c r="M180"/>
      <c r="T180" s="71"/>
      <c r="V180" s="71"/>
      <c r="W180" s="71"/>
      <c r="X180" s="2"/>
      <c r="Y180" s="2"/>
      <c r="Z180" s="2"/>
    </row>
    <row r="181" spans="1:26" x14ac:dyDescent="0.2">
      <c r="A181" s="71"/>
      <c r="B181" s="71"/>
      <c r="C181" s="71"/>
      <c r="D181" s="71"/>
      <c r="I181"/>
      <c r="J181"/>
      <c r="K181"/>
      <c r="L181"/>
      <c r="M181"/>
      <c r="T181" s="71"/>
      <c r="V181" s="71"/>
      <c r="W181" s="71"/>
    </row>
    <row r="182" spans="1:26" x14ac:dyDescent="0.2">
      <c r="A182" s="71"/>
      <c r="B182" s="71"/>
      <c r="C182" s="71"/>
      <c r="D182" s="71"/>
      <c r="I182"/>
      <c r="J182"/>
      <c r="K182"/>
      <c r="L182"/>
      <c r="M182"/>
      <c r="T182" s="71"/>
      <c r="V182" s="71"/>
      <c r="W182" s="71"/>
    </row>
    <row r="183" spans="1:26" x14ac:dyDescent="0.2">
      <c r="A183" s="71"/>
      <c r="B183" s="71"/>
      <c r="C183" s="71"/>
      <c r="D183" s="71"/>
      <c r="I183"/>
      <c r="J183"/>
      <c r="K183"/>
      <c r="L183"/>
      <c r="M183"/>
      <c r="T183" s="71"/>
      <c r="V183" s="71"/>
      <c r="W183" s="71"/>
    </row>
    <row r="184" spans="1:26" x14ac:dyDescent="0.2">
      <c r="A184" s="71"/>
      <c r="B184" s="71"/>
      <c r="C184" s="71"/>
      <c r="D184" s="71"/>
      <c r="I184"/>
      <c r="J184"/>
      <c r="K184"/>
      <c r="L184"/>
      <c r="M184"/>
      <c r="T184" s="71"/>
      <c r="V184" s="71"/>
      <c r="W184" s="71"/>
    </row>
    <row r="185" spans="1:26" x14ac:dyDescent="0.2">
      <c r="A185" s="71"/>
      <c r="B185" s="71"/>
      <c r="C185" s="71"/>
      <c r="D185" s="71"/>
      <c r="I185"/>
      <c r="J185"/>
      <c r="K185"/>
      <c r="L185"/>
      <c r="M185"/>
      <c r="T185" s="71"/>
      <c r="V185" s="71"/>
      <c r="W185" s="71"/>
    </row>
    <row r="186" spans="1:26" x14ac:dyDescent="0.2">
      <c r="A186" s="71"/>
      <c r="B186" s="71"/>
      <c r="C186" s="71"/>
      <c r="D186" s="71"/>
      <c r="I186"/>
      <c r="J186"/>
      <c r="K186"/>
      <c r="L186"/>
      <c r="M186"/>
      <c r="T186" s="71"/>
      <c r="V186" s="71"/>
      <c r="W186" s="71"/>
    </row>
    <row r="187" spans="1:26" x14ac:dyDescent="0.2">
      <c r="A187" s="71"/>
      <c r="B187" s="71"/>
      <c r="C187" s="71"/>
      <c r="D187" s="71"/>
      <c r="I187"/>
      <c r="J187"/>
      <c r="K187"/>
      <c r="L187"/>
      <c r="M187"/>
      <c r="T187" s="71"/>
      <c r="V187" s="71"/>
      <c r="W187" s="71"/>
    </row>
    <row r="188" spans="1:26" x14ac:dyDescent="0.2">
      <c r="A188" s="71"/>
      <c r="B188" s="71"/>
      <c r="C188" s="71"/>
      <c r="D188" s="71"/>
      <c r="I188"/>
      <c r="J188"/>
      <c r="K188"/>
      <c r="L188"/>
      <c r="M188"/>
      <c r="T188" s="71"/>
      <c r="V188" s="71"/>
      <c r="W188" s="71"/>
    </row>
    <row r="189" spans="1:26" x14ac:dyDescent="0.2">
      <c r="A189" s="71"/>
      <c r="B189" s="71"/>
      <c r="C189" s="71"/>
      <c r="D189" s="71"/>
      <c r="I189"/>
      <c r="J189"/>
      <c r="K189"/>
      <c r="L189"/>
      <c r="M189"/>
      <c r="T189" s="71"/>
      <c r="V189" s="71"/>
      <c r="W189" s="71"/>
    </row>
    <row r="190" spans="1:26" x14ac:dyDescent="0.2">
      <c r="A190" s="71"/>
      <c r="B190" s="71"/>
      <c r="C190" s="71"/>
      <c r="D190" s="71"/>
      <c r="I190"/>
      <c r="J190"/>
      <c r="K190"/>
      <c r="L190"/>
      <c r="M190"/>
      <c r="T190" s="71"/>
      <c r="V190" s="71"/>
      <c r="W190" s="71"/>
    </row>
    <row r="191" spans="1:26" x14ac:dyDescent="0.2">
      <c r="A191" s="71"/>
      <c r="B191" s="71"/>
      <c r="C191" s="71"/>
      <c r="D191" s="71"/>
      <c r="I191"/>
      <c r="J191"/>
      <c r="K191"/>
      <c r="L191"/>
      <c r="M191"/>
      <c r="T191" s="71"/>
      <c r="V191" s="71"/>
      <c r="W191" s="71"/>
    </row>
    <row r="192" spans="1:26" x14ac:dyDescent="0.2">
      <c r="A192" s="71"/>
      <c r="B192" s="71"/>
      <c r="C192" s="71"/>
      <c r="D192" s="71"/>
      <c r="I192"/>
      <c r="J192"/>
      <c r="K192"/>
      <c r="L192"/>
      <c r="M192"/>
      <c r="T192" s="71"/>
      <c r="V192" s="71"/>
      <c r="W192" s="71"/>
    </row>
    <row r="193" spans="1:23" x14ac:dyDescent="0.2">
      <c r="A193" s="71"/>
      <c r="B193" s="71"/>
      <c r="C193" s="71"/>
      <c r="D193" s="71"/>
      <c r="I193"/>
      <c r="J193"/>
      <c r="K193"/>
      <c r="L193"/>
      <c r="M193"/>
      <c r="T193" s="71"/>
      <c r="V193" s="71"/>
      <c r="W193" s="71"/>
    </row>
    <row r="194" spans="1:23" x14ac:dyDescent="0.2">
      <c r="A194" s="71"/>
      <c r="B194" s="71"/>
      <c r="C194" s="71"/>
      <c r="D194" s="71"/>
      <c r="I194"/>
      <c r="J194"/>
      <c r="K194"/>
      <c r="L194"/>
      <c r="M194"/>
      <c r="T194" s="71"/>
      <c r="V194" s="71"/>
      <c r="W194" s="71"/>
    </row>
    <row r="195" spans="1:23" x14ac:dyDescent="0.2">
      <c r="A195" s="71"/>
      <c r="B195" s="71"/>
      <c r="C195" s="71"/>
      <c r="D195" s="71"/>
      <c r="I195"/>
      <c r="J195"/>
      <c r="K195"/>
      <c r="L195"/>
      <c r="M195"/>
      <c r="T195" s="71"/>
      <c r="V195" s="71"/>
      <c r="W195" s="71"/>
    </row>
    <row r="196" spans="1:23" x14ac:dyDescent="0.2">
      <c r="A196" s="71"/>
      <c r="B196" s="71"/>
      <c r="C196" s="71"/>
      <c r="D196" s="71"/>
      <c r="I196"/>
      <c r="J196"/>
      <c r="K196"/>
      <c r="L196"/>
      <c r="M196"/>
      <c r="T196" s="71"/>
      <c r="V196" s="71"/>
      <c r="W196" s="71"/>
    </row>
    <row r="197" spans="1:23" x14ac:dyDescent="0.2">
      <c r="A197" s="71"/>
      <c r="B197" s="71"/>
      <c r="C197" s="71"/>
      <c r="D197" s="71"/>
      <c r="I197"/>
      <c r="J197"/>
      <c r="K197"/>
      <c r="L197"/>
      <c r="M197"/>
      <c r="T197" s="71"/>
      <c r="V197" s="71"/>
      <c r="W197" s="71"/>
    </row>
    <row r="198" spans="1:23" x14ac:dyDescent="0.2">
      <c r="A198" s="71"/>
      <c r="B198" s="71"/>
      <c r="C198" s="71"/>
      <c r="D198" s="71"/>
      <c r="I198"/>
      <c r="J198"/>
      <c r="K198"/>
      <c r="L198"/>
      <c r="M198"/>
      <c r="T198" s="71"/>
      <c r="V198" s="71"/>
      <c r="W198" s="71"/>
    </row>
    <row r="199" spans="1:23" x14ac:dyDescent="0.2">
      <c r="A199" s="71"/>
      <c r="B199" s="71"/>
      <c r="C199" s="71"/>
      <c r="D199" s="71"/>
      <c r="I199"/>
      <c r="J199"/>
      <c r="K199"/>
      <c r="L199"/>
      <c r="M199"/>
      <c r="T199" s="71"/>
      <c r="V199" s="71"/>
      <c r="W199" s="71"/>
    </row>
    <row r="200" spans="1:23" x14ac:dyDescent="0.2">
      <c r="A200" s="71"/>
      <c r="B200" s="71"/>
      <c r="C200" s="71"/>
      <c r="D200" s="71"/>
      <c r="I200"/>
      <c r="J200"/>
      <c r="K200"/>
      <c r="L200"/>
      <c r="M200"/>
      <c r="T200" s="71"/>
      <c r="V200" s="71"/>
      <c r="W200" s="71"/>
    </row>
    <row r="201" spans="1:23" x14ac:dyDescent="0.2">
      <c r="A201" s="71"/>
      <c r="B201" s="71"/>
      <c r="C201" s="71"/>
      <c r="D201" s="71"/>
      <c r="I201"/>
      <c r="J201"/>
      <c r="K201"/>
      <c r="L201"/>
      <c r="M201"/>
      <c r="T201" s="71"/>
      <c r="V201" s="71"/>
      <c r="W201" s="71"/>
    </row>
    <row r="202" spans="1:23" x14ac:dyDescent="0.2">
      <c r="A202" s="71"/>
      <c r="B202" s="71"/>
      <c r="C202" s="71"/>
      <c r="D202" s="71"/>
      <c r="I202"/>
      <c r="J202"/>
      <c r="K202"/>
      <c r="L202"/>
      <c r="M202"/>
      <c r="T202" s="71"/>
      <c r="V202" s="71"/>
      <c r="W202" s="71"/>
    </row>
    <row r="203" spans="1:23" x14ac:dyDescent="0.2">
      <c r="A203" s="71"/>
      <c r="B203" s="71"/>
      <c r="C203" s="71"/>
      <c r="D203" s="71"/>
      <c r="I203"/>
      <c r="J203"/>
      <c r="K203"/>
      <c r="L203"/>
      <c r="M203"/>
      <c r="T203" s="71"/>
      <c r="V203" s="71"/>
      <c r="W203" s="71"/>
    </row>
    <row r="204" spans="1:23" x14ac:dyDescent="0.2">
      <c r="A204" s="71"/>
      <c r="B204" s="71"/>
      <c r="C204" s="71"/>
      <c r="D204" s="71"/>
      <c r="I204"/>
      <c r="J204"/>
      <c r="K204"/>
      <c r="L204"/>
      <c r="M204"/>
      <c r="T204" s="71"/>
      <c r="V204" s="71"/>
      <c r="W204" s="71"/>
    </row>
    <row r="205" spans="1:23" x14ac:dyDescent="0.2">
      <c r="A205" s="71"/>
      <c r="B205" s="71"/>
      <c r="C205" s="71"/>
      <c r="D205" s="71"/>
      <c r="I205"/>
      <c r="J205"/>
      <c r="K205"/>
      <c r="L205"/>
      <c r="M205"/>
      <c r="T205" s="71"/>
      <c r="V205" s="71"/>
      <c r="W205" s="71"/>
    </row>
    <row r="206" spans="1:23" x14ac:dyDescent="0.2">
      <c r="A206" s="71"/>
      <c r="B206" s="71"/>
      <c r="C206" s="71"/>
      <c r="D206" s="71"/>
      <c r="I206"/>
      <c r="J206"/>
      <c r="K206"/>
      <c r="L206"/>
      <c r="M206"/>
      <c r="T206" s="71"/>
      <c r="V206" s="71"/>
      <c r="W206" s="71"/>
    </row>
    <row r="207" spans="1:23" x14ac:dyDescent="0.2">
      <c r="A207" s="71"/>
      <c r="B207" s="71"/>
      <c r="C207" s="71"/>
      <c r="D207" s="71"/>
      <c r="I207"/>
      <c r="J207"/>
      <c r="K207"/>
      <c r="L207"/>
      <c r="M207"/>
      <c r="T207" s="71"/>
      <c r="V207" s="71"/>
      <c r="W207" s="71"/>
    </row>
    <row r="208" spans="1:23" x14ac:dyDescent="0.2">
      <c r="A208" s="71"/>
      <c r="B208" s="71"/>
      <c r="C208" s="71"/>
      <c r="D208" s="71"/>
      <c r="I208"/>
      <c r="J208"/>
      <c r="K208"/>
      <c r="L208"/>
      <c r="M208"/>
      <c r="T208" s="71"/>
      <c r="V208" s="71"/>
      <c r="W208" s="71"/>
    </row>
    <row r="209" spans="1:23" x14ac:dyDescent="0.2">
      <c r="A209" s="71"/>
      <c r="B209" s="71"/>
      <c r="C209" s="71"/>
      <c r="D209" s="71"/>
      <c r="I209"/>
      <c r="J209"/>
      <c r="K209"/>
      <c r="L209"/>
      <c r="M209"/>
      <c r="V209" s="71"/>
      <c r="W209" s="71"/>
    </row>
    <row r="210" spans="1:23" x14ac:dyDescent="0.2">
      <c r="A210" s="71"/>
      <c r="B210" s="71"/>
      <c r="C210" s="71"/>
      <c r="D210" s="71"/>
      <c r="I210"/>
      <c r="J210"/>
      <c r="K210"/>
      <c r="L210"/>
      <c r="M210"/>
      <c r="V210" s="71"/>
      <c r="W210" s="71"/>
    </row>
    <row r="211" spans="1:23" x14ac:dyDescent="0.2">
      <c r="A211" s="71"/>
      <c r="B211" s="71"/>
      <c r="C211" s="71"/>
      <c r="D211" s="71"/>
      <c r="I211"/>
      <c r="J211"/>
      <c r="K211"/>
      <c r="L211"/>
      <c r="M211"/>
      <c r="V211" s="71"/>
      <c r="W211" s="71"/>
    </row>
    <row r="212" spans="1:23" x14ac:dyDescent="0.2">
      <c r="A212" s="71"/>
      <c r="B212" s="71"/>
      <c r="C212" s="71"/>
      <c r="D212" s="71"/>
      <c r="I212"/>
      <c r="J212"/>
      <c r="K212"/>
      <c r="L212"/>
      <c r="M212"/>
      <c r="V212" s="71"/>
      <c r="W212" s="71"/>
    </row>
    <row r="213" spans="1:23" x14ac:dyDescent="0.2">
      <c r="A213" s="71"/>
      <c r="B213" s="71"/>
      <c r="C213" s="71"/>
      <c r="D213" s="71"/>
      <c r="I213"/>
      <c r="J213"/>
      <c r="K213"/>
      <c r="L213"/>
      <c r="M213"/>
      <c r="V213" s="71"/>
      <c r="W213" s="71"/>
    </row>
    <row r="214" spans="1:23" x14ac:dyDescent="0.2">
      <c r="A214" s="71"/>
      <c r="B214" s="71"/>
      <c r="C214" s="71"/>
      <c r="D214" s="71"/>
      <c r="I214"/>
      <c r="J214"/>
      <c r="K214"/>
      <c r="L214"/>
      <c r="M214"/>
      <c r="V214" s="71"/>
      <c r="W214" s="71"/>
    </row>
    <row r="215" spans="1:23" x14ac:dyDescent="0.2">
      <c r="A215" s="71"/>
      <c r="B215" s="71"/>
      <c r="C215" s="71"/>
      <c r="D215" s="71"/>
      <c r="I215"/>
      <c r="J215"/>
      <c r="K215"/>
      <c r="L215"/>
      <c r="M215"/>
      <c r="V215" s="71"/>
      <c r="W215" s="71"/>
    </row>
    <row r="216" spans="1:23" x14ac:dyDescent="0.2">
      <c r="A216" s="71"/>
      <c r="B216" s="71"/>
      <c r="C216" s="71"/>
      <c r="D216" s="71"/>
      <c r="I216"/>
      <c r="J216"/>
      <c r="K216"/>
      <c r="L216"/>
      <c r="M216"/>
      <c r="V216" s="71"/>
      <c r="W216" s="71"/>
    </row>
    <row r="217" spans="1:23" x14ac:dyDescent="0.2">
      <c r="A217" s="71"/>
      <c r="B217" s="71"/>
      <c r="C217" s="71"/>
      <c r="D217" s="71"/>
      <c r="I217"/>
      <c r="J217"/>
      <c r="K217"/>
      <c r="L217"/>
      <c r="M217"/>
      <c r="V217" s="71"/>
      <c r="W217" s="71"/>
    </row>
    <row r="218" spans="1:23" x14ac:dyDescent="0.2">
      <c r="A218" s="71"/>
      <c r="B218" s="71"/>
      <c r="C218" s="71"/>
      <c r="D218" s="71"/>
      <c r="I218"/>
      <c r="J218"/>
      <c r="K218"/>
      <c r="L218"/>
      <c r="M218"/>
      <c r="V218" s="71"/>
      <c r="W218" s="71"/>
    </row>
    <row r="219" spans="1:23" x14ac:dyDescent="0.2">
      <c r="A219" s="71"/>
      <c r="B219" s="71"/>
      <c r="C219" s="71"/>
      <c r="D219" s="71"/>
      <c r="I219"/>
      <c r="J219"/>
      <c r="K219"/>
      <c r="L219"/>
      <c r="M219"/>
      <c r="V219" s="71"/>
      <c r="W219" s="71"/>
    </row>
    <row r="220" spans="1:23" x14ac:dyDescent="0.2">
      <c r="A220" s="71"/>
      <c r="B220" s="71"/>
      <c r="C220" s="71"/>
      <c r="D220" s="71"/>
      <c r="I220"/>
      <c r="J220"/>
      <c r="K220"/>
      <c r="L220"/>
      <c r="M220"/>
      <c r="V220" s="71"/>
      <c r="W220" s="71"/>
    </row>
    <row r="221" spans="1:23" x14ac:dyDescent="0.2">
      <c r="A221" s="71"/>
      <c r="B221" s="71"/>
      <c r="C221" s="71"/>
      <c r="D221" s="71"/>
      <c r="I221"/>
      <c r="J221"/>
      <c r="K221"/>
      <c r="L221"/>
      <c r="M221"/>
      <c r="V221" s="71"/>
      <c r="W221" s="71"/>
    </row>
    <row r="222" spans="1:23" x14ac:dyDescent="0.2">
      <c r="A222" s="71"/>
      <c r="B222" s="71"/>
      <c r="C222" s="71"/>
      <c r="D222" s="71"/>
      <c r="I222"/>
      <c r="J222"/>
      <c r="K222"/>
      <c r="L222"/>
      <c r="M222"/>
      <c r="V222" s="71"/>
      <c r="W222" s="71"/>
    </row>
    <row r="223" spans="1:23" x14ac:dyDescent="0.2">
      <c r="A223" s="71"/>
      <c r="B223" s="71"/>
      <c r="C223" s="71"/>
      <c r="D223" s="71"/>
      <c r="I223"/>
      <c r="J223"/>
      <c r="K223"/>
      <c r="L223"/>
      <c r="M223"/>
      <c r="V223" s="71"/>
      <c r="W223" s="71"/>
    </row>
    <row r="224" spans="1:23" x14ac:dyDescent="0.2">
      <c r="A224" s="71"/>
      <c r="B224" s="71"/>
      <c r="C224" s="71"/>
      <c r="D224" s="71"/>
      <c r="I224"/>
      <c r="J224"/>
      <c r="K224"/>
      <c r="L224"/>
      <c r="M224"/>
      <c r="V224" s="71"/>
      <c r="W224" s="71"/>
    </row>
    <row r="225" spans="1:23" x14ac:dyDescent="0.2">
      <c r="A225" s="71"/>
      <c r="B225" s="71"/>
      <c r="C225" s="71"/>
      <c r="D225" s="71"/>
      <c r="I225"/>
      <c r="J225"/>
      <c r="K225"/>
      <c r="L225"/>
      <c r="M225"/>
      <c r="V225" s="71"/>
      <c r="W225" s="71"/>
    </row>
    <row r="226" spans="1:23" x14ac:dyDescent="0.2">
      <c r="A226" s="71"/>
      <c r="B226" s="71"/>
      <c r="C226" s="71"/>
      <c r="D226" s="71"/>
      <c r="I226"/>
      <c r="J226"/>
      <c r="K226"/>
      <c r="L226"/>
      <c r="M226"/>
      <c r="V226" s="71"/>
      <c r="W226" s="71"/>
    </row>
    <row r="227" spans="1:23" x14ac:dyDescent="0.2">
      <c r="A227" s="71"/>
      <c r="B227" s="71"/>
      <c r="C227" s="71"/>
      <c r="D227" s="71"/>
      <c r="I227"/>
      <c r="J227"/>
      <c r="K227"/>
      <c r="L227"/>
      <c r="M227"/>
      <c r="V227" s="71"/>
      <c r="W227" s="71"/>
    </row>
    <row r="228" spans="1:23" x14ac:dyDescent="0.2">
      <c r="A228" s="71"/>
      <c r="B228" s="71"/>
      <c r="C228" s="71"/>
      <c r="I228"/>
      <c r="J228"/>
      <c r="K228"/>
      <c r="L228"/>
      <c r="M228"/>
      <c r="V228" s="71"/>
      <c r="W228" s="71"/>
    </row>
    <row r="229" spans="1:23" x14ac:dyDescent="0.2">
      <c r="A229" s="71"/>
      <c r="B229" s="71"/>
      <c r="C229" s="71"/>
      <c r="I229"/>
      <c r="J229"/>
      <c r="K229"/>
      <c r="L229"/>
      <c r="M229"/>
      <c r="V229" s="71"/>
      <c r="W229" s="71"/>
    </row>
    <row r="230" spans="1:23" x14ac:dyDescent="0.2">
      <c r="A230" s="71"/>
      <c r="B230" s="71"/>
      <c r="C230" s="71"/>
      <c r="I230"/>
      <c r="J230"/>
      <c r="K230"/>
      <c r="L230"/>
      <c r="M230"/>
      <c r="V230" s="71"/>
      <c r="W230" s="71"/>
    </row>
    <row r="231" spans="1:23" x14ac:dyDescent="0.2">
      <c r="A231" s="71"/>
      <c r="B231" s="71"/>
      <c r="C231" s="71"/>
      <c r="I231"/>
      <c r="J231"/>
      <c r="K231"/>
      <c r="L231"/>
      <c r="M231"/>
      <c r="V231" s="71"/>
      <c r="W231" s="71"/>
    </row>
    <row r="232" spans="1:23" x14ac:dyDescent="0.2">
      <c r="A232" s="71"/>
      <c r="B232" s="71"/>
      <c r="C232" s="71"/>
      <c r="I232"/>
      <c r="J232"/>
      <c r="K232"/>
      <c r="L232"/>
      <c r="M232"/>
      <c r="V232" s="71"/>
      <c r="W232" s="71"/>
    </row>
    <row r="233" spans="1:23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23" x14ac:dyDescent="0.2">
      <c r="A234" s="33"/>
      <c r="B234" s="33"/>
      <c r="C234" s="33"/>
      <c r="D234" s="33"/>
      <c r="E234" s="33"/>
      <c r="F234" s="33"/>
      <c r="G234" s="33"/>
      <c r="H234" s="33"/>
      <c r="N234" s="33"/>
      <c r="O234" s="33"/>
      <c r="P234" s="33"/>
      <c r="Q234" s="33"/>
      <c r="R234" s="33"/>
      <c r="S234" s="33"/>
    </row>
    <row r="235" spans="1:23" x14ac:dyDescent="0.2">
      <c r="A235" s="33"/>
      <c r="B235" s="33"/>
      <c r="C235" s="33"/>
      <c r="D235" s="33"/>
      <c r="E235" s="33"/>
      <c r="F235" s="33"/>
      <c r="G235" s="33"/>
      <c r="H235" s="33"/>
      <c r="N235" s="33"/>
      <c r="O235" s="33"/>
      <c r="P235" s="33"/>
      <c r="Q235" s="33"/>
      <c r="R235" s="33"/>
      <c r="S235" s="33"/>
    </row>
    <row r="236" spans="1:23" x14ac:dyDescent="0.2">
      <c r="A236" s="33"/>
      <c r="B236" s="33"/>
      <c r="C236" s="33"/>
      <c r="D236" s="33"/>
      <c r="E236" s="33"/>
      <c r="F236" s="33"/>
      <c r="G236" s="33"/>
      <c r="H236" s="33"/>
      <c r="N236" s="33"/>
      <c r="O236" s="33"/>
      <c r="P236" s="33"/>
      <c r="Q236" s="33"/>
      <c r="R236" s="33"/>
      <c r="S236" s="33"/>
    </row>
    <row r="237" spans="1:23" x14ac:dyDescent="0.2">
      <c r="A237" s="33"/>
      <c r="B237" s="33"/>
      <c r="C237" s="33"/>
      <c r="D237" s="33"/>
      <c r="E237" s="33"/>
      <c r="F237" s="33"/>
      <c r="G237" s="33"/>
      <c r="H237" s="33"/>
      <c r="N237" s="33"/>
      <c r="O237" s="33"/>
      <c r="P237" s="33"/>
      <c r="Q237" s="33"/>
      <c r="R237" s="33"/>
      <c r="S237" s="33"/>
    </row>
    <row r="238" spans="1:23" x14ac:dyDescent="0.2">
      <c r="A238" s="33"/>
      <c r="B238" s="33"/>
      <c r="C238" s="33"/>
      <c r="D238" s="33"/>
      <c r="E238" s="33"/>
      <c r="F238" s="33"/>
      <c r="G238" s="33"/>
      <c r="H238" s="33"/>
      <c r="N238" s="33"/>
      <c r="O238" s="33"/>
      <c r="P238" s="33"/>
      <c r="Q238" s="33"/>
      <c r="R238" s="33"/>
      <c r="S238" s="33"/>
    </row>
    <row r="239" spans="1:23" x14ac:dyDescent="0.2">
      <c r="A239" s="33"/>
      <c r="B239" s="33"/>
      <c r="C239" s="33"/>
      <c r="D239" s="33"/>
      <c r="E239" s="33"/>
      <c r="F239" s="33"/>
      <c r="G239" s="33"/>
      <c r="H239" s="33"/>
      <c r="N239" s="33"/>
      <c r="O239" s="33"/>
      <c r="P239" s="33"/>
      <c r="Q239" s="33"/>
      <c r="R239" s="33"/>
      <c r="S239" s="33"/>
    </row>
    <row r="240" spans="1:23" x14ac:dyDescent="0.2">
      <c r="A240" s="33"/>
      <c r="B240" s="33"/>
      <c r="C240" s="33"/>
      <c r="D240" s="33"/>
      <c r="E240" s="33"/>
      <c r="F240" s="33"/>
      <c r="G240" s="33"/>
      <c r="H240" s="33"/>
      <c r="N240" s="33"/>
      <c r="O240" s="33"/>
      <c r="P240" s="33"/>
      <c r="Q240" s="33"/>
      <c r="R240" s="33"/>
      <c r="S240" s="33"/>
    </row>
    <row r="241" spans="1:19" x14ac:dyDescent="0.2">
      <c r="A241" s="33"/>
      <c r="B241" s="33"/>
      <c r="C241" s="33"/>
      <c r="D241" s="33"/>
      <c r="E241" s="33"/>
      <c r="F241" s="33"/>
      <c r="G241" s="33"/>
      <c r="H241" s="33"/>
      <c r="N241" s="33"/>
      <c r="O241" s="33"/>
      <c r="P241" s="33"/>
      <c r="Q241" s="33"/>
      <c r="R241" s="33"/>
      <c r="S241" s="33"/>
    </row>
    <row r="242" spans="1:19" x14ac:dyDescent="0.2">
      <c r="A242" s="33"/>
      <c r="B242" s="33"/>
      <c r="C242" s="33"/>
      <c r="D242" s="33"/>
      <c r="E242" s="33"/>
      <c r="F242" s="33"/>
      <c r="G242" s="33"/>
      <c r="H242" s="33"/>
      <c r="N242" s="33"/>
      <c r="O242" s="33"/>
      <c r="P242" s="33"/>
      <c r="Q242" s="33"/>
      <c r="R242" s="33"/>
      <c r="S242" s="33"/>
    </row>
    <row r="243" spans="1:19" x14ac:dyDescent="0.2">
      <c r="A243" s="33"/>
      <c r="B243" s="33"/>
      <c r="C243" s="33"/>
      <c r="D243" s="33"/>
      <c r="E243" s="33"/>
      <c r="F243" s="33"/>
      <c r="G243" s="33"/>
      <c r="H243" s="33"/>
      <c r="N243" s="33"/>
      <c r="O243" s="33"/>
      <c r="P243" s="33"/>
      <c r="Q243" s="33"/>
      <c r="R243" s="33"/>
      <c r="S243" s="33"/>
    </row>
    <row r="244" spans="1:19" x14ac:dyDescent="0.2">
      <c r="A244" s="33"/>
      <c r="B244" s="33"/>
      <c r="C244" s="33"/>
      <c r="D244" s="33"/>
      <c r="E244" s="33"/>
      <c r="F244" s="33"/>
      <c r="G244" s="33"/>
      <c r="H244" s="33"/>
      <c r="N244" s="33"/>
      <c r="O244" s="33"/>
      <c r="P244" s="33"/>
      <c r="Q244" s="33"/>
      <c r="R244" s="33"/>
      <c r="S244" s="33"/>
    </row>
    <row r="245" spans="1:19" x14ac:dyDescent="0.2">
      <c r="A245" s="33"/>
      <c r="B245" s="33"/>
      <c r="C245" s="33"/>
      <c r="D245" s="33"/>
      <c r="E245" s="33"/>
      <c r="F245" s="33"/>
      <c r="G245" s="33"/>
      <c r="H245" s="33"/>
      <c r="N245" s="33"/>
      <c r="O245" s="33"/>
      <c r="P245" s="33"/>
      <c r="Q245" s="33"/>
      <c r="R245" s="33"/>
      <c r="S245" s="33"/>
    </row>
    <row r="246" spans="1:19" x14ac:dyDescent="0.2">
      <c r="A246" s="33"/>
      <c r="B246" s="33"/>
      <c r="C246" s="33"/>
      <c r="D246" s="33"/>
      <c r="E246" s="33"/>
      <c r="F246" s="33"/>
      <c r="G246" s="33"/>
      <c r="H246" s="33"/>
      <c r="N246" s="33"/>
      <c r="O246" s="33"/>
      <c r="P246" s="33"/>
      <c r="Q246" s="33"/>
      <c r="R246" s="33"/>
      <c r="S246" s="33"/>
    </row>
    <row r="247" spans="1:19" x14ac:dyDescent="0.2">
      <c r="A247" s="41"/>
      <c r="B247" s="41"/>
      <c r="C247" s="41"/>
      <c r="D247" s="41"/>
      <c r="E247" s="41"/>
      <c r="F247" s="41"/>
      <c r="G247" s="33"/>
      <c r="H247" s="41"/>
      <c r="I247" s="41"/>
      <c r="J247" s="33"/>
      <c r="K247" s="41"/>
      <c r="L247" s="41"/>
      <c r="N247" s="33"/>
      <c r="O247" s="33"/>
      <c r="P247" s="33"/>
      <c r="Q247" s="33"/>
      <c r="R247" s="33"/>
      <c r="S247" s="33"/>
    </row>
    <row r="248" spans="1:19" x14ac:dyDescent="0.2">
      <c r="A248" s="41"/>
      <c r="B248" s="41"/>
      <c r="C248" s="41"/>
      <c r="D248" s="41"/>
      <c r="E248" s="41"/>
      <c r="F248" s="41"/>
      <c r="G248" s="33"/>
      <c r="H248" s="41"/>
      <c r="I248" s="41"/>
      <c r="J248" s="33"/>
      <c r="K248" s="41"/>
      <c r="L248" s="41"/>
      <c r="N248" s="33"/>
      <c r="O248" s="33"/>
      <c r="P248" s="33"/>
      <c r="Q248" s="33"/>
      <c r="R248" s="33"/>
      <c r="S248" s="33"/>
    </row>
    <row r="249" spans="1:19" x14ac:dyDescent="0.2">
      <c r="A249" s="41"/>
      <c r="B249" s="41"/>
      <c r="C249" s="41"/>
      <c r="D249" s="41"/>
      <c r="E249" s="41"/>
      <c r="F249" s="41"/>
      <c r="G249" s="33"/>
      <c r="H249" s="41"/>
      <c r="I249" s="41"/>
      <c r="J249" s="33"/>
      <c r="K249" s="41"/>
      <c r="L249" s="41"/>
      <c r="N249" s="33"/>
      <c r="O249" s="33"/>
      <c r="P249" s="33"/>
      <c r="Q249" s="33"/>
      <c r="R249" s="33"/>
      <c r="S249" s="33"/>
    </row>
    <row r="250" spans="1:19" x14ac:dyDescent="0.2">
      <c r="A250" s="41"/>
      <c r="B250" s="41"/>
      <c r="C250" s="41"/>
      <c r="D250" s="41"/>
      <c r="E250" s="41"/>
      <c r="F250" s="41"/>
      <c r="G250" s="33"/>
      <c r="H250" s="41"/>
      <c r="I250" s="41"/>
      <c r="J250" s="33"/>
      <c r="K250" s="41"/>
      <c r="L250" s="41"/>
      <c r="N250" s="33"/>
      <c r="O250" s="33"/>
      <c r="P250" s="33"/>
      <c r="Q250" s="33"/>
      <c r="R250" s="33"/>
      <c r="S250" s="33"/>
    </row>
    <row r="251" spans="1:19" x14ac:dyDescent="0.2">
      <c r="A251" s="41"/>
      <c r="B251" s="41"/>
      <c r="C251" s="41"/>
      <c r="D251" s="41"/>
      <c r="E251" s="41"/>
      <c r="F251" s="41"/>
      <c r="G251" s="33"/>
      <c r="H251" s="41"/>
      <c r="I251" s="41"/>
      <c r="J251" s="33"/>
      <c r="K251" s="41"/>
      <c r="L251" s="41"/>
      <c r="N251" s="33"/>
      <c r="O251" s="33"/>
      <c r="P251" s="33"/>
      <c r="Q251" s="33"/>
      <c r="R251" s="33"/>
      <c r="S251" s="33"/>
    </row>
    <row r="252" spans="1:19" x14ac:dyDescent="0.2">
      <c r="A252" s="41"/>
      <c r="B252" s="41"/>
      <c r="C252" s="41"/>
      <c r="D252" s="41"/>
      <c r="E252" s="41"/>
      <c r="F252" s="41"/>
      <c r="G252" s="33"/>
      <c r="H252" s="41"/>
      <c r="I252" s="41"/>
      <c r="J252" s="33"/>
      <c r="K252" s="41"/>
      <c r="L252" s="41"/>
      <c r="N252" s="33"/>
      <c r="O252" s="33"/>
      <c r="P252" s="33"/>
      <c r="Q252" s="33"/>
      <c r="R252" s="33"/>
      <c r="S252" s="33"/>
    </row>
    <row r="253" spans="1:19" x14ac:dyDescent="0.2">
      <c r="A253" s="41"/>
      <c r="B253" s="41"/>
      <c r="C253" s="41"/>
      <c r="D253" s="41"/>
      <c r="E253" s="41"/>
      <c r="F253" s="41"/>
      <c r="G253" s="33"/>
      <c r="H253" s="41"/>
      <c r="I253" s="41"/>
      <c r="J253" s="33"/>
      <c r="K253" s="41"/>
      <c r="L253" s="41"/>
      <c r="N253" s="33"/>
      <c r="O253" s="33"/>
      <c r="P253" s="33"/>
      <c r="Q253" s="33"/>
      <c r="R253" s="33"/>
      <c r="S253" s="33"/>
    </row>
    <row r="254" spans="1:19" x14ac:dyDescent="0.2">
      <c r="A254" s="41"/>
      <c r="B254" s="41"/>
      <c r="C254" s="41"/>
      <c r="D254" s="41"/>
      <c r="E254" s="41"/>
      <c r="F254" s="41"/>
      <c r="G254" s="33"/>
      <c r="H254" s="41"/>
      <c r="I254" s="41"/>
      <c r="J254" s="33"/>
      <c r="K254" s="41"/>
      <c r="L254" s="41"/>
      <c r="N254" s="33"/>
      <c r="O254" s="33"/>
      <c r="P254" s="33"/>
      <c r="Q254" s="33"/>
      <c r="R254" s="33"/>
      <c r="S254" s="33"/>
    </row>
    <row r="255" spans="1:19" x14ac:dyDescent="0.2">
      <c r="A255" s="41"/>
      <c r="B255" s="41"/>
      <c r="C255" s="41"/>
      <c r="D255" s="41"/>
      <c r="E255" s="41"/>
      <c r="F255" s="41"/>
      <c r="G255" s="33"/>
      <c r="H255" s="41"/>
      <c r="I255" s="41"/>
      <c r="J255" s="33"/>
      <c r="K255" s="41"/>
      <c r="L255" s="41"/>
      <c r="N255" s="33"/>
      <c r="O255" s="33"/>
      <c r="P255" s="33"/>
      <c r="Q255" s="33"/>
      <c r="R255" s="33"/>
      <c r="S255" s="33"/>
    </row>
    <row r="256" spans="1:19" x14ac:dyDescent="0.2">
      <c r="A256" s="41"/>
      <c r="B256" s="41"/>
      <c r="C256" s="41"/>
      <c r="D256" s="41"/>
      <c r="E256" s="41"/>
      <c r="F256" s="41"/>
      <c r="G256" s="33"/>
      <c r="H256" s="41"/>
      <c r="I256" s="41"/>
      <c r="J256" s="33"/>
      <c r="K256" s="41"/>
      <c r="L256" s="41"/>
      <c r="N256" s="33"/>
      <c r="O256" s="33"/>
      <c r="P256" s="33"/>
      <c r="Q256" s="33"/>
      <c r="R256" s="33"/>
      <c r="S256" s="33"/>
    </row>
    <row r="257" spans="1:19" x14ac:dyDescent="0.2">
      <c r="A257" s="41"/>
      <c r="B257" s="41"/>
      <c r="C257" s="41"/>
      <c r="D257" s="41"/>
      <c r="E257" s="41"/>
      <c r="F257" s="41"/>
      <c r="G257" s="33"/>
      <c r="H257" s="41"/>
      <c r="I257" s="41"/>
      <c r="J257" s="33"/>
      <c r="K257" s="41"/>
      <c r="L257" s="41"/>
      <c r="N257" s="33"/>
      <c r="O257" s="33"/>
      <c r="P257" s="33"/>
      <c r="Q257" s="33"/>
      <c r="R257" s="33"/>
      <c r="S257" s="33"/>
    </row>
    <row r="258" spans="1:19" x14ac:dyDescent="0.2">
      <c r="A258" s="41"/>
      <c r="B258" s="41"/>
      <c r="C258" s="41"/>
      <c r="D258" s="41"/>
      <c r="E258" s="41"/>
      <c r="F258" s="41"/>
      <c r="G258" s="33"/>
      <c r="H258" s="41"/>
      <c r="I258" s="41"/>
      <c r="J258" s="33"/>
      <c r="K258" s="41"/>
      <c r="L258" s="41"/>
      <c r="N258" s="33"/>
      <c r="O258" s="33"/>
      <c r="P258" s="33"/>
      <c r="Q258" s="33"/>
      <c r="R258" s="33"/>
      <c r="S258" s="33"/>
    </row>
    <row r="259" spans="1:19" x14ac:dyDescent="0.2">
      <c r="A259" s="41"/>
      <c r="B259" s="41"/>
      <c r="C259" s="41"/>
      <c r="D259" s="41"/>
      <c r="E259" s="41"/>
      <c r="F259" s="41"/>
      <c r="G259" s="33"/>
      <c r="H259" s="41"/>
      <c r="I259" s="41"/>
      <c r="J259" s="33"/>
      <c r="K259" s="41"/>
      <c r="L259" s="41"/>
      <c r="N259" s="33"/>
      <c r="O259" s="33"/>
      <c r="P259" s="33"/>
      <c r="Q259" s="33"/>
      <c r="R259" s="33"/>
      <c r="S259" s="33"/>
    </row>
    <row r="260" spans="1:19" x14ac:dyDescent="0.2">
      <c r="A260" s="41"/>
      <c r="B260" s="41"/>
      <c r="C260" s="41"/>
      <c r="D260" s="41"/>
      <c r="E260" s="41"/>
      <c r="F260" s="41"/>
      <c r="G260" s="33"/>
      <c r="H260" s="41"/>
      <c r="I260" s="41"/>
      <c r="J260" s="33"/>
      <c r="K260" s="41"/>
      <c r="L260" s="41"/>
      <c r="N260" s="33"/>
      <c r="O260" s="33"/>
      <c r="P260" s="33"/>
      <c r="Q260" s="33"/>
      <c r="R260" s="33"/>
      <c r="S260" s="33"/>
    </row>
    <row r="261" spans="1:19" x14ac:dyDescent="0.2">
      <c r="A261" s="41"/>
      <c r="B261" s="41"/>
      <c r="C261" s="41"/>
      <c r="D261" s="41"/>
      <c r="E261" s="41"/>
      <c r="F261" s="41"/>
      <c r="G261" s="33"/>
      <c r="H261" s="41"/>
      <c r="I261" s="41"/>
      <c r="J261" s="33"/>
      <c r="K261" s="41"/>
      <c r="L261" s="41"/>
      <c r="N261" s="33"/>
      <c r="O261" s="33"/>
      <c r="P261" s="33"/>
      <c r="Q261" s="33"/>
      <c r="R261" s="33"/>
      <c r="S261" s="33"/>
    </row>
    <row r="262" spans="1:19" x14ac:dyDescent="0.2">
      <c r="A262" s="41"/>
      <c r="B262" s="41"/>
      <c r="C262" s="41"/>
      <c r="D262" s="41"/>
      <c r="E262" s="41"/>
      <c r="F262" s="41"/>
      <c r="G262" s="33"/>
      <c r="H262" s="41"/>
      <c r="I262" s="41"/>
      <c r="J262" s="33"/>
      <c r="K262" s="41"/>
      <c r="L262" s="41"/>
      <c r="N262" s="33"/>
      <c r="O262" s="33"/>
      <c r="P262" s="33"/>
      <c r="Q262" s="33"/>
      <c r="R262" s="33"/>
      <c r="S262" s="33"/>
    </row>
    <row r="263" spans="1:19" x14ac:dyDescent="0.2">
      <c r="A263" s="41"/>
      <c r="B263" s="41"/>
      <c r="C263" s="41"/>
      <c r="D263" s="41"/>
      <c r="E263" s="41"/>
      <c r="F263" s="41"/>
      <c r="G263" s="33"/>
      <c r="H263" s="41"/>
      <c r="I263" s="41"/>
      <c r="J263" s="33"/>
      <c r="K263" s="41"/>
      <c r="L263" s="41"/>
      <c r="N263" s="33"/>
      <c r="O263" s="33"/>
      <c r="P263" s="33"/>
      <c r="Q263" s="33"/>
      <c r="R263" s="33"/>
      <c r="S263" s="33"/>
    </row>
    <row r="264" spans="1:19" x14ac:dyDescent="0.2">
      <c r="A264" s="41"/>
      <c r="B264" s="41"/>
      <c r="C264" s="41"/>
      <c r="D264" s="41"/>
      <c r="E264" s="41"/>
      <c r="F264" s="41"/>
      <c r="G264" s="33"/>
      <c r="H264" s="41"/>
      <c r="I264" s="41"/>
      <c r="J264" s="33"/>
      <c r="K264" s="41"/>
      <c r="L264" s="41"/>
      <c r="N264" s="33"/>
      <c r="O264" s="33"/>
      <c r="P264" s="33"/>
      <c r="Q264" s="33"/>
      <c r="R264" s="33"/>
      <c r="S264" s="33"/>
    </row>
    <row r="265" spans="1:19" x14ac:dyDescent="0.2">
      <c r="A265" s="41"/>
      <c r="B265" s="41"/>
      <c r="C265" s="41"/>
      <c r="D265" s="41"/>
      <c r="E265" s="41"/>
      <c r="F265" s="41"/>
      <c r="G265" s="33"/>
      <c r="H265" s="41"/>
      <c r="I265" s="41"/>
      <c r="J265" s="33"/>
      <c r="K265" s="41"/>
      <c r="L265" s="41"/>
      <c r="N265" s="33"/>
      <c r="O265" s="33"/>
      <c r="P265" s="33"/>
      <c r="Q265" s="33"/>
      <c r="R265" s="33"/>
      <c r="S265" s="33"/>
    </row>
    <row r="266" spans="1:19" x14ac:dyDescent="0.2">
      <c r="A266" s="41"/>
      <c r="B266" s="41"/>
      <c r="C266" s="41"/>
      <c r="D266" s="41"/>
      <c r="E266" s="41"/>
      <c r="F266" s="41"/>
      <c r="G266" s="33"/>
      <c r="H266" s="41"/>
      <c r="I266" s="41"/>
      <c r="J266" s="33"/>
      <c r="K266" s="41"/>
      <c r="L266" s="41"/>
      <c r="N266" s="33"/>
      <c r="O266" s="33"/>
      <c r="P266" s="33"/>
      <c r="Q266" s="33"/>
      <c r="R266" s="33"/>
      <c r="S266" s="33"/>
    </row>
    <row r="267" spans="1:19" x14ac:dyDescent="0.2">
      <c r="A267" s="41"/>
      <c r="B267" s="41"/>
      <c r="C267" s="41"/>
      <c r="D267" s="41"/>
      <c r="E267" s="41"/>
      <c r="F267" s="41"/>
      <c r="G267" s="33"/>
      <c r="H267" s="41"/>
      <c r="I267" s="41"/>
      <c r="J267" s="33"/>
      <c r="K267" s="41"/>
      <c r="L267" s="41"/>
      <c r="N267" s="33"/>
      <c r="O267" s="33"/>
      <c r="P267" s="33"/>
      <c r="Q267" s="33"/>
      <c r="R267" s="33"/>
      <c r="S267" s="33"/>
    </row>
    <row r="268" spans="1:19" x14ac:dyDescent="0.2">
      <c r="A268" s="41"/>
      <c r="B268" s="41"/>
      <c r="C268" s="41"/>
      <c r="D268" s="41"/>
      <c r="E268" s="41"/>
      <c r="F268" s="41"/>
      <c r="G268" s="33"/>
      <c r="H268" s="41"/>
      <c r="I268" s="41"/>
      <c r="J268" s="33"/>
      <c r="K268" s="41"/>
      <c r="L268" s="41"/>
      <c r="N268" s="33"/>
      <c r="O268" s="33"/>
      <c r="P268" s="33"/>
      <c r="Q268" s="33"/>
      <c r="R268" s="33"/>
      <c r="S268" s="33"/>
    </row>
    <row r="269" spans="1:19" x14ac:dyDescent="0.2">
      <c r="A269" s="41"/>
      <c r="B269" s="41"/>
      <c r="C269" s="41"/>
      <c r="D269" s="33"/>
      <c r="E269" s="41"/>
      <c r="F269" s="41"/>
      <c r="G269" s="33"/>
      <c r="H269" s="41"/>
      <c r="I269" s="41"/>
      <c r="J269" s="33"/>
      <c r="K269" s="41"/>
      <c r="L269" s="41"/>
      <c r="N269" s="33"/>
      <c r="O269" s="33"/>
      <c r="P269" s="33"/>
      <c r="Q269" s="33"/>
      <c r="R269" s="33"/>
      <c r="S269" s="33"/>
    </row>
    <row r="270" spans="1:19" x14ac:dyDescent="0.2">
      <c r="A270" s="34"/>
      <c r="B270" s="34"/>
      <c r="C270" s="34"/>
      <c r="D270" s="33"/>
      <c r="E270" s="33"/>
      <c r="F270" s="33"/>
      <c r="G270" s="33"/>
      <c r="H270" s="33"/>
      <c r="I270" s="33"/>
      <c r="K270" s="33"/>
      <c r="L270" s="33"/>
      <c r="N270" s="33"/>
      <c r="O270" s="33"/>
      <c r="P270" s="33"/>
      <c r="Q270" s="33"/>
      <c r="R270" s="33"/>
      <c r="S270" s="33"/>
    </row>
    <row r="271" spans="1:19" x14ac:dyDescent="0.2">
      <c r="A271" s="34"/>
      <c r="B271" s="34"/>
      <c r="C271" s="34"/>
      <c r="D271" s="33"/>
      <c r="E271" s="33"/>
      <c r="F271" s="33"/>
      <c r="G271" s="33"/>
      <c r="H271" s="33"/>
      <c r="I271" s="33"/>
      <c r="K271" s="33"/>
      <c r="L271" s="33"/>
      <c r="N271" s="33"/>
      <c r="O271" s="33"/>
      <c r="P271" s="33"/>
      <c r="Q271" s="33"/>
      <c r="R271" s="33"/>
      <c r="S271" s="33"/>
    </row>
    <row r="272" spans="1:19" x14ac:dyDescent="0.2">
      <c r="A272" s="34"/>
      <c r="B272" s="34"/>
      <c r="C272" s="34"/>
      <c r="D272" s="33"/>
      <c r="E272" s="33"/>
      <c r="F272" s="33"/>
      <c r="G272" s="33"/>
      <c r="H272" s="33"/>
      <c r="I272" s="33"/>
      <c r="K272" s="33"/>
      <c r="L272" s="33"/>
      <c r="N272" s="33"/>
      <c r="O272" s="33"/>
      <c r="P272" s="33"/>
      <c r="Q272" s="33"/>
      <c r="R272" s="33"/>
      <c r="S272" s="33"/>
    </row>
    <row r="273" spans="1:19" x14ac:dyDescent="0.2">
      <c r="A273" s="41"/>
      <c r="B273" s="41"/>
      <c r="C273" s="41"/>
      <c r="D273" s="33"/>
      <c r="E273" s="33"/>
      <c r="F273" s="33"/>
      <c r="G273" s="33"/>
      <c r="H273" s="33"/>
      <c r="J273" s="41"/>
      <c r="K273" s="33"/>
      <c r="L273" s="41"/>
      <c r="M273" s="41"/>
      <c r="N273" s="33"/>
      <c r="O273" s="33"/>
      <c r="P273" s="33"/>
      <c r="Q273" s="33"/>
      <c r="R273" s="33"/>
      <c r="S273" s="33"/>
    </row>
    <row r="274" spans="1:19" x14ac:dyDescent="0.2">
      <c r="A274" s="41"/>
      <c r="B274" s="41"/>
      <c r="C274" s="41"/>
      <c r="D274" s="33"/>
      <c r="E274" s="33"/>
      <c r="F274" s="33"/>
      <c r="G274" s="33"/>
      <c r="H274" s="33"/>
      <c r="J274" s="41"/>
      <c r="K274" s="33"/>
      <c r="L274" s="41"/>
      <c r="M274" s="41"/>
      <c r="N274" s="33"/>
      <c r="O274" s="33"/>
      <c r="P274" s="33"/>
      <c r="Q274" s="33"/>
      <c r="R274" s="33"/>
      <c r="S274" s="33"/>
    </row>
    <row r="275" spans="1:19" x14ac:dyDescent="0.2">
      <c r="A275" s="41"/>
      <c r="B275" s="41"/>
      <c r="C275" s="41"/>
      <c r="D275" s="33"/>
      <c r="E275" s="33"/>
      <c r="F275" s="33"/>
      <c r="G275" s="33"/>
      <c r="H275" s="33"/>
      <c r="J275" s="41"/>
      <c r="K275" s="33"/>
      <c r="L275" s="41"/>
      <c r="M275" s="41"/>
      <c r="N275" s="33"/>
      <c r="O275" s="33"/>
      <c r="P275" s="33"/>
      <c r="Q275" s="33"/>
      <c r="R275" s="33"/>
      <c r="S275" s="33"/>
    </row>
    <row r="276" spans="1:19" x14ac:dyDescent="0.2">
      <c r="A276" s="41"/>
      <c r="B276" s="41"/>
      <c r="C276" s="41"/>
      <c r="D276" s="33"/>
      <c r="E276" s="33"/>
      <c r="F276" s="33"/>
      <c r="G276" s="33"/>
      <c r="H276" s="33"/>
      <c r="J276" s="41"/>
      <c r="K276" s="33"/>
      <c r="L276" s="41"/>
      <c r="M276" s="41"/>
      <c r="N276" s="33"/>
      <c r="O276" s="33"/>
      <c r="P276" s="33"/>
      <c r="Q276" s="33"/>
      <c r="R276" s="33"/>
      <c r="S276" s="33"/>
    </row>
    <row r="277" spans="1:19" x14ac:dyDescent="0.2">
      <c r="A277" s="41"/>
      <c r="B277" s="41"/>
      <c r="C277" s="41"/>
      <c r="D277" s="33"/>
      <c r="E277" s="33"/>
      <c r="F277" s="33"/>
      <c r="G277" s="33"/>
      <c r="H277" s="33"/>
      <c r="J277" s="41"/>
      <c r="K277" s="33"/>
      <c r="L277" s="41"/>
      <c r="M277" s="41"/>
      <c r="N277" s="33"/>
      <c r="O277" s="33"/>
      <c r="P277" s="33"/>
      <c r="Q277" s="33"/>
      <c r="R277" s="33"/>
      <c r="S277" s="33"/>
    </row>
    <row r="278" spans="1:19" x14ac:dyDescent="0.2">
      <c r="A278" s="41"/>
      <c r="B278" s="41"/>
      <c r="C278" s="41"/>
      <c r="D278" s="33"/>
      <c r="E278" s="33"/>
      <c r="F278" s="33"/>
      <c r="G278" s="33"/>
      <c r="H278" s="33"/>
      <c r="J278" s="41"/>
      <c r="K278" s="33"/>
      <c r="L278" s="41"/>
      <c r="M278" s="41"/>
      <c r="N278" s="33"/>
      <c r="O278" s="33"/>
      <c r="P278" s="33"/>
      <c r="Q278" s="33"/>
      <c r="R278" s="33"/>
      <c r="S278" s="33"/>
    </row>
    <row r="279" spans="1:19" x14ac:dyDescent="0.2">
      <c r="A279" s="41"/>
      <c r="B279" s="41"/>
      <c r="C279" s="41"/>
      <c r="D279" s="33"/>
      <c r="E279" s="33"/>
      <c r="F279" s="33"/>
      <c r="G279" s="33"/>
      <c r="H279" s="33"/>
      <c r="J279" s="41"/>
      <c r="K279" s="33"/>
      <c r="L279" s="41"/>
      <c r="M279" s="41"/>
      <c r="N279" s="33"/>
      <c r="O279" s="33"/>
      <c r="P279" s="33"/>
      <c r="Q279" s="33"/>
      <c r="R279" s="33"/>
      <c r="S279" s="33"/>
    </row>
    <row r="280" spans="1:19" x14ac:dyDescent="0.2">
      <c r="A280" s="41"/>
      <c r="B280" s="41"/>
      <c r="C280" s="41"/>
      <c r="D280" s="33"/>
      <c r="E280" s="33"/>
      <c r="F280" s="33"/>
      <c r="G280" s="33"/>
      <c r="H280" s="33"/>
      <c r="J280" s="41"/>
      <c r="K280" s="33"/>
      <c r="L280" s="41"/>
      <c r="M280" s="41"/>
      <c r="N280" s="33"/>
      <c r="O280" s="33"/>
      <c r="P280" s="33"/>
      <c r="Q280" s="33"/>
      <c r="R280" s="33"/>
      <c r="S280" s="33"/>
    </row>
    <row r="281" spans="1:19" x14ac:dyDescent="0.2">
      <c r="A281" s="41"/>
      <c r="B281" s="41"/>
      <c r="C281" s="41"/>
      <c r="D281" s="33"/>
      <c r="E281" s="33"/>
      <c r="F281" s="33"/>
      <c r="G281" s="33"/>
      <c r="H281" s="33"/>
      <c r="J281" s="41"/>
      <c r="K281" s="33"/>
      <c r="L281" s="41"/>
      <c r="M281" s="41"/>
      <c r="N281" s="33"/>
      <c r="O281" s="33"/>
      <c r="P281" s="33"/>
      <c r="Q281" s="33"/>
      <c r="R281" s="33"/>
      <c r="S281" s="33"/>
    </row>
    <row r="282" spans="1:19" x14ac:dyDescent="0.2">
      <c r="A282" s="41"/>
      <c r="B282" s="41"/>
      <c r="C282" s="41"/>
      <c r="D282" s="33"/>
      <c r="E282" s="33"/>
      <c r="F282" s="33"/>
      <c r="G282" s="33"/>
      <c r="H282" s="33"/>
      <c r="J282" s="41"/>
      <c r="K282" s="33"/>
      <c r="L282" s="41"/>
      <c r="M282" s="41"/>
      <c r="N282" s="33"/>
      <c r="O282" s="33"/>
      <c r="P282" s="33"/>
      <c r="Q282" s="33"/>
      <c r="R282" s="33"/>
      <c r="S282" s="33"/>
    </row>
    <row r="283" spans="1:19" x14ac:dyDescent="0.2">
      <c r="A283" s="41"/>
      <c r="B283" s="41"/>
      <c r="C283" s="41"/>
      <c r="D283" s="33"/>
      <c r="E283" s="33"/>
      <c r="F283" s="33"/>
      <c r="G283" s="33"/>
      <c r="H283" s="33"/>
      <c r="J283" s="41"/>
      <c r="K283" s="33"/>
      <c r="L283" s="41"/>
      <c r="M283" s="41"/>
      <c r="N283" s="33"/>
      <c r="O283" s="33"/>
      <c r="P283" s="33"/>
      <c r="Q283" s="33"/>
      <c r="R283" s="33"/>
      <c r="S283" s="33"/>
    </row>
    <row r="284" spans="1:19" x14ac:dyDescent="0.2">
      <c r="A284" s="41"/>
      <c r="B284" s="41"/>
      <c r="C284" s="41"/>
      <c r="D284" s="33"/>
      <c r="E284" s="33"/>
      <c r="F284" s="33"/>
      <c r="G284" s="33"/>
      <c r="H284" s="33"/>
      <c r="J284" s="41"/>
      <c r="K284" s="33"/>
      <c r="L284" s="41"/>
      <c r="M284" s="41"/>
      <c r="N284" s="33"/>
      <c r="O284" s="33"/>
      <c r="P284" s="33"/>
      <c r="Q284" s="33"/>
      <c r="R284" s="33"/>
      <c r="S284" s="33"/>
    </row>
    <row r="285" spans="1:19" x14ac:dyDescent="0.2">
      <c r="A285" s="41"/>
      <c r="B285" s="41"/>
      <c r="C285" s="41"/>
      <c r="D285" s="33"/>
      <c r="E285" s="33"/>
      <c r="F285" s="33"/>
      <c r="G285" s="33"/>
      <c r="H285" s="33"/>
      <c r="J285" s="41"/>
      <c r="K285" s="33"/>
      <c r="L285" s="41"/>
      <c r="M285" s="41"/>
      <c r="N285" s="33"/>
      <c r="O285" s="33"/>
      <c r="P285" s="33"/>
      <c r="Q285" s="33"/>
      <c r="R285" s="33"/>
      <c r="S285" s="33"/>
    </row>
    <row r="286" spans="1:19" x14ac:dyDescent="0.2">
      <c r="A286" s="41"/>
      <c r="B286" s="41"/>
      <c r="C286" s="41"/>
      <c r="D286" s="33"/>
      <c r="E286" s="33"/>
      <c r="F286" s="33"/>
      <c r="G286" s="33"/>
      <c r="H286" s="33"/>
      <c r="J286" s="41"/>
      <c r="K286" s="33"/>
      <c r="L286" s="41"/>
      <c r="M286" s="41"/>
      <c r="N286" s="33"/>
      <c r="O286" s="33"/>
      <c r="P286" s="33"/>
      <c r="Q286" s="33"/>
      <c r="R286" s="33"/>
      <c r="S286" s="33"/>
    </row>
    <row r="287" spans="1:19" x14ac:dyDescent="0.2">
      <c r="A287" s="41"/>
      <c r="B287" s="41"/>
      <c r="C287" s="41"/>
      <c r="D287" s="33"/>
      <c r="E287" s="33"/>
      <c r="F287" s="33"/>
      <c r="G287" s="33"/>
      <c r="H287" s="33"/>
      <c r="J287" s="41"/>
      <c r="K287" s="33"/>
      <c r="L287" s="41"/>
      <c r="M287" s="41"/>
      <c r="N287" s="33"/>
      <c r="O287" s="33"/>
      <c r="P287" s="33"/>
      <c r="Q287" s="33"/>
      <c r="R287" s="33"/>
      <c r="S287" s="33"/>
    </row>
    <row r="288" spans="1:19" x14ac:dyDescent="0.2">
      <c r="A288" s="41"/>
      <c r="B288" s="41"/>
      <c r="C288" s="41"/>
      <c r="D288" s="33"/>
      <c r="E288" s="33"/>
      <c r="F288" s="33"/>
      <c r="G288" s="33"/>
      <c r="H288" s="33"/>
      <c r="J288" s="41"/>
      <c r="K288" s="33"/>
      <c r="L288" s="41"/>
      <c r="M288" s="41"/>
      <c r="N288" s="33"/>
      <c r="O288" s="33"/>
      <c r="P288" s="33"/>
      <c r="Q288" s="33"/>
      <c r="R288" s="33"/>
      <c r="S288" s="33"/>
    </row>
    <row r="289" spans="1:19" x14ac:dyDescent="0.2">
      <c r="A289" s="41"/>
      <c r="B289" s="41"/>
      <c r="C289" s="41"/>
      <c r="D289" s="33"/>
      <c r="E289" s="33"/>
      <c r="F289" s="33"/>
      <c r="G289" s="33"/>
      <c r="H289" s="33"/>
      <c r="J289" s="41"/>
      <c r="K289" s="33"/>
      <c r="L289" s="41"/>
      <c r="M289" s="41"/>
      <c r="N289" s="33"/>
      <c r="O289" s="33"/>
      <c r="P289" s="33"/>
      <c r="Q289" s="33"/>
      <c r="R289" s="33"/>
      <c r="S289" s="33"/>
    </row>
    <row r="290" spans="1:19" x14ac:dyDescent="0.2">
      <c r="A290" s="41"/>
      <c r="B290" s="41"/>
      <c r="C290" s="41"/>
      <c r="D290" s="33"/>
      <c r="E290" s="33"/>
      <c r="F290" s="33"/>
      <c r="G290" s="33"/>
      <c r="H290" s="33"/>
      <c r="J290" s="41"/>
      <c r="K290" s="33"/>
      <c r="L290" s="41"/>
      <c r="M290" s="41"/>
      <c r="N290" s="33"/>
      <c r="O290" s="33"/>
      <c r="P290" s="33"/>
      <c r="Q290" s="33"/>
      <c r="R290" s="33"/>
      <c r="S290" s="33"/>
    </row>
    <row r="291" spans="1:19" x14ac:dyDescent="0.2">
      <c r="A291" s="41"/>
      <c r="B291" s="41"/>
      <c r="C291" s="41"/>
      <c r="D291" s="33"/>
      <c r="E291" s="33"/>
      <c r="F291" s="33"/>
      <c r="G291" s="33"/>
      <c r="H291" s="33"/>
      <c r="J291" s="41"/>
      <c r="K291" s="33"/>
      <c r="L291" s="41"/>
      <c r="M291" s="41"/>
      <c r="N291" s="33"/>
      <c r="O291" s="33"/>
      <c r="P291" s="33"/>
      <c r="Q291" s="33"/>
      <c r="R291" s="33"/>
      <c r="S291" s="33"/>
    </row>
    <row r="292" spans="1:19" x14ac:dyDescent="0.2">
      <c r="A292" s="41"/>
      <c r="B292" s="41"/>
      <c r="C292" s="41"/>
      <c r="D292" s="33"/>
      <c r="E292" s="33"/>
      <c r="F292" s="33"/>
      <c r="G292" s="33"/>
      <c r="H292" s="33"/>
      <c r="J292" s="41"/>
      <c r="K292" s="33"/>
      <c r="L292" s="41"/>
      <c r="M292" s="41"/>
      <c r="N292" s="33"/>
      <c r="O292" s="33"/>
      <c r="P292" s="33"/>
      <c r="Q292" s="33"/>
      <c r="R292" s="33"/>
      <c r="S292" s="33"/>
    </row>
    <row r="293" spans="1:19" x14ac:dyDescent="0.2">
      <c r="A293" s="41"/>
      <c r="B293" s="41"/>
      <c r="C293" s="41"/>
      <c r="D293" s="33"/>
      <c r="E293" s="33"/>
      <c r="F293" s="33"/>
      <c r="G293" s="33"/>
      <c r="H293" s="33"/>
      <c r="J293" s="41"/>
      <c r="K293" s="33"/>
      <c r="L293" s="41"/>
      <c r="M293" s="41"/>
      <c r="N293" s="33"/>
      <c r="O293" s="33"/>
      <c r="P293" s="33"/>
      <c r="Q293" s="33"/>
      <c r="R293" s="33"/>
      <c r="S293" s="33"/>
    </row>
    <row r="294" spans="1:19" x14ac:dyDescent="0.2">
      <c r="A294" s="41"/>
      <c r="B294" s="41"/>
      <c r="C294" s="41"/>
      <c r="D294" s="33"/>
      <c r="E294" s="33"/>
      <c r="F294" s="33"/>
      <c r="G294" s="33"/>
      <c r="H294" s="33"/>
      <c r="J294" s="41"/>
      <c r="K294" s="33"/>
      <c r="L294" s="41"/>
      <c r="M294" s="41"/>
      <c r="N294" s="33"/>
      <c r="O294" s="33"/>
      <c r="P294" s="33"/>
      <c r="Q294" s="33"/>
      <c r="R294" s="33"/>
      <c r="S294" s="33"/>
    </row>
    <row r="295" spans="1:19" x14ac:dyDescent="0.2">
      <c r="A295" s="41"/>
      <c r="B295" s="41"/>
      <c r="C295" s="41"/>
      <c r="D295" s="33"/>
      <c r="E295" s="33"/>
      <c r="F295" s="33"/>
      <c r="G295" s="33"/>
      <c r="H295" s="33"/>
      <c r="J295" s="41"/>
      <c r="K295" s="33"/>
      <c r="L295" s="41"/>
      <c r="M295" s="41"/>
      <c r="N295" s="33"/>
      <c r="O295" s="33"/>
      <c r="P295" s="33"/>
      <c r="Q295" s="33"/>
      <c r="R295" s="33"/>
      <c r="S295" s="33"/>
    </row>
    <row r="296" spans="1:19" x14ac:dyDescent="0.2">
      <c r="A296" s="41"/>
      <c r="B296" s="41"/>
      <c r="C296" s="41"/>
      <c r="D296" s="33"/>
      <c r="E296" s="33"/>
      <c r="F296" s="33"/>
      <c r="G296" s="33"/>
      <c r="H296" s="33"/>
      <c r="J296" s="41"/>
      <c r="K296" s="33"/>
      <c r="L296" s="41"/>
      <c r="M296" s="41"/>
      <c r="N296" s="33"/>
      <c r="O296" s="33"/>
      <c r="P296" s="33"/>
      <c r="Q296" s="33"/>
      <c r="R296" s="33"/>
      <c r="S296" s="33"/>
    </row>
    <row r="297" spans="1:19" x14ac:dyDescent="0.2">
      <c r="A297" s="41"/>
      <c r="B297" s="41"/>
      <c r="C297" s="41"/>
      <c r="D297" s="33"/>
      <c r="E297" s="33"/>
      <c r="F297" s="33"/>
      <c r="G297" s="33"/>
      <c r="H297" s="33"/>
      <c r="J297" s="41"/>
      <c r="K297" s="33"/>
      <c r="L297" s="41"/>
      <c r="M297" s="41"/>
      <c r="N297" s="33"/>
      <c r="O297" s="33"/>
      <c r="P297" s="33"/>
      <c r="Q297" s="33"/>
      <c r="R297" s="33"/>
      <c r="S297" s="33"/>
    </row>
    <row r="298" spans="1:19" x14ac:dyDescent="0.2">
      <c r="A298" s="41"/>
      <c r="B298" s="41"/>
      <c r="C298" s="41"/>
      <c r="D298" s="33"/>
      <c r="E298" s="33"/>
      <c r="F298" s="33"/>
      <c r="G298" s="33"/>
      <c r="H298" s="33"/>
      <c r="J298" s="41"/>
      <c r="K298" s="33"/>
      <c r="L298" s="41"/>
      <c r="M298" s="41"/>
      <c r="N298" s="33"/>
      <c r="O298" s="33"/>
      <c r="P298" s="33"/>
      <c r="Q298" s="33"/>
      <c r="R298" s="33"/>
      <c r="S298" s="33"/>
    </row>
    <row r="299" spans="1:19" x14ac:dyDescent="0.2">
      <c r="A299" s="41"/>
      <c r="B299" s="41"/>
      <c r="C299" s="41"/>
      <c r="D299" s="33"/>
      <c r="E299" s="33"/>
      <c r="F299" s="33"/>
      <c r="G299" s="33"/>
      <c r="H299" s="33"/>
      <c r="J299" s="41"/>
      <c r="K299" s="33"/>
      <c r="L299" s="41"/>
      <c r="M299" s="41"/>
      <c r="N299" s="33"/>
      <c r="O299" s="33"/>
      <c r="P299" s="33"/>
      <c r="Q299" s="33"/>
      <c r="R299" s="33"/>
      <c r="S299" s="33"/>
    </row>
    <row r="300" spans="1:19" x14ac:dyDescent="0.2">
      <c r="A300" s="41"/>
      <c r="B300" s="41"/>
      <c r="C300" s="41"/>
      <c r="D300" s="33"/>
      <c r="E300" s="33"/>
      <c r="F300" s="33"/>
      <c r="G300" s="33"/>
      <c r="H300" s="33"/>
      <c r="J300" s="41"/>
      <c r="K300" s="33"/>
      <c r="L300" s="41"/>
      <c r="M300" s="41"/>
      <c r="N300" s="33"/>
      <c r="O300" s="33"/>
      <c r="P300" s="33"/>
      <c r="Q300" s="33"/>
      <c r="R300" s="33"/>
      <c r="S300" s="33"/>
    </row>
    <row r="301" spans="1:19" x14ac:dyDescent="0.2">
      <c r="A301" s="71"/>
      <c r="B301" s="71"/>
      <c r="C301" s="71"/>
      <c r="J301" s="71"/>
      <c r="K301"/>
      <c r="L301" s="71"/>
      <c r="M301" s="71"/>
    </row>
    <row r="302" spans="1:19" x14ac:dyDescent="0.2">
      <c r="A302" s="71"/>
      <c r="B302" s="71"/>
      <c r="C302" s="71"/>
      <c r="J302" s="71"/>
      <c r="K302"/>
      <c r="L302" s="71"/>
      <c r="M302" s="71"/>
    </row>
    <row r="303" spans="1:19" x14ac:dyDescent="0.2">
      <c r="A303" s="71"/>
      <c r="B303" s="71"/>
      <c r="C303" s="71"/>
      <c r="J303" s="71"/>
      <c r="K303"/>
      <c r="L303" s="71"/>
      <c r="M303" s="71"/>
    </row>
    <row r="304" spans="1:19" x14ac:dyDescent="0.2">
      <c r="A304" s="71"/>
      <c r="B304" s="71"/>
      <c r="C304" s="71"/>
      <c r="J304" s="71"/>
      <c r="K304"/>
      <c r="L304" s="71"/>
      <c r="M304" s="71"/>
    </row>
    <row r="305" spans="1:13" x14ac:dyDescent="0.2">
      <c r="A305" s="71"/>
      <c r="B305" s="71"/>
      <c r="C305" s="71"/>
      <c r="J305" s="71"/>
      <c r="K305"/>
      <c r="L305" s="71"/>
      <c r="M305" s="71"/>
    </row>
    <row r="306" spans="1:13" x14ac:dyDescent="0.2">
      <c r="A306" s="71"/>
      <c r="B306" s="71"/>
      <c r="C306" s="71"/>
      <c r="J306" s="71"/>
      <c r="K306"/>
      <c r="L306" s="71"/>
      <c r="M306" s="71"/>
    </row>
    <row r="307" spans="1:13" x14ac:dyDescent="0.2">
      <c r="A307" s="71"/>
      <c r="B307" s="71"/>
      <c r="C307" s="71"/>
      <c r="J307" s="71"/>
      <c r="K307"/>
      <c r="L307" s="71"/>
      <c r="M307" s="71"/>
    </row>
    <row r="308" spans="1:13" x14ac:dyDescent="0.2">
      <c r="A308" s="71"/>
      <c r="B308" s="71"/>
      <c r="C308" s="71"/>
      <c r="J308" s="71"/>
      <c r="K308"/>
      <c r="L308" s="71"/>
      <c r="M308" s="71"/>
    </row>
    <row r="309" spans="1:13" x14ac:dyDescent="0.2">
      <c r="A309" s="71"/>
      <c r="B309" s="71"/>
      <c r="C309" s="71"/>
      <c r="J309" s="71"/>
      <c r="K309"/>
      <c r="L309" s="71"/>
      <c r="M309" s="71"/>
    </row>
    <row r="310" spans="1:13" x14ac:dyDescent="0.2">
      <c r="A310" s="71"/>
      <c r="B310" s="71"/>
      <c r="C310" s="71"/>
      <c r="J310" s="71"/>
      <c r="K310"/>
      <c r="L310" s="71"/>
      <c r="M310" s="71"/>
    </row>
    <row r="311" spans="1:13" x14ac:dyDescent="0.2">
      <c r="A311" s="71"/>
      <c r="B311" s="71"/>
      <c r="C311" s="71"/>
      <c r="J311" s="71"/>
      <c r="K311"/>
      <c r="L311" s="71"/>
      <c r="M311" s="71"/>
    </row>
    <row r="312" spans="1:13" x14ac:dyDescent="0.2">
      <c r="A312" s="71"/>
      <c r="B312" s="71"/>
      <c r="C312" s="71"/>
      <c r="J312" s="71"/>
      <c r="K312"/>
      <c r="L312" s="71"/>
      <c r="M312" s="71"/>
    </row>
    <row r="313" spans="1:13" x14ac:dyDescent="0.2">
      <c r="A313" s="71"/>
      <c r="B313" s="71"/>
      <c r="C313" s="71"/>
      <c r="J313"/>
      <c r="K313"/>
      <c r="L313" s="71"/>
      <c r="M313" s="71"/>
    </row>
    <row r="314" spans="1:13" x14ac:dyDescent="0.2">
      <c r="A314" s="71"/>
      <c r="B314" s="71"/>
      <c r="C314" s="71"/>
      <c r="J314"/>
      <c r="K314"/>
      <c r="L314" s="71"/>
      <c r="M314" s="71"/>
    </row>
    <row r="315" spans="1:13" x14ac:dyDescent="0.2">
      <c r="A315" s="71"/>
      <c r="B315" s="71"/>
      <c r="C315" s="71"/>
      <c r="J315"/>
      <c r="K315"/>
      <c r="L315" s="71"/>
      <c r="M315" s="71"/>
    </row>
    <row r="316" spans="1:13" x14ac:dyDescent="0.2">
      <c r="A316" s="71"/>
      <c r="B316" s="71"/>
      <c r="C316" s="71"/>
      <c r="J316"/>
      <c r="K316"/>
      <c r="L316" s="71"/>
      <c r="M316" s="71"/>
    </row>
    <row r="317" spans="1:13" x14ac:dyDescent="0.2">
      <c r="A317" s="71"/>
      <c r="B317" s="71"/>
      <c r="C317" s="71"/>
      <c r="J317"/>
      <c r="K317"/>
      <c r="L317" s="71"/>
      <c r="M317" s="71"/>
    </row>
    <row r="318" spans="1:13" x14ac:dyDescent="0.2">
      <c r="A318" s="71"/>
      <c r="B318" s="71"/>
      <c r="C318" s="71"/>
      <c r="J318"/>
      <c r="K318"/>
      <c r="L318" s="71"/>
      <c r="M318" s="71"/>
    </row>
    <row r="319" spans="1:13" x14ac:dyDescent="0.2">
      <c r="A319" s="71"/>
      <c r="B319" s="71"/>
      <c r="C319" s="71"/>
      <c r="J319"/>
      <c r="K319"/>
      <c r="L319" s="71"/>
      <c r="M319" s="71"/>
    </row>
    <row r="320" spans="1:13" x14ac:dyDescent="0.2">
      <c r="A320" s="71"/>
      <c r="B320" s="71"/>
      <c r="C320" s="71"/>
      <c r="J320"/>
      <c r="K320"/>
      <c r="L320" s="71"/>
      <c r="M320" s="71"/>
    </row>
    <row r="321" spans="1:13" x14ac:dyDescent="0.2">
      <c r="A321" s="71"/>
      <c r="B321" s="71"/>
      <c r="C321" s="71"/>
      <c r="J321"/>
      <c r="K321"/>
      <c r="L321" s="71"/>
      <c r="M321" s="71"/>
    </row>
    <row r="322" spans="1:13" x14ac:dyDescent="0.2">
      <c r="A322" s="71"/>
      <c r="B322" s="71"/>
      <c r="C322" s="71"/>
      <c r="J322"/>
      <c r="K322"/>
      <c r="L322" s="71"/>
      <c r="M322" s="71"/>
    </row>
    <row r="323" spans="1:13" x14ac:dyDescent="0.2">
      <c r="A323" s="71"/>
      <c r="B323" s="71"/>
      <c r="C323" s="71"/>
      <c r="J323"/>
      <c r="K323"/>
      <c r="L323" s="71"/>
      <c r="M323" s="71"/>
    </row>
    <row r="324" spans="1:13" x14ac:dyDescent="0.2">
      <c r="A324" s="71"/>
      <c r="B324" s="71"/>
      <c r="C324" s="71"/>
      <c r="J324"/>
      <c r="K324"/>
      <c r="L324" s="71"/>
      <c r="M324" s="71"/>
    </row>
    <row r="325" spans="1:13" x14ac:dyDescent="0.2">
      <c r="A325" s="71"/>
      <c r="B325" s="71"/>
      <c r="C325" s="71"/>
      <c r="J325"/>
      <c r="K325"/>
      <c r="L325" s="71"/>
      <c r="M325" s="71"/>
    </row>
    <row r="326" spans="1:13" x14ac:dyDescent="0.2">
      <c r="A326" s="71"/>
      <c r="B326" s="71"/>
      <c r="C326" s="71"/>
      <c r="J326"/>
      <c r="K326"/>
      <c r="L326" s="71"/>
      <c r="M326" s="71"/>
    </row>
    <row r="327" spans="1:13" x14ac:dyDescent="0.2">
      <c r="A327" s="71"/>
      <c r="B327" s="71"/>
      <c r="C327" s="71"/>
      <c r="J327" s="71"/>
      <c r="K327"/>
      <c r="L327" s="71"/>
      <c r="M327" s="71"/>
    </row>
    <row r="328" spans="1:13" x14ac:dyDescent="0.2">
      <c r="A328" s="71"/>
      <c r="B328" s="71"/>
      <c r="C328" s="71"/>
      <c r="J328" s="71"/>
      <c r="K328"/>
      <c r="L328" s="71"/>
      <c r="M328" s="71"/>
    </row>
    <row r="329" spans="1:13" x14ac:dyDescent="0.2">
      <c r="A329" s="71"/>
      <c r="B329" s="71"/>
      <c r="C329" s="71"/>
      <c r="J329" s="71"/>
      <c r="K329"/>
      <c r="L329" s="71"/>
      <c r="M329" s="71"/>
    </row>
    <row r="330" spans="1:13" x14ac:dyDescent="0.2">
      <c r="A330" s="71"/>
      <c r="B330" s="71"/>
      <c r="C330" s="71"/>
      <c r="J330" s="71"/>
      <c r="K330"/>
      <c r="L330" s="71"/>
      <c r="M330" s="71"/>
    </row>
    <row r="331" spans="1:13" x14ac:dyDescent="0.2">
      <c r="A331" s="71"/>
      <c r="B331" s="71"/>
      <c r="C331" s="71"/>
      <c r="J331" s="71"/>
      <c r="K331"/>
      <c r="L331" s="71"/>
      <c r="M331" s="71"/>
    </row>
    <row r="332" spans="1:13" x14ac:dyDescent="0.2">
      <c r="A332" s="71"/>
      <c r="B332" s="71"/>
      <c r="C332" s="71"/>
      <c r="J332" s="71"/>
      <c r="K332"/>
      <c r="L332" s="71"/>
      <c r="M332" s="71"/>
    </row>
    <row r="333" spans="1:13" x14ac:dyDescent="0.2">
      <c r="A333" s="71"/>
      <c r="B333" s="71"/>
      <c r="C333" s="71"/>
      <c r="J333" s="71"/>
      <c r="K333"/>
      <c r="L333" s="71"/>
      <c r="M333" s="71"/>
    </row>
    <row r="334" spans="1:13" x14ac:dyDescent="0.2">
      <c r="A334" s="71"/>
      <c r="B334" s="71"/>
      <c r="C334" s="71"/>
      <c r="J334" s="71"/>
      <c r="K334"/>
      <c r="L334" s="71"/>
      <c r="M334" s="71"/>
    </row>
    <row r="335" spans="1:13" x14ac:dyDescent="0.2">
      <c r="A335" s="71"/>
      <c r="B335" s="71"/>
      <c r="C335" s="71"/>
      <c r="J335" s="71"/>
      <c r="K335"/>
      <c r="L335" s="71"/>
      <c r="M335" s="71"/>
    </row>
    <row r="336" spans="1:13" x14ac:dyDescent="0.2">
      <c r="A336" s="71"/>
      <c r="B336" s="71"/>
      <c r="C336" s="71"/>
      <c r="J336" s="71"/>
      <c r="K336"/>
      <c r="L336" s="71"/>
      <c r="M336" s="71"/>
    </row>
    <row r="337" spans="1:13" x14ac:dyDescent="0.2">
      <c r="A337" s="71"/>
      <c r="B337" s="71"/>
      <c r="C337" s="71"/>
      <c r="J337" s="71"/>
      <c r="K337"/>
      <c r="L337" s="71"/>
      <c r="M337" s="71"/>
    </row>
    <row r="338" spans="1:13" x14ac:dyDescent="0.2">
      <c r="A338" s="71"/>
      <c r="B338" s="71"/>
      <c r="C338" s="71"/>
      <c r="J338" s="71"/>
      <c r="K338"/>
      <c r="L338" s="71"/>
      <c r="M338" s="71"/>
    </row>
    <row r="339" spans="1:13" x14ac:dyDescent="0.2">
      <c r="A339" s="71"/>
      <c r="B339" s="71"/>
      <c r="C339" s="71"/>
      <c r="J339" s="71"/>
      <c r="K339"/>
      <c r="L339" s="71"/>
      <c r="M339" s="71"/>
    </row>
    <row r="340" spans="1:13" x14ac:dyDescent="0.2">
      <c r="A340" s="71"/>
      <c r="B340" s="71"/>
      <c r="C340" s="71"/>
      <c r="J340" s="71"/>
      <c r="K340"/>
      <c r="L340" s="71"/>
      <c r="M340" s="71"/>
    </row>
    <row r="341" spans="1:13" x14ac:dyDescent="0.2">
      <c r="A341" s="71"/>
      <c r="B341" s="71"/>
      <c r="C341" s="71"/>
      <c r="J341" s="71"/>
      <c r="K341"/>
      <c r="L341" s="71"/>
      <c r="M341" s="71"/>
    </row>
    <row r="342" spans="1:13" x14ac:dyDescent="0.2">
      <c r="A342" s="71"/>
      <c r="B342" s="71"/>
      <c r="C342" s="71"/>
      <c r="J342" s="71"/>
      <c r="K342"/>
      <c r="L342" s="71"/>
      <c r="M342" s="71"/>
    </row>
    <row r="343" spans="1:13" x14ac:dyDescent="0.2">
      <c r="A343" s="71"/>
      <c r="B343" s="71"/>
      <c r="C343" s="71"/>
      <c r="J343" s="71"/>
      <c r="K343"/>
      <c r="L343" s="71"/>
      <c r="M343" s="71"/>
    </row>
    <row r="344" spans="1:13" x14ac:dyDescent="0.2">
      <c r="A344" s="71"/>
      <c r="B344" s="71"/>
      <c r="C344" s="71"/>
      <c r="J344" s="71"/>
      <c r="K344"/>
      <c r="L344" s="71"/>
      <c r="M344" s="71"/>
    </row>
    <row r="345" spans="1:13" x14ac:dyDescent="0.2">
      <c r="A345" s="71"/>
      <c r="B345" s="71"/>
      <c r="C345" s="71"/>
      <c r="J345" s="71"/>
      <c r="K345"/>
      <c r="L345" s="71"/>
      <c r="M345" s="71"/>
    </row>
    <row r="346" spans="1:13" x14ac:dyDescent="0.2">
      <c r="A346" s="71"/>
      <c r="B346" s="71"/>
      <c r="C346" s="71"/>
      <c r="J346" s="71"/>
      <c r="K346"/>
      <c r="L346" s="71"/>
      <c r="M346" s="71"/>
    </row>
    <row r="347" spans="1:13" x14ac:dyDescent="0.2">
      <c r="A347" s="71"/>
      <c r="B347" s="71"/>
      <c r="C347" s="71"/>
      <c r="J347" s="71"/>
      <c r="K347"/>
      <c r="L347" s="71"/>
      <c r="M347" s="71"/>
    </row>
    <row r="348" spans="1:13" x14ac:dyDescent="0.2">
      <c r="A348" s="71"/>
      <c r="B348" s="71"/>
      <c r="C348" s="71"/>
      <c r="J348" s="71"/>
      <c r="K348"/>
      <c r="L348" s="71"/>
      <c r="M348" s="71"/>
    </row>
    <row r="349" spans="1:13" x14ac:dyDescent="0.2">
      <c r="A349" s="71"/>
      <c r="B349" s="71"/>
      <c r="C349" s="71"/>
      <c r="J349" s="71"/>
      <c r="K349"/>
      <c r="L349" s="71"/>
      <c r="M349" s="71"/>
    </row>
    <row r="350" spans="1:13" x14ac:dyDescent="0.2">
      <c r="A350" s="71"/>
      <c r="B350" s="71"/>
      <c r="C350" s="71"/>
      <c r="J350" s="71"/>
      <c r="K350"/>
      <c r="L350" s="71"/>
      <c r="M350" s="71"/>
    </row>
    <row r="351" spans="1:13" x14ac:dyDescent="0.2">
      <c r="A351" s="71"/>
      <c r="B351" s="71"/>
      <c r="C351" s="71"/>
      <c r="J351" s="71"/>
      <c r="K351"/>
      <c r="L351" s="71"/>
      <c r="M351" s="71"/>
    </row>
    <row r="352" spans="1:13" x14ac:dyDescent="0.2">
      <c r="A352" s="71"/>
      <c r="B352" s="71"/>
      <c r="C352" s="71"/>
      <c r="J352" s="71"/>
      <c r="K352"/>
      <c r="L352" s="71"/>
      <c r="M352" s="71"/>
    </row>
    <row r="353" spans="1:13" x14ac:dyDescent="0.2">
      <c r="A353" s="71"/>
      <c r="B353" s="71"/>
      <c r="C353" s="71"/>
      <c r="J353" s="71"/>
      <c r="K353"/>
      <c r="L353" s="71"/>
      <c r="M353" s="71"/>
    </row>
    <row r="354" spans="1:13" x14ac:dyDescent="0.2">
      <c r="A354" s="71"/>
      <c r="B354" s="71"/>
      <c r="C354" s="71"/>
      <c r="J354" s="71"/>
      <c r="K354"/>
      <c r="L354" s="71"/>
      <c r="M354" s="71"/>
    </row>
    <row r="355" spans="1:13" x14ac:dyDescent="0.2">
      <c r="A355" s="71"/>
      <c r="B355" s="71"/>
      <c r="C355" s="71"/>
      <c r="J355" s="71"/>
      <c r="K355"/>
      <c r="L355" s="71"/>
      <c r="M355" s="71"/>
    </row>
    <row r="356" spans="1:13" x14ac:dyDescent="0.2">
      <c r="A356" s="71"/>
      <c r="B356" s="71"/>
      <c r="C356" s="71"/>
      <c r="J356" s="71"/>
      <c r="K356"/>
      <c r="L356" s="71"/>
      <c r="M356" s="71"/>
    </row>
    <row r="357" spans="1:13" x14ac:dyDescent="0.2">
      <c r="A357" s="71"/>
      <c r="B357" s="71"/>
      <c r="C357" s="71"/>
      <c r="J357" s="71"/>
      <c r="K357"/>
      <c r="L357" s="71"/>
      <c r="M357" s="71"/>
    </row>
    <row r="358" spans="1:13" x14ac:dyDescent="0.2">
      <c r="A358" s="71"/>
      <c r="B358" s="71"/>
      <c r="C358" s="71"/>
      <c r="J358" s="71"/>
      <c r="K358"/>
      <c r="L358" s="71"/>
      <c r="M358" s="71"/>
    </row>
    <row r="359" spans="1:13" x14ac:dyDescent="0.2">
      <c r="A359" s="71"/>
      <c r="B359" s="71"/>
      <c r="C359" s="71"/>
      <c r="J359" s="71"/>
      <c r="K359"/>
      <c r="L359" s="71"/>
      <c r="M359" s="71"/>
    </row>
    <row r="360" spans="1:13" x14ac:dyDescent="0.2">
      <c r="A360" s="71"/>
      <c r="B360" s="71"/>
      <c r="C360" s="71"/>
      <c r="J360" s="71"/>
      <c r="K360"/>
      <c r="L360" s="71"/>
      <c r="M360" s="71"/>
    </row>
    <row r="361" spans="1:13" x14ac:dyDescent="0.2">
      <c r="A361" s="71"/>
      <c r="B361" s="71"/>
      <c r="C361" s="71"/>
      <c r="J361" s="71"/>
      <c r="K361"/>
      <c r="L361" s="71"/>
      <c r="M361" s="71"/>
    </row>
    <row r="362" spans="1:13" x14ac:dyDescent="0.2">
      <c r="A362" s="71"/>
      <c r="B362" s="71"/>
      <c r="C362" s="71"/>
      <c r="J362" s="71"/>
      <c r="K362"/>
      <c r="L362" s="71"/>
      <c r="M362" s="71"/>
    </row>
    <row r="363" spans="1:13" x14ac:dyDescent="0.2">
      <c r="A363" s="71"/>
      <c r="B363" s="71"/>
      <c r="C363" s="71"/>
      <c r="J363" s="71"/>
      <c r="K363"/>
      <c r="L363" s="71"/>
      <c r="M363" s="71"/>
    </row>
    <row r="364" spans="1:13" x14ac:dyDescent="0.2">
      <c r="A364" s="71"/>
      <c r="B364" s="71"/>
      <c r="C364" s="71"/>
      <c r="J364" s="71"/>
      <c r="K364"/>
      <c r="L364" s="71"/>
      <c r="M364" s="71"/>
    </row>
    <row r="365" spans="1:13" x14ac:dyDescent="0.2">
      <c r="A365" s="71"/>
      <c r="B365" s="71"/>
      <c r="C365" s="71"/>
      <c r="J365" s="71"/>
      <c r="K365"/>
      <c r="L365" s="71"/>
      <c r="M365" s="71"/>
    </row>
    <row r="366" spans="1:13" x14ac:dyDescent="0.2">
      <c r="A366" s="71"/>
      <c r="B366" s="71"/>
      <c r="C366" s="71"/>
      <c r="J366" s="71"/>
      <c r="K366"/>
      <c r="L366" s="71"/>
      <c r="M366" s="71"/>
    </row>
    <row r="367" spans="1:13" x14ac:dyDescent="0.2">
      <c r="A367" s="71"/>
      <c r="B367" s="71"/>
      <c r="C367" s="71"/>
      <c r="J367"/>
      <c r="K367"/>
      <c r="L367" s="71"/>
      <c r="M367" s="71"/>
    </row>
    <row r="368" spans="1:13" x14ac:dyDescent="0.2">
      <c r="A368" s="71"/>
      <c r="B368" s="71"/>
      <c r="C368" s="71"/>
      <c r="J368"/>
      <c r="K368"/>
      <c r="L368" s="71"/>
      <c r="M368" s="71"/>
    </row>
    <row r="369" spans="1:13" x14ac:dyDescent="0.2">
      <c r="A369" s="71"/>
      <c r="B369" s="71"/>
      <c r="C369" s="71"/>
      <c r="J369"/>
      <c r="K369"/>
      <c r="L369" s="71"/>
      <c r="M369" s="71"/>
    </row>
    <row r="370" spans="1:13" x14ac:dyDescent="0.2">
      <c r="A370" s="71"/>
      <c r="B370" s="71"/>
      <c r="C370" s="71"/>
      <c r="J370"/>
      <c r="K370"/>
      <c r="L370" s="71"/>
      <c r="M370" s="71"/>
    </row>
    <row r="371" spans="1:13" x14ac:dyDescent="0.2">
      <c r="A371" s="71"/>
      <c r="B371" s="71"/>
      <c r="C371" s="71"/>
      <c r="J371"/>
      <c r="K371"/>
      <c r="L371" s="71"/>
      <c r="M371" s="71"/>
    </row>
    <row r="372" spans="1:13" x14ac:dyDescent="0.2">
      <c r="A372" s="71"/>
      <c r="B372" s="71"/>
      <c r="C372" s="71"/>
      <c r="J372"/>
      <c r="K372"/>
      <c r="L372" s="71"/>
      <c r="M372" s="71"/>
    </row>
    <row r="373" spans="1:13" x14ac:dyDescent="0.2">
      <c r="A373" s="71"/>
      <c r="B373" s="71"/>
      <c r="C373" s="71"/>
      <c r="J373"/>
      <c r="K373"/>
      <c r="L373" s="71"/>
      <c r="M373" s="71"/>
    </row>
    <row r="374" spans="1:13" x14ac:dyDescent="0.2">
      <c r="A374" s="71"/>
      <c r="B374" s="71"/>
      <c r="C374" s="71"/>
      <c r="J374"/>
      <c r="K374"/>
      <c r="L374" s="71"/>
      <c r="M374" s="71"/>
    </row>
    <row r="375" spans="1:13" x14ac:dyDescent="0.2">
      <c r="A375" s="71"/>
      <c r="B375" s="71"/>
      <c r="C375" s="71"/>
      <c r="J375"/>
      <c r="K375"/>
      <c r="L375" s="71"/>
      <c r="M375" s="71"/>
    </row>
    <row r="376" spans="1:13" x14ac:dyDescent="0.2">
      <c r="A376" s="71"/>
      <c r="B376" s="71"/>
      <c r="C376" s="71"/>
      <c r="J376"/>
      <c r="K376"/>
      <c r="L376" s="71"/>
      <c r="M376" s="71"/>
    </row>
    <row r="377" spans="1:13" x14ac:dyDescent="0.2">
      <c r="A377" s="71"/>
      <c r="B377" s="71"/>
      <c r="C377" s="71"/>
      <c r="J377"/>
      <c r="K377"/>
      <c r="L377" s="71"/>
      <c r="M377" s="71"/>
    </row>
    <row r="378" spans="1:13" x14ac:dyDescent="0.2">
      <c r="A378" s="71"/>
      <c r="B378" s="71"/>
      <c r="C378" s="71"/>
      <c r="J378"/>
      <c r="K378"/>
      <c r="L378" s="71"/>
      <c r="M378" s="71"/>
    </row>
    <row r="379" spans="1:13" x14ac:dyDescent="0.2">
      <c r="A379" s="71"/>
      <c r="B379" s="71"/>
      <c r="C379" s="71"/>
      <c r="J379"/>
      <c r="K379"/>
      <c r="L379" s="71"/>
      <c r="M379" s="71"/>
    </row>
    <row r="380" spans="1:13" x14ac:dyDescent="0.2">
      <c r="A380" s="71"/>
      <c r="B380" s="71"/>
      <c r="C380" s="71"/>
      <c r="J380"/>
      <c r="K380"/>
      <c r="L380" s="71"/>
      <c r="M380" s="71"/>
    </row>
    <row r="381" spans="1:13" x14ac:dyDescent="0.2">
      <c r="A381" s="71"/>
      <c r="B381" s="71"/>
      <c r="C381" s="71"/>
      <c r="J381"/>
      <c r="K381"/>
      <c r="L381" s="71"/>
      <c r="M381" s="71"/>
    </row>
    <row r="382" spans="1:13" x14ac:dyDescent="0.2">
      <c r="A382" s="71"/>
      <c r="B382" s="71"/>
      <c r="C382" s="71"/>
      <c r="J382"/>
      <c r="K382"/>
      <c r="L382" s="71"/>
      <c r="M382" s="71"/>
    </row>
    <row r="383" spans="1:13" x14ac:dyDescent="0.2">
      <c r="A383" s="71"/>
      <c r="B383" s="71"/>
      <c r="C383" s="71"/>
      <c r="J383"/>
      <c r="K383"/>
      <c r="L383" s="71"/>
      <c r="M383" s="71"/>
    </row>
  </sheetData>
  <sortState xmlns:xlrd2="http://schemas.microsoft.com/office/spreadsheetml/2017/richdata2" ref="A100:M162">
    <sortCondition ref="A100:A16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5"/>
  <sheetViews>
    <sheetView topLeftCell="O1" zoomScale="91" zoomScaleNormal="91" workbookViewId="0">
      <selection activeCell="T63" sqref="T63:T67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4.7109375" style="11" customWidth="1"/>
    <col min="13" max="13" width="21.85546875" style="15" customWidth="1"/>
    <col min="14" max="14" width="16.28515625" customWidth="1"/>
    <col min="15" max="15" width="26.5703125" customWidth="1"/>
    <col min="16" max="16" width="17" customWidth="1"/>
    <col min="17" max="17" width="19" customWidth="1"/>
    <col min="18" max="18" width="13.42578125" customWidth="1"/>
    <col min="19" max="19" width="11" customWidth="1"/>
    <col min="20" max="20" width="9.42578125" customWidth="1"/>
    <col min="21" max="21" width="15.85546875" bestFit="1" customWidth="1"/>
    <col min="22" max="22" width="17.85546875" customWidth="1"/>
    <col min="23" max="23" width="14" customWidth="1"/>
    <col min="24" max="24" width="12" customWidth="1"/>
    <col min="25" max="25" width="10.85546875" customWidth="1"/>
    <col min="26" max="26" width="10.2851562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42"/>
      <c r="J1" s="42"/>
      <c r="K1" s="42"/>
      <c r="L1" s="15" t="s">
        <v>80</v>
      </c>
      <c r="M1" s="34"/>
      <c r="N1" s="15"/>
      <c r="O1" s="33"/>
      <c r="P1" t="s">
        <v>137</v>
      </c>
      <c r="Q1" t="s">
        <v>262</v>
      </c>
      <c r="R1" s="33"/>
      <c r="S1" s="33"/>
      <c r="T1" s="33"/>
      <c r="V1" s="17" t="s">
        <v>39</v>
      </c>
      <c r="W1" s="51" t="s">
        <v>79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I2" s="42"/>
      <c r="J2" s="42"/>
      <c r="K2" s="42"/>
      <c r="L2" s="37">
        <f>AVERAGE(L6:L7,L26:L27,L45:L46,L56:L57)</f>
        <v>1.0796387500000001E-2</v>
      </c>
      <c r="M2" s="34"/>
      <c r="N2" s="15" t="s">
        <v>74</v>
      </c>
      <c r="O2" s="15" t="s">
        <v>75</v>
      </c>
      <c r="P2" s="39">
        <v>4306416.4891579999</v>
      </c>
      <c r="Q2" s="39">
        <v>-3612.932953</v>
      </c>
      <c r="R2" s="15"/>
      <c r="S2" s="15"/>
      <c r="T2" s="15"/>
      <c r="V2" s="20" t="s">
        <v>25</v>
      </c>
      <c r="W2" s="49">
        <v>-23.37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76</v>
      </c>
      <c r="F3" s="13" t="s">
        <v>6</v>
      </c>
      <c r="G3" s="13" t="s">
        <v>7</v>
      </c>
      <c r="H3" s="13" t="s">
        <v>120</v>
      </c>
      <c r="I3" s="39" t="s">
        <v>81</v>
      </c>
      <c r="J3" s="39" t="s">
        <v>88</v>
      </c>
      <c r="K3" s="39" t="s">
        <v>89</v>
      </c>
      <c r="L3" s="13" t="s">
        <v>66</v>
      </c>
      <c r="M3" s="12" t="s">
        <v>82</v>
      </c>
      <c r="N3" s="39" t="s">
        <v>83</v>
      </c>
      <c r="O3" s="39" t="s">
        <v>83</v>
      </c>
      <c r="P3" s="98" t="s">
        <v>67</v>
      </c>
      <c r="Q3" s="98" t="s">
        <v>68</v>
      </c>
      <c r="R3" s="98" t="s">
        <v>69</v>
      </c>
      <c r="S3" s="98" t="s">
        <v>138</v>
      </c>
      <c r="T3" s="98" t="s">
        <v>139</v>
      </c>
      <c r="V3" s="18" t="s">
        <v>26</v>
      </c>
      <c r="W3" s="50">
        <v>-17.98</v>
      </c>
      <c r="X3" s="14"/>
      <c r="Y3" s="14"/>
    </row>
    <row r="4" spans="1:25" x14ac:dyDescent="0.2">
      <c r="A4" s="56">
        <v>2</v>
      </c>
      <c r="B4" s="56" t="s">
        <v>17</v>
      </c>
      <c r="C4" s="56" t="s">
        <v>43</v>
      </c>
      <c r="D4" s="56">
        <v>0.77810000000000001</v>
      </c>
      <c r="E4" s="56">
        <v>89</v>
      </c>
      <c r="F4" s="56">
        <v>355.5</v>
      </c>
      <c r="G4" s="56">
        <v>39.127000000000002</v>
      </c>
      <c r="H4" s="56">
        <v>3012</v>
      </c>
      <c r="I4" s="44">
        <v>-29.212</v>
      </c>
      <c r="J4" s="44"/>
      <c r="K4" s="44">
        <f>I4</f>
        <v>-29.212</v>
      </c>
      <c r="L4" s="44">
        <v>1.08536E-2</v>
      </c>
      <c r="M4" s="57">
        <f>((L4/$L$2)-1)*1000</f>
        <v>5.2992262458160244</v>
      </c>
      <c r="N4" s="57">
        <f>M4+$W$2+(M4*$W$2)/1000</f>
        <v>-18.194616671548694</v>
      </c>
      <c r="O4" s="57">
        <f>I4+$W$41</f>
        <v>-18.253374999999998</v>
      </c>
      <c r="P4" s="56">
        <v>98929</v>
      </c>
      <c r="Q4" s="56">
        <v>4952</v>
      </c>
      <c r="R4" s="56">
        <v>1466238</v>
      </c>
      <c r="S4" s="57">
        <f>(R4-$Q$2)/$P$2</f>
        <v>0.34131648358990668</v>
      </c>
      <c r="T4" s="57">
        <f>S4/D4</f>
        <v>0.43865375091878511</v>
      </c>
    </row>
    <row r="5" spans="1:25" x14ac:dyDescent="0.2">
      <c r="A5" s="58">
        <v>3</v>
      </c>
      <c r="B5" s="58" t="s">
        <v>17</v>
      </c>
      <c r="C5" s="58" t="s">
        <v>44</v>
      </c>
      <c r="D5" s="58">
        <v>0.57689999999999997</v>
      </c>
      <c r="E5" s="58">
        <v>89</v>
      </c>
      <c r="F5" s="58">
        <v>356.3</v>
      </c>
      <c r="G5" s="58">
        <v>28.28</v>
      </c>
      <c r="H5" s="58">
        <v>2249</v>
      </c>
      <c r="I5" s="43">
        <v>-29.157</v>
      </c>
      <c r="J5" s="43"/>
      <c r="K5" s="43">
        <f>I5</f>
        <v>-29.157</v>
      </c>
      <c r="L5" s="43">
        <v>1.08542E-2</v>
      </c>
      <c r="M5" s="59">
        <f t="shared" ref="M5:M11" si="0">((L5/$L$2)-1)*1000</f>
        <v>5.3548003904082542</v>
      </c>
      <c r="N5" s="59">
        <f t="shared" ref="N5:N67" si="1">M5+$W$2+(M5*$W$2)/1000</f>
        <v>-18.140341294715586</v>
      </c>
      <c r="O5" s="59">
        <f t="shared" ref="O5:O67" si="2">I5+$W$41</f>
        <v>-18.198374999999999</v>
      </c>
      <c r="P5" s="58">
        <v>74291</v>
      </c>
      <c r="Q5" s="58">
        <v>4949</v>
      </c>
      <c r="R5" s="58">
        <v>1089374</v>
      </c>
      <c r="S5" s="59">
        <f t="shared" ref="S5:S67" si="3">(R5-$Q$2)/$P$2</f>
        <v>0.25380427919704146</v>
      </c>
      <c r="T5" s="59">
        <f t="shared" ref="T5:T67" si="4">S5/D5</f>
        <v>0.4399450150754749</v>
      </c>
    </row>
    <row r="6" spans="1:25" x14ac:dyDescent="0.2">
      <c r="A6" s="60">
        <v>4</v>
      </c>
      <c r="B6" s="60" t="s">
        <v>12</v>
      </c>
      <c r="C6" s="60" t="s">
        <v>45</v>
      </c>
      <c r="D6" s="60">
        <v>0.56259999999999999</v>
      </c>
      <c r="E6" s="60">
        <v>89</v>
      </c>
      <c r="F6" s="60">
        <v>356.6</v>
      </c>
      <c r="G6" s="60">
        <v>29.477</v>
      </c>
      <c r="H6" s="60">
        <v>2345</v>
      </c>
      <c r="I6" s="47">
        <v>-34.58</v>
      </c>
      <c r="J6" s="48">
        <f>I6</f>
        <v>-34.58</v>
      </c>
      <c r="K6" s="48"/>
      <c r="L6" s="47">
        <v>1.07936E-2</v>
      </c>
      <c r="M6" s="61">
        <f t="shared" si="0"/>
        <v>-0.25818821341860865</v>
      </c>
      <c r="N6" s="61">
        <f t="shared" si="1"/>
        <v>-23.622154354871018</v>
      </c>
      <c r="O6" s="61">
        <f t="shared" si="2"/>
        <v>-23.621374999999997</v>
      </c>
      <c r="P6" s="60">
        <v>77825</v>
      </c>
      <c r="Q6" s="60">
        <v>4955</v>
      </c>
      <c r="R6" s="60">
        <v>1142106</v>
      </c>
      <c r="S6" s="61">
        <f t="shared" si="3"/>
        <v>0.26604926296318671</v>
      </c>
      <c r="T6" s="61">
        <f t="shared" si="4"/>
        <v>0.47289239773051317</v>
      </c>
    </row>
    <row r="7" spans="1:25" x14ac:dyDescent="0.2">
      <c r="A7" s="62">
        <v>5</v>
      </c>
      <c r="B7" s="62" t="s">
        <v>12</v>
      </c>
      <c r="C7" s="62" t="s">
        <v>46</v>
      </c>
      <c r="D7" s="62">
        <v>0.53239999999999998</v>
      </c>
      <c r="E7" s="62">
        <v>89</v>
      </c>
      <c r="F7" s="62">
        <v>357</v>
      </c>
      <c r="G7" s="62">
        <v>27.954999999999998</v>
      </c>
      <c r="H7" s="62">
        <v>2228</v>
      </c>
      <c r="I7" s="45">
        <v>-34.427999999999997</v>
      </c>
      <c r="J7" s="46">
        <f>I7</f>
        <v>-34.427999999999997</v>
      </c>
      <c r="K7" s="46"/>
      <c r="L7" s="45">
        <v>1.0795300000000001E-2</v>
      </c>
      <c r="M7" s="63">
        <f t="shared" si="0"/>
        <v>-0.1007281370736246</v>
      </c>
      <c r="N7" s="63">
        <f t="shared" si="1"/>
        <v>-23.468374120510216</v>
      </c>
      <c r="O7" s="63">
        <f t="shared" si="2"/>
        <v>-23.469374999999996</v>
      </c>
      <c r="P7" s="62">
        <v>73290</v>
      </c>
      <c r="Q7" s="62">
        <v>4954</v>
      </c>
      <c r="R7" s="62">
        <v>1081678</v>
      </c>
      <c r="S7" s="63">
        <f t="shared" si="3"/>
        <v>0.25201717847899069</v>
      </c>
      <c r="T7" s="63">
        <f t="shared" si="4"/>
        <v>0.4733605906818007</v>
      </c>
    </row>
    <row r="8" spans="1:25" x14ac:dyDescent="0.2">
      <c r="A8" s="55">
        <v>6</v>
      </c>
      <c r="B8" s="55" t="s">
        <v>149</v>
      </c>
      <c r="C8" s="55" t="s">
        <v>47</v>
      </c>
      <c r="D8" s="55">
        <v>0.5</v>
      </c>
      <c r="E8" s="55">
        <v>89</v>
      </c>
      <c r="F8" s="55">
        <v>364.5</v>
      </c>
      <c r="G8" s="55">
        <v>13.813000000000001</v>
      </c>
      <c r="H8" s="55">
        <v>1175</v>
      </c>
      <c r="I8" s="11">
        <v>-26.416</v>
      </c>
      <c r="L8" s="11">
        <v>1.0884899999999999E-2</v>
      </c>
      <c r="M8" s="64">
        <f t="shared" si="0"/>
        <v>8.1983441220498943</v>
      </c>
      <c r="N8" s="64">
        <f t="shared" si="1"/>
        <v>-15.363251180082413</v>
      </c>
      <c r="O8" s="64">
        <f t="shared" si="2"/>
        <v>-15.457374999999999</v>
      </c>
      <c r="P8" s="55">
        <v>38945</v>
      </c>
      <c r="Q8" s="55">
        <v>4958</v>
      </c>
      <c r="R8" s="55">
        <v>552440</v>
      </c>
      <c r="S8" s="64">
        <f>(R8-$Q$2)/$P$2</f>
        <v>0.12912195890781586</v>
      </c>
      <c r="T8" s="64">
        <f>S8/D8</f>
        <v>0.25824391781563172</v>
      </c>
    </row>
    <row r="9" spans="1:25" x14ac:dyDescent="0.2">
      <c r="A9" s="55">
        <v>7</v>
      </c>
      <c r="B9" s="55" t="s">
        <v>151</v>
      </c>
      <c r="C9" s="55" t="s">
        <v>48</v>
      </c>
      <c r="D9" s="55">
        <v>0.47</v>
      </c>
      <c r="E9" s="55">
        <v>89</v>
      </c>
      <c r="F9" s="55">
        <v>363.5</v>
      </c>
      <c r="G9" s="55">
        <v>22.408999999999999</v>
      </c>
      <c r="H9" s="55">
        <v>1848</v>
      </c>
      <c r="I9" s="11">
        <v>-29.574999999999999</v>
      </c>
      <c r="L9" s="11">
        <v>1.08495E-2</v>
      </c>
      <c r="M9" s="64">
        <f t="shared" si="0"/>
        <v>4.9194695911014552</v>
      </c>
      <c r="N9" s="64">
        <f t="shared" si="1"/>
        <v>-18.565498413242587</v>
      </c>
      <c r="O9" s="64">
        <f t="shared" si="2"/>
        <v>-18.616374999999998</v>
      </c>
      <c r="P9" s="55">
        <v>62712</v>
      </c>
      <c r="Q9" s="55">
        <v>4961</v>
      </c>
      <c r="R9" s="55">
        <v>893425</v>
      </c>
      <c r="S9" s="64">
        <f t="shared" si="3"/>
        <v>0.20830264216464367</v>
      </c>
      <c r="T9" s="64">
        <f t="shared" si="4"/>
        <v>0.44319711098860359</v>
      </c>
    </row>
    <row r="10" spans="1:25" x14ac:dyDescent="0.2">
      <c r="A10" s="55">
        <v>8</v>
      </c>
      <c r="B10" s="55" t="s">
        <v>153</v>
      </c>
      <c r="C10" s="55" t="s">
        <v>49</v>
      </c>
      <c r="D10" s="55">
        <v>0.6</v>
      </c>
      <c r="E10" s="55">
        <v>89</v>
      </c>
      <c r="F10" s="55">
        <v>363.5</v>
      </c>
      <c r="G10" s="55">
        <v>22.036000000000001</v>
      </c>
      <c r="H10" s="55">
        <v>1824</v>
      </c>
      <c r="I10" s="11">
        <v>-29.491</v>
      </c>
      <c r="J10" s="85"/>
      <c r="K10" s="85"/>
      <c r="L10" s="11">
        <v>1.0850500000000001E-2</v>
      </c>
      <c r="M10" s="64">
        <f t="shared" si="0"/>
        <v>5.0120931654222822</v>
      </c>
      <c r="N10" s="64">
        <f t="shared" si="1"/>
        <v>-18.475039451853636</v>
      </c>
      <c r="O10" s="64">
        <f t="shared" si="2"/>
        <v>-18.532374999999998</v>
      </c>
      <c r="P10" s="55">
        <v>61692</v>
      </c>
      <c r="Q10" s="55">
        <v>4964</v>
      </c>
      <c r="R10" s="55">
        <v>877160</v>
      </c>
      <c r="S10" s="64">
        <f t="shared" si="3"/>
        <v>0.2045257199740127</v>
      </c>
      <c r="T10" s="64">
        <f t="shared" si="4"/>
        <v>0.34087619995668783</v>
      </c>
    </row>
    <row r="11" spans="1:25" x14ac:dyDescent="0.2">
      <c r="A11" s="55">
        <v>9</v>
      </c>
      <c r="B11" s="55" t="s">
        <v>155</v>
      </c>
      <c r="C11" s="55" t="s">
        <v>50</v>
      </c>
      <c r="D11" s="55">
        <v>0.52</v>
      </c>
      <c r="E11" s="55">
        <v>89</v>
      </c>
      <c r="F11" s="55">
        <v>364.3</v>
      </c>
      <c r="G11" s="55">
        <v>11.022</v>
      </c>
      <c r="H11" s="55">
        <v>952</v>
      </c>
      <c r="I11" s="11">
        <v>-25.581</v>
      </c>
      <c r="J11" s="85"/>
      <c r="K11" s="85"/>
      <c r="L11" s="11">
        <v>1.08942E-2</v>
      </c>
      <c r="M11" s="64">
        <f t="shared" si="0"/>
        <v>9.0597433632313429</v>
      </c>
      <c r="N11" s="64">
        <f t="shared" si="1"/>
        <v>-14.521982839167375</v>
      </c>
      <c r="O11" s="64">
        <f t="shared" si="2"/>
        <v>-14.622374999999998</v>
      </c>
      <c r="P11" s="55">
        <v>32820</v>
      </c>
      <c r="Q11" s="55">
        <v>4969</v>
      </c>
      <c r="R11" s="55">
        <v>461631</v>
      </c>
      <c r="S11" s="64">
        <f t="shared" si="3"/>
        <v>0.10803505283901733</v>
      </c>
      <c r="T11" s="64">
        <f t="shared" si="4"/>
        <v>0.20775971699811024</v>
      </c>
    </row>
    <row r="12" spans="1:25" x14ac:dyDescent="0.2">
      <c r="A12" s="55">
        <v>10</v>
      </c>
      <c r="B12" s="88" t="s">
        <v>157</v>
      </c>
      <c r="C12" s="55" t="s">
        <v>51</v>
      </c>
      <c r="D12" s="11">
        <v>0.55000000000000004</v>
      </c>
      <c r="E12" s="55">
        <v>89</v>
      </c>
      <c r="F12" s="55">
        <v>364.1</v>
      </c>
      <c r="G12" s="11">
        <v>14.656000000000001</v>
      </c>
      <c r="H12" s="11">
        <v>1247</v>
      </c>
      <c r="I12" s="11">
        <v>-25.687999999999999</v>
      </c>
      <c r="L12" s="11">
        <v>1.0893E-2</v>
      </c>
      <c r="M12" s="64">
        <f t="shared" ref="M12:M30" si="5">((L12/$L$2)-1)*1000</f>
        <v>8.9485950740466613</v>
      </c>
      <c r="N12" s="64">
        <f t="shared" si="1"/>
        <v>-14.63053359283381</v>
      </c>
      <c r="O12" s="64">
        <f t="shared" si="2"/>
        <v>-14.729374999999997</v>
      </c>
      <c r="P12" s="55">
        <v>42507</v>
      </c>
      <c r="Q12" s="55">
        <v>4965</v>
      </c>
      <c r="R12" s="55">
        <v>599898</v>
      </c>
      <c r="S12" s="64">
        <f t="shared" si="3"/>
        <v>0.14014225852804121</v>
      </c>
      <c r="T12" s="64">
        <f t="shared" si="4"/>
        <v>0.25480410641462037</v>
      </c>
    </row>
    <row r="13" spans="1:25" x14ac:dyDescent="0.2">
      <c r="A13" s="55">
        <v>11</v>
      </c>
      <c r="B13" s="88" t="s">
        <v>159</v>
      </c>
      <c r="C13" s="55" t="s">
        <v>52</v>
      </c>
      <c r="D13" s="11">
        <v>0.55000000000000004</v>
      </c>
      <c r="E13" s="55">
        <v>89</v>
      </c>
      <c r="F13" s="55">
        <v>363.2</v>
      </c>
      <c r="G13" s="11">
        <v>22.526</v>
      </c>
      <c r="H13" s="11">
        <v>1869</v>
      </c>
      <c r="I13" s="11">
        <v>-26.265999999999998</v>
      </c>
      <c r="L13" s="11">
        <v>1.08865E-2</v>
      </c>
      <c r="M13" s="64">
        <f t="shared" si="5"/>
        <v>8.346541840962951</v>
      </c>
      <c r="N13" s="64">
        <f t="shared" si="1"/>
        <v>-15.218516841860355</v>
      </c>
      <c r="O13" s="64">
        <f t="shared" si="2"/>
        <v>-15.307374999999997</v>
      </c>
      <c r="P13" s="55">
        <v>63069</v>
      </c>
      <c r="Q13" s="55">
        <v>4966</v>
      </c>
      <c r="R13" s="55">
        <v>892831</v>
      </c>
      <c r="S13" s="64">
        <f t="shared" si="3"/>
        <v>0.20816470845537624</v>
      </c>
      <c r="T13" s="64">
        <f t="shared" si="4"/>
        <v>0.37848128810068404</v>
      </c>
    </row>
    <row r="14" spans="1:25" x14ac:dyDescent="0.2">
      <c r="A14" s="55">
        <v>12</v>
      </c>
      <c r="B14" s="88" t="s">
        <v>161</v>
      </c>
      <c r="C14" s="55" t="s">
        <v>53</v>
      </c>
      <c r="D14" s="11">
        <v>0.52</v>
      </c>
      <c r="E14" s="55">
        <v>89</v>
      </c>
      <c r="F14" s="55">
        <v>363.2</v>
      </c>
      <c r="G14" s="11">
        <v>24.248999999999999</v>
      </c>
      <c r="H14" s="11">
        <v>1998</v>
      </c>
      <c r="I14" s="11">
        <v>-26.164000000000001</v>
      </c>
      <c r="L14" s="11">
        <v>1.08877E-2</v>
      </c>
      <c r="M14" s="64">
        <f t="shared" si="5"/>
        <v>8.4576901301476326</v>
      </c>
      <c r="N14" s="64">
        <f t="shared" si="1"/>
        <v>-15.109966088193918</v>
      </c>
      <c r="O14" s="64">
        <f t="shared" si="2"/>
        <v>-15.205375</v>
      </c>
      <c r="P14" s="55">
        <v>67275</v>
      </c>
      <c r="Q14" s="55">
        <v>4964</v>
      </c>
      <c r="R14" s="55">
        <v>953537</v>
      </c>
      <c r="S14" s="64">
        <f t="shared" si="3"/>
        <v>0.2222613477732025</v>
      </c>
      <c r="T14" s="64">
        <f t="shared" si="4"/>
        <v>0.42742566879462018</v>
      </c>
    </row>
    <row r="15" spans="1:25" x14ac:dyDescent="0.2">
      <c r="A15" s="55">
        <v>13</v>
      </c>
      <c r="B15" s="88" t="s">
        <v>163</v>
      </c>
      <c r="C15" s="55" t="s">
        <v>54</v>
      </c>
      <c r="D15" s="11">
        <v>0.5</v>
      </c>
      <c r="E15" s="55">
        <v>89</v>
      </c>
      <c r="F15" s="55">
        <v>364.3</v>
      </c>
      <c r="G15" s="11">
        <v>12.827999999999999</v>
      </c>
      <c r="H15" s="11">
        <v>1102</v>
      </c>
      <c r="I15" s="11">
        <v>-25.527000000000001</v>
      </c>
      <c r="L15" s="11">
        <v>1.08948E-2</v>
      </c>
      <c r="M15" s="64">
        <f t="shared" si="5"/>
        <v>9.1153175078237947</v>
      </c>
      <c r="N15" s="64">
        <f t="shared" si="1"/>
        <v>-14.467707462334049</v>
      </c>
      <c r="O15" s="64">
        <f t="shared" si="2"/>
        <v>-14.568375</v>
      </c>
      <c r="P15" s="55">
        <v>37653</v>
      </c>
      <c r="Q15" s="55">
        <v>4966</v>
      </c>
      <c r="R15" s="55">
        <v>529163</v>
      </c>
      <c r="S15" s="64">
        <f t="shared" si="3"/>
        <v>0.12371676875526025</v>
      </c>
      <c r="T15" s="64">
        <f t="shared" si="4"/>
        <v>0.2474335375105205</v>
      </c>
    </row>
    <row r="16" spans="1:25" x14ac:dyDescent="0.2">
      <c r="A16" s="55">
        <v>14</v>
      </c>
      <c r="B16" s="88" t="s">
        <v>165</v>
      </c>
      <c r="C16" s="55" t="s">
        <v>55</v>
      </c>
      <c r="D16" s="11">
        <v>0.56000000000000005</v>
      </c>
      <c r="E16" s="55">
        <v>89</v>
      </c>
      <c r="F16" s="55">
        <v>364.1</v>
      </c>
      <c r="G16" s="11">
        <v>16.504000000000001</v>
      </c>
      <c r="H16" s="11">
        <v>1397</v>
      </c>
      <c r="I16" s="11">
        <v>-25.516999999999999</v>
      </c>
      <c r="L16" s="11">
        <v>1.0894900000000001E-2</v>
      </c>
      <c r="M16" s="64">
        <f t="shared" si="5"/>
        <v>9.124579865255944</v>
      </c>
      <c r="N16" s="64">
        <f t="shared" si="1"/>
        <v>-14.458661566195088</v>
      </c>
      <c r="O16" s="64">
        <f t="shared" si="2"/>
        <v>-14.558374999999998</v>
      </c>
      <c r="P16" s="55">
        <v>47339</v>
      </c>
      <c r="Q16" s="55">
        <v>4962</v>
      </c>
      <c r="R16" s="55">
        <v>668558</v>
      </c>
      <c r="S16" s="64">
        <f t="shared" si="3"/>
        <v>0.15608590916491319</v>
      </c>
      <c r="T16" s="64">
        <f t="shared" si="4"/>
        <v>0.27872483779448781</v>
      </c>
    </row>
    <row r="17" spans="1:27" x14ac:dyDescent="0.2">
      <c r="A17" s="55">
        <v>15</v>
      </c>
      <c r="B17" s="88" t="s">
        <v>167</v>
      </c>
      <c r="C17" s="55" t="s">
        <v>56</v>
      </c>
      <c r="D17" s="11">
        <v>0.49</v>
      </c>
      <c r="E17" s="55">
        <v>89</v>
      </c>
      <c r="F17" s="55">
        <v>363.2</v>
      </c>
      <c r="G17" s="11">
        <v>21.835000000000001</v>
      </c>
      <c r="H17" s="11">
        <v>1810</v>
      </c>
      <c r="I17" s="11">
        <v>-32.581000000000003</v>
      </c>
      <c r="L17" s="11">
        <v>1.08159E-2</v>
      </c>
      <c r="M17" s="64">
        <f t="shared" si="5"/>
        <v>1.8073174939301495</v>
      </c>
      <c r="N17" s="64">
        <f t="shared" si="1"/>
        <v>-21.604919515902999</v>
      </c>
      <c r="O17" s="64">
        <f t="shared" si="2"/>
        <v>-21.622375000000002</v>
      </c>
      <c r="P17" s="55">
        <v>60953</v>
      </c>
      <c r="Q17" s="55">
        <v>4961</v>
      </c>
      <c r="R17" s="55">
        <v>865733</v>
      </c>
      <c r="S17" s="64">
        <f t="shared" si="3"/>
        <v>0.20187223765785284</v>
      </c>
      <c r="T17" s="64">
        <f t="shared" si="4"/>
        <v>0.41198415848541398</v>
      </c>
    </row>
    <row r="18" spans="1:27" x14ac:dyDescent="0.2">
      <c r="A18" s="55">
        <v>16</v>
      </c>
      <c r="B18" s="88" t="s">
        <v>169</v>
      </c>
      <c r="C18" s="55" t="s">
        <v>57</v>
      </c>
      <c r="D18" s="11">
        <v>0.47</v>
      </c>
      <c r="E18" s="11">
        <v>89</v>
      </c>
      <c r="F18" s="11">
        <v>363.9</v>
      </c>
      <c r="G18" s="11">
        <v>18.053999999999998</v>
      </c>
      <c r="H18" s="11">
        <v>1521</v>
      </c>
      <c r="I18" s="11">
        <v>-32.012</v>
      </c>
      <c r="L18" s="11">
        <v>1.08223E-2</v>
      </c>
      <c r="M18" s="64">
        <f t="shared" si="5"/>
        <v>2.4001083695819325</v>
      </c>
      <c r="N18" s="64">
        <f t="shared" si="1"/>
        <v>-21.025982163015197</v>
      </c>
      <c r="O18" s="64">
        <f t="shared" si="2"/>
        <v>-21.053374999999999</v>
      </c>
      <c r="P18" s="55">
        <v>51548</v>
      </c>
      <c r="Q18" s="55">
        <v>4958</v>
      </c>
      <c r="R18" s="55">
        <v>725844</v>
      </c>
      <c r="S18" s="64">
        <f t="shared" si="3"/>
        <v>0.16938838470210879</v>
      </c>
      <c r="T18" s="64">
        <f t="shared" si="4"/>
        <v>0.36040081851512512</v>
      </c>
    </row>
    <row r="19" spans="1:27" x14ac:dyDescent="0.2">
      <c r="A19" s="55">
        <v>17</v>
      </c>
      <c r="B19" s="88" t="s">
        <v>171</v>
      </c>
      <c r="C19" s="55" t="s">
        <v>58</v>
      </c>
      <c r="D19" s="55">
        <v>0.51</v>
      </c>
      <c r="E19" s="55">
        <v>89</v>
      </c>
      <c r="F19" s="55">
        <v>363.5</v>
      </c>
      <c r="G19" s="11">
        <v>19.28</v>
      </c>
      <c r="H19" s="11">
        <v>1613</v>
      </c>
      <c r="I19" s="11">
        <v>-32.545999999999999</v>
      </c>
      <c r="L19" s="11">
        <v>1.0816299999999999E-2</v>
      </c>
      <c r="M19" s="64">
        <f t="shared" si="5"/>
        <v>1.8443669236583027</v>
      </c>
      <c r="N19" s="64">
        <f t="shared" si="1"/>
        <v>-21.568735931347593</v>
      </c>
      <c r="O19" s="64">
        <f t="shared" si="2"/>
        <v>-21.587374999999998</v>
      </c>
      <c r="P19" s="55">
        <v>54407</v>
      </c>
      <c r="Q19" s="55">
        <v>4959</v>
      </c>
      <c r="R19" s="55">
        <v>769097</v>
      </c>
      <c r="S19" s="64">
        <f t="shared" si="3"/>
        <v>0.17943223441076919</v>
      </c>
      <c r="T19" s="64">
        <f t="shared" si="4"/>
        <v>0.35182791060935137</v>
      </c>
    </row>
    <row r="20" spans="1:27" x14ac:dyDescent="0.2">
      <c r="A20" s="55">
        <v>18</v>
      </c>
      <c r="B20" s="88" t="s">
        <v>173</v>
      </c>
      <c r="C20" s="55" t="s">
        <v>59</v>
      </c>
      <c r="D20" s="11">
        <v>0.52</v>
      </c>
      <c r="E20" s="55">
        <v>89</v>
      </c>
      <c r="F20" s="55">
        <v>364.3</v>
      </c>
      <c r="G20" s="11">
        <v>16.597000000000001</v>
      </c>
      <c r="H20" s="11">
        <v>1402</v>
      </c>
      <c r="I20" s="11">
        <v>-32.146999999999998</v>
      </c>
      <c r="L20" s="11">
        <v>1.08208E-2</v>
      </c>
      <c r="M20" s="64">
        <f t="shared" si="5"/>
        <v>2.2611730081010251</v>
      </c>
      <c r="N20" s="64">
        <f t="shared" si="1"/>
        <v>-21.161670605098298</v>
      </c>
      <c r="O20" s="64">
        <f t="shared" si="2"/>
        <v>-21.188374999999997</v>
      </c>
      <c r="P20" s="55">
        <v>47359</v>
      </c>
      <c r="Q20" s="55">
        <v>4962</v>
      </c>
      <c r="R20" s="55">
        <v>670424</v>
      </c>
      <c r="S20" s="64">
        <f t="shared" si="3"/>
        <v>0.15651921606978361</v>
      </c>
      <c r="T20" s="64">
        <f t="shared" si="4"/>
        <v>0.30099849244189153</v>
      </c>
    </row>
    <row r="21" spans="1:27" ht="13.5" thickBot="1" x14ac:dyDescent="0.25">
      <c r="A21" s="55">
        <v>19</v>
      </c>
      <c r="B21" s="88" t="s">
        <v>175</v>
      </c>
      <c r="C21" s="55" t="s">
        <v>60</v>
      </c>
      <c r="D21" s="11">
        <v>0.5</v>
      </c>
      <c r="E21" s="55">
        <v>89</v>
      </c>
      <c r="F21" s="55">
        <v>364.3</v>
      </c>
      <c r="G21" s="11">
        <v>24.818000000000001</v>
      </c>
      <c r="H21" s="11">
        <v>2027</v>
      </c>
      <c r="I21" s="11">
        <v>-32.292999999999999</v>
      </c>
      <c r="L21" s="11">
        <v>1.0819199999999999E-2</v>
      </c>
      <c r="M21" s="64">
        <f t="shared" si="5"/>
        <v>2.1129752891879683</v>
      </c>
      <c r="N21" s="64">
        <f t="shared" si="1"/>
        <v>-21.306404943320356</v>
      </c>
      <c r="O21" s="64">
        <f t="shared" si="2"/>
        <v>-21.334374999999998</v>
      </c>
      <c r="P21" s="55">
        <v>68954</v>
      </c>
      <c r="Q21" s="55">
        <v>4979</v>
      </c>
      <c r="R21" s="55">
        <v>980791</v>
      </c>
      <c r="S21" s="64">
        <f t="shared" si="3"/>
        <v>0.22859004358528098</v>
      </c>
      <c r="T21" s="64">
        <f t="shared" si="4"/>
        <v>0.45718008717056197</v>
      </c>
    </row>
    <row r="22" spans="1:27" ht="12.75" customHeight="1" x14ac:dyDescent="0.2">
      <c r="A22" s="55">
        <v>20</v>
      </c>
      <c r="B22" s="88" t="s">
        <v>177</v>
      </c>
      <c r="C22" s="55" t="s">
        <v>61</v>
      </c>
      <c r="D22" s="11">
        <v>0.56000000000000005</v>
      </c>
      <c r="E22" s="55">
        <v>89</v>
      </c>
      <c r="F22" s="55">
        <v>364.5</v>
      </c>
      <c r="G22" s="11">
        <v>22.523</v>
      </c>
      <c r="H22" s="11">
        <v>1860</v>
      </c>
      <c r="I22" s="11">
        <v>-32.527999999999999</v>
      </c>
      <c r="L22" s="11">
        <v>1.08165E-2</v>
      </c>
      <c r="M22" s="64">
        <f t="shared" si="5"/>
        <v>1.8628916385226013</v>
      </c>
      <c r="N22" s="64">
        <f t="shared" si="1"/>
        <v>-21.550644139069671</v>
      </c>
      <c r="O22" s="64">
        <f t="shared" si="2"/>
        <v>-21.569374999999997</v>
      </c>
      <c r="P22" s="55">
        <v>63094</v>
      </c>
      <c r="Q22" s="55">
        <v>4973</v>
      </c>
      <c r="R22" s="55">
        <v>893260</v>
      </c>
      <c r="S22" s="64">
        <f t="shared" si="3"/>
        <v>0.20826432724540273</v>
      </c>
      <c r="T22" s="64">
        <f t="shared" si="4"/>
        <v>0.37190058436679052</v>
      </c>
      <c r="V22" s="77" t="s">
        <v>27</v>
      </c>
      <c r="W22" s="51" t="s">
        <v>81</v>
      </c>
      <c r="X22" s="78" t="s">
        <v>85</v>
      </c>
      <c r="Y22" s="79" t="s">
        <v>83</v>
      </c>
      <c r="Z22" s="80"/>
    </row>
    <row r="23" spans="1:27" x14ac:dyDescent="0.2">
      <c r="A23" s="55">
        <v>21</v>
      </c>
      <c r="B23" s="88" t="s">
        <v>179</v>
      </c>
      <c r="C23" s="55" t="s">
        <v>62</v>
      </c>
      <c r="D23" s="11">
        <v>0.6</v>
      </c>
      <c r="E23" s="55">
        <v>89</v>
      </c>
      <c r="F23" s="55">
        <v>368.5</v>
      </c>
      <c r="G23" s="11">
        <v>28.8</v>
      </c>
      <c r="H23" s="11">
        <v>2263</v>
      </c>
      <c r="I23" s="11">
        <v>-32.270000000000003</v>
      </c>
      <c r="L23" s="11">
        <v>1.08194E-2</v>
      </c>
      <c r="M23" s="64">
        <f t="shared" si="5"/>
        <v>2.1315000040522669</v>
      </c>
      <c r="N23" s="64">
        <f t="shared" si="1"/>
        <v>-21.288313151042434</v>
      </c>
      <c r="O23" s="64">
        <f t="shared" si="2"/>
        <v>-21.311375000000002</v>
      </c>
      <c r="P23" s="55">
        <v>80229</v>
      </c>
      <c r="Q23" s="55">
        <v>5037</v>
      </c>
      <c r="R23" s="55">
        <v>1163568</v>
      </c>
      <c r="S23" s="64">
        <f t="shared" si="3"/>
        <v>0.27103298900409184</v>
      </c>
      <c r="T23" s="64">
        <f t="shared" si="4"/>
        <v>0.4517216483401531</v>
      </c>
      <c r="V23" s="26" t="s">
        <v>84</v>
      </c>
      <c r="W23" s="74"/>
      <c r="X23" s="26" t="s">
        <v>86</v>
      </c>
      <c r="Y23" s="36"/>
      <c r="Z23" s="74"/>
    </row>
    <row r="24" spans="1:27" x14ac:dyDescent="0.2">
      <c r="A24" s="56">
        <v>22</v>
      </c>
      <c r="B24" s="56" t="s">
        <v>17</v>
      </c>
      <c r="C24" s="56" t="s">
        <v>63</v>
      </c>
      <c r="D24" s="56">
        <v>0.55549999999999999</v>
      </c>
      <c r="E24" s="56">
        <v>89</v>
      </c>
      <c r="F24" s="56">
        <v>362</v>
      </c>
      <c r="G24" s="56">
        <v>26.605</v>
      </c>
      <c r="H24" s="56">
        <v>2077</v>
      </c>
      <c r="I24" s="44">
        <v>-28.919</v>
      </c>
      <c r="J24" s="44"/>
      <c r="K24" s="44">
        <f>I24</f>
        <v>-28.919</v>
      </c>
      <c r="L24" s="44">
        <v>1.0856899999999999E-2</v>
      </c>
      <c r="M24" s="57">
        <f t="shared" si="5"/>
        <v>5.6048840410738432</v>
      </c>
      <c r="N24" s="57">
        <f t="shared" si="1"/>
        <v>-17.896102098966054</v>
      </c>
      <c r="O24" s="57">
        <f t="shared" si="2"/>
        <v>-17.960374999999999</v>
      </c>
      <c r="P24" s="56">
        <v>72374</v>
      </c>
      <c r="Q24" s="56">
        <v>5022</v>
      </c>
      <c r="R24" s="56">
        <v>1079940</v>
      </c>
      <c r="S24" s="57">
        <f t="shared" si="3"/>
        <v>0.25161359466298594</v>
      </c>
      <c r="T24" s="57">
        <f t="shared" si="4"/>
        <v>0.45294976536991166</v>
      </c>
      <c r="V24" s="68"/>
      <c r="W24" s="27">
        <f>I6</f>
        <v>-34.58</v>
      </c>
      <c r="X24" s="5"/>
      <c r="Y24" s="6">
        <f>O4</f>
        <v>-18.253374999999998</v>
      </c>
      <c r="Z24" s="74"/>
      <c r="AA24" s="54"/>
    </row>
    <row r="25" spans="1:27" x14ac:dyDescent="0.2">
      <c r="A25" s="58">
        <v>23</v>
      </c>
      <c r="B25" s="58" t="s">
        <v>17</v>
      </c>
      <c r="C25" s="58" t="s">
        <v>14</v>
      </c>
      <c r="D25" s="58">
        <v>0.52290000000000003</v>
      </c>
      <c r="E25" s="58">
        <v>89</v>
      </c>
      <c r="F25" s="58">
        <v>361.6</v>
      </c>
      <c r="G25" s="58">
        <v>24.919</v>
      </c>
      <c r="H25" s="58">
        <v>1968</v>
      </c>
      <c r="I25" s="43">
        <v>-28.652000000000001</v>
      </c>
      <c r="J25" s="43"/>
      <c r="K25" s="43">
        <f>I25</f>
        <v>-28.652000000000001</v>
      </c>
      <c r="L25" s="43">
        <v>1.08599E-2</v>
      </c>
      <c r="M25" s="59">
        <f t="shared" si="5"/>
        <v>5.8827547640356581</v>
      </c>
      <c r="N25" s="59">
        <f t="shared" si="1"/>
        <v>-17.624725214799859</v>
      </c>
      <c r="O25" s="59">
        <f t="shared" si="2"/>
        <v>-17.693375</v>
      </c>
      <c r="P25" s="58">
        <v>68372</v>
      </c>
      <c r="Q25" s="58">
        <v>5015</v>
      </c>
      <c r="R25" s="58">
        <v>1014382</v>
      </c>
      <c r="S25" s="59">
        <f>(R25-$Q$2)/$P$2</f>
        <v>0.23639026450784387</v>
      </c>
      <c r="T25" s="59">
        <f t="shared" si="4"/>
        <v>0.45207547238065376</v>
      </c>
      <c r="V25" s="68"/>
      <c r="W25" s="27">
        <f>I7</f>
        <v>-34.427999999999997</v>
      </c>
      <c r="X25" s="5"/>
      <c r="Y25" s="6">
        <f>O5</f>
        <v>-18.198374999999999</v>
      </c>
      <c r="Z25" s="74"/>
    </row>
    <row r="26" spans="1:27" x14ac:dyDescent="0.2">
      <c r="A26" s="60">
        <v>24</v>
      </c>
      <c r="B26" s="60" t="s">
        <v>12</v>
      </c>
      <c r="C26" s="60" t="s">
        <v>15</v>
      </c>
      <c r="D26" s="60">
        <v>0.47460000000000002</v>
      </c>
      <c r="E26" s="60">
        <v>89</v>
      </c>
      <c r="F26" s="60">
        <v>360.5</v>
      </c>
      <c r="G26" s="60">
        <v>24.277999999999999</v>
      </c>
      <c r="H26" s="60">
        <v>1934</v>
      </c>
      <c r="I26" s="47">
        <v>-34.182000000000002</v>
      </c>
      <c r="J26" s="48">
        <f>I26</f>
        <v>-34.182000000000002</v>
      </c>
      <c r="K26" s="48"/>
      <c r="L26" s="47">
        <v>1.0798E-2</v>
      </c>
      <c r="M26" s="61">
        <f t="shared" si="5"/>
        <v>0.14935551359185339</v>
      </c>
      <c r="N26" s="61">
        <f t="shared" si="1"/>
        <v>-23.22413492476079</v>
      </c>
      <c r="O26" s="61">
        <f t="shared" si="2"/>
        <v>-23.223375000000001</v>
      </c>
      <c r="P26" s="60">
        <v>66391</v>
      </c>
      <c r="Q26" s="60">
        <v>5002</v>
      </c>
      <c r="R26" s="60">
        <v>986299</v>
      </c>
      <c r="S26" s="61">
        <f t="shared" si="3"/>
        <v>0.22986906525303355</v>
      </c>
      <c r="T26" s="61">
        <f t="shared" si="4"/>
        <v>0.48434274178894549</v>
      </c>
      <c r="V26" s="68"/>
      <c r="W26" s="27">
        <f>I26</f>
        <v>-34.182000000000002</v>
      </c>
      <c r="X26" s="5"/>
      <c r="Y26" s="6">
        <f>O24</f>
        <v>-17.960374999999999</v>
      </c>
      <c r="Z26" s="74"/>
    </row>
    <row r="27" spans="1:27" x14ac:dyDescent="0.2">
      <c r="A27" s="62">
        <v>25</v>
      </c>
      <c r="B27" s="62" t="s">
        <v>12</v>
      </c>
      <c r="C27" s="62" t="s">
        <v>16</v>
      </c>
      <c r="D27" s="62">
        <v>0.57869999999999999</v>
      </c>
      <c r="E27" s="62">
        <v>89</v>
      </c>
      <c r="F27" s="62">
        <v>360.3</v>
      </c>
      <c r="G27" s="62">
        <v>30.295999999999999</v>
      </c>
      <c r="H27" s="62">
        <v>2355</v>
      </c>
      <c r="I27" s="45">
        <v>-34.228999999999999</v>
      </c>
      <c r="J27" s="46">
        <f>I27</f>
        <v>-34.228999999999999</v>
      </c>
      <c r="K27" s="46"/>
      <c r="L27" s="45">
        <v>1.07975E-2</v>
      </c>
      <c r="M27" s="63">
        <f t="shared" si="5"/>
        <v>0.10304372643155091</v>
      </c>
      <c r="N27" s="63">
        <f t="shared" si="1"/>
        <v>-23.269364405455157</v>
      </c>
      <c r="O27" s="63">
        <f t="shared" si="2"/>
        <v>-23.270374999999998</v>
      </c>
      <c r="P27" s="62">
        <v>80891</v>
      </c>
      <c r="Q27" s="62">
        <v>4996</v>
      </c>
      <c r="R27" s="62">
        <v>1199550</v>
      </c>
      <c r="S27" s="63">
        <f t="shared" si="3"/>
        <v>0.2793884279382009</v>
      </c>
      <c r="T27" s="63">
        <f t="shared" si="4"/>
        <v>0.48278629330948836</v>
      </c>
      <c r="V27" s="68"/>
      <c r="W27" s="27">
        <f>I27</f>
        <v>-34.228999999999999</v>
      </c>
      <c r="X27" s="5"/>
      <c r="Y27" s="6">
        <f>O25</f>
        <v>-17.693375</v>
      </c>
      <c r="Z27" s="74"/>
    </row>
    <row r="28" spans="1:27" x14ac:dyDescent="0.2">
      <c r="A28" s="55">
        <v>26</v>
      </c>
      <c r="B28" s="55" t="s">
        <v>185</v>
      </c>
      <c r="C28" s="55" t="s">
        <v>18</v>
      </c>
      <c r="D28" s="55">
        <v>0.6</v>
      </c>
      <c r="E28" s="55">
        <v>89</v>
      </c>
      <c r="F28" s="55">
        <v>366.6</v>
      </c>
      <c r="G28" s="55">
        <v>26.058</v>
      </c>
      <c r="H28" s="55">
        <v>2101</v>
      </c>
      <c r="I28" s="11">
        <v>-31.885999999999999</v>
      </c>
      <c r="L28" s="11">
        <v>1.08237E-2</v>
      </c>
      <c r="M28" s="64">
        <f t="shared" si="5"/>
        <v>2.5297813736306907</v>
      </c>
      <c r="N28" s="64">
        <f t="shared" si="1"/>
        <v>-20.89933961707106</v>
      </c>
      <c r="O28" s="64">
        <f t="shared" si="2"/>
        <v>-20.927374999999998</v>
      </c>
      <c r="P28" s="55">
        <v>72519</v>
      </c>
      <c r="Q28" s="55">
        <v>5006</v>
      </c>
      <c r="R28" s="55">
        <v>1038066</v>
      </c>
      <c r="S28" s="64">
        <f t="shared" si="3"/>
        <v>0.24188996479452718</v>
      </c>
      <c r="T28" s="64">
        <f t="shared" si="4"/>
        <v>0.403149941324212</v>
      </c>
      <c r="V28" s="68"/>
      <c r="W28" s="27">
        <f>I45</f>
        <v>-34.311</v>
      </c>
      <c r="X28" s="5"/>
      <c r="Y28" s="6">
        <f>O43</f>
        <v>-17.902374999999999</v>
      </c>
      <c r="Z28" s="74"/>
    </row>
    <row r="29" spans="1:27" x14ac:dyDescent="0.2">
      <c r="A29" s="55">
        <v>27</v>
      </c>
      <c r="B29" s="55" t="s">
        <v>187</v>
      </c>
      <c r="C29" s="55" t="s">
        <v>19</v>
      </c>
      <c r="D29" s="55">
        <v>0.52</v>
      </c>
      <c r="E29" s="55">
        <v>89</v>
      </c>
      <c r="F29" s="55">
        <v>366.6</v>
      </c>
      <c r="G29" s="55">
        <v>25.126000000000001</v>
      </c>
      <c r="H29" s="55">
        <v>2048</v>
      </c>
      <c r="I29" s="11">
        <v>-31.84</v>
      </c>
      <c r="L29" s="11">
        <v>1.0824200000000001E-2</v>
      </c>
      <c r="M29" s="64">
        <f t="shared" si="5"/>
        <v>2.5760931607909932</v>
      </c>
      <c r="N29" s="64">
        <f t="shared" si="1"/>
        <v>-20.854110136376693</v>
      </c>
      <c r="O29" s="64">
        <f t="shared" si="2"/>
        <v>-20.881374999999998</v>
      </c>
      <c r="P29" s="55">
        <v>70595</v>
      </c>
      <c r="Q29" s="55">
        <v>5007</v>
      </c>
      <c r="R29" s="55">
        <v>1000500</v>
      </c>
      <c r="S29" s="64">
        <f t="shared" si="3"/>
        <v>0.23316670263570496</v>
      </c>
      <c r="T29" s="64">
        <f t="shared" si="4"/>
        <v>0.44839750506866338</v>
      </c>
      <c r="V29" s="68"/>
      <c r="W29" s="27">
        <f>I46</f>
        <v>-34.280999999999999</v>
      </c>
      <c r="X29" s="5"/>
      <c r="Y29" s="6">
        <f>O44</f>
        <v>-18.248374999999999</v>
      </c>
      <c r="Z29" s="74"/>
    </row>
    <row r="30" spans="1:27" x14ac:dyDescent="0.2">
      <c r="A30" s="55">
        <v>28</v>
      </c>
      <c r="B30" s="55" t="s">
        <v>189</v>
      </c>
      <c r="C30" s="55" t="s">
        <v>20</v>
      </c>
      <c r="D30" s="55">
        <v>0.47</v>
      </c>
      <c r="E30" s="55">
        <v>89</v>
      </c>
      <c r="F30" s="55">
        <v>366.6</v>
      </c>
      <c r="G30" s="55">
        <v>22.317</v>
      </c>
      <c r="H30" s="55">
        <v>1826</v>
      </c>
      <c r="I30" s="11">
        <v>-32.11</v>
      </c>
      <c r="J30" s="85"/>
      <c r="K30" s="85"/>
      <c r="L30" s="11">
        <v>1.08212E-2</v>
      </c>
      <c r="M30" s="64">
        <f t="shared" si="5"/>
        <v>2.2982224378291782</v>
      </c>
      <c r="N30" s="64">
        <f t="shared" si="1"/>
        <v>-21.125487020542892</v>
      </c>
      <c r="O30" s="64">
        <f t="shared" si="2"/>
        <v>-21.151374999999998</v>
      </c>
      <c r="P30" s="55">
        <v>62992</v>
      </c>
      <c r="Q30" s="55">
        <v>5006</v>
      </c>
      <c r="R30" s="55">
        <v>897278</v>
      </c>
      <c r="S30" s="64">
        <f t="shared" si="3"/>
        <v>0.20919735358182789</v>
      </c>
      <c r="T30" s="64">
        <f t="shared" si="4"/>
        <v>0.44510075230176149</v>
      </c>
      <c r="V30" s="68"/>
      <c r="W30" s="27">
        <f>I56</f>
        <v>-34.308999999999997</v>
      </c>
      <c r="X30" s="5"/>
      <c r="Y30" s="6">
        <f>O54</f>
        <v>-17.984375</v>
      </c>
      <c r="Z30" s="70"/>
    </row>
    <row r="31" spans="1:27" x14ac:dyDescent="0.2">
      <c r="A31" s="55">
        <v>29</v>
      </c>
      <c r="B31" s="55" t="s">
        <v>191</v>
      </c>
      <c r="C31" s="55" t="s">
        <v>21</v>
      </c>
      <c r="D31" s="55">
        <v>0.55000000000000004</v>
      </c>
      <c r="E31" s="55">
        <v>89</v>
      </c>
      <c r="F31" s="55">
        <v>368.7</v>
      </c>
      <c r="G31" s="55">
        <v>18.087</v>
      </c>
      <c r="H31" s="55">
        <v>1502</v>
      </c>
      <c r="I31" s="11">
        <v>-30.971</v>
      </c>
      <c r="J31" s="85"/>
      <c r="K31" s="85"/>
      <c r="L31" s="11">
        <v>1.08339E-2</v>
      </c>
      <c r="M31" s="64">
        <f t="shared" ref="M31" si="6">((L31/$L$2)-1)*1000</f>
        <v>3.4745418317005949</v>
      </c>
      <c r="N31" s="64">
        <f t="shared" si="1"/>
        <v>-19.976658210906248</v>
      </c>
      <c r="O31" s="64">
        <f t="shared" si="2"/>
        <v>-20.012374999999999</v>
      </c>
      <c r="P31" s="55">
        <v>51968</v>
      </c>
      <c r="Q31" s="55">
        <v>5003</v>
      </c>
      <c r="R31" s="55">
        <v>737449</v>
      </c>
      <c r="S31" s="64">
        <f t="shared" si="3"/>
        <v>0.17208320068872252</v>
      </c>
      <c r="T31" s="64">
        <f t="shared" si="4"/>
        <v>0.31287854670676818</v>
      </c>
      <c r="V31" s="68"/>
      <c r="W31" s="27">
        <f>I57</f>
        <v>-34.308999999999997</v>
      </c>
      <c r="X31" s="68"/>
      <c r="Y31" s="6">
        <f>O55</f>
        <v>-18.571375</v>
      </c>
      <c r="Z31" s="70"/>
    </row>
    <row r="32" spans="1:27" x14ac:dyDescent="0.2">
      <c r="A32" s="55">
        <v>30</v>
      </c>
      <c r="B32" s="55" t="s">
        <v>193</v>
      </c>
      <c r="C32" s="55" t="s">
        <v>22</v>
      </c>
      <c r="D32" s="55">
        <v>0.51</v>
      </c>
      <c r="E32" s="55">
        <v>89</v>
      </c>
      <c r="F32" s="55">
        <v>367</v>
      </c>
      <c r="G32" s="55">
        <v>18.844000000000001</v>
      </c>
      <c r="H32" s="55">
        <v>1560</v>
      </c>
      <c r="I32" s="55">
        <v>-33.241</v>
      </c>
      <c r="L32" s="55">
        <v>1.08086E-2</v>
      </c>
      <c r="M32" s="64">
        <f t="shared" ref="M32:M67" si="7">((L32/$L$2)-1)*1000</f>
        <v>1.1311654013899108</v>
      </c>
      <c r="N32" s="64">
        <f t="shared" si="1"/>
        <v>-22.265269934040571</v>
      </c>
      <c r="O32" s="64">
        <f t="shared" si="2"/>
        <v>-22.282374999999998</v>
      </c>
      <c r="P32" s="55">
        <v>53734</v>
      </c>
      <c r="Q32" s="55">
        <v>4997</v>
      </c>
      <c r="R32" s="55">
        <v>763116</v>
      </c>
      <c r="S32" s="64">
        <f t="shared" si="3"/>
        <v>0.17804337664119257</v>
      </c>
      <c r="T32" s="64">
        <f t="shared" si="4"/>
        <v>0.34910466008076974</v>
      </c>
      <c r="U32" s="54"/>
      <c r="V32" s="68"/>
      <c r="W32" s="27"/>
      <c r="X32" s="68"/>
      <c r="Y32" s="6"/>
      <c r="Z32" s="70"/>
    </row>
    <row r="33" spans="1:27" x14ac:dyDescent="0.2">
      <c r="A33" s="55">
        <v>31</v>
      </c>
      <c r="B33" s="55" t="s">
        <v>195</v>
      </c>
      <c r="C33" s="55" t="s">
        <v>90</v>
      </c>
      <c r="D33" s="55">
        <v>0.49</v>
      </c>
      <c r="E33" s="55">
        <v>89</v>
      </c>
      <c r="F33" s="55">
        <v>366</v>
      </c>
      <c r="G33" s="55">
        <v>26.553999999999998</v>
      </c>
      <c r="H33" s="55">
        <v>2148</v>
      </c>
      <c r="I33" s="55">
        <v>-32.265999999999998</v>
      </c>
      <c r="L33" s="55">
        <v>1.0819499999999999E-2</v>
      </c>
      <c r="M33" s="64">
        <f t="shared" si="7"/>
        <v>2.1407623614841942</v>
      </c>
      <c r="N33" s="64">
        <f t="shared" si="1"/>
        <v>-21.27926725490369</v>
      </c>
      <c r="O33" s="64">
        <f t="shared" si="2"/>
        <v>-21.307374999999997</v>
      </c>
      <c r="P33" s="55">
        <v>73320</v>
      </c>
      <c r="Q33" s="55">
        <v>4999</v>
      </c>
      <c r="R33" s="55">
        <v>1043473</v>
      </c>
      <c r="S33" s="64">
        <f t="shared" si="3"/>
        <v>0.24314553308747164</v>
      </c>
      <c r="T33" s="64">
        <f t="shared" si="4"/>
        <v>0.4962153736479013</v>
      </c>
      <c r="U33" s="33"/>
      <c r="V33" s="68"/>
      <c r="W33" s="27"/>
      <c r="X33" s="68"/>
      <c r="Y33" s="6"/>
      <c r="Z33" s="70"/>
    </row>
    <row r="34" spans="1:27" x14ac:dyDescent="0.2">
      <c r="A34" s="55">
        <v>33</v>
      </c>
      <c r="B34" s="55" t="s">
        <v>199</v>
      </c>
      <c r="C34" s="55" t="s">
        <v>92</v>
      </c>
      <c r="D34" s="55">
        <v>0.49</v>
      </c>
      <c r="E34" s="55">
        <v>89</v>
      </c>
      <c r="F34" s="55">
        <v>365.8</v>
      </c>
      <c r="G34" s="55">
        <v>25.172999999999998</v>
      </c>
      <c r="H34" s="55">
        <v>2039</v>
      </c>
      <c r="I34" s="55">
        <v>-32.442999999999998</v>
      </c>
      <c r="L34" s="55">
        <v>1.0817500000000001E-2</v>
      </c>
      <c r="M34" s="64">
        <f t="shared" si="7"/>
        <v>1.9555152128432063</v>
      </c>
      <c r="N34" s="64">
        <f t="shared" si="1"/>
        <v>-21.460185177680941</v>
      </c>
      <c r="O34" s="64">
        <f t="shared" si="2"/>
        <v>-21.484374999999996</v>
      </c>
      <c r="P34" s="55">
        <v>69771</v>
      </c>
      <c r="Q34" s="55">
        <v>4996</v>
      </c>
      <c r="R34" s="55">
        <v>994046</v>
      </c>
      <c r="S34" s="64">
        <f t="shared" si="3"/>
        <v>0.23166800876430427</v>
      </c>
      <c r="T34" s="64">
        <f t="shared" si="4"/>
        <v>0.47279185462102913</v>
      </c>
      <c r="U34" s="33"/>
      <c r="V34" s="68"/>
      <c r="W34" s="70"/>
      <c r="X34" s="68"/>
      <c r="Y34" s="69"/>
      <c r="Z34" s="70"/>
    </row>
    <row r="35" spans="1:27" x14ac:dyDescent="0.2">
      <c r="A35" s="55">
        <v>34</v>
      </c>
      <c r="B35" s="55" t="s">
        <v>201</v>
      </c>
      <c r="C35" s="55" t="s">
        <v>93</v>
      </c>
      <c r="D35" s="55">
        <v>0.54</v>
      </c>
      <c r="E35" s="55">
        <v>89</v>
      </c>
      <c r="F35" s="55">
        <v>362.2</v>
      </c>
      <c r="G35" s="55">
        <v>31.352</v>
      </c>
      <c r="H35" s="55">
        <v>2477</v>
      </c>
      <c r="I35" s="11">
        <v>-29.082999999999998</v>
      </c>
      <c r="L35" s="11">
        <v>1.0855E-2</v>
      </c>
      <c r="M35" s="64">
        <f t="shared" si="7"/>
        <v>5.4288992498647826</v>
      </c>
      <c r="N35" s="64">
        <f t="shared" si="1"/>
        <v>-18.067974125604561</v>
      </c>
      <c r="O35" s="64">
        <f t="shared" si="2"/>
        <v>-18.124374999999997</v>
      </c>
      <c r="P35" s="55">
        <v>84269</v>
      </c>
      <c r="Q35" s="55">
        <v>4983</v>
      </c>
      <c r="R35" s="55">
        <v>1216997</v>
      </c>
      <c r="S35" s="64">
        <f t="shared" si="3"/>
        <v>0.28343982427757619</v>
      </c>
      <c r="T35" s="64">
        <f t="shared" si="4"/>
        <v>0.52488856347699286</v>
      </c>
      <c r="U35" s="33"/>
      <c r="V35" s="68"/>
      <c r="W35" s="70"/>
      <c r="X35" s="68"/>
      <c r="Y35" s="69"/>
      <c r="Z35" s="70"/>
    </row>
    <row r="36" spans="1:27" x14ac:dyDescent="0.2">
      <c r="A36" s="55">
        <v>35</v>
      </c>
      <c r="B36" s="55" t="s">
        <v>203</v>
      </c>
      <c r="C36" s="55" t="s">
        <v>94</v>
      </c>
      <c r="D36" s="55">
        <v>0.48</v>
      </c>
      <c r="E36" s="55">
        <v>89</v>
      </c>
      <c r="F36" s="55">
        <v>362.2</v>
      </c>
      <c r="G36" s="55">
        <v>28.687000000000001</v>
      </c>
      <c r="H36" s="55">
        <v>2282</v>
      </c>
      <c r="I36" s="11">
        <v>-31.609000000000002</v>
      </c>
      <c r="L36" s="11">
        <v>1.0826799999999999E-2</v>
      </c>
      <c r="M36" s="64">
        <f t="shared" si="7"/>
        <v>2.8169144540244329</v>
      </c>
      <c r="N36" s="64">
        <f t="shared" si="1"/>
        <v>-20.618916836766122</v>
      </c>
      <c r="O36" s="64">
        <f t="shared" si="2"/>
        <v>-20.650375</v>
      </c>
      <c r="P36" s="55">
        <v>77464</v>
      </c>
      <c r="Q36" s="55">
        <v>4991</v>
      </c>
      <c r="R36" s="55">
        <v>1119605</v>
      </c>
      <c r="S36" s="64">
        <f t="shared" si="3"/>
        <v>0.26082426903687944</v>
      </c>
      <c r="T36" s="64">
        <f t="shared" si="4"/>
        <v>0.54338389382683216</v>
      </c>
      <c r="U36" s="33"/>
      <c r="V36" s="68"/>
      <c r="W36" s="70"/>
      <c r="X36" s="68"/>
      <c r="Y36" s="69"/>
      <c r="Z36" s="70"/>
    </row>
    <row r="37" spans="1:27" x14ac:dyDescent="0.2">
      <c r="A37" s="55">
        <v>36</v>
      </c>
      <c r="B37" s="55" t="s">
        <v>205</v>
      </c>
      <c r="C37" s="55" t="s">
        <v>95</v>
      </c>
      <c r="D37" s="55">
        <v>0.59</v>
      </c>
      <c r="E37" s="55">
        <v>89</v>
      </c>
      <c r="F37" s="55">
        <v>362.6</v>
      </c>
      <c r="G37" s="55">
        <v>26.042999999999999</v>
      </c>
      <c r="H37" s="55">
        <v>2081</v>
      </c>
      <c r="I37" s="11">
        <v>-30.878</v>
      </c>
      <c r="J37" s="85"/>
      <c r="K37" s="85"/>
      <c r="L37" s="11">
        <v>1.0834999999999999E-2</v>
      </c>
      <c r="M37" s="64">
        <f t="shared" si="7"/>
        <v>3.5764277634531272</v>
      </c>
      <c r="N37" s="64">
        <f t="shared" si="1"/>
        <v>-19.877153353378773</v>
      </c>
      <c r="O37" s="64">
        <f t="shared" si="2"/>
        <v>-19.919374999999999</v>
      </c>
      <c r="P37" s="55">
        <v>70235</v>
      </c>
      <c r="Q37" s="55">
        <v>4998</v>
      </c>
      <c r="R37" s="55">
        <v>1018956</v>
      </c>
      <c r="S37" s="64">
        <f t="shared" si="3"/>
        <v>0.23745240051152947</v>
      </c>
      <c r="T37" s="64">
        <f t="shared" si="4"/>
        <v>0.40246169578225333</v>
      </c>
      <c r="U37" s="33"/>
      <c r="V37" s="68"/>
      <c r="W37" s="70"/>
      <c r="X37" s="5"/>
      <c r="Y37" s="69"/>
      <c r="Z37" s="70"/>
    </row>
    <row r="38" spans="1:27" x14ac:dyDescent="0.2">
      <c r="A38" s="55">
        <v>37</v>
      </c>
      <c r="B38" s="55" t="s">
        <v>207</v>
      </c>
      <c r="C38" s="55" t="s">
        <v>96</v>
      </c>
      <c r="D38" s="55">
        <v>0.45</v>
      </c>
      <c r="E38" s="55">
        <v>89</v>
      </c>
      <c r="F38" s="55">
        <v>363</v>
      </c>
      <c r="G38" s="55">
        <v>21.861999999999998</v>
      </c>
      <c r="H38" s="55">
        <v>1779</v>
      </c>
      <c r="I38" s="11">
        <v>-29.948</v>
      </c>
      <c r="J38" s="85"/>
      <c r="K38" s="85"/>
      <c r="L38" s="11">
        <v>1.08454E-2</v>
      </c>
      <c r="M38" s="64">
        <f t="shared" si="7"/>
        <v>4.539712936387108</v>
      </c>
      <c r="N38" s="64">
        <f t="shared" si="1"/>
        <v>-18.936380154936259</v>
      </c>
      <c r="O38" s="64">
        <f t="shared" si="2"/>
        <v>-18.989374999999999</v>
      </c>
      <c r="P38" s="55">
        <v>60066</v>
      </c>
      <c r="Q38" s="55">
        <v>4993</v>
      </c>
      <c r="R38" s="55">
        <v>863376</v>
      </c>
      <c r="S38" s="64">
        <f t="shared" si="3"/>
        <v>0.20132491484178661</v>
      </c>
      <c r="T38" s="64">
        <f t="shared" si="4"/>
        <v>0.44738869964841466</v>
      </c>
      <c r="U38" s="33"/>
      <c r="V38" s="81" t="s">
        <v>30</v>
      </c>
      <c r="W38" s="82">
        <f>AVERAGE(W24:W37)</f>
        <v>-34.328625000000002</v>
      </c>
      <c r="X38" s="81" t="s">
        <v>30</v>
      </c>
      <c r="Y38" s="82">
        <f>AVERAGE(Y24:Y37)</f>
        <v>-18.101499999999998</v>
      </c>
      <c r="Z38" s="74"/>
    </row>
    <row r="39" spans="1:27" x14ac:dyDescent="0.2">
      <c r="A39" s="66">
        <v>38</v>
      </c>
      <c r="B39" s="67" t="s">
        <v>209</v>
      </c>
      <c r="C39" s="66" t="s">
        <v>97</v>
      </c>
      <c r="D39" s="65">
        <v>0.51</v>
      </c>
      <c r="E39" s="66">
        <v>89</v>
      </c>
      <c r="F39" s="66">
        <v>362.2</v>
      </c>
      <c r="G39" s="66">
        <v>28.009</v>
      </c>
      <c r="H39" s="66">
        <v>2225</v>
      </c>
      <c r="I39" s="65">
        <v>-31.324000000000002</v>
      </c>
      <c r="J39" s="65"/>
      <c r="K39" s="65"/>
      <c r="L39" s="65">
        <v>1.0829999999999999E-2</v>
      </c>
      <c r="M39" s="64">
        <f t="shared" si="7"/>
        <v>3.1133098918503244</v>
      </c>
      <c r="N39" s="64">
        <f t="shared" si="1"/>
        <v>-20.329448160322219</v>
      </c>
      <c r="O39" s="64">
        <f t="shared" si="2"/>
        <v>-20.365375</v>
      </c>
      <c r="P39" s="55">
        <v>74763</v>
      </c>
      <c r="Q39" s="55">
        <v>4990</v>
      </c>
      <c r="R39" s="55">
        <v>1082258</v>
      </c>
      <c r="S39" s="64">
        <f t="shared" si="3"/>
        <v>0.25215186122541344</v>
      </c>
      <c r="T39" s="64">
        <f t="shared" si="4"/>
        <v>0.49441541416747731</v>
      </c>
      <c r="U39" s="33"/>
      <c r="V39" s="81" t="s">
        <v>31</v>
      </c>
      <c r="W39" s="82">
        <f>STDEV(W24:W37)</f>
        <v>0.12411853493449514</v>
      </c>
      <c r="X39" s="81" t="s">
        <v>31</v>
      </c>
      <c r="Y39" s="82">
        <f>STDEV(Y24:Y37)</f>
        <v>0.27115016266689879</v>
      </c>
      <c r="Z39" s="74"/>
    </row>
    <row r="40" spans="1:27" x14ac:dyDescent="0.2">
      <c r="A40" s="66">
        <v>39</v>
      </c>
      <c r="B40" s="67" t="s">
        <v>211</v>
      </c>
      <c r="C40" s="66" t="s">
        <v>98</v>
      </c>
      <c r="D40" s="65">
        <v>0.59</v>
      </c>
      <c r="E40" s="66">
        <v>89</v>
      </c>
      <c r="F40" s="66">
        <v>361.6</v>
      </c>
      <c r="G40" s="66">
        <v>32.953000000000003</v>
      </c>
      <c r="H40" s="66">
        <v>2584</v>
      </c>
      <c r="I40" s="65">
        <v>-30.81</v>
      </c>
      <c r="J40" s="65"/>
      <c r="K40" s="65"/>
      <c r="L40" s="65">
        <v>1.08357E-2</v>
      </c>
      <c r="M40" s="64">
        <f t="shared" si="7"/>
        <v>3.6412642654777283</v>
      </c>
      <c r="N40" s="64">
        <f t="shared" si="1"/>
        <v>-19.813832080406488</v>
      </c>
      <c r="O40" s="64">
        <f t="shared" si="2"/>
        <v>-19.851374999999997</v>
      </c>
      <c r="P40" s="55">
        <v>86845</v>
      </c>
      <c r="Q40" s="55">
        <v>4994</v>
      </c>
      <c r="R40" s="55">
        <v>1260411</v>
      </c>
      <c r="S40" s="64">
        <f t="shared" si="3"/>
        <v>0.29352106005895051</v>
      </c>
      <c r="T40" s="64">
        <f t="shared" si="4"/>
        <v>0.49749332213381448</v>
      </c>
      <c r="U40" s="33"/>
      <c r="V40" s="81" t="s">
        <v>32</v>
      </c>
      <c r="W40" s="83">
        <f>$W$2</f>
        <v>-23.37</v>
      </c>
      <c r="X40" s="81" t="s">
        <v>32</v>
      </c>
      <c r="Y40" s="82">
        <f>$W$3</f>
        <v>-17.98</v>
      </c>
      <c r="Z40" s="74"/>
    </row>
    <row r="41" spans="1:27" x14ac:dyDescent="0.2">
      <c r="A41" s="66">
        <v>40</v>
      </c>
      <c r="B41" s="67" t="s">
        <v>213</v>
      </c>
      <c r="C41" s="66" t="s">
        <v>99</v>
      </c>
      <c r="D41" s="65">
        <v>0.45</v>
      </c>
      <c r="E41" s="66">
        <v>89</v>
      </c>
      <c r="F41" s="66">
        <v>362.4</v>
      </c>
      <c r="G41" s="66">
        <v>28.811</v>
      </c>
      <c r="H41" s="66">
        <v>2280</v>
      </c>
      <c r="I41" s="65">
        <v>-29.061</v>
      </c>
      <c r="J41" s="65"/>
      <c r="K41" s="65"/>
      <c r="L41" s="65">
        <v>1.08553E-2</v>
      </c>
      <c r="M41" s="64">
        <f t="shared" si="7"/>
        <v>5.4566863221610085</v>
      </c>
      <c r="N41" s="64">
        <f t="shared" si="1"/>
        <v>-18.040836437187895</v>
      </c>
      <c r="O41" s="64">
        <f t="shared" si="2"/>
        <v>-18.102374999999999</v>
      </c>
      <c r="P41" s="55">
        <v>76366</v>
      </c>
      <c r="Q41" s="55">
        <v>4995</v>
      </c>
      <c r="R41" s="55">
        <v>1109222</v>
      </c>
      <c r="S41" s="64">
        <f t="shared" si="3"/>
        <v>0.25841321566428055</v>
      </c>
      <c r="T41" s="64">
        <f t="shared" si="4"/>
        <v>0.5742515903650679</v>
      </c>
      <c r="U41" s="33"/>
      <c r="V41" s="93" t="s">
        <v>33</v>
      </c>
      <c r="W41" s="94">
        <f>W40-W38</f>
        <v>10.958625000000001</v>
      </c>
      <c r="X41" s="93" t="s">
        <v>34</v>
      </c>
      <c r="Y41" s="94">
        <f>(Y40-Y38)</f>
        <v>0.1214999999999975</v>
      </c>
      <c r="Z41" s="95" t="s">
        <v>35</v>
      </c>
    </row>
    <row r="42" spans="1:27" x14ac:dyDescent="0.2">
      <c r="A42" s="66">
        <v>41</v>
      </c>
      <c r="B42" s="67" t="s">
        <v>215</v>
      </c>
      <c r="C42" s="66" t="s">
        <v>100</v>
      </c>
      <c r="D42" s="65">
        <v>0.5</v>
      </c>
      <c r="E42" s="66">
        <v>89</v>
      </c>
      <c r="F42" s="66">
        <v>362.2</v>
      </c>
      <c r="G42" s="66">
        <v>26.513000000000002</v>
      </c>
      <c r="H42" s="66">
        <v>2125</v>
      </c>
      <c r="I42" s="65">
        <v>-31.824000000000002</v>
      </c>
      <c r="J42" s="65"/>
      <c r="K42" s="65"/>
      <c r="L42" s="65">
        <v>1.08244E-2</v>
      </c>
      <c r="M42" s="64">
        <f t="shared" si="7"/>
        <v>2.5946178756550697</v>
      </c>
      <c r="N42" s="64">
        <f t="shared" si="1"/>
        <v>-20.836018344098989</v>
      </c>
      <c r="O42" s="64">
        <f t="shared" si="2"/>
        <v>-20.865375</v>
      </c>
      <c r="P42" s="55">
        <v>71245</v>
      </c>
      <c r="Q42" s="55">
        <v>4997</v>
      </c>
      <c r="R42" s="55">
        <v>1026320</v>
      </c>
      <c r="S42" s="64">
        <f t="shared" si="3"/>
        <v>0.23916240696783481</v>
      </c>
      <c r="T42" s="64">
        <f t="shared" si="4"/>
        <v>0.47832481393566961</v>
      </c>
      <c r="U42" s="36"/>
      <c r="V42" s="2"/>
      <c r="W42" s="2"/>
      <c r="X42" s="2"/>
      <c r="Y42" s="2"/>
      <c r="Z42" s="2"/>
      <c r="AA42" s="2"/>
    </row>
    <row r="43" spans="1:27" x14ac:dyDescent="0.2">
      <c r="A43" s="56">
        <v>42</v>
      </c>
      <c r="B43" s="56" t="s">
        <v>17</v>
      </c>
      <c r="C43" s="56" t="s">
        <v>101</v>
      </c>
      <c r="D43" s="56">
        <v>0.54179999999999995</v>
      </c>
      <c r="E43" s="56">
        <v>89</v>
      </c>
      <c r="F43" s="56">
        <v>359.9</v>
      </c>
      <c r="G43" s="56">
        <v>26.228999999999999</v>
      </c>
      <c r="H43" s="56">
        <v>2085</v>
      </c>
      <c r="I43" s="44">
        <v>-28.861000000000001</v>
      </c>
      <c r="J43" s="44"/>
      <c r="K43" s="44">
        <f>I43</f>
        <v>-28.861000000000001</v>
      </c>
      <c r="L43" s="44">
        <v>1.0857500000000001E-2</v>
      </c>
      <c r="M43" s="57">
        <f t="shared" si="7"/>
        <v>5.660458185666295</v>
      </c>
      <c r="N43" s="57">
        <f t="shared" si="1"/>
        <v>-17.841826722132726</v>
      </c>
      <c r="O43" s="57">
        <f t="shared" si="2"/>
        <v>-17.902374999999999</v>
      </c>
      <c r="P43" s="56">
        <v>70035</v>
      </c>
      <c r="Q43" s="56">
        <v>4990</v>
      </c>
      <c r="R43" s="56">
        <v>1031129</v>
      </c>
      <c r="S43" s="57">
        <f t="shared" si="3"/>
        <v>0.24027911270498478</v>
      </c>
      <c r="T43" s="57">
        <f t="shared" si="4"/>
        <v>0.44348304301399927</v>
      </c>
      <c r="U43" s="36"/>
      <c r="V43" s="65"/>
      <c r="W43" s="2"/>
      <c r="X43" s="2"/>
      <c r="Y43" s="2"/>
      <c r="Z43" s="2"/>
      <c r="AA43" s="2"/>
    </row>
    <row r="44" spans="1:27" x14ac:dyDescent="0.2">
      <c r="A44" s="58">
        <v>43</v>
      </c>
      <c r="B44" s="58" t="s">
        <v>17</v>
      </c>
      <c r="C44" s="58" t="s">
        <v>102</v>
      </c>
      <c r="D44" s="58">
        <v>0.58320000000000005</v>
      </c>
      <c r="E44" s="58">
        <v>89</v>
      </c>
      <c r="F44" s="58">
        <v>359.9</v>
      </c>
      <c r="G44" s="58">
        <v>28.582000000000001</v>
      </c>
      <c r="H44" s="58">
        <v>2256</v>
      </c>
      <c r="I44" s="43">
        <v>-29.207000000000001</v>
      </c>
      <c r="J44" s="43"/>
      <c r="K44" s="43">
        <f>I44</f>
        <v>-29.207000000000001</v>
      </c>
      <c r="L44" s="43">
        <v>1.0853700000000001E-2</v>
      </c>
      <c r="M44" s="59">
        <f t="shared" si="7"/>
        <v>5.3084886032481737</v>
      </c>
      <c r="N44" s="59">
        <f t="shared" si="1"/>
        <v>-18.185570775409737</v>
      </c>
      <c r="O44" s="59">
        <f t="shared" si="2"/>
        <v>-18.248374999999999</v>
      </c>
      <c r="P44" s="58">
        <v>75547</v>
      </c>
      <c r="Q44" s="58">
        <v>4989</v>
      </c>
      <c r="R44" s="58">
        <v>1115263</v>
      </c>
      <c r="S44" s="59">
        <f t="shared" si="3"/>
        <v>0.25981600613176298</v>
      </c>
      <c r="T44" s="59">
        <f t="shared" si="4"/>
        <v>0.44550069638505307</v>
      </c>
      <c r="U44" s="36"/>
      <c r="V44" s="2"/>
      <c r="W44" s="23"/>
      <c r="X44" s="2"/>
      <c r="Y44" s="2"/>
      <c r="Z44" s="2"/>
      <c r="AA44" s="2"/>
    </row>
    <row r="45" spans="1:27" x14ac:dyDescent="0.2">
      <c r="A45" s="60">
        <v>44</v>
      </c>
      <c r="B45" s="60" t="s">
        <v>12</v>
      </c>
      <c r="C45" s="60" t="s">
        <v>103</v>
      </c>
      <c r="D45" s="60">
        <v>0.47410000000000002</v>
      </c>
      <c r="E45" s="60">
        <v>89</v>
      </c>
      <c r="F45" s="60">
        <v>359.5</v>
      </c>
      <c r="G45" s="60">
        <v>24.712</v>
      </c>
      <c r="H45" s="60">
        <v>1978</v>
      </c>
      <c r="I45" s="47">
        <v>-34.311</v>
      </c>
      <c r="J45" s="48">
        <f>I45</f>
        <v>-34.311</v>
      </c>
      <c r="K45" s="48"/>
      <c r="L45" s="47">
        <v>1.07966E-2</v>
      </c>
      <c r="M45" s="61">
        <f t="shared" si="7"/>
        <v>1.968250954309525E-2</v>
      </c>
      <c r="N45" s="61">
        <f t="shared" si="1"/>
        <v>-23.350777470704926</v>
      </c>
      <c r="O45" s="61">
        <f t="shared" si="2"/>
        <v>-23.352374999999999</v>
      </c>
      <c r="P45" s="60">
        <v>66357</v>
      </c>
      <c r="Q45" s="60">
        <v>4978</v>
      </c>
      <c r="R45" s="60">
        <v>976001</v>
      </c>
      <c r="S45" s="61">
        <f t="shared" si="3"/>
        <v>0.22747774986913452</v>
      </c>
      <c r="T45" s="61">
        <f t="shared" si="4"/>
        <v>0.47980963904057056</v>
      </c>
      <c r="U45" s="36"/>
      <c r="V45" s="2"/>
      <c r="W45" s="22"/>
      <c r="X45" s="2"/>
      <c r="Y45" s="2"/>
      <c r="Z45" s="2"/>
      <c r="AA45" s="2"/>
    </row>
    <row r="46" spans="1:27" x14ac:dyDescent="0.2">
      <c r="A46" s="62">
        <v>45</v>
      </c>
      <c r="B46" s="62" t="s">
        <v>12</v>
      </c>
      <c r="C46" s="62" t="s">
        <v>104</v>
      </c>
      <c r="D46" s="62">
        <v>0.61429999999999996</v>
      </c>
      <c r="E46" s="62">
        <v>89</v>
      </c>
      <c r="F46" s="62">
        <v>359.3</v>
      </c>
      <c r="G46" s="62">
        <v>32.738999999999997</v>
      </c>
      <c r="H46" s="62">
        <v>2553</v>
      </c>
      <c r="I46" s="45">
        <v>-34.280999999999999</v>
      </c>
      <c r="J46" s="46">
        <f>I46</f>
        <v>-34.280999999999999</v>
      </c>
      <c r="K46" s="46"/>
      <c r="L46" s="45">
        <v>1.07969E-2</v>
      </c>
      <c r="M46" s="63">
        <f t="shared" si="7"/>
        <v>4.7469581839321151E-2</v>
      </c>
      <c r="N46" s="63">
        <f t="shared" si="1"/>
        <v>-23.323639782288268</v>
      </c>
      <c r="O46" s="63">
        <f t="shared" si="2"/>
        <v>-23.322374999999997</v>
      </c>
      <c r="P46" s="62">
        <v>85674</v>
      </c>
      <c r="Q46" s="62">
        <v>4993</v>
      </c>
      <c r="R46" s="62">
        <v>1266938</v>
      </c>
      <c r="S46" s="63">
        <f t="shared" si="3"/>
        <v>0.29503670537946991</v>
      </c>
      <c r="T46" s="63">
        <f t="shared" si="4"/>
        <v>0.48028114175398001</v>
      </c>
      <c r="U46" s="36"/>
      <c r="V46" s="2"/>
      <c r="W46" s="2"/>
      <c r="X46" s="2"/>
      <c r="Y46" s="2"/>
      <c r="Z46" s="2"/>
      <c r="AA46" s="2"/>
    </row>
    <row r="47" spans="1:27" x14ac:dyDescent="0.2">
      <c r="A47" s="55">
        <v>46</v>
      </c>
      <c r="B47" s="55" t="s">
        <v>221</v>
      </c>
      <c r="C47" s="55" t="s">
        <v>105</v>
      </c>
      <c r="D47" s="55">
        <v>0.45</v>
      </c>
      <c r="E47" s="55">
        <v>89</v>
      </c>
      <c r="F47" s="55">
        <v>362.6</v>
      </c>
      <c r="G47" s="55">
        <v>21.251999999999999</v>
      </c>
      <c r="H47" s="55">
        <v>1738</v>
      </c>
      <c r="I47" s="11">
        <v>-29.247</v>
      </c>
      <c r="L47" s="11">
        <v>1.08532E-2</v>
      </c>
      <c r="M47" s="64">
        <f t="shared" si="7"/>
        <v>5.2621768160876492</v>
      </c>
      <c r="N47" s="64">
        <f t="shared" si="1"/>
        <v>-18.23080025610432</v>
      </c>
      <c r="O47" s="64">
        <f t="shared" si="2"/>
        <v>-18.288374999999998</v>
      </c>
      <c r="P47" s="55">
        <v>58579</v>
      </c>
      <c r="Q47" s="55">
        <v>5006</v>
      </c>
      <c r="R47" s="55">
        <v>841528</v>
      </c>
      <c r="S47" s="64">
        <f t="shared" si="3"/>
        <v>0.1962515551110208</v>
      </c>
      <c r="T47" s="64">
        <f t="shared" si="4"/>
        <v>0.43611456691337952</v>
      </c>
      <c r="U47" s="33"/>
    </row>
    <row r="48" spans="1:27" x14ac:dyDescent="0.2">
      <c r="A48" s="55">
        <v>47</v>
      </c>
      <c r="B48" s="55" t="s">
        <v>223</v>
      </c>
      <c r="C48" s="55" t="s">
        <v>106</v>
      </c>
      <c r="D48" s="55">
        <v>0.6</v>
      </c>
      <c r="E48" s="55">
        <v>89</v>
      </c>
      <c r="F48" s="55">
        <v>362.4</v>
      </c>
      <c r="G48" s="55">
        <v>26.143999999999998</v>
      </c>
      <c r="H48" s="55">
        <v>2095</v>
      </c>
      <c r="I48" s="11">
        <v>-29.509</v>
      </c>
      <c r="L48" s="11">
        <v>1.08503E-2</v>
      </c>
      <c r="M48" s="64">
        <f t="shared" si="7"/>
        <v>4.9935684505579836</v>
      </c>
      <c r="N48" s="64">
        <f t="shared" si="1"/>
        <v>-18.493131244131558</v>
      </c>
      <c r="O48" s="64">
        <f t="shared" si="2"/>
        <v>-18.550374999999999</v>
      </c>
      <c r="P48" s="55">
        <v>70271</v>
      </c>
      <c r="Q48" s="55">
        <v>5017</v>
      </c>
      <c r="R48" s="55">
        <v>1017650</v>
      </c>
      <c r="S48" s="64">
        <f t="shared" si="3"/>
        <v>0.23714913212044653</v>
      </c>
      <c r="T48" s="64">
        <f t="shared" si="4"/>
        <v>0.39524855353407756</v>
      </c>
      <c r="U48" s="33"/>
    </row>
    <row r="49" spans="1:21" x14ac:dyDescent="0.2">
      <c r="A49" s="55">
        <v>48</v>
      </c>
      <c r="B49" s="55" t="s">
        <v>225</v>
      </c>
      <c r="C49" s="55" t="s">
        <v>107</v>
      </c>
      <c r="D49" s="55">
        <v>0.48</v>
      </c>
      <c r="E49" s="55">
        <v>89</v>
      </c>
      <c r="F49" s="55">
        <v>361.8</v>
      </c>
      <c r="G49" s="55">
        <v>30.099</v>
      </c>
      <c r="H49" s="55">
        <v>2391</v>
      </c>
      <c r="I49" s="11">
        <v>-28.878</v>
      </c>
      <c r="L49" s="11">
        <v>1.08573E-2</v>
      </c>
      <c r="M49" s="64">
        <f t="shared" si="7"/>
        <v>5.6419334708022184</v>
      </c>
      <c r="N49" s="64">
        <f t="shared" si="1"/>
        <v>-17.859918514410431</v>
      </c>
      <c r="O49" s="64">
        <f t="shared" si="2"/>
        <v>-17.919374999999999</v>
      </c>
      <c r="P49" s="55">
        <v>80012</v>
      </c>
      <c r="Q49" s="55">
        <v>5024</v>
      </c>
      <c r="R49" s="55">
        <v>1155799</v>
      </c>
      <c r="S49" s="64">
        <f t="shared" si="3"/>
        <v>0.26922893683692234</v>
      </c>
      <c r="T49" s="64">
        <f t="shared" si="4"/>
        <v>0.56089361841025487</v>
      </c>
      <c r="U49" s="33"/>
    </row>
    <row r="50" spans="1:21" x14ac:dyDescent="0.2">
      <c r="A50" s="55">
        <v>49</v>
      </c>
      <c r="B50" s="55" t="s">
        <v>227</v>
      </c>
      <c r="C50" s="55" t="s">
        <v>108</v>
      </c>
      <c r="D50" s="55">
        <v>0.53</v>
      </c>
      <c r="E50" s="55">
        <v>89</v>
      </c>
      <c r="F50" s="55">
        <v>362.2</v>
      </c>
      <c r="G50" s="55">
        <v>27.937000000000001</v>
      </c>
      <c r="H50" s="55">
        <v>2228</v>
      </c>
      <c r="I50" s="11">
        <v>-32.037999999999997</v>
      </c>
      <c r="J50" s="85"/>
      <c r="K50" s="85"/>
      <c r="L50" s="11">
        <v>1.0822E-2</v>
      </c>
      <c r="M50" s="64">
        <f t="shared" si="7"/>
        <v>2.3723212972857066</v>
      </c>
      <c r="N50" s="64">
        <f t="shared" si="1"/>
        <v>-21.053119851431862</v>
      </c>
      <c r="O50" s="64">
        <f t="shared" si="2"/>
        <v>-21.079374999999995</v>
      </c>
      <c r="P50" s="55">
        <v>74545</v>
      </c>
      <c r="Q50" s="55">
        <v>5028</v>
      </c>
      <c r="R50" s="55">
        <v>1076436</v>
      </c>
      <c r="S50" s="64">
        <f t="shared" si="3"/>
        <v>0.25079992510528715</v>
      </c>
      <c r="T50" s="64">
        <f t="shared" si="4"/>
        <v>0.47320740585903232</v>
      </c>
      <c r="U50" s="33"/>
    </row>
    <row r="51" spans="1:21" x14ac:dyDescent="0.2">
      <c r="A51" s="55">
        <v>50</v>
      </c>
      <c r="B51" s="55" t="s">
        <v>229</v>
      </c>
      <c r="C51" s="55" t="s">
        <v>109</v>
      </c>
      <c r="D51" s="55">
        <v>0.47</v>
      </c>
      <c r="E51" s="55">
        <v>89</v>
      </c>
      <c r="F51" s="55">
        <v>362.8</v>
      </c>
      <c r="G51" s="55">
        <v>17.998999999999999</v>
      </c>
      <c r="H51" s="55">
        <v>1481</v>
      </c>
      <c r="I51" s="11">
        <v>-30.875</v>
      </c>
      <c r="J51" s="85"/>
      <c r="K51" s="85"/>
      <c r="L51" s="11">
        <v>1.0834999999999999E-2</v>
      </c>
      <c r="M51" s="64">
        <f t="shared" si="7"/>
        <v>3.5764277634531272</v>
      </c>
      <c r="N51" s="64">
        <f t="shared" si="1"/>
        <v>-19.877153353378773</v>
      </c>
      <c r="O51" s="64">
        <f t="shared" si="2"/>
        <v>-19.916374999999999</v>
      </c>
      <c r="P51" s="55">
        <v>49665</v>
      </c>
      <c r="Q51" s="55">
        <v>5033</v>
      </c>
      <c r="R51" s="55">
        <v>716086</v>
      </c>
      <c r="S51" s="64">
        <f t="shared" si="3"/>
        <v>0.16712246359936195</v>
      </c>
      <c r="T51" s="64">
        <f t="shared" si="4"/>
        <v>0.3555797097858765</v>
      </c>
      <c r="U51" s="33"/>
    </row>
    <row r="52" spans="1:21" s="33" customFormat="1" x14ac:dyDescent="0.2">
      <c r="A52" s="66">
        <v>51</v>
      </c>
      <c r="B52" s="67" t="s">
        <v>232</v>
      </c>
      <c r="C52" s="66" t="s">
        <v>110</v>
      </c>
      <c r="D52" s="65">
        <v>0.59</v>
      </c>
      <c r="E52" s="66">
        <v>89</v>
      </c>
      <c r="F52" s="66">
        <v>361.8</v>
      </c>
      <c r="G52" s="66">
        <v>32.738</v>
      </c>
      <c r="H52" s="66">
        <v>2575</v>
      </c>
      <c r="I52" s="65">
        <v>-31.184999999999999</v>
      </c>
      <c r="J52" s="65"/>
      <c r="K52" s="65"/>
      <c r="L52" s="65">
        <v>1.08316E-2</v>
      </c>
      <c r="M52" s="64">
        <f t="shared" si="7"/>
        <v>3.2615076107633811</v>
      </c>
      <c r="N52" s="64">
        <f t="shared" si="1"/>
        <v>-20.184713822100161</v>
      </c>
      <c r="O52" s="64">
        <f t="shared" si="2"/>
        <v>-20.226374999999997</v>
      </c>
      <c r="P52" s="55">
        <v>85785</v>
      </c>
      <c r="Q52" s="55">
        <v>5044</v>
      </c>
      <c r="R52" s="55">
        <v>1243403</v>
      </c>
      <c r="S52" s="64">
        <f t="shared" si="3"/>
        <v>0.28957160462591935</v>
      </c>
      <c r="T52" s="64">
        <f t="shared" si="4"/>
        <v>0.49079932987443958</v>
      </c>
    </row>
    <row r="53" spans="1:21" s="33" customFormat="1" x14ac:dyDescent="0.2">
      <c r="A53" s="66">
        <v>52</v>
      </c>
      <c r="B53" s="67" t="s">
        <v>234</v>
      </c>
      <c r="C53" s="66" t="s">
        <v>111</v>
      </c>
      <c r="D53" s="65">
        <v>0.52</v>
      </c>
      <c r="E53" s="66">
        <v>89</v>
      </c>
      <c r="F53" s="66">
        <v>362</v>
      </c>
      <c r="G53" s="66">
        <v>26.998000000000001</v>
      </c>
      <c r="H53" s="66">
        <v>2164</v>
      </c>
      <c r="I53" s="65">
        <v>-30.472000000000001</v>
      </c>
      <c r="J53" s="65"/>
      <c r="K53" s="65"/>
      <c r="L53" s="65">
        <v>1.08395E-2</v>
      </c>
      <c r="M53" s="64">
        <f t="shared" si="7"/>
        <v>3.9932338478958496</v>
      </c>
      <c r="N53" s="64">
        <f t="shared" si="1"/>
        <v>-19.470088027129478</v>
      </c>
      <c r="O53" s="64">
        <f t="shared" si="2"/>
        <v>-19.513375</v>
      </c>
      <c r="P53" s="55">
        <v>72044</v>
      </c>
      <c r="Q53" s="55">
        <v>5028</v>
      </c>
      <c r="R53" s="55">
        <v>1040467</v>
      </c>
      <c r="S53" s="64">
        <f t="shared" si="3"/>
        <v>0.24244750492239101</v>
      </c>
      <c r="T53" s="64">
        <f t="shared" si="4"/>
        <v>0.46624520177382883</v>
      </c>
    </row>
    <row r="54" spans="1:21" x14ac:dyDescent="0.2">
      <c r="A54" s="56">
        <v>53</v>
      </c>
      <c r="B54" s="56" t="s">
        <v>17</v>
      </c>
      <c r="C54" s="56" t="s">
        <v>112</v>
      </c>
      <c r="D54" s="56">
        <v>0.54249999999999998</v>
      </c>
      <c r="E54" s="56">
        <v>89</v>
      </c>
      <c r="F54" s="56">
        <v>359.7</v>
      </c>
      <c r="G54" s="56">
        <v>26.561</v>
      </c>
      <c r="H54" s="56">
        <v>2100</v>
      </c>
      <c r="I54" s="44">
        <v>-28.943000000000001</v>
      </c>
      <c r="J54" s="44"/>
      <c r="K54" s="44">
        <f>I54</f>
        <v>-28.943000000000001</v>
      </c>
      <c r="L54" s="44">
        <v>1.0856599999999999E-2</v>
      </c>
      <c r="M54" s="57">
        <f t="shared" si="7"/>
        <v>5.5770969687776173</v>
      </c>
      <c r="N54" s="57">
        <f>M54+$W$2+(M54*$W$2)/1000</f>
        <v>-17.923239787382716</v>
      </c>
      <c r="O54" s="57">
        <f t="shared" si="2"/>
        <v>-17.984375</v>
      </c>
      <c r="P54" s="56">
        <v>69882</v>
      </c>
      <c r="Q54" s="56">
        <v>5037</v>
      </c>
      <c r="R54" s="56">
        <v>1035390</v>
      </c>
      <c r="S54" s="57">
        <f t="shared" si="3"/>
        <v>0.24126856646792844</v>
      </c>
      <c r="T54" s="57">
        <f t="shared" si="4"/>
        <v>0.44473468473350863</v>
      </c>
      <c r="U54" s="33"/>
    </row>
    <row r="55" spans="1:21" x14ac:dyDescent="0.2">
      <c r="A55" s="58">
        <v>54</v>
      </c>
      <c r="B55" s="58" t="s">
        <v>17</v>
      </c>
      <c r="C55" s="58" t="s">
        <v>113</v>
      </c>
      <c r="D55" s="58">
        <v>0.59889999999999999</v>
      </c>
      <c r="E55" s="58">
        <v>89</v>
      </c>
      <c r="F55" s="58">
        <v>359.3</v>
      </c>
      <c r="G55" s="58">
        <v>29.648</v>
      </c>
      <c r="H55" s="58">
        <v>2324</v>
      </c>
      <c r="I55" s="43">
        <v>-29.53</v>
      </c>
      <c r="J55" s="43"/>
      <c r="K55" s="43">
        <f>I55</f>
        <v>-29.53</v>
      </c>
      <c r="L55" s="43">
        <v>1.08501E-2</v>
      </c>
      <c r="M55" s="59">
        <f t="shared" si="7"/>
        <v>4.975043735693907</v>
      </c>
      <c r="N55" s="59">
        <f t="shared" si="1"/>
        <v>-18.511223036409262</v>
      </c>
      <c r="O55" s="59">
        <f t="shared" si="2"/>
        <v>-18.571375</v>
      </c>
      <c r="P55" s="58">
        <v>76987</v>
      </c>
      <c r="Q55" s="58">
        <v>5032</v>
      </c>
      <c r="R55" s="58">
        <v>1142569</v>
      </c>
      <c r="S55" s="59">
        <f t="shared" si="3"/>
        <v>0.26615677694869316</v>
      </c>
      <c r="T55" s="59">
        <f t="shared" si="4"/>
        <v>0.44440937877557718</v>
      </c>
      <c r="U55" s="33"/>
    </row>
    <row r="56" spans="1:21" x14ac:dyDescent="0.2">
      <c r="A56" s="60">
        <v>55</v>
      </c>
      <c r="B56" s="60" t="s">
        <v>12</v>
      </c>
      <c r="C56" s="60" t="s">
        <v>114</v>
      </c>
      <c r="D56" s="60">
        <v>0.57999999999999996</v>
      </c>
      <c r="E56" s="60">
        <v>89</v>
      </c>
      <c r="F56" s="60">
        <v>359.7</v>
      </c>
      <c r="G56" s="60">
        <v>31.788</v>
      </c>
      <c r="H56" s="60">
        <v>2483</v>
      </c>
      <c r="I56" s="47">
        <v>-34.308999999999997</v>
      </c>
      <c r="J56" s="48">
        <f>I56</f>
        <v>-34.308999999999997</v>
      </c>
      <c r="K56" s="48"/>
      <c r="L56" s="47">
        <v>1.07966E-2</v>
      </c>
      <c r="M56" s="61">
        <f t="shared" si="7"/>
        <v>1.968250954309525E-2</v>
      </c>
      <c r="N56" s="61">
        <f t="shared" si="1"/>
        <v>-23.350777470704926</v>
      </c>
      <c r="O56" s="61">
        <f t="shared" si="2"/>
        <v>-23.350374999999996</v>
      </c>
      <c r="P56" s="60">
        <v>80416</v>
      </c>
      <c r="Q56" s="60">
        <v>5028</v>
      </c>
      <c r="R56" s="60">
        <v>1193562</v>
      </c>
      <c r="S56" s="61">
        <f t="shared" si="3"/>
        <v>0.27799794468720196</v>
      </c>
      <c r="T56" s="61">
        <f t="shared" si="4"/>
        <v>0.47930680118483099</v>
      </c>
      <c r="U56" s="33"/>
    </row>
    <row r="57" spans="1:21" x14ac:dyDescent="0.2">
      <c r="A57" s="62">
        <v>56</v>
      </c>
      <c r="B57" s="62" t="s">
        <v>12</v>
      </c>
      <c r="C57" s="62" t="s">
        <v>115</v>
      </c>
      <c r="D57" s="62">
        <v>0.55530000000000002</v>
      </c>
      <c r="E57" s="62">
        <v>89</v>
      </c>
      <c r="F57" s="62">
        <v>359.1</v>
      </c>
      <c r="G57" s="62">
        <v>30.552</v>
      </c>
      <c r="H57" s="62">
        <v>2399</v>
      </c>
      <c r="I57" s="45">
        <v>-34.308999999999997</v>
      </c>
      <c r="J57" s="46">
        <f>I57</f>
        <v>-34.308999999999997</v>
      </c>
      <c r="K57" s="46"/>
      <c r="L57" s="45">
        <v>1.07966E-2</v>
      </c>
      <c r="M57" s="63">
        <f t="shared" si="7"/>
        <v>1.968250954309525E-2</v>
      </c>
      <c r="N57" s="63">
        <f t="shared" si="1"/>
        <v>-23.350777470704926</v>
      </c>
      <c r="O57" s="63">
        <f t="shared" si="2"/>
        <v>-23.350374999999996</v>
      </c>
      <c r="P57" s="62">
        <v>77430</v>
      </c>
      <c r="Q57" s="62">
        <v>5030</v>
      </c>
      <c r="R57" s="62">
        <v>1147898</v>
      </c>
      <c r="S57" s="63">
        <f t="shared" si="3"/>
        <v>0.26739423273436008</v>
      </c>
      <c r="T57" s="63">
        <f t="shared" si="4"/>
        <v>0.48153112323853786</v>
      </c>
      <c r="U57" s="33"/>
    </row>
    <row r="58" spans="1:21" x14ac:dyDescent="0.2">
      <c r="A58" s="55">
        <v>57</v>
      </c>
      <c r="B58" s="55" t="s">
        <v>10</v>
      </c>
      <c r="C58" s="55" t="s">
        <v>116</v>
      </c>
      <c r="D58" s="55">
        <v>0.97</v>
      </c>
      <c r="E58" s="55">
        <v>89</v>
      </c>
      <c r="F58" s="55">
        <v>357.2</v>
      </c>
      <c r="G58" s="55">
        <v>55.62</v>
      </c>
      <c r="H58" s="55">
        <v>4047</v>
      </c>
      <c r="I58" s="11">
        <v>-33.884</v>
      </c>
      <c r="L58" s="11">
        <v>1.0801399999999999E-2</v>
      </c>
      <c r="M58" s="64">
        <f t="shared" si="7"/>
        <v>0.46427566628182149</v>
      </c>
      <c r="N58" s="64">
        <f t="shared" si="1"/>
        <v>-22.916574456039186</v>
      </c>
      <c r="O58" s="64">
        <f t="shared" si="2"/>
        <v>-22.925374999999999</v>
      </c>
      <c r="P58" s="55">
        <v>130616</v>
      </c>
      <c r="Q58" s="55">
        <v>5035</v>
      </c>
      <c r="R58" s="55">
        <v>1987667</v>
      </c>
      <c r="S58" s="64">
        <f t="shared" si="3"/>
        <v>0.46239836252864142</v>
      </c>
      <c r="T58" s="64">
        <f t="shared" si="4"/>
        <v>0.47669934281303239</v>
      </c>
      <c r="U58" s="33"/>
    </row>
    <row r="59" spans="1:21" x14ac:dyDescent="0.2">
      <c r="A59" s="66">
        <v>58</v>
      </c>
      <c r="B59" s="67" t="s">
        <v>11</v>
      </c>
      <c r="C59" s="66" t="s">
        <v>117</v>
      </c>
      <c r="D59" s="65">
        <v>0.25</v>
      </c>
      <c r="E59" s="66">
        <v>89</v>
      </c>
      <c r="F59" s="66">
        <v>359.9</v>
      </c>
      <c r="G59" s="66">
        <v>12.641999999999999</v>
      </c>
      <c r="H59" s="66">
        <v>1050</v>
      </c>
      <c r="I59" s="65">
        <v>-34.191000000000003</v>
      </c>
      <c r="J59" s="65"/>
      <c r="K59" s="65"/>
      <c r="L59" s="65">
        <v>1.0797899999999999E-2</v>
      </c>
      <c r="M59" s="64">
        <f t="shared" si="7"/>
        <v>0.14009315615970408</v>
      </c>
      <c r="N59" s="64">
        <f t="shared" si="1"/>
        <v>-23.233180820899751</v>
      </c>
      <c r="O59" s="64">
        <f t="shared" si="2"/>
        <v>-23.232375000000001</v>
      </c>
      <c r="P59" s="55">
        <v>34668</v>
      </c>
      <c r="Q59" s="55">
        <v>5032</v>
      </c>
      <c r="R59" s="55">
        <v>511148</v>
      </c>
      <c r="S59" s="64">
        <f t="shared" si="3"/>
        <v>0.11953347620904341</v>
      </c>
      <c r="T59" s="64">
        <f t="shared" si="4"/>
        <v>0.47813390483617363</v>
      </c>
      <c r="U59" s="33"/>
    </row>
    <row r="60" spans="1:21" x14ac:dyDescent="0.2">
      <c r="A60" s="66">
        <v>59</v>
      </c>
      <c r="B60" s="67" t="s">
        <v>12</v>
      </c>
      <c r="C60" s="66" t="s">
        <v>118</v>
      </c>
      <c r="D60" s="65">
        <v>0.64</v>
      </c>
      <c r="E60" s="66">
        <v>89</v>
      </c>
      <c r="F60" s="66">
        <v>358.9</v>
      </c>
      <c r="G60" s="66">
        <v>34.265999999999998</v>
      </c>
      <c r="H60" s="66">
        <v>2634</v>
      </c>
      <c r="I60" s="65">
        <v>-34.061</v>
      </c>
      <c r="J60" s="65"/>
      <c r="K60" s="65"/>
      <c r="L60" s="65">
        <v>1.0799400000000001E-2</v>
      </c>
      <c r="M60" s="64">
        <f t="shared" si="7"/>
        <v>0.27902851764083358</v>
      </c>
      <c r="N60" s="64">
        <f t="shared" si="1"/>
        <v>-23.097492378816433</v>
      </c>
      <c r="O60" s="64">
        <f t="shared" si="2"/>
        <v>-23.102374999999999</v>
      </c>
      <c r="P60" s="55">
        <v>85106</v>
      </c>
      <c r="Q60" s="55">
        <v>5042</v>
      </c>
      <c r="R60" s="55">
        <v>1275727</v>
      </c>
      <c r="S60" s="64">
        <f t="shared" si="3"/>
        <v>0.29707761341103806</v>
      </c>
      <c r="T60" s="64">
        <f t="shared" si="4"/>
        <v>0.46418377095474694</v>
      </c>
      <c r="U60" s="33"/>
    </row>
    <row r="61" spans="1:21" x14ac:dyDescent="0.2">
      <c r="A61" s="66">
        <v>60</v>
      </c>
      <c r="B61" s="67" t="s">
        <v>13</v>
      </c>
      <c r="C61" s="66" t="s">
        <v>119</v>
      </c>
      <c r="D61" s="65">
        <v>1.53</v>
      </c>
      <c r="E61" s="66">
        <v>89</v>
      </c>
      <c r="F61" s="66">
        <v>354.9</v>
      </c>
      <c r="G61" s="66">
        <v>89.525000000000006</v>
      </c>
      <c r="H61" s="66">
        <v>5938</v>
      </c>
      <c r="I61" s="65">
        <v>-33.784999999999997</v>
      </c>
      <c r="J61" s="65"/>
      <c r="K61" s="65"/>
      <c r="L61" s="65">
        <v>1.08025E-2</v>
      </c>
      <c r="M61" s="64">
        <f t="shared" si="7"/>
        <v>0.56616159803435373</v>
      </c>
      <c r="N61" s="64">
        <f t="shared" si="1"/>
        <v>-22.817069598511711</v>
      </c>
      <c r="O61" s="64">
        <f t="shared" si="2"/>
        <v>-22.826374999999995</v>
      </c>
      <c r="P61" s="55">
        <v>193235</v>
      </c>
      <c r="Q61" s="55">
        <v>5038</v>
      </c>
      <c r="R61" s="55">
        <v>3055353</v>
      </c>
      <c r="S61" s="64">
        <f t="shared" si="3"/>
        <v>0.71032747079953151</v>
      </c>
      <c r="T61" s="64">
        <f t="shared" si="4"/>
        <v>0.46426632078400754</v>
      </c>
      <c r="U61" s="33"/>
    </row>
    <row r="62" spans="1:21" x14ac:dyDescent="0.2">
      <c r="A62" s="66">
        <v>62</v>
      </c>
      <c r="B62" s="67" t="s">
        <v>246</v>
      </c>
      <c r="C62" s="66" t="s">
        <v>247</v>
      </c>
      <c r="D62" s="65"/>
      <c r="E62" s="66">
        <v>0</v>
      </c>
      <c r="F62" s="66">
        <v>366.2</v>
      </c>
      <c r="G62" s="66">
        <v>3.4889999999999999</v>
      </c>
      <c r="H62" s="66">
        <v>227</v>
      </c>
      <c r="I62" s="65">
        <v>19.347999999999999</v>
      </c>
      <c r="J62" s="65"/>
      <c r="K62" s="65"/>
      <c r="L62" s="65">
        <v>1.13965E-2</v>
      </c>
      <c r="M62" s="64">
        <f t="shared" si="7"/>
        <v>55.584564744457275</v>
      </c>
      <c r="N62" s="64">
        <f t="shared" si="1"/>
        <v>30.915553466379311</v>
      </c>
      <c r="O62" s="64">
        <f t="shared" si="2"/>
        <v>30.306625</v>
      </c>
      <c r="P62" s="55">
        <v>416</v>
      </c>
      <c r="Q62" s="55">
        <v>5050</v>
      </c>
      <c r="R62" s="55">
        <v>5975</v>
      </c>
      <c r="S62" s="64"/>
      <c r="T62" s="64"/>
      <c r="U62" s="33"/>
    </row>
    <row r="63" spans="1:21" x14ac:dyDescent="0.2">
      <c r="A63" s="66">
        <v>63</v>
      </c>
      <c r="B63" s="67" t="s">
        <v>128</v>
      </c>
      <c r="C63" s="66" t="s">
        <v>249</v>
      </c>
      <c r="D63" s="65">
        <v>0.54430000000000001</v>
      </c>
      <c r="E63" s="66">
        <v>89</v>
      </c>
      <c r="F63" s="66">
        <v>359.9</v>
      </c>
      <c r="G63" s="66">
        <v>25.736000000000001</v>
      </c>
      <c r="H63" s="66">
        <v>2032</v>
      </c>
      <c r="I63" s="65">
        <v>-38.482999999999997</v>
      </c>
      <c r="J63" s="65"/>
      <c r="K63" s="65"/>
      <c r="L63" s="65">
        <v>1.0749999999999999E-2</v>
      </c>
      <c r="M63" s="64">
        <f t="shared" si="7"/>
        <v>-4.2965760537959641</v>
      </c>
      <c r="N63" s="64">
        <f t="shared" si="1"/>
        <v>-27.566165071418752</v>
      </c>
      <c r="O63" s="64">
        <f t="shared" si="2"/>
        <v>-27.524374999999996</v>
      </c>
      <c r="P63" s="55">
        <v>66226</v>
      </c>
      <c r="Q63" s="55">
        <v>5026</v>
      </c>
      <c r="R63" s="55">
        <v>980503</v>
      </c>
      <c r="S63" s="64">
        <f t="shared" si="3"/>
        <v>0.22852316663533315</v>
      </c>
      <c r="T63" s="64">
        <f t="shared" si="4"/>
        <v>0.41984781671014726</v>
      </c>
      <c r="U63" s="33"/>
    </row>
    <row r="64" spans="1:21" x14ac:dyDescent="0.2">
      <c r="A64" s="66">
        <v>64</v>
      </c>
      <c r="B64" s="67" t="s">
        <v>128</v>
      </c>
      <c r="C64" s="66" t="s">
        <v>251</v>
      </c>
      <c r="D64" s="65">
        <v>0.61270000000000002</v>
      </c>
      <c r="E64" s="66">
        <v>89</v>
      </c>
      <c r="F64" s="66">
        <v>359.5</v>
      </c>
      <c r="G64" s="66">
        <v>29.213999999999999</v>
      </c>
      <c r="H64" s="66">
        <v>2298</v>
      </c>
      <c r="I64" s="65">
        <v>-38.542000000000002</v>
      </c>
      <c r="J64" s="65"/>
      <c r="K64" s="65"/>
      <c r="L64" s="65">
        <v>1.07493E-2</v>
      </c>
      <c r="M64" s="64">
        <f t="shared" si="7"/>
        <v>-4.3614125558202321</v>
      </c>
      <c r="N64" s="64">
        <f t="shared" si="1"/>
        <v>-27.629486344390717</v>
      </c>
      <c r="O64" s="64">
        <f t="shared" si="2"/>
        <v>-27.583375</v>
      </c>
      <c r="P64" s="55">
        <v>74930</v>
      </c>
      <c r="Q64" s="55">
        <v>5029</v>
      </c>
      <c r="R64" s="55">
        <v>1107755</v>
      </c>
      <c r="S64" s="64">
        <f t="shared" si="3"/>
        <v>0.25807256120048372</v>
      </c>
      <c r="T64" s="64">
        <f t="shared" si="4"/>
        <v>0.42120542059814542</v>
      </c>
      <c r="U64" s="33"/>
    </row>
    <row r="65" spans="1:21" x14ac:dyDescent="0.2">
      <c r="A65" s="55">
        <v>65</v>
      </c>
      <c r="B65" s="55" t="s">
        <v>128</v>
      </c>
      <c r="C65" s="55" t="s">
        <v>253</v>
      </c>
      <c r="D65" s="55">
        <v>1.0479000000000001</v>
      </c>
      <c r="E65" s="55">
        <v>89</v>
      </c>
      <c r="F65" s="55">
        <v>357.8</v>
      </c>
      <c r="G65" s="55">
        <v>53.43</v>
      </c>
      <c r="H65" s="55">
        <v>3857</v>
      </c>
      <c r="I65" s="11">
        <v>-38.619</v>
      </c>
      <c r="L65" s="11">
        <v>1.07484E-2</v>
      </c>
      <c r="M65" s="64">
        <f t="shared" si="7"/>
        <v>-4.4447737727087988</v>
      </c>
      <c r="N65" s="64">
        <f t="shared" si="1"/>
        <v>-27.710899409640597</v>
      </c>
      <c r="O65" s="64">
        <f t="shared" si="2"/>
        <v>-27.660374999999998</v>
      </c>
      <c r="P65" s="55">
        <v>122528</v>
      </c>
      <c r="Q65" s="55">
        <v>5171</v>
      </c>
      <c r="R65" s="55">
        <v>1890364</v>
      </c>
      <c r="S65" s="64">
        <f t="shared" si="3"/>
        <v>0.43980347412317167</v>
      </c>
      <c r="T65" s="64">
        <f t="shared" si="4"/>
        <v>0.4196998512483745</v>
      </c>
      <c r="U65" s="33"/>
    </row>
    <row r="66" spans="1:21" x14ac:dyDescent="0.2">
      <c r="A66" s="55">
        <v>66</v>
      </c>
      <c r="B66" s="55" t="s">
        <v>128</v>
      </c>
      <c r="C66" s="55" t="s">
        <v>255</v>
      </c>
      <c r="D66" s="55">
        <v>0.1249</v>
      </c>
      <c r="E66" s="55">
        <v>89</v>
      </c>
      <c r="F66" s="55">
        <v>361.6</v>
      </c>
      <c r="G66" s="55">
        <v>5.7869999999999999</v>
      </c>
      <c r="H66" s="55">
        <v>482</v>
      </c>
      <c r="I66" s="11">
        <v>-39.319000000000003</v>
      </c>
      <c r="L66" s="11">
        <v>1.0740599999999999E-2</v>
      </c>
      <c r="M66" s="64">
        <f t="shared" si="7"/>
        <v>-5.16723765240934</v>
      </c>
      <c r="N66" s="64">
        <f t="shared" si="1"/>
        <v>-28.416479308472535</v>
      </c>
      <c r="O66" s="64">
        <f t="shared" si="2"/>
        <v>-28.360375000000001</v>
      </c>
      <c r="P66" s="55">
        <v>15499</v>
      </c>
      <c r="Q66" s="55">
        <v>5188</v>
      </c>
      <c r="R66" s="55">
        <v>228237</v>
      </c>
      <c r="S66" s="64">
        <f t="shared" si="3"/>
        <v>5.3838251255240714E-2</v>
      </c>
      <c r="T66" s="64">
        <f t="shared" si="4"/>
        <v>0.43105085072250371</v>
      </c>
      <c r="U66" s="33"/>
    </row>
    <row r="67" spans="1:21" x14ac:dyDescent="0.2">
      <c r="A67" s="55">
        <v>67</v>
      </c>
      <c r="B67" s="55" t="s">
        <v>128</v>
      </c>
      <c r="C67" s="55" t="s">
        <v>257</v>
      </c>
      <c r="D67" s="55">
        <v>0.35470000000000002</v>
      </c>
      <c r="E67" s="55">
        <v>89</v>
      </c>
      <c r="F67" s="55">
        <v>360.1</v>
      </c>
      <c r="G67" s="55">
        <v>17.277999999999999</v>
      </c>
      <c r="H67" s="55">
        <v>1385</v>
      </c>
      <c r="I67" s="11">
        <v>-38.956000000000003</v>
      </c>
      <c r="L67" s="11">
        <v>1.0744699999999999E-2</v>
      </c>
      <c r="M67" s="64">
        <f t="shared" si="7"/>
        <v>-4.7874809976949928</v>
      </c>
      <c r="N67" s="64">
        <f t="shared" si="1"/>
        <v>-28.045597566778859</v>
      </c>
      <c r="O67" s="64">
        <f t="shared" si="2"/>
        <v>-27.997375000000002</v>
      </c>
      <c r="P67" s="55">
        <v>43296</v>
      </c>
      <c r="Q67" s="55">
        <v>5261</v>
      </c>
      <c r="R67" s="55">
        <v>638852</v>
      </c>
      <c r="S67" s="64">
        <f t="shared" si="3"/>
        <v>0.14918783043175096</v>
      </c>
      <c r="T67" s="64">
        <f t="shared" si="4"/>
        <v>0.42060284869396941</v>
      </c>
      <c r="U67" s="33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M68" s="64"/>
      <c r="N68" s="64"/>
      <c r="O68" s="64"/>
      <c r="P68" s="55"/>
      <c r="Q68" s="55"/>
      <c r="R68" s="55"/>
      <c r="S68" s="64"/>
      <c r="T68" s="64"/>
      <c r="U68" s="33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M69" s="64"/>
      <c r="N69" s="64"/>
      <c r="O69" s="64"/>
      <c r="P69" s="55"/>
      <c r="Q69" s="55"/>
      <c r="R69" s="55"/>
      <c r="S69" s="64"/>
      <c r="T69" s="64"/>
      <c r="U69" s="33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J70" s="85"/>
      <c r="K70" s="85"/>
      <c r="M70" s="64"/>
      <c r="N70" s="64"/>
      <c r="O70" s="64"/>
      <c r="P70" s="55"/>
      <c r="Q70" s="55"/>
      <c r="R70" s="55"/>
      <c r="S70" s="64"/>
      <c r="T70" s="64"/>
      <c r="U70" s="33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J71" s="85"/>
      <c r="K71" s="85"/>
      <c r="M71" s="64"/>
      <c r="N71" s="64"/>
      <c r="O71" s="64"/>
      <c r="P71" s="55"/>
      <c r="Q71" s="55"/>
      <c r="R71" s="55"/>
      <c r="S71" s="64"/>
      <c r="T71" s="64"/>
      <c r="U71" s="33"/>
    </row>
    <row r="72" spans="1:21" x14ac:dyDescent="0.2">
      <c r="A72" s="66"/>
      <c r="B72" s="67"/>
      <c r="C72" s="66"/>
      <c r="D72" s="65"/>
      <c r="E72" s="66"/>
      <c r="F72" s="66"/>
      <c r="G72" s="66"/>
      <c r="H72" s="66"/>
      <c r="I72" s="65"/>
      <c r="J72" s="65"/>
      <c r="K72" s="65"/>
      <c r="L72" s="65"/>
      <c r="M72" s="64"/>
      <c r="N72" s="64"/>
      <c r="O72" s="64"/>
      <c r="P72" s="55"/>
      <c r="Q72" s="55"/>
      <c r="R72" s="55"/>
      <c r="S72" s="64"/>
      <c r="T72" s="64"/>
      <c r="U72" s="33"/>
    </row>
    <row r="73" spans="1:21" x14ac:dyDescent="0.2">
      <c r="A73" s="66"/>
      <c r="B73" s="67"/>
      <c r="C73" s="66"/>
      <c r="D73" s="65"/>
      <c r="E73" s="66"/>
      <c r="F73" s="66"/>
      <c r="G73" s="66"/>
      <c r="H73" s="66"/>
      <c r="I73" s="65"/>
      <c r="J73" s="65"/>
      <c r="K73" s="65"/>
      <c r="L73" s="65"/>
      <c r="M73" s="64"/>
      <c r="N73" s="64"/>
      <c r="O73" s="64"/>
      <c r="P73" s="55"/>
      <c r="Q73" s="55"/>
      <c r="R73" s="55"/>
      <c r="S73" s="64"/>
      <c r="T73" s="64"/>
      <c r="U73" s="33"/>
    </row>
    <row r="74" spans="1:21" x14ac:dyDescent="0.2">
      <c r="A74" s="66"/>
      <c r="B74" s="67"/>
      <c r="C74" s="66"/>
      <c r="D74" s="65"/>
      <c r="E74" s="66"/>
      <c r="F74" s="66"/>
      <c r="G74" s="66"/>
      <c r="H74" s="66"/>
      <c r="I74" s="65"/>
      <c r="J74" s="65"/>
      <c r="K74" s="65"/>
      <c r="L74" s="65"/>
      <c r="M74" s="64"/>
      <c r="N74" s="64"/>
      <c r="O74" s="64"/>
      <c r="P74" s="55"/>
      <c r="Q74" s="55"/>
      <c r="R74" s="55"/>
      <c r="S74" s="64"/>
      <c r="T74" s="64"/>
      <c r="U74" s="33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M75" s="64"/>
      <c r="N75" s="64"/>
      <c r="O75" s="64"/>
      <c r="P75" s="55"/>
      <c r="Q75" s="55"/>
      <c r="R75" s="55"/>
      <c r="S75" s="64"/>
      <c r="T75" s="64"/>
      <c r="U75" s="33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M76" s="64"/>
      <c r="N76" s="64"/>
      <c r="O76" s="64"/>
      <c r="P76" s="55"/>
      <c r="Q76" s="55"/>
      <c r="R76" s="55"/>
      <c r="S76" s="64"/>
      <c r="T76" s="64"/>
      <c r="U76" s="33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J77" s="85"/>
      <c r="K77" s="85"/>
      <c r="M77" s="64"/>
      <c r="N77" s="64"/>
      <c r="O77" s="64"/>
      <c r="P77" s="55"/>
      <c r="Q77" s="55"/>
      <c r="R77" s="55"/>
      <c r="S77" s="64"/>
      <c r="T77" s="64"/>
      <c r="U77" s="33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J78" s="85"/>
      <c r="K78" s="85"/>
      <c r="M78" s="64"/>
      <c r="N78" s="64"/>
      <c r="O78" s="64"/>
      <c r="P78" s="55"/>
      <c r="Q78" s="55"/>
      <c r="R78" s="55"/>
      <c r="S78" s="64"/>
      <c r="T78" s="64"/>
      <c r="U78" s="33"/>
    </row>
    <row r="79" spans="1:21" x14ac:dyDescent="0.2">
      <c r="A79" s="66"/>
      <c r="B79" s="67"/>
      <c r="C79" s="66"/>
      <c r="D79" s="65"/>
      <c r="E79" s="66"/>
      <c r="F79" s="66"/>
      <c r="G79" s="66"/>
      <c r="H79" s="66"/>
      <c r="I79" s="65"/>
      <c r="J79" s="65"/>
      <c r="K79" s="65"/>
      <c r="L79" s="65"/>
      <c r="M79" s="64"/>
      <c r="N79" s="64"/>
      <c r="O79" s="64"/>
      <c r="P79" s="55"/>
      <c r="Q79" s="55"/>
      <c r="R79" s="55"/>
      <c r="S79" s="64"/>
      <c r="T79" s="64"/>
      <c r="U79" s="33"/>
    </row>
    <row r="80" spans="1:21" x14ac:dyDescent="0.2">
      <c r="A80" s="66"/>
      <c r="B80" s="67"/>
      <c r="C80" s="66"/>
      <c r="D80" s="65"/>
      <c r="E80" s="66"/>
      <c r="F80" s="66"/>
      <c r="G80" s="66"/>
      <c r="H80" s="66"/>
      <c r="I80" s="65"/>
      <c r="J80" s="65"/>
      <c r="K80" s="65"/>
      <c r="L80" s="65"/>
      <c r="M80" s="64"/>
      <c r="N80" s="64"/>
      <c r="O80" s="64"/>
      <c r="P80" s="55"/>
      <c r="Q80" s="55"/>
      <c r="R80" s="55"/>
      <c r="S80" s="64"/>
      <c r="T80" s="64"/>
      <c r="U80" s="33"/>
    </row>
    <row r="81" spans="1:22" x14ac:dyDescent="0.2">
      <c r="A81" s="66"/>
      <c r="B81" s="67"/>
      <c r="C81" s="66"/>
      <c r="D81" s="65"/>
      <c r="E81" s="66"/>
      <c r="F81" s="66"/>
      <c r="G81" s="66"/>
      <c r="H81" s="66"/>
      <c r="I81" s="65"/>
      <c r="J81" s="65"/>
      <c r="K81" s="65"/>
      <c r="L81" s="65"/>
      <c r="M81" s="64"/>
      <c r="N81" s="64"/>
      <c r="O81" s="64"/>
      <c r="P81" s="55"/>
      <c r="Q81" s="55"/>
      <c r="R81" s="55"/>
      <c r="S81" s="64"/>
      <c r="T81" s="64"/>
      <c r="U81" s="33"/>
    </row>
    <row r="82" spans="1:22" x14ac:dyDescent="0.2">
      <c r="A82" s="66"/>
      <c r="B82" s="67"/>
      <c r="C82" s="66"/>
      <c r="D82" s="65"/>
      <c r="E82" s="66"/>
      <c r="F82" s="66"/>
      <c r="G82" s="66"/>
      <c r="H82" s="66"/>
      <c r="I82" s="65"/>
      <c r="J82" s="65"/>
      <c r="K82" s="65"/>
      <c r="L82" s="65"/>
      <c r="M82" s="64"/>
      <c r="N82" s="64"/>
      <c r="O82" s="64"/>
      <c r="P82" s="55"/>
      <c r="Q82" s="55"/>
      <c r="R82" s="55"/>
      <c r="S82" s="64"/>
      <c r="T82" s="64"/>
      <c r="U82" s="33"/>
    </row>
    <row r="83" spans="1:22" x14ac:dyDescent="0.2">
      <c r="A83" s="55"/>
      <c r="B83" s="55"/>
      <c r="C83" s="55"/>
      <c r="D83" s="55"/>
      <c r="E83" s="55"/>
      <c r="F83" s="55"/>
      <c r="G83" s="55"/>
      <c r="H83" s="55"/>
      <c r="M83" s="64"/>
      <c r="N83" s="64"/>
      <c r="O83" s="64"/>
      <c r="P83" s="55"/>
      <c r="Q83" s="55"/>
      <c r="R83" s="55"/>
      <c r="S83" s="64"/>
      <c r="T83" s="64"/>
      <c r="U83" s="33"/>
    </row>
    <row r="84" spans="1:22" x14ac:dyDescent="0.2">
      <c r="A84" s="55"/>
      <c r="B84" s="55"/>
      <c r="C84" s="55"/>
      <c r="D84" s="55"/>
      <c r="E84" s="55"/>
      <c r="F84" s="55"/>
      <c r="G84" s="55"/>
      <c r="H84" s="55"/>
      <c r="M84" s="64"/>
      <c r="N84" s="64"/>
      <c r="O84" s="64"/>
      <c r="P84" s="55"/>
      <c r="Q84" s="55"/>
      <c r="R84" s="55"/>
      <c r="S84" s="64"/>
      <c r="T84" s="64"/>
      <c r="U84" s="33"/>
      <c r="V84" s="1"/>
    </row>
    <row r="85" spans="1:22" x14ac:dyDescent="0.2">
      <c r="A85" s="55"/>
      <c r="B85" s="55"/>
      <c r="C85" s="55"/>
      <c r="D85" s="55"/>
      <c r="E85" s="55"/>
      <c r="F85" s="55"/>
      <c r="G85" s="55"/>
      <c r="H85" s="55"/>
      <c r="J85" s="85"/>
      <c r="K85" s="85"/>
      <c r="M85" s="64"/>
      <c r="N85" s="64"/>
      <c r="O85" s="64"/>
      <c r="P85" s="55"/>
      <c r="Q85" s="55"/>
      <c r="R85" s="55"/>
      <c r="S85" s="64"/>
      <c r="T85" s="64"/>
      <c r="U85" s="33"/>
    </row>
    <row r="86" spans="1:22" x14ac:dyDescent="0.2">
      <c r="A86" s="55"/>
      <c r="B86" s="55"/>
      <c r="C86" s="55"/>
      <c r="D86" s="55"/>
      <c r="E86" s="55"/>
      <c r="F86" s="55"/>
      <c r="G86" s="55"/>
      <c r="H86" s="55"/>
      <c r="J86" s="85"/>
      <c r="K86" s="85"/>
      <c r="M86" s="64"/>
      <c r="N86" s="64"/>
      <c r="O86" s="64"/>
      <c r="P86" s="55"/>
      <c r="Q86" s="55"/>
      <c r="R86" s="55"/>
      <c r="S86" s="64"/>
      <c r="T86" s="64"/>
      <c r="U86" s="33"/>
    </row>
    <row r="87" spans="1:22" x14ac:dyDescent="0.2">
      <c r="A87" s="55"/>
      <c r="B87" s="55"/>
      <c r="C87" s="55"/>
      <c r="D87" s="55"/>
      <c r="E87" s="55"/>
      <c r="F87" s="55"/>
      <c r="G87" s="55"/>
      <c r="H87" s="55"/>
      <c r="I87" s="55"/>
      <c r="L87" s="55"/>
      <c r="M87" s="64"/>
      <c r="N87" s="64"/>
      <c r="O87" s="64"/>
      <c r="P87" s="55"/>
      <c r="Q87" s="55"/>
      <c r="R87" s="55"/>
      <c r="S87" s="64"/>
      <c r="T87" s="64"/>
      <c r="U87" s="33"/>
    </row>
    <row r="88" spans="1:22" x14ac:dyDescent="0.2">
      <c r="A88" s="55"/>
      <c r="B88" s="55"/>
      <c r="C88" s="55"/>
      <c r="D88" s="55"/>
      <c r="E88" s="55"/>
      <c r="F88" s="55"/>
      <c r="G88" s="55"/>
      <c r="H88" s="55"/>
      <c r="M88" s="64"/>
      <c r="N88" s="64"/>
      <c r="O88" s="64"/>
      <c r="P88" s="55"/>
      <c r="Q88" s="55"/>
      <c r="R88" s="55"/>
      <c r="S88" s="64"/>
      <c r="T88" s="64"/>
      <c r="U88" s="33"/>
    </row>
    <row r="89" spans="1:22" x14ac:dyDescent="0.2">
      <c r="A89" s="55"/>
      <c r="B89" s="55"/>
      <c r="C89" s="55"/>
      <c r="D89" s="55"/>
      <c r="E89" s="55"/>
      <c r="F89" s="55"/>
      <c r="G89" s="55"/>
      <c r="H89" s="55"/>
      <c r="M89" s="64"/>
      <c r="N89" s="64"/>
      <c r="O89" s="64"/>
      <c r="P89" s="55"/>
      <c r="Q89" s="55"/>
      <c r="R89" s="55"/>
      <c r="S89" s="64"/>
      <c r="T89" s="64"/>
      <c r="U89" s="33"/>
    </row>
    <row r="90" spans="1:22" x14ac:dyDescent="0.2">
      <c r="A90" s="55"/>
      <c r="B90" s="55"/>
      <c r="C90" s="55"/>
      <c r="D90" s="55"/>
      <c r="E90" s="55"/>
      <c r="F90" s="55"/>
      <c r="G90" s="55"/>
      <c r="H90" s="55"/>
      <c r="J90" s="85"/>
      <c r="K90" s="85"/>
      <c r="M90" s="64"/>
      <c r="N90" s="64"/>
      <c r="O90" s="64"/>
      <c r="P90" s="55"/>
      <c r="Q90" s="55"/>
      <c r="R90" s="55"/>
      <c r="S90" s="64"/>
      <c r="T90" s="64"/>
      <c r="U90" s="33"/>
    </row>
    <row r="91" spans="1:22" x14ac:dyDescent="0.2">
      <c r="A91" s="55"/>
      <c r="B91" s="55"/>
      <c r="C91" s="55"/>
      <c r="D91" s="55"/>
      <c r="E91" s="55"/>
      <c r="F91" s="55"/>
      <c r="G91" s="55"/>
      <c r="H91" s="55"/>
      <c r="J91" s="85"/>
      <c r="K91" s="85"/>
      <c r="M91" s="64"/>
      <c r="N91" s="64"/>
      <c r="O91" s="64"/>
      <c r="P91" s="55"/>
      <c r="Q91" s="55"/>
      <c r="R91" s="55"/>
      <c r="S91" s="64"/>
      <c r="T91" s="64"/>
      <c r="U91" s="34"/>
    </row>
    <row r="92" spans="1:22" x14ac:dyDescent="0.2">
      <c r="A92" s="41"/>
      <c r="B92" s="41"/>
      <c r="C92" s="41"/>
      <c r="D92" s="33"/>
      <c r="E92" s="41"/>
      <c r="F92" s="41"/>
      <c r="G92" s="41"/>
      <c r="H92" s="33"/>
      <c r="I92" s="33"/>
      <c r="J92" s="34"/>
      <c r="K92" s="34"/>
      <c r="L92" s="33"/>
      <c r="M92" s="73"/>
      <c r="N92" s="72"/>
      <c r="O92" s="72"/>
      <c r="P92" s="72"/>
      <c r="Q92" s="72"/>
      <c r="R92" s="72"/>
      <c r="S92" s="72"/>
      <c r="T92" s="72"/>
      <c r="U92" s="34"/>
    </row>
    <row r="93" spans="1:22" x14ac:dyDescent="0.2">
      <c r="A93" s="41"/>
      <c r="B93" s="41"/>
      <c r="C93" s="41"/>
      <c r="D93" s="33"/>
      <c r="E93" s="41"/>
      <c r="F93" s="41"/>
      <c r="G93" s="41"/>
      <c r="H93" s="33"/>
      <c r="I93" s="33"/>
      <c r="J93" s="34"/>
      <c r="K93" s="34"/>
      <c r="L93" s="33"/>
      <c r="M93" s="73"/>
      <c r="N93" s="72"/>
      <c r="O93" s="72"/>
      <c r="P93" s="72"/>
      <c r="Q93" s="72"/>
      <c r="R93" s="72"/>
      <c r="S93" s="72"/>
      <c r="T93" s="72"/>
      <c r="U93" s="34"/>
    </row>
    <row r="94" spans="1:22" x14ac:dyDescent="0.2">
      <c r="A94" s="41"/>
      <c r="B94" s="41"/>
      <c r="C94" s="41"/>
      <c r="D94" s="33"/>
      <c r="E94" s="41"/>
      <c r="F94" s="41"/>
      <c r="G94" s="41"/>
      <c r="H94" s="33"/>
      <c r="I94" s="33"/>
      <c r="J94" s="34"/>
      <c r="K94" s="34"/>
      <c r="L94" s="33"/>
      <c r="M94" s="73"/>
      <c r="N94" s="72"/>
      <c r="O94" s="72"/>
      <c r="P94" s="72"/>
      <c r="Q94" s="72"/>
      <c r="R94" s="72"/>
      <c r="S94" s="72"/>
      <c r="T94" s="72"/>
      <c r="U94" s="34"/>
    </row>
    <row r="95" spans="1:22" x14ac:dyDescent="0.2">
      <c r="A95" s="41"/>
      <c r="B95" s="41"/>
      <c r="C95" s="41"/>
      <c r="D95" s="33"/>
      <c r="E95" s="41"/>
      <c r="F95" s="41"/>
      <c r="G95" s="41"/>
      <c r="H95" s="33"/>
      <c r="I95" s="33"/>
      <c r="J95" s="34"/>
      <c r="K95" s="34"/>
      <c r="L95" s="33"/>
      <c r="M95" s="73"/>
      <c r="N95" s="72"/>
      <c r="O95" s="72"/>
      <c r="P95" s="72"/>
      <c r="Q95" s="72"/>
      <c r="R95" s="72"/>
      <c r="S95" s="72"/>
      <c r="T95" s="72"/>
      <c r="U95" s="34"/>
    </row>
    <row r="96" spans="1:22" x14ac:dyDescent="0.2">
      <c r="A96" s="41"/>
      <c r="B96" s="41"/>
      <c r="C96" s="41"/>
      <c r="D96" s="33"/>
      <c r="E96" s="41"/>
      <c r="F96" s="41"/>
      <c r="G96" s="41"/>
      <c r="H96" s="33"/>
      <c r="I96" s="33"/>
      <c r="J96" s="34"/>
      <c r="K96" s="34"/>
      <c r="L96" s="33"/>
      <c r="M96" s="73"/>
      <c r="N96" s="72"/>
      <c r="O96" s="72"/>
      <c r="P96" s="72"/>
      <c r="Q96" s="72"/>
      <c r="R96" s="72"/>
      <c r="S96" s="72"/>
      <c r="T96" s="72"/>
      <c r="U96" s="34"/>
    </row>
    <row r="97" spans="1:21" x14ac:dyDescent="0.2">
      <c r="A97" s="41"/>
      <c r="B97" s="41"/>
      <c r="C97" s="41"/>
      <c r="D97" s="33"/>
      <c r="E97" s="41"/>
      <c r="F97" s="41"/>
      <c r="G97" s="41"/>
      <c r="H97" s="33"/>
      <c r="I97" s="33"/>
      <c r="J97" s="34"/>
      <c r="K97" s="34"/>
      <c r="L97" s="33"/>
      <c r="M97" s="73"/>
      <c r="N97" s="72"/>
      <c r="O97" s="72"/>
      <c r="P97" s="72"/>
      <c r="Q97" s="72"/>
      <c r="R97" s="72"/>
      <c r="S97" s="72"/>
      <c r="T97" s="72"/>
      <c r="U97" s="34"/>
    </row>
    <row r="98" spans="1:21" x14ac:dyDescent="0.2">
      <c r="A98" s="41"/>
      <c r="B98" s="41"/>
      <c r="C98" s="41"/>
      <c r="D98" s="33"/>
      <c r="E98" s="41"/>
      <c r="F98" s="41"/>
      <c r="G98" s="41"/>
      <c r="H98" s="33"/>
      <c r="I98" s="33"/>
      <c r="J98" s="34"/>
      <c r="K98" s="34"/>
      <c r="L98" s="33"/>
      <c r="M98" s="73"/>
      <c r="N98" s="72"/>
      <c r="O98" s="72"/>
      <c r="P98" s="72"/>
      <c r="Q98" s="72"/>
      <c r="R98" s="72"/>
      <c r="S98" s="72"/>
      <c r="T98" s="72"/>
      <c r="U98" s="34"/>
    </row>
    <row r="99" spans="1:21" x14ac:dyDescent="0.2">
      <c r="A99" s="41"/>
      <c r="B99" s="41"/>
      <c r="C99" s="41"/>
      <c r="D99" s="33"/>
      <c r="E99" s="41"/>
      <c r="F99" s="41"/>
      <c r="G99" s="41"/>
      <c r="H99" s="33"/>
      <c r="I99" s="33"/>
      <c r="J99" s="34"/>
      <c r="K99" s="34"/>
      <c r="L99" s="33"/>
      <c r="M99" s="73"/>
      <c r="N99" s="72"/>
      <c r="O99" s="72"/>
      <c r="P99" s="72"/>
      <c r="Q99" s="72"/>
      <c r="R99" s="72"/>
      <c r="S99" s="72"/>
      <c r="T99" s="72"/>
      <c r="U99" s="34"/>
    </row>
    <row r="100" spans="1:21" x14ac:dyDescent="0.2">
      <c r="A100" s="41"/>
      <c r="B100" s="41"/>
      <c r="C100" s="41"/>
      <c r="D100" s="33"/>
      <c r="E100" s="41"/>
      <c r="F100" s="41"/>
      <c r="G100" s="41"/>
      <c r="H100" s="33"/>
      <c r="I100" s="33"/>
      <c r="J100" s="34"/>
      <c r="K100" s="34"/>
      <c r="L100" s="33"/>
      <c r="M100" s="73"/>
      <c r="N100" s="72"/>
      <c r="O100" s="72"/>
      <c r="P100" s="72"/>
      <c r="Q100" s="72"/>
      <c r="R100" s="72"/>
      <c r="S100" s="72"/>
      <c r="T100" s="72"/>
      <c r="U100" s="34"/>
    </row>
    <row r="101" spans="1:21" x14ac:dyDescent="0.2">
      <c r="A101" s="71">
        <v>2</v>
      </c>
      <c r="B101" s="71" t="s">
        <v>17</v>
      </c>
      <c r="C101" s="71" t="s">
        <v>43</v>
      </c>
      <c r="D101" s="71">
        <v>0.77810000000000001</v>
      </c>
      <c r="E101" s="71">
        <v>89</v>
      </c>
      <c r="F101" s="71">
        <v>355.5</v>
      </c>
      <c r="G101" s="71">
        <v>39.127000000000002</v>
      </c>
      <c r="H101" s="71">
        <v>3012</v>
      </c>
      <c r="I101" s="71">
        <v>-29.212</v>
      </c>
      <c r="L101" s="71">
        <v>1.08536E-2</v>
      </c>
      <c r="M101"/>
      <c r="O101" s="72"/>
      <c r="P101" s="71">
        <v>98929</v>
      </c>
      <c r="Q101" s="71">
        <v>4952</v>
      </c>
      <c r="R101" s="71">
        <v>1466238</v>
      </c>
      <c r="S101" s="72"/>
      <c r="T101" s="72"/>
      <c r="U101" s="34"/>
    </row>
    <row r="102" spans="1:21" x14ac:dyDescent="0.2">
      <c r="A102" s="71">
        <v>3</v>
      </c>
      <c r="B102" s="71" t="s">
        <v>17</v>
      </c>
      <c r="C102" s="71" t="s">
        <v>44</v>
      </c>
      <c r="D102" s="71">
        <v>0.57689999999999997</v>
      </c>
      <c r="E102" s="71">
        <v>89</v>
      </c>
      <c r="F102" s="71">
        <v>356.3</v>
      </c>
      <c r="G102" s="71">
        <v>28.28</v>
      </c>
      <c r="H102" s="71">
        <v>2249</v>
      </c>
      <c r="I102" s="71">
        <v>-29.157</v>
      </c>
      <c r="L102" s="71">
        <v>1.08542E-2</v>
      </c>
      <c r="M102"/>
      <c r="O102" s="72"/>
      <c r="P102" s="71">
        <v>74291</v>
      </c>
      <c r="Q102" s="71">
        <v>4949</v>
      </c>
      <c r="R102" s="71">
        <v>1089374</v>
      </c>
      <c r="S102" s="72"/>
      <c r="T102" s="72"/>
      <c r="U102" s="34"/>
    </row>
    <row r="103" spans="1:21" x14ac:dyDescent="0.2">
      <c r="A103" s="71">
        <v>4</v>
      </c>
      <c r="B103" s="71" t="s">
        <v>12</v>
      </c>
      <c r="C103" s="71" t="s">
        <v>45</v>
      </c>
      <c r="D103" s="71">
        <v>0.56259999999999999</v>
      </c>
      <c r="E103" s="71">
        <v>89</v>
      </c>
      <c r="F103" s="71">
        <v>356.6</v>
      </c>
      <c r="G103" s="71">
        <v>29.477</v>
      </c>
      <c r="H103" s="71">
        <v>2345</v>
      </c>
      <c r="I103" s="71">
        <v>-34.58</v>
      </c>
      <c r="L103" s="71">
        <v>1.07936E-2</v>
      </c>
      <c r="M103"/>
      <c r="O103" s="72"/>
      <c r="P103" s="71">
        <v>77825</v>
      </c>
      <c r="Q103" s="71">
        <v>4955</v>
      </c>
      <c r="R103" s="71">
        <v>1142106</v>
      </c>
      <c r="S103" s="72"/>
      <c r="T103" s="72"/>
      <c r="U103" s="34"/>
    </row>
    <row r="104" spans="1:21" x14ac:dyDescent="0.2">
      <c r="A104" s="71">
        <v>5</v>
      </c>
      <c r="B104" s="71" t="s">
        <v>12</v>
      </c>
      <c r="C104" s="71" t="s">
        <v>46</v>
      </c>
      <c r="D104" s="71">
        <v>0.53239999999999998</v>
      </c>
      <c r="E104" s="71">
        <v>89</v>
      </c>
      <c r="F104" s="71">
        <v>357</v>
      </c>
      <c r="G104" s="71">
        <v>27.954999999999998</v>
      </c>
      <c r="H104" s="71">
        <v>2228</v>
      </c>
      <c r="I104" s="71">
        <v>-34.427999999999997</v>
      </c>
      <c r="L104" s="71">
        <v>1.0795300000000001E-2</v>
      </c>
      <c r="M104"/>
      <c r="O104" s="72"/>
      <c r="P104" s="71">
        <v>73290</v>
      </c>
      <c r="Q104" s="71">
        <v>4954</v>
      </c>
      <c r="R104" s="71">
        <v>1081678</v>
      </c>
      <c r="S104" s="72"/>
      <c r="T104" s="72"/>
      <c r="U104" s="34"/>
    </row>
    <row r="105" spans="1:21" x14ac:dyDescent="0.2">
      <c r="A105" s="71">
        <v>6</v>
      </c>
      <c r="B105" s="71" t="s">
        <v>149</v>
      </c>
      <c r="C105" s="71" t="s">
        <v>47</v>
      </c>
      <c r="D105" s="71">
        <v>0.5</v>
      </c>
      <c r="E105" s="71">
        <v>89</v>
      </c>
      <c r="F105" s="71">
        <v>364.5</v>
      </c>
      <c r="G105" s="71">
        <v>13.813000000000001</v>
      </c>
      <c r="H105" s="71">
        <v>1175</v>
      </c>
      <c r="I105" s="71">
        <v>-26.416</v>
      </c>
      <c r="L105" s="71">
        <v>1.0884899999999999E-2</v>
      </c>
      <c r="M105"/>
      <c r="O105" s="72"/>
      <c r="P105" s="71">
        <v>38945</v>
      </c>
      <c r="Q105" s="71">
        <v>4958</v>
      </c>
      <c r="R105" s="71">
        <v>552440</v>
      </c>
      <c r="S105" s="72"/>
      <c r="T105" s="72"/>
      <c r="U105" s="34"/>
    </row>
    <row r="106" spans="1:21" x14ac:dyDescent="0.2">
      <c r="A106" s="71">
        <v>7</v>
      </c>
      <c r="B106" s="71" t="s">
        <v>151</v>
      </c>
      <c r="C106" s="71" t="s">
        <v>48</v>
      </c>
      <c r="D106" s="71">
        <v>0.47</v>
      </c>
      <c r="E106" s="71">
        <v>89</v>
      </c>
      <c r="F106" s="71">
        <v>363.5</v>
      </c>
      <c r="G106" s="71">
        <v>22.408999999999999</v>
      </c>
      <c r="H106" s="71">
        <v>1848</v>
      </c>
      <c r="I106" s="71">
        <v>-29.574999999999999</v>
      </c>
      <c r="L106" s="71">
        <v>1.08495E-2</v>
      </c>
      <c r="M106"/>
      <c r="O106" s="72"/>
      <c r="P106" s="71">
        <v>62712</v>
      </c>
      <c r="Q106" s="71">
        <v>4961</v>
      </c>
      <c r="R106" s="71">
        <v>893425</v>
      </c>
      <c r="S106" s="72"/>
      <c r="T106" s="72"/>
      <c r="U106" s="34"/>
    </row>
    <row r="107" spans="1:21" x14ac:dyDescent="0.2">
      <c r="A107" s="71">
        <v>8</v>
      </c>
      <c r="B107" s="71" t="s">
        <v>153</v>
      </c>
      <c r="C107" s="71" t="s">
        <v>49</v>
      </c>
      <c r="D107" s="71">
        <v>0.6</v>
      </c>
      <c r="E107" s="71">
        <v>89</v>
      </c>
      <c r="F107" s="71">
        <v>363.5</v>
      </c>
      <c r="G107" s="71">
        <v>22.036000000000001</v>
      </c>
      <c r="H107" s="71">
        <v>1824</v>
      </c>
      <c r="I107" s="71">
        <v>-29.491</v>
      </c>
      <c r="L107" s="71">
        <v>1.0850500000000001E-2</v>
      </c>
      <c r="M107"/>
      <c r="O107" s="72"/>
      <c r="P107" s="71">
        <v>61692</v>
      </c>
      <c r="Q107" s="71">
        <v>4964</v>
      </c>
      <c r="R107" s="71">
        <v>877160</v>
      </c>
      <c r="S107" s="72"/>
      <c r="T107" s="72"/>
      <c r="U107" s="34"/>
    </row>
    <row r="108" spans="1:21" x14ac:dyDescent="0.2">
      <c r="A108" s="71">
        <v>9</v>
      </c>
      <c r="B108" s="71" t="s">
        <v>155</v>
      </c>
      <c r="C108" s="71" t="s">
        <v>50</v>
      </c>
      <c r="D108" s="71">
        <v>0.52</v>
      </c>
      <c r="E108" s="71">
        <v>89</v>
      </c>
      <c r="F108" s="71">
        <v>364.3</v>
      </c>
      <c r="G108" s="71">
        <v>11.022</v>
      </c>
      <c r="H108" s="71">
        <v>952</v>
      </c>
      <c r="I108" s="71">
        <v>-25.581</v>
      </c>
      <c r="L108" s="71">
        <v>1.08942E-2</v>
      </c>
      <c r="M108"/>
      <c r="O108" s="72"/>
      <c r="P108" s="71">
        <v>32820</v>
      </c>
      <c r="Q108" s="71">
        <v>4969</v>
      </c>
      <c r="R108" s="71">
        <v>461631</v>
      </c>
      <c r="S108" s="72"/>
      <c r="T108" s="72"/>
      <c r="U108" s="34"/>
    </row>
    <row r="109" spans="1:21" x14ac:dyDescent="0.2">
      <c r="A109" s="71">
        <v>10</v>
      </c>
      <c r="B109" s="71" t="s">
        <v>157</v>
      </c>
      <c r="C109" s="71" t="s">
        <v>51</v>
      </c>
      <c r="D109" s="71">
        <v>0.55000000000000004</v>
      </c>
      <c r="E109" s="71">
        <v>89</v>
      </c>
      <c r="F109" s="71">
        <v>364.1</v>
      </c>
      <c r="G109" s="71">
        <v>14.656000000000001</v>
      </c>
      <c r="H109" s="71">
        <v>1247</v>
      </c>
      <c r="I109" s="71">
        <v>-25.687999999999999</v>
      </c>
      <c r="L109" s="71">
        <v>1.0893E-2</v>
      </c>
      <c r="M109"/>
      <c r="O109" s="72"/>
      <c r="P109" s="71">
        <v>42507</v>
      </c>
      <c r="Q109" s="71">
        <v>4965</v>
      </c>
      <c r="R109" s="71">
        <v>599898</v>
      </c>
      <c r="S109" s="72"/>
      <c r="T109" s="72"/>
      <c r="U109" s="34"/>
    </row>
    <row r="110" spans="1:21" x14ac:dyDescent="0.2">
      <c r="A110" s="71">
        <v>11</v>
      </c>
      <c r="B110" s="71" t="s">
        <v>159</v>
      </c>
      <c r="C110" s="71" t="s">
        <v>52</v>
      </c>
      <c r="D110" s="71">
        <v>0.55000000000000004</v>
      </c>
      <c r="E110" s="71">
        <v>89</v>
      </c>
      <c r="F110" s="71">
        <v>363.2</v>
      </c>
      <c r="G110" s="71">
        <v>22.526</v>
      </c>
      <c r="H110" s="71">
        <v>1869</v>
      </c>
      <c r="I110" s="71">
        <v>-26.265999999999998</v>
      </c>
      <c r="L110" s="71">
        <v>1.08865E-2</v>
      </c>
      <c r="M110"/>
      <c r="O110" s="72"/>
      <c r="P110" s="71">
        <v>63069</v>
      </c>
      <c r="Q110" s="71">
        <v>4966</v>
      </c>
      <c r="R110" s="71">
        <v>892831</v>
      </c>
      <c r="S110" s="72"/>
      <c r="T110" s="72"/>
      <c r="U110" s="34"/>
    </row>
    <row r="111" spans="1:21" x14ac:dyDescent="0.2">
      <c r="A111" s="71">
        <v>12</v>
      </c>
      <c r="B111" s="71" t="s">
        <v>161</v>
      </c>
      <c r="C111" s="71" t="s">
        <v>53</v>
      </c>
      <c r="D111" s="71">
        <v>0.52</v>
      </c>
      <c r="E111" s="71">
        <v>89</v>
      </c>
      <c r="F111" s="71">
        <v>363.2</v>
      </c>
      <c r="G111" s="71">
        <v>24.248999999999999</v>
      </c>
      <c r="H111" s="71">
        <v>1998</v>
      </c>
      <c r="I111" s="71">
        <v>-26.164000000000001</v>
      </c>
      <c r="L111" s="71">
        <v>1.08877E-2</v>
      </c>
      <c r="M111"/>
      <c r="O111" s="72"/>
      <c r="P111" s="71">
        <v>67275</v>
      </c>
      <c r="Q111" s="71">
        <v>4964</v>
      </c>
      <c r="R111" s="71">
        <v>953537</v>
      </c>
      <c r="S111" s="72"/>
      <c r="T111" s="72"/>
      <c r="U111" s="34"/>
    </row>
    <row r="112" spans="1:21" x14ac:dyDescent="0.2">
      <c r="A112" s="71">
        <v>13</v>
      </c>
      <c r="B112" s="71" t="s">
        <v>163</v>
      </c>
      <c r="C112" s="71" t="s">
        <v>54</v>
      </c>
      <c r="D112" s="71">
        <v>0.5</v>
      </c>
      <c r="E112" s="71">
        <v>89</v>
      </c>
      <c r="F112" s="71">
        <v>364.3</v>
      </c>
      <c r="G112" s="71">
        <v>12.827999999999999</v>
      </c>
      <c r="H112" s="71">
        <v>1102</v>
      </c>
      <c r="I112" s="71">
        <v>-25.527000000000001</v>
      </c>
      <c r="L112" s="71">
        <v>1.08948E-2</v>
      </c>
      <c r="M112"/>
      <c r="O112" s="72"/>
      <c r="P112" s="71">
        <v>37653</v>
      </c>
      <c r="Q112" s="71">
        <v>4966</v>
      </c>
      <c r="R112" s="71">
        <v>529163</v>
      </c>
      <c r="S112" s="72"/>
      <c r="T112" s="72"/>
      <c r="U112" s="34"/>
    </row>
    <row r="113" spans="1:21" x14ac:dyDescent="0.2">
      <c r="A113" s="71">
        <v>14</v>
      </c>
      <c r="B113" s="71" t="s">
        <v>165</v>
      </c>
      <c r="C113" s="71" t="s">
        <v>55</v>
      </c>
      <c r="D113" s="71">
        <v>0.56000000000000005</v>
      </c>
      <c r="E113" s="71">
        <v>89</v>
      </c>
      <c r="F113" s="71">
        <v>364.1</v>
      </c>
      <c r="G113" s="71">
        <v>16.504000000000001</v>
      </c>
      <c r="H113" s="71">
        <v>1397</v>
      </c>
      <c r="I113" s="71">
        <v>-25.516999999999999</v>
      </c>
      <c r="L113" s="71">
        <v>1.0894900000000001E-2</v>
      </c>
      <c r="M113"/>
      <c r="O113" s="72"/>
      <c r="P113" s="71">
        <v>47339</v>
      </c>
      <c r="Q113" s="71">
        <v>4962</v>
      </c>
      <c r="R113" s="71">
        <v>668558</v>
      </c>
      <c r="S113" s="72"/>
      <c r="T113" s="72"/>
      <c r="U113" s="34"/>
    </row>
    <row r="114" spans="1:21" x14ac:dyDescent="0.2">
      <c r="A114" s="71">
        <v>15</v>
      </c>
      <c r="B114" s="71" t="s">
        <v>167</v>
      </c>
      <c r="C114" s="71" t="s">
        <v>56</v>
      </c>
      <c r="D114" s="71">
        <v>0.49</v>
      </c>
      <c r="E114" s="71">
        <v>89</v>
      </c>
      <c r="F114" s="71">
        <v>363.2</v>
      </c>
      <c r="G114" s="71">
        <v>21.835000000000001</v>
      </c>
      <c r="H114" s="71">
        <v>1810</v>
      </c>
      <c r="I114" s="71">
        <v>-32.581000000000003</v>
      </c>
      <c r="L114" s="71">
        <v>1.08159E-2</v>
      </c>
      <c r="M114"/>
      <c r="O114" s="72"/>
      <c r="P114" s="71">
        <v>60953</v>
      </c>
      <c r="Q114" s="71">
        <v>4961</v>
      </c>
      <c r="R114" s="71">
        <v>865733</v>
      </c>
      <c r="S114" s="72"/>
      <c r="T114" s="72"/>
      <c r="U114" s="34"/>
    </row>
    <row r="115" spans="1:21" x14ac:dyDescent="0.2">
      <c r="A115" s="71">
        <v>16</v>
      </c>
      <c r="B115" s="71" t="s">
        <v>169</v>
      </c>
      <c r="C115" s="71" t="s">
        <v>57</v>
      </c>
      <c r="D115" s="71">
        <v>0.47</v>
      </c>
      <c r="E115" s="71">
        <v>89</v>
      </c>
      <c r="F115" s="71">
        <v>363.9</v>
      </c>
      <c r="G115" s="71">
        <v>18.053999999999998</v>
      </c>
      <c r="H115" s="71">
        <v>1521</v>
      </c>
      <c r="I115" s="71">
        <v>-32.012</v>
      </c>
      <c r="L115" s="71">
        <v>1.08223E-2</v>
      </c>
      <c r="M115"/>
      <c r="O115" s="72"/>
      <c r="P115" s="71">
        <v>51548</v>
      </c>
      <c r="Q115" s="71">
        <v>4958</v>
      </c>
      <c r="R115" s="71">
        <v>725844</v>
      </c>
      <c r="S115" s="72"/>
      <c r="T115" s="72"/>
      <c r="U115" s="34"/>
    </row>
    <row r="116" spans="1:21" x14ac:dyDescent="0.2">
      <c r="A116" s="71">
        <v>17</v>
      </c>
      <c r="B116" s="71" t="s">
        <v>171</v>
      </c>
      <c r="C116" s="71" t="s">
        <v>58</v>
      </c>
      <c r="D116" s="71">
        <v>0.51</v>
      </c>
      <c r="E116" s="71">
        <v>89</v>
      </c>
      <c r="F116" s="71">
        <v>363.5</v>
      </c>
      <c r="G116" s="71">
        <v>19.28</v>
      </c>
      <c r="H116" s="71">
        <v>1613</v>
      </c>
      <c r="I116" s="71">
        <v>-32.545999999999999</v>
      </c>
      <c r="L116" s="71">
        <v>1.0816299999999999E-2</v>
      </c>
      <c r="M116"/>
      <c r="O116" s="72"/>
      <c r="P116" s="71">
        <v>54407</v>
      </c>
      <c r="Q116" s="71">
        <v>4959</v>
      </c>
      <c r="R116" s="71">
        <v>769097</v>
      </c>
      <c r="S116" s="72"/>
      <c r="T116" s="72"/>
      <c r="U116" s="34"/>
    </row>
    <row r="117" spans="1:21" x14ac:dyDescent="0.2">
      <c r="A117" s="71">
        <v>18</v>
      </c>
      <c r="B117" s="71" t="s">
        <v>173</v>
      </c>
      <c r="C117" s="71" t="s">
        <v>59</v>
      </c>
      <c r="D117" s="71">
        <v>0.52</v>
      </c>
      <c r="E117" s="71">
        <v>89</v>
      </c>
      <c r="F117" s="71">
        <v>364.3</v>
      </c>
      <c r="G117" s="71">
        <v>16.597000000000001</v>
      </c>
      <c r="H117" s="71">
        <v>1402</v>
      </c>
      <c r="I117" s="71">
        <v>-32.146999999999998</v>
      </c>
      <c r="L117" s="71">
        <v>1.08208E-2</v>
      </c>
      <c r="M117"/>
      <c r="O117" s="72"/>
      <c r="P117" s="71">
        <v>47359</v>
      </c>
      <c r="Q117" s="71">
        <v>4962</v>
      </c>
      <c r="R117" s="71">
        <v>670424</v>
      </c>
      <c r="S117" s="72"/>
      <c r="T117" s="72"/>
      <c r="U117" s="34"/>
    </row>
    <row r="118" spans="1:21" x14ac:dyDescent="0.2">
      <c r="A118" s="71">
        <v>19</v>
      </c>
      <c r="B118" s="71" t="s">
        <v>175</v>
      </c>
      <c r="C118" s="71" t="s">
        <v>60</v>
      </c>
      <c r="D118" s="71">
        <v>0.5</v>
      </c>
      <c r="E118" s="71">
        <v>89</v>
      </c>
      <c r="F118" s="71">
        <v>364.3</v>
      </c>
      <c r="G118" s="71">
        <v>24.818000000000001</v>
      </c>
      <c r="H118" s="71">
        <v>2027</v>
      </c>
      <c r="I118" s="71">
        <v>-32.292999999999999</v>
      </c>
      <c r="L118" s="71">
        <v>1.0819199999999999E-2</v>
      </c>
      <c r="M118"/>
      <c r="O118" s="72"/>
      <c r="P118" s="71">
        <v>68954</v>
      </c>
      <c r="Q118" s="71">
        <v>4979</v>
      </c>
      <c r="R118" s="71">
        <v>980791</v>
      </c>
      <c r="S118" s="72"/>
      <c r="T118" s="72"/>
      <c r="U118" s="34"/>
    </row>
    <row r="119" spans="1:21" x14ac:dyDescent="0.2">
      <c r="A119" s="71">
        <v>20</v>
      </c>
      <c r="B119" s="71" t="s">
        <v>177</v>
      </c>
      <c r="C119" s="71" t="s">
        <v>61</v>
      </c>
      <c r="D119" s="71">
        <v>0.56000000000000005</v>
      </c>
      <c r="E119" s="71">
        <v>89</v>
      </c>
      <c r="F119" s="71">
        <v>364.5</v>
      </c>
      <c r="G119" s="71">
        <v>22.523</v>
      </c>
      <c r="H119" s="71">
        <v>1860</v>
      </c>
      <c r="I119" s="71">
        <v>-32.527999999999999</v>
      </c>
      <c r="L119" s="71">
        <v>1.08165E-2</v>
      </c>
      <c r="M119"/>
      <c r="O119" s="72"/>
      <c r="P119" s="71">
        <v>63094</v>
      </c>
      <c r="Q119" s="71">
        <v>4973</v>
      </c>
      <c r="R119" s="71">
        <v>893260</v>
      </c>
      <c r="S119" s="72"/>
      <c r="T119" s="72"/>
      <c r="U119" s="34"/>
    </row>
    <row r="120" spans="1:21" x14ac:dyDescent="0.2">
      <c r="A120" s="71">
        <v>21</v>
      </c>
      <c r="B120" s="71" t="s">
        <v>179</v>
      </c>
      <c r="C120" s="71" t="s">
        <v>62</v>
      </c>
      <c r="D120" s="71">
        <v>0.6</v>
      </c>
      <c r="E120" s="71">
        <v>89</v>
      </c>
      <c r="F120" s="71">
        <v>368.5</v>
      </c>
      <c r="G120" s="71">
        <v>28.8</v>
      </c>
      <c r="H120" s="71">
        <v>2263</v>
      </c>
      <c r="I120" s="71">
        <v>-32.270000000000003</v>
      </c>
      <c r="L120" s="71">
        <v>1.08194E-2</v>
      </c>
      <c r="M120"/>
      <c r="O120" s="72"/>
      <c r="P120" s="71">
        <v>80229</v>
      </c>
      <c r="Q120" s="71">
        <v>5037</v>
      </c>
      <c r="R120" s="71">
        <v>1163568</v>
      </c>
      <c r="S120" s="72"/>
      <c r="T120" s="72"/>
      <c r="U120" s="34"/>
    </row>
    <row r="121" spans="1:21" x14ac:dyDescent="0.2">
      <c r="A121" s="71">
        <v>22</v>
      </c>
      <c r="B121" s="71" t="s">
        <v>17</v>
      </c>
      <c r="C121" s="71" t="s">
        <v>63</v>
      </c>
      <c r="D121" s="71">
        <v>0.55549999999999999</v>
      </c>
      <c r="E121" s="71">
        <v>89</v>
      </c>
      <c r="F121" s="71">
        <v>362</v>
      </c>
      <c r="G121" s="71">
        <v>26.605</v>
      </c>
      <c r="H121" s="71">
        <v>2077</v>
      </c>
      <c r="I121" s="71">
        <v>-28.919</v>
      </c>
      <c r="L121" s="71">
        <v>1.0856899999999999E-2</v>
      </c>
      <c r="M121"/>
      <c r="O121" s="72"/>
      <c r="P121" s="71">
        <v>72374</v>
      </c>
      <c r="Q121" s="71">
        <v>5022</v>
      </c>
      <c r="R121" s="71">
        <v>1079940</v>
      </c>
      <c r="S121" s="72"/>
      <c r="T121" s="72"/>
      <c r="U121" s="34"/>
    </row>
    <row r="122" spans="1:21" x14ac:dyDescent="0.2">
      <c r="A122" s="71">
        <v>23</v>
      </c>
      <c r="B122" s="71" t="s">
        <v>17</v>
      </c>
      <c r="C122" s="71" t="s">
        <v>14</v>
      </c>
      <c r="D122" s="71">
        <v>0.52290000000000003</v>
      </c>
      <c r="E122" s="71">
        <v>89</v>
      </c>
      <c r="F122" s="71">
        <v>361.6</v>
      </c>
      <c r="G122" s="71">
        <v>24.919</v>
      </c>
      <c r="H122" s="71">
        <v>1968</v>
      </c>
      <c r="I122" s="71">
        <v>-28.652000000000001</v>
      </c>
      <c r="L122" s="71">
        <v>1.08599E-2</v>
      </c>
      <c r="M122"/>
      <c r="O122" s="72"/>
      <c r="P122" s="71">
        <v>68372</v>
      </c>
      <c r="Q122" s="71">
        <v>5015</v>
      </c>
      <c r="R122" s="71">
        <v>1014382</v>
      </c>
      <c r="S122" s="72"/>
      <c r="T122" s="72"/>
      <c r="U122" s="34"/>
    </row>
    <row r="123" spans="1:21" x14ac:dyDescent="0.2">
      <c r="A123" s="71">
        <v>24</v>
      </c>
      <c r="B123" s="71" t="s">
        <v>12</v>
      </c>
      <c r="C123" s="71" t="s">
        <v>15</v>
      </c>
      <c r="D123" s="71">
        <v>0.47460000000000002</v>
      </c>
      <c r="E123" s="71">
        <v>89</v>
      </c>
      <c r="F123" s="71">
        <v>360.5</v>
      </c>
      <c r="G123" s="71">
        <v>24.277999999999999</v>
      </c>
      <c r="H123" s="71">
        <v>1934</v>
      </c>
      <c r="I123" s="71">
        <v>-34.182000000000002</v>
      </c>
      <c r="L123" s="71">
        <v>1.0798E-2</v>
      </c>
      <c r="M123"/>
      <c r="O123" s="72"/>
      <c r="P123" s="71">
        <v>66391</v>
      </c>
      <c r="Q123" s="71">
        <v>5002</v>
      </c>
      <c r="R123" s="71">
        <v>986299</v>
      </c>
      <c r="S123" s="72"/>
      <c r="T123" s="72"/>
      <c r="U123" s="34"/>
    </row>
    <row r="124" spans="1:21" x14ac:dyDescent="0.2">
      <c r="A124" s="71">
        <v>25</v>
      </c>
      <c r="B124" s="71" t="s">
        <v>12</v>
      </c>
      <c r="C124" s="71" t="s">
        <v>16</v>
      </c>
      <c r="D124" s="71">
        <v>0.57869999999999999</v>
      </c>
      <c r="E124" s="71">
        <v>89</v>
      </c>
      <c r="F124" s="71">
        <v>360.3</v>
      </c>
      <c r="G124" s="71">
        <v>30.295999999999999</v>
      </c>
      <c r="H124" s="71">
        <v>2355</v>
      </c>
      <c r="I124" s="71">
        <v>-34.228999999999999</v>
      </c>
      <c r="L124" s="71">
        <v>1.07975E-2</v>
      </c>
      <c r="M124"/>
      <c r="O124" s="72"/>
      <c r="P124" s="71">
        <v>80891</v>
      </c>
      <c r="Q124" s="71">
        <v>4996</v>
      </c>
      <c r="R124" s="71">
        <v>1199550</v>
      </c>
      <c r="S124" s="72"/>
      <c r="T124" s="72"/>
      <c r="U124" s="34"/>
    </row>
    <row r="125" spans="1:21" x14ac:dyDescent="0.2">
      <c r="A125" s="71">
        <v>26</v>
      </c>
      <c r="B125" s="71" t="s">
        <v>185</v>
      </c>
      <c r="C125" s="71" t="s">
        <v>18</v>
      </c>
      <c r="D125" s="71">
        <v>0.6</v>
      </c>
      <c r="E125" s="71">
        <v>89</v>
      </c>
      <c r="F125" s="71">
        <v>366.6</v>
      </c>
      <c r="G125" s="71">
        <v>26.058</v>
      </c>
      <c r="H125" s="71">
        <v>2101</v>
      </c>
      <c r="I125" s="71">
        <v>-31.885999999999999</v>
      </c>
      <c r="L125" s="71">
        <v>1.08237E-2</v>
      </c>
      <c r="M125"/>
      <c r="O125" s="72"/>
      <c r="P125" s="71">
        <v>72519</v>
      </c>
      <c r="Q125" s="71">
        <v>5006</v>
      </c>
      <c r="R125" s="71">
        <v>1038066</v>
      </c>
      <c r="S125" s="72"/>
      <c r="T125" s="72"/>
      <c r="U125" s="34"/>
    </row>
    <row r="126" spans="1:21" x14ac:dyDescent="0.2">
      <c r="A126" s="71">
        <v>27</v>
      </c>
      <c r="B126" s="71" t="s">
        <v>187</v>
      </c>
      <c r="C126" s="71" t="s">
        <v>19</v>
      </c>
      <c r="D126" s="71">
        <v>0.52</v>
      </c>
      <c r="E126" s="71">
        <v>89</v>
      </c>
      <c r="F126" s="71">
        <v>366.6</v>
      </c>
      <c r="G126" s="71">
        <v>25.126000000000001</v>
      </c>
      <c r="H126" s="71">
        <v>2048</v>
      </c>
      <c r="I126" s="71">
        <v>-31.84</v>
      </c>
      <c r="L126" s="71">
        <v>1.0824200000000001E-2</v>
      </c>
      <c r="M126"/>
      <c r="O126" s="72"/>
      <c r="P126" s="71">
        <v>70595</v>
      </c>
      <c r="Q126" s="71">
        <v>5007</v>
      </c>
      <c r="R126" s="71">
        <v>1000500</v>
      </c>
      <c r="S126" s="72"/>
      <c r="T126" s="72"/>
      <c r="U126" s="34"/>
    </row>
    <row r="127" spans="1:21" x14ac:dyDescent="0.2">
      <c r="A127" s="71">
        <v>28</v>
      </c>
      <c r="B127" s="71" t="s">
        <v>189</v>
      </c>
      <c r="C127" s="71" t="s">
        <v>20</v>
      </c>
      <c r="D127" s="71">
        <v>0.47</v>
      </c>
      <c r="E127" s="71">
        <v>89</v>
      </c>
      <c r="F127" s="71">
        <v>366.6</v>
      </c>
      <c r="G127" s="71">
        <v>22.317</v>
      </c>
      <c r="H127" s="71">
        <v>1826</v>
      </c>
      <c r="I127" s="71">
        <v>-32.11</v>
      </c>
      <c r="L127" s="71">
        <v>1.08212E-2</v>
      </c>
      <c r="M127"/>
      <c r="O127" s="72"/>
      <c r="P127" s="71">
        <v>62992</v>
      </c>
      <c r="Q127" s="71">
        <v>5006</v>
      </c>
      <c r="R127" s="71">
        <v>897278</v>
      </c>
      <c r="S127" s="72"/>
      <c r="T127" s="72"/>
      <c r="U127" s="34"/>
    </row>
    <row r="128" spans="1:21" x14ac:dyDescent="0.2">
      <c r="A128" s="71">
        <v>29</v>
      </c>
      <c r="B128" s="71" t="s">
        <v>191</v>
      </c>
      <c r="C128" s="71" t="s">
        <v>21</v>
      </c>
      <c r="D128" s="71">
        <v>0.55000000000000004</v>
      </c>
      <c r="E128" s="71">
        <v>89</v>
      </c>
      <c r="F128" s="71">
        <v>368.7</v>
      </c>
      <c r="G128" s="71">
        <v>18.087</v>
      </c>
      <c r="H128" s="71">
        <v>1502</v>
      </c>
      <c r="I128" s="71">
        <v>-30.971</v>
      </c>
      <c r="L128" s="71">
        <v>1.08339E-2</v>
      </c>
      <c r="M128"/>
      <c r="O128" s="33"/>
      <c r="P128" s="71">
        <v>51968</v>
      </c>
      <c r="Q128" s="71">
        <v>5003</v>
      </c>
      <c r="R128" s="71">
        <v>737449</v>
      </c>
      <c r="S128" s="33"/>
      <c r="T128" s="33"/>
      <c r="U128" s="34"/>
    </row>
    <row r="129" spans="1:21" x14ac:dyDescent="0.2">
      <c r="A129" s="71">
        <v>30</v>
      </c>
      <c r="B129" s="71" t="s">
        <v>193</v>
      </c>
      <c r="C129" s="71" t="s">
        <v>22</v>
      </c>
      <c r="D129" s="71">
        <v>0.51</v>
      </c>
      <c r="E129" s="71">
        <v>89</v>
      </c>
      <c r="F129" s="71">
        <v>367</v>
      </c>
      <c r="G129" s="71">
        <v>18.844000000000001</v>
      </c>
      <c r="H129" s="71">
        <v>1560</v>
      </c>
      <c r="I129" s="71">
        <v>-33.241</v>
      </c>
      <c r="L129" s="71">
        <v>1.08086E-2</v>
      </c>
      <c r="M129"/>
      <c r="O129" s="33"/>
      <c r="P129" s="71">
        <v>53734</v>
      </c>
      <c r="Q129" s="71">
        <v>4997</v>
      </c>
      <c r="R129" s="71">
        <v>763116</v>
      </c>
      <c r="S129" s="33"/>
      <c r="T129" s="33"/>
      <c r="U129" s="34"/>
    </row>
    <row r="130" spans="1:21" x14ac:dyDescent="0.2">
      <c r="A130" s="71">
        <v>31</v>
      </c>
      <c r="B130" s="71" t="s">
        <v>195</v>
      </c>
      <c r="C130" s="71" t="s">
        <v>90</v>
      </c>
      <c r="D130" s="71">
        <v>0.49</v>
      </c>
      <c r="E130" s="71">
        <v>89</v>
      </c>
      <c r="F130" s="71">
        <v>366</v>
      </c>
      <c r="G130" s="71">
        <v>26.553999999999998</v>
      </c>
      <c r="H130" s="71">
        <v>2148</v>
      </c>
      <c r="I130" s="71">
        <v>-32.265999999999998</v>
      </c>
      <c r="L130" s="71">
        <v>1.0819499999999999E-2</v>
      </c>
      <c r="M130"/>
      <c r="O130" s="33"/>
      <c r="P130" s="71">
        <v>73320</v>
      </c>
      <c r="Q130" s="71">
        <v>4999</v>
      </c>
      <c r="R130" s="71">
        <v>1043473</v>
      </c>
      <c r="S130" s="33"/>
      <c r="T130" s="33"/>
      <c r="U130" s="34"/>
    </row>
    <row r="131" spans="1:21" x14ac:dyDescent="0.2">
      <c r="A131" s="71">
        <v>33</v>
      </c>
      <c r="B131" s="71" t="s">
        <v>199</v>
      </c>
      <c r="C131" s="71" t="s">
        <v>92</v>
      </c>
      <c r="D131" s="71">
        <v>0.49</v>
      </c>
      <c r="E131" s="71">
        <v>89</v>
      </c>
      <c r="F131" s="71">
        <v>365.8</v>
      </c>
      <c r="G131" s="71">
        <v>25.172999999999998</v>
      </c>
      <c r="H131" s="71">
        <v>2039</v>
      </c>
      <c r="I131" s="71">
        <v>-32.442999999999998</v>
      </c>
      <c r="L131" s="71">
        <v>1.0817500000000001E-2</v>
      </c>
      <c r="M131"/>
      <c r="O131" s="33"/>
      <c r="P131" s="71">
        <v>69771</v>
      </c>
      <c r="Q131" s="71">
        <v>4996</v>
      </c>
      <c r="R131" s="71">
        <v>994046</v>
      </c>
      <c r="S131" s="33"/>
      <c r="T131" s="33"/>
      <c r="U131" s="34"/>
    </row>
    <row r="132" spans="1:21" x14ac:dyDescent="0.2">
      <c r="A132" s="71">
        <v>34</v>
      </c>
      <c r="B132" s="71" t="s">
        <v>201</v>
      </c>
      <c r="C132" s="71" t="s">
        <v>93</v>
      </c>
      <c r="D132" s="71">
        <v>0.54</v>
      </c>
      <c r="E132" s="71">
        <v>89</v>
      </c>
      <c r="F132" s="71">
        <v>362.2</v>
      </c>
      <c r="G132" s="71">
        <v>31.352</v>
      </c>
      <c r="H132" s="71">
        <v>2477</v>
      </c>
      <c r="I132" s="71">
        <v>-29.082999999999998</v>
      </c>
      <c r="L132" s="71">
        <v>1.0855E-2</v>
      </c>
      <c r="M132"/>
      <c r="O132" s="33"/>
      <c r="P132" s="71">
        <v>84269</v>
      </c>
      <c r="Q132" s="71">
        <v>4983</v>
      </c>
      <c r="R132" s="71">
        <v>1216997</v>
      </c>
      <c r="S132" s="33"/>
      <c r="T132" s="33"/>
      <c r="U132" s="34"/>
    </row>
    <row r="133" spans="1:21" x14ac:dyDescent="0.2">
      <c r="A133" s="71">
        <v>35</v>
      </c>
      <c r="B133" s="71" t="s">
        <v>203</v>
      </c>
      <c r="C133" s="71" t="s">
        <v>94</v>
      </c>
      <c r="D133" s="71">
        <v>0.48</v>
      </c>
      <c r="E133" s="71">
        <v>89</v>
      </c>
      <c r="F133" s="71">
        <v>362.2</v>
      </c>
      <c r="G133" s="71">
        <v>28.687000000000001</v>
      </c>
      <c r="H133" s="71">
        <v>2282</v>
      </c>
      <c r="I133" s="71">
        <v>-31.609000000000002</v>
      </c>
      <c r="L133" s="71">
        <v>1.0826799999999999E-2</v>
      </c>
      <c r="M133"/>
      <c r="O133" s="33"/>
      <c r="P133" s="71">
        <v>77464</v>
      </c>
      <c r="Q133" s="71">
        <v>4991</v>
      </c>
      <c r="R133" s="71">
        <v>1119605</v>
      </c>
      <c r="S133" s="33"/>
      <c r="T133" s="33"/>
      <c r="U133" s="34"/>
    </row>
    <row r="134" spans="1:21" x14ac:dyDescent="0.2">
      <c r="A134" s="71">
        <v>36</v>
      </c>
      <c r="B134" s="71" t="s">
        <v>205</v>
      </c>
      <c r="C134" s="71" t="s">
        <v>95</v>
      </c>
      <c r="D134" s="71">
        <v>0.59</v>
      </c>
      <c r="E134" s="71">
        <v>89</v>
      </c>
      <c r="F134" s="71">
        <v>362.6</v>
      </c>
      <c r="G134" s="71">
        <v>26.042999999999999</v>
      </c>
      <c r="H134" s="71">
        <v>2081</v>
      </c>
      <c r="I134" s="71">
        <v>-30.878</v>
      </c>
      <c r="L134" s="71">
        <v>1.0834999999999999E-2</v>
      </c>
      <c r="M134"/>
      <c r="O134" s="33"/>
      <c r="P134" s="71">
        <v>70235</v>
      </c>
      <c r="Q134" s="71">
        <v>4998</v>
      </c>
      <c r="R134" s="71">
        <v>1018956</v>
      </c>
      <c r="S134" s="33"/>
      <c r="T134" s="33"/>
      <c r="U134" s="34"/>
    </row>
    <row r="135" spans="1:21" x14ac:dyDescent="0.2">
      <c r="A135" s="71">
        <v>37</v>
      </c>
      <c r="B135" s="71" t="s">
        <v>207</v>
      </c>
      <c r="C135" s="71" t="s">
        <v>96</v>
      </c>
      <c r="D135" s="71">
        <v>0.45</v>
      </c>
      <c r="E135" s="71">
        <v>89</v>
      </c>
      <c r="F135" s="71">
        <v>363</v>
      </c>
      <c r="G135" s="71">
        <v>21.861999999999998</v>
      </c>
      <c r="H135" s="71">
        <v>1779</v>
      </c>
      <c r="I135" s="71">
        <v>-29.948</v>
      </c>
      <c r="L135" s="71">
        <v>1.08454E-2</v>
      </c>
      <c r="M135"/>
      <c r="O135" s="33"/>
      <c r="P135" s="71">
        <v>60066</v>
      </c>
      <c r="Q135" s="71">
        <v>4993</v>
      </c>
      <c r="R135" s="71">
        <v>863376</v>
      </c>
      <c r="S135" s="33"/>
      <c r="T135" s="33"/>
      <c r="U135" s="34"/>
    </row>
    <row r="136" spans="1:21" x14ac:dyDescent="0.2">
      <c r="A136" s="71">
        <v>38</v>
      </c>
      <c r="B136" s="71" t="s">
        <v>209</v>
      </c>
      <c r="C136" s="71" t="s">
        <v>97</v>
      </c>
      <c r="D136" s="71">
        <v>0.51</v>
      </c>
      <c r="E136" s="71">
        <v>89</v>
      </c>
      <c r="F136" s="71">
        <v>362.2</v>
      </c>
      <c r="G136" s="71">
        <v>28.009</v>
      </c>
      <c r="H136" s="71">
        <v>2225</v>
      </c>
      <c r="I136" s="71">
        <v>-31.324000000000002</v>
      </c>
      <c r="L136" s="71">
        <v>1.0829999999999999E-2</v>
      </c>
      <c r="M136"/>
      <c r="O136" s="33"/>
      <c r="P136" s="71">
        <v>74763</v>
      </c>
      <c r="Q136" s="71">
        <v>4990</v>
      </c>
      <c r="R136" s="71">
        <v>1082258</v>
      </c>
      <c r="S136" s="33"/>
      <c r="T136" s="33"/>
      <c r="U136" s="34"/>
    </row>
    <row r="137" spans="1:21" x14ac:dyDescent="0.2">
      <c r="A137" s="71">
        <v>39</v>
      </c>
      <c r="B137" s="71" t="s">
        <v>211</v>
      </c>
      <c r="C137" s="71" t="s">
        <v>98</v>
      </c>
      <c r="D137" s="71">
        <v>0.59</v>
      </c>
      <c r="E137" s="71">
        <v>89</v>
      </c>
      <c r="F137" s="71">
        <v>361.6</v>
      </c>
      <c r="G137" s="71">
        <v>32.953000000000003</v>
      </c>
      <c r="H137" s="71">
        <v>2584</v>
      </c>
      <c r="I137" s="71">
        <v>-30.81</v>
      </c>
      <c r="L137" s="71">
        <v>1.08357E-2</v>
      </c>
      <c r="M137"/>
      <c r="O137" s="33"/>
      <c r="P137" s="71">
        <v>86845</v>
      </c>
      <c r="Q137" s="71">
        <v>4994</v>
      </c>
      <c r="R137" s="71">
        <v>1260411</v>
      </c>
      <c r="S137" s="33"/>
      <c r="T137" s="33"/>
      <c r="U137" s="34"/>
    </row>
    <row r="138" spans="1:21" x14ac:dyDescent="0.2">
      <c r="A138" s="71">
        <v>40</v>
      </c>
      <c r="B138" s="71" t="s">
        <v>213</v>
      </c>
      <c r="C138" s="71" t="s">
        <v>99</v>
      </c>
      <c r="D138" s="71">
        <v>0.45</v>
      </c>
      <c r="E138" s="71">
        <v>89</v>
      </c>
      <c r="F138" s="71">
        <v>362.4</v>
      </c>
      <c r="G138" s="71">
        <v>28.811</v>
      </c>
      <c r="H138" s="71">
        <v>2280</v>
      </c>
      <c r="I138" s="71">
        <v>-29.061</v>
      </c>
      <c r="L138" s="71">
        <v>1.08553E-2</v>
      </c>
      <c r="M138"/>
      <c r="O138" s="33"/>
      <c r="P138" s="71">
        <v>76366</v>
      </c>
      <c r="Q138" s="71">
        <v>4995</v>
      </c>
      <c r="R138" s="71">
        <v>1109222</v>
      </c>
      <c r="S138" s="33"/>
      <c r="T138" s="33"/>
      <c r="U138" s="34"/>
    </row>
    <row r="139" spans="1:21" x14ac:dyDescent="0.2">
      <c r="A139" s="71">
        <v>41</v>
      </c>
      <c r="B139" s="71" t="s">
        <v>215</v>
      </c>
      <c r="C139" s="71" t="s">
        <v>100</v>
      </c>
      <c r="D139" s="71">
        <v>0.5</v>
      </c>
      <c r="E139" s="71">
        <v>89</v>
      </c>
      <c r="F139" s="71">
        <v>362.2</v>
      </c>
      <c r="G139" s="71">
        <v>26.513000000000002</v>
      </c>
      <c r="H139" s="71">
        <v>2125</v>
      </c>
      <c r="I139" s="71">
        <v>-31.824000000000002</v>
      </c>
      <c r="L139" s="71">
        <v>1.08244E-2</v>
      </c>
      <c r="M139"/>
      <c r="O139" s="33"/>
      <c r="P139" s="71">
        <v>71245</v>
      </c>
      <c r="Q139" s="71">
        <v>4997</v>
      </c>
      <c r="R139" s="71">
        <v>1026320</v>
      </c>
      <c r="S139" s="33"/>
      <c r="T139" s="33"/>
      <c r="U139" s="34"/>
    </row>
    <row r="140" spans="1:21" x14ac:dyDescent="0.2">
      <c r="A140" s="71">
        <v>42</v>
      </c>
      <c r="B140" s="71" t="s">
        <v>17</v>
      </c>
      <c r="C140" s="71" t="s">
        <v>101</v>
      </c>
      <c r="D140" s="71">
        <v>0.54179999999999995</v>
      </c>
      <c r="E140">
        <v>89</v>
      </c>
      <c r="F140">
        <v>359.9</v>
      </c>
      <c r="G140">
        <v>26.228999999999999</v>
      </c>
      <c r="H140">
        <v>2085</v>
      </c>
      <c r="I140">
        <v>-28.861000000000001</v>
      </c>
      <c r="L140">
        <v>1.0857500000000001E-2</v>
      </c>
      <c r="M140"/>
      <c r="O140" s="33"/>
      <c r="P140">
        <v>70035</v>
      </c>
      <c r="Q140">
        <v>4990</v>
      </c>
      <c r="R140">
        <v>1031129</v>
      </c>
      <c r="S140" s="33"/>
      <c r="T140" s="33"/>
      <c r="U140" s="34"/>
    </row>
    <row r="141" spans="1:21" x14ac:dyDescent="0.2">
      <c r="A141" s="71">
        <v>43</v>
      </c>
      <c r="B141" s="71" t="s">
        <v>17</v>
      </c>
      <c r="C141" s="71" t="s">
        <v>102</v>
      </c>
      <c r="D141" s="71">
        <v>0.58320000000000005</v>
      </c>
      <c r="E141">
        <v>89</v>
      </c>
      <c r="F141">
        <v>359.9</v>
      </c>
      <c r="G141">
        <v>28.582000000000001</v>
      </c>
      <c r="H141">
        <v>2256</v>
      </c>
      <c r="I141">
        <v>-29.207000000000001</v>
      </c>
      <c r="L141">
        <v>1.0853700000000001E-2</v>
      </c>
      <c r="M141"/>
      <c r="O141" s="33"/>
      <c r="P141">
        <v>75547</v>
      </c>
      <c r="Q141">
        <v>4989</v>
      </c>
      <c r="R141">
        <v>1115263</v>
      </c>
      <c r="S141" s="33"/>
      <c r="T141" s="33"/>
      <c r="U141" s="34"/>
    </row>
    <row r="142" spans="1:21" x14ac:dyDescent="0.2">
      <c r="A142" s="71">
        <v>44</v>
      </c>
      <c r="B142" s="71" t="s">
        <v>12</v>
      </c>
      <c r="C142" s="71" t="s">
        <v>103</v>
      </c>
      <c r="D142" s="71">
        <v>0.47410000000000002</v>
      </c>
      <c r="E142">
        <v>89</v>
      </c>
      <c r="F142">
        <v>359.5</v>
      </c>
      <c r="G142">
        <v>24.712</v>
      </c>
      <c r="H142">
        <v>1978</v>
      </c>
      <c r="I142">
        <v>-34.311</v>
      </c>
      <c r="L142">
        <v>1.07966E-2</v>
      </c>
      <c r="M142"/>
      <c r="O142" s="33"/>
      <c r="P142">
        <v>66357</v>
      </c>
      <c r="Q142">
        <v>4978</v>
      </c>
      <c r="R142">
        <v>976001</v>
      </c>
      <c r="S142" s="33"/>
      <c r="T142" s="33"/>
      <c r="U142" s="34"/>
    </row>
    <row r="143" spans="1:21" x14ac:dyDescent="0.2">
      <c r="A143" s="71">
        <v>45</v>
      </c>
      <c r="B143" s="71" t="s">
        <v>12</v>
      </c>
      <c r="C143" s="71" t="s">
        <v>104</v>
      </c>
      <c r="D143" s="71">
        <v>0.61429999999999996</v>
      </c>
      <c r="E143">
        <v>89</v>
      </c>
      <c r="F143">
        <v>359.3</v>
      </c>
      <c r="G143">
        <v>32.738999999999997</v>
      </c>
      <c r="H143">
        <v>2553</v>
      </c>
      <c r="I143">
        <v>-34.280999999999999</v>
      </c>
      <c r="L143">
        <v>1.07969E-2</v>
      </c>
      <c r="M143"/>
      <c r="O143" s="33"/>
      <c r="P143">
        <v>85674</v>
      </c>
      <c r="Q143">
        <v>4993</v>
      </c>
      <c r="R143">
        <v>1266938</v>
      </c>
      <c r="S143" s="33"/>
      <c r="T143" s="33"/>
      <c r="U143" s="34"/>
    </row>
    <row r="144" spans="1:21" x14ac:dyDescent="0.2">
      <c r="A144" s="71">
        <v>46</v>
      </c>
      <c r="B144" s="71" t="s">
        <v>221</v>
      </c>
      <c r="C144" s="71" t="s">
        <v>105</v>
      </c>
      <c r="D144" s="71">
        <v>0.45</v>
      </c>
      <c r="E144">
        <v>89</v>
      </c>
      <c r="F144">
        <v>362.6</v>
      </c>
      <c r="G144">
        <v>21.251999999999999</v>
      </c>
      <c r="H144">
        <v>1738</v>
      </c>
      <c r="I144">
        <v>-29.247</v>
      </c>
      <c r="L144">
        <v>1.08532E-2</v>
      </c>
      <c r="M144"/>
      <c r="O144" s="33"/>
      <c r="P144">
        <v>58579</v>
      </c>
      <c r="Q144">
        <v>5006</v>
      </c>
      <c r="R144">
        <v>841528</v>
      </c>
      <c r="S144" s="33"/>
      <c r="T144" s="33"/>
      <c r="U144" s="34"/>
    </row>
    <row r="145" spans="1:21" x14ac:dyDescent="0.2">
      <c r="A145" s="71">
        <v>47</v>
      </c>
      <c r="B145" s="71" t="s">
        <v>223</v>
      </c>
      <c r="C145" s="71" t="s">
        <v>106</v>
      </c>
      <c r="D145" s="71">
        <v>0.6</v>
      </c>
      <c r="E145">
        <v>89</v>
      </c>
      <c r="F145">
        <v>362.4</v>
      </c>
      <c r="G145">
        <v>26.143999999999998</v>
      </c>
      <c r="H145">
        <v>2095</v>
      </c>
      <c r="I145">
        <v>-29.509</v>
      </c>
      <c r="L145">
        <v>1.08503E-2</v>
      </c>
      <c r="M145"/>
      <c r="O145" s="33"/>
      <c r="P145">
        <v>70271</v>
      </c>
      <c r="Q145">
        <v>5017</v>
      </c>
      <c r="R145">
        <v>1017650</v>
      </c>
      <c r="S145" s="33"/>
      <c r="T145" s="33"/>
      <c r="U145" s="34"/>
    </row>
    <row r="146" spans="1:21" s="2" customFormat="1" x14ac:dyDescent="0.2">
      <c r="A146" s="71">
        <v>48</v>
      </c>
      <c r="B146" s="71" t="s">
        <v>225</v>
      </c>
      <c r="C146" s="71" t="s">
        <v>107</v>
      </c>
      <c r="D146" s="71">
        <v>0.48</v>
      </c>
      <c r="E146">
        <v>89</v>
      </c>
      <c r="F146">
        <v>361.8</v>
      </c>
      <c r="G146">
        <v>30.099</v>
      </c>
      <c r="H146">
        <v>2391</v>
      </c>
      <c r="I146">
        <v>-28.878</v>
      </c>
      <c r="L146">
        <v>1.08573E-2</v>
      </c>
      <c r="M146"/>
      <c r="O146" s="36"/>
      <c r="P146">
        <v>80012</v>
      </c>
      <c r="Q146">
        <v>5024</v>
      </c>
      <c r="R146">
        <v>1155799</v>
      </c>
      <c r="S146" s="36"/>
      <c r="T146" s="36"/>
      <c r="U146" s="35"/>
    </row>
    <row r="147" spans="1:21" s="2" customFormat="1" x14ac:dyDescent="0.2">
      <c r="A147" s="71">
        <v>49</v>
      </c>
      <c r="B147" s="71" t="s">
        <v>227</v>
      </c>
      <c r="C147" s="71" t="s">
        <v>108</v>
      </c>
      <c r="D147" s="71">
        <v>0.53</v>
      </c>
      <c r="E147">
        <v>89</v>
      </c>
      <c r="F147">
        <v>362.2</v>
      </c>
      <c r="G147">
        <v>27.937000000000001</v>
      </c>
      <c r="H147">
        <v>2228</v>
      </c>
      <c r="I147">
        <v>-32.037999999999997</v>
      </c>
      <c r="L147">
        <v>1.0822E-2</v>
      </c>
      <c r="M147"/>
      <c r="O147" s="36"/>
      <c r="P147">
        <v>74545</v>
      </c>
      <c r="Q147">
        <v>5028</v>
      </c>
      <c r="R147">
        <v>1076436</v>
      </c>
      <c r="S147" s="36"/>
      <c r="T147" s="36"/>
      <c r="U147" s="35"/>
    </row>
    <row r="148" spans="1:21" s="2" customFormat="1" x14ac:dyDescent="0.2">
      <c r="A148" s="71">
        <v>50</v>
      </c>
      <c r="B148" s="71" t="s">
        <v>229</v>
      </c>
      <c r="C148" s="71" t="s">
        <v>109</v>
      </c>
      <c r="D148" s="71">
        <v>0.47</v>
      </c>
      <c r="E148">
        <v>89</v>
      </c>
      <c r="F148">
        <v>362.8</v>
      </c>
      <c r="G148">
        <v>17.998999999999999</v>
      </c>
      <c r="H148">
        <v>1481</v>
      </c>
      <c r="I148">
        <v>-30.875</v>
      </c>
      <c r="L148">
        <v>1.0834999999999999E-2</v>
      </c>
      <c r="M148"/>
      <c r="O148" s="36"/>
      <c r="P148">
        <v>49665</v>
      </c>
      <c r="Q148">
        <v>5033</v>
      </c>
      <c r="R148">
        <v>716086</v>
      </c>
      <c r="S148" s="36"/>
      <c r="T148" s="36"/>
      <c r="U148" s="35"/>
    </row>
    <row r="149" spans="1:21" s="2" customFormat="1" x14ac:dyDescent="0.2">
      <c r="A149" s="71">
        <v>51</v>
      </c>
      <c r="B149" s="71" t="s">
        <v>232</v>
      </c>
      <c r="C149" s="71" t="s">
        <v>110</v>
      </c>
      <c r="D149" s="71">
        <v>0.59</v>
      </c>
      <c r="E149">
        <v>89</v>
      </c>
      <c r="F149">
        <v>361.8</v>
      </c>
      <c r="G149">
        <v>32.738</v>
      </c>
      <c r="H149">
        <v>2575</v>
      </c>
      <c r="I149">
        <v>-31.184999999999999</v>
      </c>
      <c r="L149">
        <v>1.08316E-2</v>
      </c>
      <c r="M149"/>
      <c r="O149" s="36"/>
      <c r="P149">
        <v>85785</v>
      </c>
      <c r="Q149">
        <v>5044</v>
      </c>
      <c r="R149">
        <v>1243403</v>
      </c>
      <c r="S149" s="36"/>
      <c r="T149" s="36"/>
    </row>
    <row r="150" spans="1:21" x14ac:dyDescent="0.2">
      <c r="A150" s="71">
        <v>52</v>
      </c>
      <c r="B150" s="71" t="s">
        <v>234</v>
      </c>
      <c r="C150" s="71" t="s">
        <v>111</v>
      </c>
      <c r="D150" s="71">
        <v>0.52</v>
      </c>
      <c r="E150">
        <v>89</v>
      </c>
      <c r="F150">
        <v>362</v>
      </c>
      <c r="G150">
        <v>26.998000000000001</v>
      </c>
      <c r="H150">
        <v>2164</v>
      </c>
      <c r="I150">
        <v>-30.472000000000001</v>
      </c>
      <c r="L150">
        <v>1.08395E-2</v>
      </c>
      <c r="M150"/>
      <c r="O150" s="33"/>
      <c r="P150">
        <v>72044</v>
      </c>
      <c r="Q150">
        <v>5028</v>
      </c>
      <c r="R150">
        <v>1040467</v>
      </c>
      <c r="S150" s="33"/>
      <c r="T150" s="33"/>
    </row>
    <row r="151" spans="1:21" x14ac:dyDescent="0.2">
      <c r="A151" s="71">
        <v>53</v>
      </c>
      <c r="B151" s="71" t="s">
        <v>17</v>
      </c>
      <c r="C151" s="71" t="s">
        <v>112</v>
      </c>
      <c r="D151" s="71">
        <v>0.54249999999999998</v>
      </c>
      <c r="E151">
        <v>89</v>
      </c>
      <c r="F151">
        <v>359.7</v>
      </c>
      <c r="G151">
        <v>26.561</v>
      </c>
      <c r="H151">
        <v>2100</v>
      </c>
      <c r="I151">
        <v>-28.943000000000001</v>
      </c>
      <c r="L151">
        <v>1.0856599999999999E-2</v>
      </c>
      <c r="M151"/>
      <c r="O151" s="33"/>
      <c r="P151">
        <v>69882</v>
      </c>
      <c r="Q151">
        <v>5037</v>
      </c>
      <c r="R151">
        <v>1035390</v>
      </c>
      <c r="S151" s="33"/>
      <c r="T151" s="33"/>
    </row>
    <row r="152" spans="1:21" x14ac:dyDescent="0.2">
      <c r="A152" s="71">
        <v>54</v>
      </c>
      <c r="B152" s="71" t="s">
        <v>17</v>
      </c>
      <c r="C152" s="71" t="s">
        <v>113</v>
      </c>
      <c r="D152" s="71">
        <v>0.59889999999999999</v>
      </c>
      <c r="E152">
        <v>89</v>
      </c>
      <c r="F152">
        <v>359.3</v>
      </c>
      <c r="G152">
        <v>29.648</v>
      </c>
      <c r="H152">
        <v>2324</v>
      </c>
      <c r="I152">
        <v>-29.53</v>
      </c>
      <c r="L152">
        <v>1.08501E-2</v>
      </c>
      <c r="M152"/>
      <c r="O152" s="33"/>
      <c r="P152">
        <v>76987</v>
      </c>
      <c r="Q152">
        <v>5032</v>
      </c>
      <c r="R152">
        <v>1142569</v>
      </c>
      <c r="S152" s="33"/>
      <c r="T152" s="33"/>
    </row>
    <row r="153" spans="1:21" x14ac:dyDescent="0.2">
      <c r="A153" s="71">
        <v>55</v>
      </c>
      <c r="B153" s="71" t="s">
        <v>12</v>
      </c>
      <c r="C153" s="71" t="s">
        <v>114</v>
      </c>
      <c r="D153" s="71">
        <v>0.57999999999999996</v>
      </c>
      <c r="E153">
        <v>89</v>
      </c>
      <c r="F153">
        <v>359.7</v>
      </c>
      <c r="G153">
        <v>31.788</v>
      </c>
      <c r="H153">
        <v>2483</v>
      </c>
      <c r="I153">
        <v>-34.308999999999997</v>
      </c>
      <c r="L153">
        <v>1.07966E-2</v>
      </c>
      <c r="M153"/>
      <c r="O153" s="33"/>
      <c r="P153">
        <v>80416</v>
      </c>
      <c r="Q153">
        <v>5028</v>
      </c>
      <c r="R153">
        <v>1193562</v>
      </c>
      <c r="S153" s="33"/>
      <c r="T153" s="33"/>
    </row>
    <row r="154" spans="1:21" x14ac:dyDescent="0.2">
      <c r="A154" s="71">
        <v>56</v>
      </c>
      <c r="B154" s="71" t="s">
        <v>12</v>
      </c>
      <c r="C154" s="71" t="s">
        <v>115</v>
      </c>
      <c r="D154" s="71">
        <v>0.55530000000000002</v>
      </c>
      <c r="E154">
        <v>89</v>
      </c>
      <c r="F154">
        <v>359.1</v>
      </c>
      <c r="G154">
        <v>30.552</v>
      </c>
      <c r="H154">
        <v>2399</v>
      </c>
      <c r="I154">
        <v>-34.308999999999997</v>
      </c>
      <c r="L154">
        <v>1.07966E-2</v>
      </c>
      <c r="M154"/>
      <c r="O154" s="33"/>
      <c r="P154">
        <v>77430</v>
      </c>
      <c r="Q154">
        <v>5030</v>
      </c>
      <c r="R154">
        <v>1147898</v>
      </c>
      <c r="S154" s="33"/>
      <c r="T154" s="33"/>
    </row>
    <row r="155" spans="1:21" x14ac:dyDescent="0.2">
      <c r="A155" s="71">
        <v>57</v>
      </c>
      <c r="B155" s="71" t="s">
        <v>10</v>
      </c>
      <c r="C155" s="71" t="s">
        <v>116</v>
      </c>
      <c r="D155" s="71">
        <v>0.97</v>
      </c>
      <c r="E155">
        <v>89</v>
      </c>
      <c r="F155">
        <v>357.2</v>
      </c>
      <c r="G155">
        <v>55.62</v>
      </c>
      <c r="H155">
        <v>4047</v>
      </c>
      <c r="I155">
        <v>-33.884</v>
      </c>
      <c r="L155">
        <v>1.0801399999999999E-2</v>
      </c>
      <c r="M155"/>
      <c r="O155" s="33"/>
      <c r="P155">
        <v>130616</v>
      </c>
      <c r="Q155">
        <v>5035</v>
      </c>
      <c r="R155">
        <v>1987667</v>
      </c>
      <c r="S155" s="33"/>
      <c r="T155" s="33"/>
    </row>
    <row r="156" spans="1:21" x14ac:dyDescent="0.2">
      <c r="A156" s="71">
        <v>58</v>
      </c>
      <c r="B156" s="71" t="s">
        <v>11</v>
      </c>
      <c r="C156" s="71" t="s">
        <v>117</v>
      </c>
      <c r="D156" s="71">
        <v>0.25</v>
      </c>
      <c r="E156">
        <v>89</v>
      </c>
      <c r="F156">
        <v>359.9</v>
      </c>
      <c r="G156">
        <v>12.641999999999999</v>
      </c>
      <c r="H156">
        <v>1050</v>
      </c>
      <c r="I156">
        <v>-34.191000000000003</v>
      </c>
      <c r="L156">
        <v>1.0797899999999999E-2</v>
      </c>
      <c r="M156"/>
      <c r="O156" s="33"/>
      <c r="P156">
        <v>34668</v>
      </c>
      <c r="Q156">
        <v>5032</v>
      </c>
      <c r="R156">
        <v>511148</v>
      </c>
      <c r="S156" s="33"/>
      <c r="T156" s="33"/>
    </row>
    <row r="157" spans="1:21" x14ac:dyDescent="0.2">
      <c r="A157" s="71">
        <v>59</v>
      </c>
      <c r="B157" s="71" t="s">
        <v>12</v>
      </c>
      <c r="C157" s="71" t="s">
        <v>118</v>
      </c>
      <c r="D157" s="71">
        <v>0.64</v>
      </c>
      <c r="E157">
        <v>89</v>
      </c>
      <c r="F157">
        <v>358.9</v>
      </c>
      <c r="G157">
        <v>34.265999999999998</v>
      </c>
      <c r="H157">
        <v>2634</v>
      </c>
      <c r="I157">
        <v>-34.061</v>
      </c>
      <c r="L157">
        <v>1.0799400000000001E-2</v>
      </c>
      <c r="M157"/>
      <c r="O157" s="33"/>
      <c r="P157">
        <v>85106</v>
      </c>
      <c r="Q157">
        <v>5042</v>
      </c>
      <c r="R157">
        <v>1275727</v>
      </c>
      <c r="S157" s="33"/>
      <c r="T157" s="33"/>
    </row>
    <row r="158" spans="1:21" x14ac:dyDescent="0.2">
      <c r="A158" s="71">
        <v>60</v>
      </c>
      <c r="B158" s="71" t="s">
        <v>13</v>
      </c>
      <c r="C158" s="71" t="s">
        <v>119</v>
      </c>
      <c r="D158" s="71">
        <v>1.53</v>
      </c>
      <c r="E158">
        <v>89</v>
      </c>
      <c r="F158">
        <v>354.9</v>
      </c>
      <c r="G158">
        <v>89.525000000000006</v>
      </c>
      <c r="H158">
        <v>5938</v>
      </c>
      <c r="I158">
        <v>-33.784999999999997</v>
      </c>
      <c r="L158">
        <v>1.08025E-2</v>
      </c>
      <c r="M158"/>
      <c r="O158" s="33"/>
      <c r="P158">
        <v>193235</v>
      </c>
      <c r="Q158">
        <v>5038</v>
      </c>
      <c r="R158">
        <v>3055353</v>
      </c>
      <c r="S158" s="33"/>
      <c r="T158" s="33"/>
    </row>
    <row r="159" spans="1:21" x14ac:dyDescent="0.2">
      <c r="A159" s="71">
        <v>62</v>
      </c>
      <c r="B159" s="71" t="s">
        <v>246</v>
      </c>
      <c r="C159" s="71" t="s">
        <v>247</v>
      </c>
      <c r="E159">
        <v>0</v>
      </c>
      <c r="F159">
        <v>366.2</v>
      </c>
      <c r="G159">
        <v>3.4889999999999999</v>
      </c>
      <c r="H159">
        <v>227</v>
      </c>
      <c r="I159">
        <v>19.347999999999999</v>
      </c>
      <c r="L159">
        <v>1.13965E-2</v>
      </c>
      <c r="M159"/>
      <c r="O159" s="33"/>
      <c r="P159">
        <v>416</v>
      </c>
      <c r="Q159">
        <v>5050</v>
      </c>
      <c r="R159">
        <v>5975</v>
      </c>
      <c r="S159" s="33"/>
      <c r="T159" s="33"/>
    </row>
    <row r="160" spans="1:21" x14ac:dyDescent="0.2">
      <c r="A160" s="71">
        <v>63</v>
      </c>
      <c r="B160" s="71" t="s">
        <v>128</v>
      </c>
      <c r="C160" s="71" t="s">
        <v>249</v>
      </c>
      <c r="D160">
        <v>0.54430000000000001</v>
      </c>
      <c r="E160">
        <v>89</v>
      </c>
      <c r="F160">
        <v>359.9</v>
      </c>
      <c r="G160">
        <v>25.736000000000001</v>
      </c>
      <c r="H160">
        <v>2032</v>
      </c>
      <c r="I160">
        <v>-38.482999999999997</v>
      </c>
      <c r="L160">
        <v>1.0749999999999999E-2</v>
      </c>
      <c r="M160"/>
      <c r="O160" s="33"/>
      <c r="P160">
        <v>66226</v>
      </c>
      <c r="Q160">
        <v>5026</v>
      </c>
      <c r="R160">
        <v>980503</v>
      </c>
      <c r="S160" s="33"/>
      <c r="T160" s="33"/>
    </row>
    <row r="161" spans="1:23" x14ac:dyDescent="0.2">
      <c r="A161" s="71">
        <v>64</v>
      </c>
      <c r="B161" s="71" t="s">
        <v>128</v>
      </c>
      <c r="C161" s="71" t="s">
        <v>251</v>
      </c>
      <c r="D161">
        <v>0.61270000000000002</v>
      </c>
      <c r="E161">
        <v>89</v>
      </c>
      <c r="F161">
        <v>359.5</v>
      </c>
      <c r="G161">
        <v>29.213999999999999</v>
      </c>
      <c r="H161">
        <v>2298</v>
      </c>
      <c r="I161">
        <v>-38.542000000000002</v>
      </c>
      <c r="L161">
        <v>1.07493E-2</v>
      </c>
      <c r="M161"/>
      <c r="O161" s="33"/>
      <c r="P161">
        <v>74930</v>
      </c>
      <c r="Q161">
        <v>5029</v>
      </c>
      <c r="R161">
        <v>1107755</v>
      </c>
      <c r="S161" s="33"/>
      <c r="T161" s="33"/>
    </row>
    <row r="162" spans="1:23" x14ac:dyDescent="0.2">
      <c r="A162" s="71">
        <v>65</v>
      </c>
      <c r="B162" s="71" t="s">
        <v>128</v>
      </c>
      <c r="C162" s="71" t="s">
        <v>253</v>
      </c>
      <c r="D162">
        <v>1.0479000000000001</v>
      </c>
      <c r="E162">
        <v>89</v>
      </c>
      <c r="F162">
        <v>357.8</v>
      </c>
      <c r="G162">
        <v>53.43</v>
      </c>
      <c r="H162">
        <v>3857</v>
      </c>
      <c r="I162">
        <v>-38.619</v>
      </c>
      <c r="L162">
        <v>1.07484E-2</v>
      </c>
      <c r="M162"/>
      <c r="O162" s="33"/>
      <c r="P162">
        <v>122528</v>
      </c>
      <c r="Q162">
        <v>5171</v>
      </c>
      <c r="R162">
        <v>1890364</v>
      </c>
      <c r="S162" s="33"/>
      <c r="T162" s="33"/>
    </row>
    <row r="163" spans="1:23" x14ac:dyDescent="0.2">
      <c r="A163" s="71">
        <v>66</v>
      </c>
      <c r="B163" s="71" t="s">
        <v>128</v>
      </c>
      <c r="C163" s="71" t="s">
        <v>255</v>
      </c>
      <c r="D163">
        <v>0.1249</v>
      </c>
      <c r="E163">
        <v>89</v>
      </c>
      <c r="F163">
        <v>361.6</v>
      </c>
      <c r="G163">
        <v>5.7869999999999999</v>
      </c>
      <c r="H163">
        <v>482</v>
      </c>
      <c r="I163">
        <v>-39.319000000000003</v>
      </c>
      <c r="L163">
        <v>1.0740599999999999E-2</v>
      </c>
      <c r="M163"/>
      <c r="O163" s="33"/>
      <c r="P163">
        <v>15499</v>
      </c>
      <c r="Q163">
        <v>5188</v>
      </c>
      <c r="R163">
        <v>228237</v>
      </c>
      <c r="S163" s="33"/>
      <c r="T163" s="33"/>
    </row>
    <row r="164" spans="1:23" x14ac:dyDescent="0.2">
      <c r="A164" s="71">
        <v>67</v>
      </c>
      <c r="B164" s="71" t="s">
        <v>128</v>
      </c>
      <c r="C164" s="71" t="s">
        <v>257</v>
      </c>
      <c r="D164">
        <v>0.35470000000000002</v>
      </c>
      <c r="E164">
        <v>89</v>
      </c>
      <c r="F164">
        <v>360.1</v>
      </c>
      <c r="G164">
        <v>17.277999999999999</v>
      </c>
      <c r="H164">
        <v>1385</v>
      </c>
      <c r="I164">
        <v>-38.956000000000003</v>
      </c>
      <c r="L164">
        <v>1.0744699999999999E-2</v>
      </c>
      <c r="M164"/>
      <c r="O164" s="33"/>
      <c r="P164">
        <v>43296</v>
      </c>
      <c r="Q164">
        <v>5261</v>
      </c>
      <c r="R164">
        <v>638852</v>
      </c>
      <c r="S164" s="33"/>
      <c r="T164" s="33"/>
    </row>
    <row r="165" spans="1:23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41"/>
      <c r="L165" s="41"/>
      <c r="M165" s="41"/>
      <c r="N165" s="41"/>
      <c r="O165" s="33"/>
      <c r="P165" s="33"/>
      <c r="Q165" s="33"/>
      <c r="R165" s="33"/>
      <c r="S165" s="33"/>
      <c r="T165" s="33"/>
    </row>
    <row r="166" spans="1:23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41"/>
      <c r="L166" s="41"/>
      <c r="M166" s="41"/>
      <c r="N166" s="41"/>
      <c r="O166" s="33"/>
      <c r="P166" s="33"/>
      <c r="Q166" s="33"/>
      <c r="R166" s="33"/>
      <c r="S166" s="33"/>
      <c r="T166" s="33"/>
    </row>
    <row r="167" spans="1:23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41"/>
      <c r="L167" s="41"/>
      <c r="M167" s="41"/>
      <c r="N167" s="41"/>
      <c r="O167" s="33"/>
      <c r="P167" s="33"/>
      <c r="Q167" s="33"/>
      <c r="R167" s="33"/>
      <c r="S167" s="33"/>
      <c r="T167" s="33"/>
    </row>
    <row r="168" spans="1:23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41"/>
      <c r="L168" s="41"/>
      <c r="M168" s="41"/>
      <c r="N168" s="41"/>
      <c r="O168" s="33"/>
      <c r="P168" s="33"/>
      <c r="Q168" s="33"/>
      <c r="R168" s="33"/>
      <c r="S168" s="33"/>
      <c r="T168" s="33"/>
    </row>
    <row r="169" spans="1:23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41"/>
      <c r="L169" s="41"/>
      <c r="M169" s="41"/>
      <c r="N169" s="41"/>
      <c r="O169" s="33"/>
      <c r="P169" s="33"/>
      <c r="Q169" s="33"/>
      <c r="R169" s="33"/>
      <c r="S169" s="33"/>
      <c r="T169" s="33"/>
    </row>
    <row r="170" spans="1:23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33"/>
      <c r="K170" s="41"/>
      <c r="L170" s="41"/>
      <c r="M170" s="41"/>
      <c r="N170" s="41"/>
      <c r="O170" s="33"/>
      <c r="P170" s="33"/>
      <c r="Q170" s="33"/>
      <c r="R170" s="33"/>
      <c r="S170" s="33"/>
      <c r="T170" s="33"/>
    </row>
    <row r="171" spans="1:23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33"/>
      <c r="K171" s="41"/>
      <c r="L171" s="41"/>
      <c r="M171" s="41"/>
      <c r="N171" s="41"/>
      <c r="O171" s="33"/>
      <c r="P171" s="33"/>
      <c r="Q171" s="33"/>
      <c r="R171" s="33"/>
      <c r="S171" s="33"/>
      <c r="T171" s="33"/>
    </row>
    <row r="172" spans="1:23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33"/>
      <c r="K172" s="41"/>
      <c r="L172" s="41"/>
      <c r="M172" s="41"/>
      <c r="N172" s="41"/>
      <c r="O172" s="33"/>
      <c r="P172" s="33"/>
      <c r="Q172" s="33"/>
      <c r="R172" s="33"/>
      <c r="S172" s="33"/>
      <c r="T172" s="33"/>
    </row>
    <row r="173" spans="1:23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33"/>
      <c r="K173" s="41"/>
      <c r="L173" s="41"/>
      <c r="M173" s="41"/>
      <c r="N173" s="41"/>
      <c r="O173" s="33"/>
      <c r="P173" s="33"/>
      <c r="Q173" s="33"/>
      <c r="R173" s="33"/>
      <c r="S173" s="33"/>
      <c r="T173" s="33"/>
    </row>
    <row r="174" spans="1:23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33"/>
      <c r="K174" s="41"/>
      <c r="L174" s="41"/>
      <c r="M174" s="41"/>
      <c r="N174" s="41"/>
      <c r="O174" s="33"/>
      <c r="P174" s="33"/>
      <c r="Q174" s="33"/>
      <c r="R174" s="33"/>
      <c r="S174" s="33"/>
      <c r="T174" s="33"/>
    </row>
    <row r="175" spans="1:23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33"/>
      <c r="K175" s="41"/>
      <c r="L175" s="41"/>
      <c r="M175" s="41"/>
      <c r="N175" s="41"/>
      <c r="O175" s="33"/>
      <c r="P175" s="33"/>
      <c r="Q175" s="33"/>
      <c r="R175" s="33"/>
      <c r="S175" s="33"/>
      <c r="T175" s="33"/>
    </row>
    <row r="176" spans="1:23" x14ac:dyDescent="0.2">
      <c r="A176" s="71"/>
      <c r="B176" s="71"/>
      <c r="C176" s="71"/>
      <c r="D176" s="71"/>
      <c r="I176"/>
      <c r="J176"/>
      <c r="K176"/>
      <c r="L176"/>
      <c r="M176"/>
      <c r="T176" s="71"/>
      <c r="V176" s="71"/>
      <c r="W176" s="71"/>
    </row>
    <row r="177" spans="1:23" x14ac:dyDescent="0.2">
      <c r="A177" s="71"/>
      <c r="B177" s="71"/>
      <c r="C177" s="71"/>
      <c r="D177" s="71"/>
      <c r="I177"/>
      <c r="J177"/>
      <c r="K177"/>
      <c r="L177"/>
      <c r="M177"/>
      <c r="T177" s="71"/>
      <c r="V177" s="71"/>
      <c r="W177" s="71"/>
    </row>
    <row r="178" spans="1:23" x14ac:dyDescent="0.2">
      <c r="A178" s="71"/>
      <c r="B178" s="71"/>
      <c r="C178" s="71"/>
      <c r="D178" s="71"/>
      <c r="I178"/>
      <c r="J178"/>
      <c r="K178"/>
      <c r="L178"/>
      <c r="M178"/>
      <c r="T178" s="71"/>
      <c r="V178" s="71"/>
      <c r="W178" s="71"/>
    </row>
    <row r="179" spans="1:23" x14ac:dyDescent="0.2">
      <c r="A179" s="71"/>
      <c r="B179" s="71"/>
      <c r="C179" s="71"/>
      <c r="D179" s="71"/>
      <c r="I179"/>
      <c r="J179"/>
      <c r="K179"/>
      <c r="L179"/>
      <c r="M179"/>
      <c r="T179" s="71"/>
      <c r="V179" s="71"/>
      <c r="W179" s="71"/>
    </row>
    <row r="180" spans="1:23" x14ac:dyDescent="0.2">
      <c r="A180" s="71"/>
      <c r="B180" s="71"/>
      <c r="C180" s="71"/>
      <c r="D180" s="71"/>
      <c r="I180"/>
      <c r="J180"/>
      <c r="K180"/>
      <c r="L180"/>
      <c r="M180"/>
      <c r="T180" s="71"/>
      <c r="V180" s="71"/>
      <c r="W180" s="71"/>
    </row>
    <row r="181" spans="1:23" x14ac:dyDescent="0.2">
      <c r="A181" s="71"/>
      <c r="B181" s="71"/>
      <c r="C181" s="71"/>
      <c r="D181" s="71"/>
      <c r="I181"/>
      <c r="J181"/>
      <c r="K181"/>
      <c r="L181"/>
      <c r="M181"/>
      <c r="T181" s="71"/>
      <c r="V181" s="71"/>
      <c r="W181" s="71"/>
    </row>
    <row r="182" spans="1:23" x14ac:dyDescent="0.2">
      <c r="A182" s="71"/>
      <c r="B182" s="71"/>
      <c r="C182" s="71"/>
      <c r="D182" s="71"/>
      <c r="I182"/>
      <c r="J182"/>
      <c r="K182"/>
      <c r="L182"/>
      <c r="M182"/>
      <c r="T182" s="71"/>
      <c r="V182" s="71"/>
      <c r="W182" s="71"/>
    </row>
    <row r="183" spans="1:23" x14ac:dyDescent="0.2">
      <c r="A183" s="71"/>
      <c r="B183" s="71"/>
      <c r="C183" s="71"/>
      <c r="D183" s="71"/>
      <c r="I183"/>
      <c r="J183"/>
      <c r="K183"/>
      <c r="L183"/>
      <c r="M183"/>
      <c r="T183" s="71"/>
      <c r="V183" s="71"/>
      <c r="W183" s="71"/>
    </row>
    <row r="184" spans="1:23" x14ac:dyDescent="0.2">
      <c r="A184" s="71"/>
      <c r="B184" s="71"/>
      <c r="C184" s="71"/>
      <c r="D184" s="71"/>
      <c r="I184"/>
      <c r="J184"/>
      <c r="K184"/>
      <c r="L184"/>
      <c r="M184"/>
      <c r="T184" s="71"/>
      <c r="V184" s="71"/>
      <c r="W184" s="71"/>
    </row>
    <row r="185" spans="1:23" x14ac:dyDescent="0.2">
      <c r="A185" s="71"/>
      <c r="B185" s="71"/>
      <c r="C185" s="71"/>
      <c r="D185" s="71"/>
      <c r="I185"/>
      <c r="J185"/>
      <c r="K185"/>
      <c r="L185"/>
      <c r="M185"/>
      <c r="T185" s="71"/>
      <c r="V185" s="71"/>
      <c r="W185" s="71"/>
    </row>
    <row r="186" spans="1:23" x14ac:dyDescent="0.2">
      <c r="A186" s="71"/>
      <c r="B186" s="71"/>
      <c r="C186" s="71"/>
      <c r="D186" s="71"/>
      <c r="I186"/>
      <c r="J186"/>
      <c r="K186"/>
      <c r="L186"/>
      <c r="M186"/>
      <c r="T186" s="71"/>
      <c r="V186" s="71"/>
      <c r="W186" s="71"/>
    </row>
    <row r="187" spans="1:23" x14ac:dyDescent="0.2">
      <c r="A187" s="71"/>
      <c r="B187" s="71"/>
      <c r="C187" s="71"/>
      <c r="D187" s="71"/>
      <c r="I187"/>
      <c r="J187"/>
      <c r="K187"/>
      <c r="L187"/>
      <c r="M187"/>
      <c r="T187" s="71"/>
      <c r="V187" s="71"/>
      <c r="W187" s="71"/>
    </row>
    <row r="188" spans="1:23" x14ac:dyDescent="0.2">
      <c r="A188" s="71"/>
      <c r="B188" s="71"/>
      <c r="C188" s="71"/>
      <c r="D188" s="71"/>
      <c r="I188"/>
      <c r="J188"/>
      <c r="K188"/>
      <c r="L188"/>
      <c r="M188"/>
      <c r="T188" s="71"/>
      <c r="V188" s="71"/>
      <c r="W188" s="71"/>
    </row>
    <row r="189" spans="1:23" x14ac:dyDescent="0.2">
      <c r="A189" s="71"/>
      <c r="B189" s="71"/>
      <c r="C189" s="71"/>
      <c r="D189" s="71"/>
      <c r="I189"/>
      <c r="J189"/>
      <c r="K189"/>
      <c r="L189"/>
      <c r="M189"/>
      <c r="T189" s="71"/>
      <c r="V189" s="71"/>
      <c r="W189" s="71"/>
    </row>
    <row r="190" spans="1:23" x14ac:dyDescent="0.2">
      <c r="A190" s="71"/>
      <c r="B190" s="71"/>
      <c r="C190" s="71"/>
      <c r="D190" s="71"/>
      <c r="I190"/>
      <c r="J190"/>
      <c r="K190"/>
      <c r="L190"/>
      <c r="M190"/>
      <c r="T190" s="71"/>
      <c r="V190" s="71"/>
      <c r="W190" s="71"/>
    </row>
    <row r="191" spans="1:23" x14ac:dyDescent="0.2">
      <c r="A191" s="71"/>
      <c r="B191" s="71"/>
      <c r="C191" s="71"/>
      <c r="D191" s="71"/>
      <c r="I191"/>
      <c r="J191"/>
      <c r="K191"/>
      <c r="L191"/>
      <c r="M191"/>
      <c r="T191" s="71"/>
      <c r="V191" s="71"/>
      <c r="W191" s="71"/>
    </row>
    <row r="192" spans="1:23" x14ac:dyDescent="0.2">
      <c r="A192" s="71"/>
      <c r="B192" s="71"/>
      <c r="C192" s="71"/>
      <c r="D192" s="71"/>
      <c r="I192"/>
      <c r="J192"/>
      <c r="K192"/>
      <c r="L192"/>
      <c r="M192"/>
      <c r="T192" s="71"/>
      <c r="V192" s="71"/>
      <c r="W192" s="71"/>
    </row>
    <row r="193" spans="1:23" x14ac:dyDescent="0.2">
      <c r="A193" s="71"/>
      <c r="B193" s="71"/>
      <c r="C193" s="71"/>
      <c r="D193" s="71"/>
      <c r="I193"/>
      <c r="J193"/>
      <c r="K193"/>
      <c r="L193"/>
      <c r="M193"/>
      <c r="T193" s="71"/>
      <c r="V193" s="71"/>
      <c r="W193" s="71"/>
    </row>
    <row r="194" spans="1:23" x14ac:dyDescent="0.2">
      <c r="A194" s="71"/>
      <c r="B194" s="71"/>
      <c r="C194" s="71"/>
      <c r="D194" s="71"/>
      <c r="I194"/>
      <c r="J194"/>
      <c r="K194"/>
      <c r="L194"/>
      <c r="M194"/>
      <c r="T194" s="71"/>
      <c r="V194" s="71"/>
      <c r="W194" s="71"/>
    </row>
    <row r="195" spans="1:23" x14ac:dyDescent="0.2">
      <c r="A195" s="71"/>
      <c r="B195" s="71"/>
      <c r="C195" s="71"/>
      <c r="D195" s="71"/>
      <c r="I195"/>
      <c r="J195"/>
      <c r="K195"/>
      <c r="L195"/>
      <c r="M195"/>
      <c r="T195" s="71"/>
      <c r="V195" s="71"/>
      <c r="W195" s="71"/>
    </row>
    <row r="196" spans="1:23" x14ac:dyDescent="0.2">
      <c r="A196" s="71"/>
      <c r="B196" s="71"/>
      <c r="C196" s="71"/>
      <c r="D196" s="71"/>
      <c r="I196"/>
      <c r="J196"/>
      <c r="K196"/>
      <c r="L196"/>
      <c r="M196"/>
      <c r="T196" s="71"/>
      <c r="V196" s="71"/>
      <c r="W196" s="71"/>
    </row>
    <row r="197" spans="1:23" x14ac:dyDescent="0.2">
      <c r="A197" s="71"/>
      <c r="B197" s="71"/>
      <c r="C197" s="71"/>
      <c r="D197" s="71"/>
      <c r="I197"/>
      <c r="J197"/>
      <c r="K197"/>
      <c r="L197"/>
      <c r="M197"/>
      <c r="T197" s="71"/>
      <c r="V197" s="71"/>
      <c r="W197" s="71"/>
    </row>
    <row r="198" spans="1:23" x14ac:dyDescent="0.2">
      <c r="A198" s="71"/>
      <c r="B198" s="71"/>
      <c r="C198" s="71"/>
      <c r="D198" s="71"/>
      <c r="I198"/>
      <c r="J198"/>
      <c r="K198"/>
      <c r="L198"/>
      <c r="M198"/>
      <c r="T198" s="71"/>
      <c r="V198" s="71"/>
      <c r="W198" s="71"/>
    </row>
    <row r="199" spans="1:23" x14ac:dyDescent="0.2">
      <c r="A199" s="71"/>
      <c r="B199" s="71"/>
      <c r="C199" s="71"/>
      <c r="D199" s="71"/>
      <c r="I199"/>
      <c r="J199"/>
      <c r="K199"/>
      <c r="L199"/>
      <c r="M199"/>
      <c r="T199" s="71"/>
      <c r="V199" s="71"/>
      <c r="W199" s="71"/>
    </row>
    <row r="200" spans="1:23" x14ac:dyDescent="0.2">
      <c r="A200" s="71"/>
      <c r="B200" s="71"/>
      <c r="C200" s="71"/>
      <c r="D200" s="71"/>
      <c r="I200"/>
      <c r="J200"/>
      <c r="K200"/>
      <c r="L200"/>
      <c r="M200"/>
      <c r="T200" s="71"/>
      <c r="V200" s="71"/>
      <c r="W200" s="71"/>
    </row>
    <row r="201" spans="1:23" x14ac:dyDescent="0.2">
      <c r="A201" s="71"/>
      <c r="B201" s="71"/>
      <c r="C201" s="71"/>
      <c r="D201" s="71"/>
      <c r="I201"/>
      <c r="J201"/>
      <c r="K201"/>
      <c r="L201"/>
      <c r="M201"/>
      <c r="T201" s="71"/>
      <c r="V201" s="71"/>
      <c r="W201" s="71"/>
    </row>
    <row r="202" spans="1:23" x14ac:dyDescent="0.2">
      <c r="A202" s="71"/>
      <c r="B202" s="71"/>
      <c r="C202" s="71"/>
      <c r="D202" s="71"/>
      <c r="I202"/>
      <c r="J202"/>
      <c r="K202"/>
      <c r="L202"/>
      <c r="M202"/>
      <c r="T202" s="71"/>
      <c r="V202" s="71"/>
      <c r="W202" s="71"/>
    </row>
    <row r="203" spans="1:23" x14ac:dyDescent="0.2">
      <c r="A203" s="71"/>
      <c r="B203" s="71"/>
      <c r="C203" s="71"/>
      <c r="D203" s="71"/>
      <c r="I203"/>
      <c r="J203"/>
      <c r="K203"/>
      <c r="L203"/>
      <c r="M203"/>
      <c r="T203" s="71"/>
      <c r="V203" s="71"/>
      <c r="W203" s="71"/>
    </row>
    <row r="204" spans="1:23" x14ac:dyDescent="0.2">
      <c r="A204" s="71"/>
      <c r="B204" s="71"/>
      <c r="C204" s="71"/>
      <c r="D204" s="71"/>
      <c r="I204"/>
      <c r="J204"/>
      <c r="K204"/>
      <c r="L204"/>
      <c r="M204"/>
      <c r="T204" s="71"/>
      <c r="V204" s="71"/>
      <c r="W204" s="71"/>
    </row>
    <row r="205" spans="1:23" x14ac:dyDescent="0.2">
      <c r="A205" s="71"/>
      <c r="B205" s="71"/>
      <c r="C205" s="71"/>
      <c r="D205" s="71"/>
      <c r="I205"/>
      <c r="J205"/>
      <c r="K205"/>
      <c r="L205"/>
      <c r="M205"/>
      <c r="T205" s="71"/>
      <c r="V205" s="71"/>
      <c r="W205" s="71"/>
    </row>
    <row r="206" spans="1:23" x14ac:dyDescent="0.2">
      <c r="A206" s="71"/>
      <c r="B206" s="71"/>
      <c r="C206" s="71"/>
      <c r="D206" s="71"/>
      <c r="I206"/>
      <c r="J206"/>
      <c r="K206"/>
      <c r="L206"/>
      <c r="M206"/>
      <c r="T206" s="71"/>
      <c r="V206" s="71"/>
      <c r="W206" s="71"/>
    </row>
    <row r="207" spans="1:23" x14ac:dyDescent="0.2">
      <c r="A207" s="71"/>
      <c r="B207" s="71"/>
      <c r="C207" s="71"/>
      <c r="D207" s="71"/>
      <c r="I207"/>
      <c r="J207"/>
      <c r="K207"/>
      <c r="L207"/>
      <c r="M207"/>
      <c r="T207" s="71"/>
      <c r="V207" s="71"/>
      <c r="W207" s="71"/>
    </row>
    <row r="208" spans="1:23" x14ac:dyDescent="0.2">
      <c r="A208" s="71"/>
      <c r="B208" s="71"/>
      <c r="C208" s="71"/>
      <c r="D208" s="71"/>
      <c r="I208"/>
      <c r="J208"/>
      <c r="K208"/>
      <c r="L208"/>
      <c r="M208"/>
      <c r="T208" s="71"/>
      <c r="V208" s="71"/>
      <c r="W208" s="71"/>
    </row>
    <row r="209" spans="1:23" x14ac:dyDescent="0.2">
      <c r="A209" s="71"/>
      <c r="B209" s="71"/>
      <c r="C209" s="71"/>
      <c r="D209" s="71"/>
      <c r="I209"/>
      <c r="J209"/>
      <c r="K209"/>
      <c r="L209"/>
      <c r="M209"/>
      <c r="T209" s="71"/>
      <c r="V209" s="71"/>
      <c r="W209" s="71"/>
    </row>
    <row r="210" spans="1:23" x14ac:dyDescent="0.2">
      <c r="A210" s="71"/>
      <c r="B210" s="71"/>
      <c r="C210" s="71"/>
      <c r="D210" s="71"/>
      <c r="I210"/>
      <c r="J210"/>
      <c r="K210"/>
      <c r="L210"/>
      <c r="M210"/>
      <c r="T210" s="71"/>
      <c r="V210" s="71"/>
      <c r="W210" s="71"/>
    </row>
    <row r="211" spans="1:23" x14ac:dyDescent="0.2">
      <c r="A211" s="71"/>
      <c r="B211" s="71"/>
      <c r="C211" s="71"/>
      <c r="D211" s="71"/>
      <c r="I211"/>
      <c r="J211"/>
      <c r="K211"/>
      <c r="L211"/>
      <c r="M211"/>
      <c r="T211" s="71"/>
      <c r="V211" s="71"/>
      <c r="W211" s="71"/>
    </row>
    <row r="212" spans="1:23" x14ac:dyDescent="0.2">
      <c r="A212" s="71"/>
      <c r="B212" s="71"/>
      <c r="C212" s="71"/>
      <c r="D212" s="71"/>
      <c r="I212"/>
      <c r="J212"/>
      <c r="K212"/>
      <c r="L212"/>
      <c r="M212"/>
      <c r="T212" s="71"/>
      <c r="V212" s="71"/>
      <c r="W212" s="71"/>
    </row>
    <row r="213" spans="1:23" x14ac:dyDescent="0.2">
      <c r="A213" s="71"/>
      <c r="B213" s="71"/>
      <c r="C213" s="71"/>
      <c r="D213" s="71"/>
      <c r="I213"/>
      <c r="J213"/>
      <c r="K213"/>
      <c r="L213"/>
      <c r="M213"/>
      <c r="T213" s="71"/>
      <c r="V213" s="71"/>
      <c r="W213" s="71"/>
    </row>
    <row r="214" spans="1:23" x14ac:dyDescent="0.2">
      <c r="A214" s="71"/>
      <c r="B214" s="71"/>
      <c r="C214" s="71"/>
      <c r="D214" s="71"/>
      <c r="I214"/>
      <c r="J214"/>
      <c r="K214"/>
      <c r="L214"/>
      <c r="M214"/>
      <c r="T214" s="71"/>
      <c r="V214" s="71"/>
      <c r="W214" s="71"/>
    </row>
    <row r="215" spans="1:23" x14ac:dyDescent="0.2">
      <c r="A215" s="71"/>
      <c r="B215" s="71"/>
      <c r="C215" s="71"/>
      <c r="D215" s="71"/>
      <c r="I215"/>
      <c r="J215"/>
      <c r="K215"/>
      <c r="L215"/>
      <c r="M215"/>
      <c r="V215" s="71"/>
      <c r="W215" s="71"/>
    </row>
    <row r="216" spans="1:23" x14ac:dyDescent="0.2">
      <c r="A216" s="71"/>
      <c r="B216" s="71"/>
      <c r="C216" s="71"/>
      <c r="D216" s="71"/>
      <c r="I216"/>
      <c r="J216"/>
      <c r="K216"/>
      <c r="L216"/>
      <c r="M216"/>
      <c r="V216" s="71"/>
      <c r="W216" s="71"/>
    </row>
    <row r="217" spans="1:23" x14ac:dyDescent="0.2">
      <c r="A217" s="71"/>
      <c r="B217" s="71"/>
      <c r="C217" s="71"/>
      <c r="D217" s="71"/>
      <c r="I217"/>
      <c r="J217"/>
      <c r="K217"/>
      <c r="L217"/>
      <c r="M217"/>
      <c r="V217" s="71"/>
      <c r="W217" s="71"/>
    </row>
    <row r="218" spans="1:23" x14ac:dyDescent="0.2">
      <c r="A218" s="71"/>
      <c r="B218" s="71"/>
      <c r="C218" s="71"/>
      <c r="D218" s="71"/>
      <c r="I218"/>
      <c r="J218"/>
      <c r="K218"/>
      <c r="L218"/>
      <c r="M218"/>
      <c r="V218" s="71"/>
      <c r="W218" s="71"/>
    </row>
    <row r="219" spans="1:23" x14ac:dyDescent="0.2">
      <c r="A219" s="71"/>
      <c r="B219" s="71"/>
      <c r="C219" s="71"/>
      <c r="D219" s="71"/>
      <c r="I219"/>
      <c r="J219"/>
      <c r="K219"/>
      <c r="L219"/>
      <c r="M219"/>
      <c r="V219" s="71"/>
      <c r="W219" s="71"/>
    </row>
    <row r="220" spans="1:23" x14ac:dyDescent="0.2">
      <c r="A220" s="71"/>
      <c r="B220" s="71"/>
      <c r="C220" s="71"/>
      <c r="D220" s="71"/>
      <c r="I220"/>
      <c r="J220"/>
      <c r="K220"/>
      <c r="L220"/>
      <c r="M220"/>
      <c r="V220" s="71"/>
      <c r="W220" s="71"/>
    </row>
    <row r="221" spans="1:23" x14ac:dyDescent="0.2">
      <c r="A221" s="71"/>
      <c r="B221" s="71"/>
      <c r="C221" s="71"/>
      <c r="D221" s="71"/>
      <c r="I221"/>
      <c r="J221"/>
      <c r="K221"/>
      <c r="L221"/>
      <c r="M221"/>
      <c r="V221" s="71"/>
      <c r="W221" s="71"/>
    </row>
    <row r="222" spans="1:23" x14ac:dyDescent="0.2">
      <c r="A222" s="71"/>
      <c r="B222" s="71"/>
      <c r="C222" s="71"/>
      <c r="D222" s="71"/>
      <c r="I222"/>
      <c r="J222"/>
      <c r="K222"/>
      <c r="L222"/>
      <c r="M222"/>
      <c r="V222" s="71"/>
      <c r="W222" s="71"/>
    </row>
    <row r="223" spans="1:23" x14ac:dyDescent="0.2">
      <c r="A223" s="71"/>
      <c r="B223" s="71"/>
      <c r="C223" s="71"/>
      <c r="D223" s="71"/>
      <c r="I223"/>
      <c r="J223"/>
      <c r="K223"/>
      <c r="L223"/>
      <c r="M223"/>
      <c r="V223" s="71"/>
      <c r="W223" s="71"/>
    </row>
    <row r="224" spans="1:23" x14ac:dyDescent="0.2">
      <c r="A224" s="71"/>
      <c r="B224" s="71"/>
      <c r="C224" s="71"/>
      <c r="D224" s="71"/>
      <c r="I224"/>
      <c r="J224"/>
      <c r="K224"/>
      <c r="L224"/>
      <c r="M224"/>
      <c r="V224" s="71"/>
      <c r="W224" s="71"/>
    </row>
    <row r="225" spans="1:23" x14ac:dyDescent="0.2">
      <c r="A225" s="71"/>
      <c r="B225" s="71"/>
      <c r="C225" s="71"/>
      <c r="D225" s="71"/>
      <c r="I225"/>
      <c r="J225"/>
      <c r="K225"/>
      <c r="L225"/>
      <c r="M225"/>
      <c r="V225" s="71"/>
      <c r="W225" s="71"/>
    </row>
    <row r="226" spans="1:23" x14ac:dyDescent="0.2">
      <c r="A226" s="71"/>
      <c r="B226" s="71"/>
      <c r="C226" s="71"/>
      <c r="D226" s="71"/>
      <c r="I226"/>
      <c r="J226"/>
      <c r="K226"/>
      <c r="L226"/>
      <c r="M226"/>
      <c r="V226" s="71"/>
      <c r="W226" s="71"/>
    </row>
    <row r="227" spans="1:23" x14ac:dyDescent="0.2">
      <c r="A227" s="71"/>
      <c r="B227" s="71"/>
      <c r="C227" s="71"/>
      <c r="D227" s="71"/>
      <c r="I227"/>
      <c r="J227"/>
      <c r="K227"/>
      <c r="L227"/>
      <c r="M227"/>
      <c r="V227" s="71"/>
      <c r="W227" s="71"/>
    </row>
    <row r="228" spans="1:23" x14ac:dyDescent="0.2">
      <c r="A228" s="71"/>
      <c r="B228" s="71"/>
      <c r="C228" s="71"/>
      <c r="D228" s="71"/>
      <c r="I228"/>
      <c r="J228"/>
      <c r="K228"/>
      <c r="L228"/>
      <c r="M228"/>
      <c r="V228" s="71"/>
      <c r="W228" s="71"/>
    </row>
    <row r="229" spans="1:23" x14ac:dyDescent="0.2">
      <c r="A229" s="71"/>
      <c r="B229" s="71"/>
      <c r="C229" s="71"/>
      <c r="D229" s="71"/>
      <c r="I229"/>
      <c r="J229"/>
      <c r="K229"/>
      <c r="L229"/>
      <c r="M229"/>
      <c r="V229" s="71"/>
      <c r="W229" s="71"/>
    </row>
    <row r="230" spans="1:23" x14ac:dyDescent="0.2">
      <c r="A230" s="71"/>
      <c r="B230" s="71"/>
      <c r="C230" s="71"/>
      <c r="D230" s="71"/>
      <c r="I230"/>
      <c r="J230"/>
      <c r="K230"/>
      <c r="L230"/>
      <c r="M230"/>
      <c r="V230" s="71"/>
      <c r="W230" s="71"/>
    </row>
    <row r="231" spans="1:23" x14ac:dyDescent="0.2">
      <c r="A231" s="71"/>
      <c r="B231" s="71"/>
      <c r="C231" s="71"/>
      <c r="D231" s="71"/>
      <c r="I231"/>
      <c r="J231"/>
      <c r="K231"/>
      <c r="L231"/>
      <c r="M231"/>
      <c r="V231" s="71"/>
      <c r="W231" s="71"/>
    </row>
    <row r="232" spans="1:23" x14ac:dyDescent="0.2">
      <c r="A232" s="71"/>
      <c r="B232" s="71"/>
      <c r="C232" s="71"/>
      <c r="D232" s="71"/>
      <c r="I232"/>
      <c r="J232"/>
      <c r="K232"/>
      <c r="L232"/>
      <c r="M232"/>
      <c r="V232" s="71"/>
      <c r="W232" s="71"/>
    </row>
    <row r="233" spans="1:23" x14ac:dyDescent="0.2">
      <c r="A233" s="71"/>
      <c r="B233" s="71"/>
      <c r="C233" s="71"/>
      <c r="D233" s="71"/>
      <c r="I233"/>
      <c r="J233"/>
      <c r="K233"/>
      <c r="L233"/>
      <c r="M233"/>
      <c r="V233" s="71"/>
      <c r="W233" s="71"/>
    </row>
    <row r="234" spans="1:23" x14ac:dyDescent="0.2">
      <c r="A234" s="71"/>
      <c r="B234" s="71"/>
      <c r="C234" s="71"/>
      <c r="I234"/>
      <c r="J234"/>
      <c r="K234"/>
      <c r="L234"/>
      <c r="M234"/>
      <c r="V234" s="71"/>
      <c r="W234" s="71"/>
    </row>
    <row r="235" spans="1:23" x14ac:dyDescent="0.2">
      <c r="A235" s="71"/>
      <c r="B235" s="71"/>
      <c r="C235" s="71"/>
      <c r="I235"/>
      <c r="J235"/>
      <c r="K235"/>
      <c r="L235"/>
      <c r="M235"/>
      <c r="V235" s="71"/>
      <c r="W235" s="71"/>
    </row>
    <row r="236" spans="1:23" x14ac:dyDescent="0.2">
      <c r="A236" s="71"/>
      <c r="B236" s="71"/>
      <c r="C236" s="71"/>
      <c r="I236"/>
      <c r="J236"/>
      <c r="K236"/>
      <c r="L236"/>
      <c r="M236"/>
      <c r="V236" s="71"/>
      <c r="W236" s="71"/>
    </row>
    <row r="237" spans="1:23" x14ac:dyDescent="0.2">
      <c r="A237" s="71"/>
      <c r="B237" s="71"/>
      <c r="C237" s="71"/>
      <c r="I237"/>
      <c r="J237"/>
      <c r="K237"/>
      <c r="L237"/>
      <c r="M237"/>
      <c r="V237" s="71"/>
      <c r="W237" s="71"/>
    </row>
    <row r="238" spans="1:23" x14ac:dyDescent="0.2">
      <c r="A238" s="71"/>
      <c r="B238" s="71"/>
      <c r="C238" s="71"/>
      <c r="I238"/>
      <c r="J238"/>
      <c r="K238"/>
      <c r="L238"/>
      <c r="M238"/>
      <c r="V238" s="71"/>
      <c r="W238" s="71"/>
    </row>
    <row r="239" spans="1:23" x14ac:dyDescent="0.2">
      <c r="A239" s="71"/>
      <c r="B239" s="71"/>
      <c r="C239" s="71"/>
      <c r="I239"/>
      <c r="J239"/>
      <c r="K239"/>
      <c r="L239"/>
      <c r="M239"/>
      <c r="V239" s="71"/>
      <c r="W239" s="71"/>
    </row>
    <row r="240" spans="1:23" x14ac:dyDescent="0.2">
      <c r="A240" s="34"/>
      <c r="B240" s="34"/>
      <c r="C240" s="34"/>
      <c r="D240" s="33"/>
      <c r="E240" s="33"/>
      <c r="F240" s="33"/>
      <c r="G240" s="33"/>
      <c r="H240" s="33"/>
      <c r="I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2">
      <c r="A241" s="34"/>
      <c r="B241" s="34"/>
      <c r="C241" s="34"/>
      <c r="D241" s="33"/>
      <c r="E241" s="33"/>
      <c r="F241" s="33"/>
      <c r="G241" s="33"/>
      <c r="H241" s="33"/>
      <c r="I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2">
      <c r="A242" s="34"/>
      <c r="B242" s="34"/>
      <c r="C242" s="34"/>
      <c r="D242" s="33"/>
      <c r="E242" s="33"/>
      <c r="F242" s="33"/>
      <c r="G242" s="33"/>
      <c r="H242" s="33"/>
      <c r="I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2">
      <c r="A243" s="34"/>
      <c r="B243" s="34"/>
      <c r="C243" s="34"/>
      <c r="D243" s="33"/>
      <c r="E243" s="33"/>
      <c r="F243" s="33"/>
      <c r="G243" s="33"/>
      <c r="H243" s="33"/>
      <c r="I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2">
      <c r="A244" s="34"/>
      <c r="B244" s="34"/>
      <c r="C244" s="34"/>
      <c r="D244" s="33"/>
      <c r="E244" s="33"/>
      <c r="F244" s="33"/>
      <c r="G244" s="33"/>
      <c r="H244" s="33"/>
      <c r="I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1" x14ac:dyDescent="0.2">
      <c r="A245" s="34"/>
      <c r="B245" s="34"/>
      <c r="C245" s="34"/>
      <c r="D245" s="33"/>
      <c r="E245" s="33"/>
      <c r="F245" s="33"/>
      <c r="G245" s="33"/>
      <c r="H245" s="33"/>
      <c r="I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1" x14ac:dyDescent="0.2">
      <c r="A246" s="34"/>
      <c r="B246" s="34"/>
      <c r="C246" s="34"/>
      <c r="D246" s="33"/>
      <c r="E246" s="33"/>
      <c r="F246" s="33"/>
      <c r="G246" s="33"/>
      <c r="H246" s="33"/>
      <c r="I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1" x14ac:dyDescent="0.2">
      <c r="A247" s="34"/>
      <c r="B247" s="34"/>
      <c r="C247" s="34"/>
      <c r="D247" s="33"/>
      <c r="E247" s="33"/>
      <c r="F247" s="33"/>
      <c r="G247" s="33"/>
      <c r="H247" s="33"/>
      <c r="I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1" x14ac:dyDescent="0.2">
      <c r="A248" s="34"/>
      <c r="B248" s="34"/>
      <c r="C248" s="34"/>
      <c r="D248" s="33"/>
      <c r="E248" s="33"/>
      <c r="F248" s="33"/>
      <c r="G248" s="33"/>
      <c r="H248" s="33"/>
      <c r="I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1" x14ac:dyDescent="0.2">
      <c r="A249" s="34"/>
      <c r="B249" s="34"/>
      <c r="C249" s="34"/>
      <c r="D249" s="33"/>
      <c r="E249" s="33"/>
      <c r="F249" s="33"/>
      <c r="G249" s="33"/>
      <c r="H249" s="33"/>
      <c r="I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1" x14ac:dyDescent="0.2">
      <c r="A250" s="34"/>
      <c r="B250" s="34"/>
      <c r="C250" s="34"/>
      <c r="D250" s="33"/>
      <c r="E250" s="33"/>
      <c r="F250" s="33"/>
      <c r="G250" s="33"/>
      <c r="H250" s="33"/>
      <c r="I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1" x14ac:dyDescent="0.2">
      <c r="A251" s="34"/>
      <c r="B251" s="34"/>
      <c r="C251" s="34"/>
      <c r="D251" s="33"/>
      <c r="E251" s="33"/>
      <c r="F251" s="33"/>
      <c r="G251" s="33"/>
      <c r="H251" s="33"/>
      <c r="I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1" x14ac:dyDescent="0.2">
      <c r="A252" s="34"/>
      <c r="B252" s="34"/>
      <c r="C252" s="34"/>
      <c r="D252" s="33"/>
      <c r="E252" s="33"/>
      <c r="F252" s="33"/>
      <c r="G252" s="33"/>
      <c r="H252" s="33"/>
      <c r="I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1" x14ac:dyDescent="0.2">
      <c r="A253" s="34"/>
      <c r="B253" s="34"/>
      <c r="C253" s="34"/>
      <c r="D253" s="33"/>
      <c r="E253" s="33"/>
      <c r="F253" s="33"/>
      <c r="G253" s="33"/>
      <c r="H253" s="33"/>
      <c r="I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1" x14ac:dyDescent="0.2">
      <c r="A254" s="34"/>
      <c r="B254" s="34"/>
      <c r="C254" s="34"/>
      <c r="D254" s="33"/>
      <c r="E254" s="33"/>
      <c r="F254" s="33"/>
      <c r="G254" s="33"/>
      <c r="H254" s="33"/>
      <c r="I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1" x14ac:dyDescent="0.2">
      <c r="A255" s="34"/>
      <c r="B255" s="34"/>
      <c r="C255" s="34"/>
      <c r="D255" s="33"/>
      <c r="E255" s="33"/>
      <c r="F255" s="33"/>
      <c r="G255" s="33"/>
      <c r="H255" s="33"/>
      <c r="I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1" x14ac:dyDescent="0.2">
      <c r="A256" s="34"/>
      <c r="B256" s="34"/>
      <c r="C256" s="34"/>
      <c r="D256" s="33"/>
      <c r="E256" s="33"/>
      <c r="F256" s="33"/>
      <c r="G256" s="33"/>
      <c r="H256" s="33"/>
      <c r="I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4"/>
      <c r="B257" s="34"/>
      <c r="C257" s="34"/>
      <c r="D257" s="33"/>
      <c r="E257" s="33"/>
      <c r="F257" s="33"/>
      <c r="G257" s="33"/>
      <c r="H257" s="33"/>
      <c r="I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4"/>
      <c r="B258" s="34"/>
      <c r="C258" s="34"/>
      <c r="D258" s="33"/>
      <c r="E258" s="33"/>
      <c r="F258" s="33"/>
      <c r="G258" s="33"/>
      <c r="H258" s="33"/>
      <c r="I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4"/>
      <c r="B259" s="34"/>
      <c r="C259" s="34"/>
      <c r="D259" s="33"/>
      <c r="E259" s="33"/>
      <c r="F259" s="33"/>
      <c r="G259" s="33"/>
      <c r="H259" s="33"/>
      <c r="I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4"/>
      <c r="B260" s="34"/>
      <c r="C260" s="34"/>
      <c r="D260" s="33"/>
      <c r="E260" s="33"/>
      <c r="F260" s="33"/>
      <c r="G260" s="33"/>
      <c r="H260" s="33"/>
      <c r="I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34"/>
      <c r="B261" s="34"/>
      <c r="C261" s="34"/>
      <c r="D261" s="33"/>
      <c r="E261" s="33"/>
      <c r="F261" s="33"/>
      <c r="G261" s="33"/>
      <c r="H261" s="33"/>
      <c r="I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1:20" x14ac:dyDescent="0.2">
      <c r="A262" s="34"/>
      <c r="B262" s="34"/>
      <c r="C262" s="34"/>
      <c r="D262" s="33"/>
      <c r="E262" s="33"/>
      <c r="F262" s="33"/>
      <c r="G262" s="33"/>
      <c r="H262" s="33"/>
      <c r="I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1:20" x14ac:dyDescent="0.2">
      <c r="A263" s="34"/>
      <c r="B263" s="34"/>
      <c r="C263" s="34"/>
      <c r="D263" s="33"/>
      <c r="E263" s="33"/>
      <c r="F263" s="33"/>
      <c r="G263" s="33"/>
      <c r="H263" s="33"/>
      <c r="I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1:20" x14ac:dyDescent="0.2">
      <c r="A264" s="1"/>
      <c r="B264" s="1"/>
      <c r="C264" s="1"/>
      <c r="I264"/>
      <c r="L264"/>
      <c r="M264"/>
    </row>
    <row r="265" spans="1:20" x14ac:dyDescent="0.2">
      <c r="A265" s="1"/>
      <c r="B265" s="1"/>
      <c r="C265" s="1"/>
      <c r="I265"/>
      <c r="L265"/>
      <c r="M265"/>
    </row>
  </sheetData>
  <sortState xmlns:xlrd2="http://schemas.microsoft.com/office/spreadsheetml/2017/richdata2" ref="A101:N164">
    <sortCondition ref="A101:A16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591F-C27B-4CFB-A264-9280EAFF25AF}">
  <dimension ref="A1:I39"/>
  <sheetViews>
    <sheetView workbookViewId="0">
      <selection activeCell="A32" sqref="A32"/>
    </sheetView>
  </sheetViews>
  <sheetFormatPr defaultRowHeight="12.75" x14ac:dyDescent="0.2"/>
  <sheetData>
    <row r="1" spans="1:9" x14ac:dyDescent="0.2">
      <c r="A1" t="s">
        <v>129</v>
      </c>
    </row>
    <row r="3" spans="1:9" x14ac:dyDescent="0.2">
      <c r="A3" t="s">
        <v>130</v>
      </c>
      <c r="H3" t="s">
        <v>32</v>
      </c>
    </row>
    <row r="4" spans="1:9" x14ac:dyDescent="0.2">
      <c r="B4" t="s">
        <v>3</v>
      </c>
      <c r="C4" t="s">
        <v>67</v>
      </c>
      <c r="D4" t="s">
        <v>68</v>
      </c>
      <c r="E4" t="s">
        <v>69</v>
      </c>
      <c r="G4" t="s">
        <v>131</v>
      </c>
    </row>
    <row r="5" spans="1:9" x14ac:dyDescent="0.2">
      <c r="B5" s="65">
        <v>0.54430000000000001</v>
      </c>
      <c r="C5" s="55">
        <v>14815</v>
      </c>
      <c r="D5" s="55">
        <v>5227</v>
      </c>
      <c r="E5" s="55">
        <v>142210</v>
      </c>
      <c r="F5">
        <f t="shared" ref="F5:F8" si="0">E5-D5</f>
        <v>136983</v>
      </c>
      <c r="G5" s="96">
        <f t="shared" ref="G5:G8" si="1">B5*$I$5</f>
        <v>8.8503180000000015E-2</v>
      </c>
      <c r="H5" s="97" t="s">
        <v>132</v>
      </c>
      <c r="I5" s="97">
        <f>16.26/100</f>
        <v>0.16260000000000002</v>
      </c>
    </row>
    <row r="6" spans="1:9" x14ac:dyDescent="0.2">
      <c r="B6" s="65">
        <v>0.61270000000000002</v>
      </c>
      <c r="C6" s="55">
        <v>16881</v>
      </c>
      <c r="D6" s="55">
        <v>5225</v>
      </c>
      <c r="E6" s="55">
        <v>160562</v>
      </c>
      <c r="F6">
        <f t="shared" si="0"/>
        <v>155337</v>
      </c>
      <c r="G6" s="96">
        <f t="shared" si="1"/>
        <v>9.9625020000000022E-2</v>
      </c>
    </row>
    <row r="7" spans="1:9" x14ac:dyDescent="0.2">
      <c r="B7" s="65">
        <v>1.0479000000000001</v>
      </c>
      <c r="C7" s="55">
        <v>29639</v>
      </c>
      <c r="D7" s="55">
        <v>5580</v>
      </c>
      <c r="E7" s="55">
        <v>275903</v>
      </c>
      <c r="F7">
        <f t="shared" si="0"/>
        <v>270323</v>
      </c>
      <c r="G7" s="96">
        <f t="shared" si="1"/>
        <v>0.17038854000000003</v>
      </c>
    </row>
    <row r="8" spans="1:9" x14ac:dyDescent="0.2">
      <c r="B8" s="55">
        <v>0.1249</v>
      </c>
      <c r="C8" s="55">
        <v>3115</v>
      </c>
      <c r="D8" s="55">
        <v>5586</v>
      </c>
      <c r="E8" s="55">
        <v>31246</v>
      </c>
      <c r="F8">
        <f t="shared" si="0"/>
        <v>25660</v>
      </c>
      <c r="G8" s="96">
        <f t="shared" si="1"/>
        <v>2.0308740000000002E-2</v>
      </c>
    </row>
    <row r="9" spans="1:9" x14ac:dyDescent="0.2">
      <c r="B9" s="55">
        <v>0.35470000000000002</v>
      </c>
      <c r="C9" s="55">
        <v>9275</v>
      </c>
      <c r="D9" s="55">
        <v>5788</v>
      </c>
      <c r="E9" s="55">
        <v>90391</v>
      </c>
      <c r="F9">
        <f t="shared" ref="F9" si="2">E9-D9</f>
        <v>84603</v>
      </c>
      <c r="G9" s="96">
        <f t="shared" ref="G9" si="3">B9*$I$5</f>
        <v>5.7674220000000012E-2</v>
      </c>
    </row>
    <row r="11" spans="1:9" x14ac:dyDescent="0.2">
      <c r="H11" s="97"/>
      <c r="I11" s="97"/>
    </row>
    <row r="12" spans="1:9" x14ac:dyDescent="0.2">
      <c r="B12" s="71"/>
    </row>
    <row r="13" spans="1:9" x14ac:dyDescent="0.2">
      <c r="B13" s="71"/>
    </row>
    <row r="14" spans="1:9" x14ac:dyDescent="0.2">
      <c r="A14" t="s">
        <v>261</v>
      </c>
    </row>
    <row r="17" spans="1:9" x14ac:dyDescent="0.2">
      <c r="B17" s="71"/>
      <c r="C17" s="71"/>
      <c r="D17" s="71"/>
      <c r="E17" s="71"/>
    </row>
    <row r="18" spans="1:9" x14ac:dyDescent="0.2">
      <c r="B18" s="71"/>
      <c r="C18" s="71"/>
      <c r="D18" s="71"/>
      <c r="E18" s="71"/>
    </row>
    <row r="19" spans="1:9" x14ac:dyDescent="0.2">
      <c r="A19" t="s">
        <v>133</v>
      </c>
    </row>
    <row r="21" spans="1:9" x14ac:dyDescent="0.2">
      <c r="A21" t="s">
        <v>130</v>
      </c>
      <c r="H21" t="s">
        <v>32</v>
      </c>
    </row>
    <row r="22" spans="1:9" x14ac:dyDescent="0.2">
      <c r="B22" t="s">
        <v>3</v>
      </c>
      <c r="C22" t="s">
        <v>67</v>
      </c>
      <c r="D22" t="s">
        <v>68</v>
      </c>
      <c r="E22" t="s">
        <v>69</v>
      </c>
      <c r="G22" t="s">
        <v>140</v>
      </c>
    </row>
    <row r="23" spans="1:9" x14ac:dyDescent="0.2">
      <c r="B23" s="65">
        <v>0.54430000000000001</v>
      </c>
      <c r="C23" s="55">
        <v>66226</v>
      </c>
      <c r="D23" s="55">
        <v>5026</v>
      </c>
      <c r="E23" s="55">
        <v>980503</v>
      </c>
      <c r="F23">
        <f t="shared" ref="F23" si="4">E23-D23</f>
        <v>975477</v>
      </c>
      <c r="G23" s="96">
        <f>B23*$I$23</f>
        <v>0.22778954999999998</v>
      </c>
      <c r="H23" s="97" t="s">
        <v>134</v>
      </c>
      <c r="I23" s="97">
        <v>0.41849999999999998</v>
      </c>
    </row>
    <row r="24" spans="1:9" x14ac:dyDescent="0.2">
      <c r="B24" s="65">
        <v>0.61270000000000002</v>
      </c>
      <c r="C24" s="55">
        <v>74930</v>
      </c>
      <c r="D24" s="55">
        <v>5029</v>
      </c>
      <c r="E24" s="55">
        <v>1107755</v>
      </c>
      <c r="F24">
        <f t="shared" ref="F24:F27" si="5">E24-D24</f>
        <v>1102726</v>
      </c>
      <c r="G24" s="96">
        <f t="shared" ref="G24:G27" si="6">B24*$I$23</f>
        <v>0.25641494999999997</v>
      </c>
    </row>
    <row r="25" spans="1:9" x14ac:dyDescent="0.2">
      <c r="B25" s="65">
        <v>1.0479000000000001</v>
      </c>
      <c r="C25" s="55">
        <v>122528</v>
      </c>
      <c r="D25" s="55">
        <v>5171</v>
      </c>
      <c r="E25" s="55">
        <v>1890364</v>
      </c>
      <c r="F25">
        <f t="shared" si="5"/>
        <v>1885193</v>
      </c>
      <c r="G25" s="96">
        <f t="shared" si="6"/>
        <v>0.43854615000000002</v>
      </c>
    </row>
    <row r="26" spans="1:9" x14ac:dyDescent="0.2">
      <c r="B26" s="55">
        <v>0.1249</v>
      </c>
      <c r="C26" s="55">
        <v>15499</v>
      </c>
      <c r="D26" s="55">
        <v>5188</v>
      </c>
      <c r="E26" s="55">
        <v>228237</v>
      </c>
      <c r="F26">
        <f t="shared" si="5"/>
        <v>223049</v>
      </c>
      <c r="G26" s="96">
        <f t="shared" si="6"/>
        <v>5.2270649999999995E-2</v>
      </c>
    </row>
    <row r="27" spans="1:9" x14ac:dyDescent="0.2">
      <c r="B27" s="55">
        <v>0.35470000000000002</v>
      </c>
      <c r="C27" s="55">
        <v>43296</v>
      </c>
      <c r="D27" s="55">
        <v>5261</v>
      </c>
      <c r="E27" s="55">
        <v>638852</v>
      </c>
      <c r="F27">
        <f t="shared" si="5"/>
        <v>633591</v>
      </c>
      <c r="G27" s="96">
        <f t="shared" si="6"/>
        <v>0.14844194999999999</v>
      </c>
    </row>
    <row r="29" spans="1:9" x14ac:dyDescent="0.2">
      <c r="H29" s="97"/>
      <c r="I29" s="97"/>
    </row>
    <row r="30" spans="1:9" x14ac:dyDescent="0.2">
      <c r="B30" s="71"/>
    </row>
    <row r="31" spans="1:9" x14ac:dyDescent="0.2">
      <c r="B31" s="71"/>
    </row>
    <row r="32" spans="1:9" x14ac:dyDescent="0.2">
      <c r="A32" t="s">
        <v>262</v>
      </c>
    </row>
    <row r="35" spans="2:5" x14ac:dyDescent="0.2">
      <c r="B35" s="71"/>
      <c r="C35" s="71"/>
      <c r="D35" s="71"/>
      <c r="E35" s="71"/>
    </row>
    <row r="36" spans="2:5" x14ac:dyDescent="0.2">
      <c r="B36" s="71"/>
      <c r="C36" s="71"/>
      <c r="D36" s="71"/>
      <c r="E36" s="71"/>
    </row>
    <row r="37" spans="2:5" x14ac:dyDescent="0.2">
      <c r="B37" s="71"/>
      <c r="C37" s="71"/>
      <c r="D37" s="71"/>
      <c r="E37" s="71"/>
    </row>
    <row r="38" spans="2:5" x14ac:dyDescent="0.2">
      <c r="B38" s="71"/>
      <c r="C38" s="71"/>
      <c r="D38" s="71"/>
      <c r="E38" s="71"/>
    </row>
    <row r="39" spans="2:5" x14ac:dyDescent="0.2">
      <c r="C39" s="71"/>
      <c r="D39" s="71"/>
      <c r="E39" s="7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zoomScale="106" zoomScaleNormal="106" workbookViewId="0">
      <selection activeCell="I16" sqref="I16"/>
    </sheetView>
  </sheetViews>
  <sheetFormatPr defaultRowHeight="12.75" x14ac:dyDescent="0.2"/>
  <cols>
    <col min="1" max="1" width="11.42578125" customWidth="1"/>
    <col min="2" max="2" width="13.42578125" bestFit="1" customWidth="1"/>
    <col min="3" max="3" width="16.140625" customWidth="1"/>
    <col min="4" max="4" width="14.42578125" bestFit="1" customWidth="1"/>
  </cols>
  <sheetData>
    <row r="1" spans="1:6" ht="13.5" thickBot="1" x14ac:dyDescent="0.25">
      <c r="A1" s="29" t="s">
        <v>142</v>
      </c>
      <c r="B1" s="84"/>
      <c r="C1" s="30"/>
    </row>
    <row r="2" spans="1:6" ht="15.75" thickBot="1" x14ac:dyDescent="0.25">
      <c r="A2" s="103" t="s">
        <v>41</v>
      </c>
      <c r="B2" s="104" t="s">
        <v>264</v>
      </c>
      <c r="C2" s="105" t="s">
        <v>121</v>
      </c>
      <c r="D2" s="107" t="s">
        <v>122</v>
      </c>
      <c r="E2" s="49" t="s">
        <v>136</v>
      </c>
      <c r="F2" s="101" t="s">
        <v>139</v>
      </c>
    </row>
    <row r="3" spans="1:6" x14ac:dyDescent="0.2">
      <c r="A3" s="99" t="str">
        <f>'N data corrected'!B8</f>
        <v>G45B</v>
      </c>
      <c r="B3" s="99" t="s">
        <v>141</v>
      </c>
      <c r="C3" s="102">
        <f>'N data corrected'!O8</f>
        <v>9.7223749999999995</v>
      </c>
      <c r="D3" s="106">
        <f>'C data corrected'!O8</f>
        <v>-15.457374999999999</v>
      </c>
      <c r="E3" s="100">
        <f>'N data corrected'!T8</f>
        <v>8.1867114464620874E-2</v>
      </c>
      <c r="F3" s="100">
        <f>'C data corrected'!T8</f>
        <v>0.25824391781563172</v>
      </c>
    </row>
    <row r="4" spans="1:6" x14ac:dyDescent="0.2">
      <c r="A4" s="99" t="str">
        <f>'N data corrected'!B9</f>
        <v>G47B</v>
      </c>
      <c r="B4" s="99" t="s">
        <v>141</v>
      </c>
      <c r="C4" s="102">
        <f>'N data corrected'!O9</f>
        <v>11.350375</v>
      </c>
      <c r="D4" s="106">
        <f>'C data corrected'!O9</f>
        <v>-18.616374999999998</v>
      </c>
      <c r="E4" s="100">
        <f>'N data corrected'!T9</f>
        <v>0.13146332936951582</v>
      </c>
      <c r="F4" s="100">
        <f>'C data corrected'!T9</f>
        <v>0.44319711098860359</v>
      </c>
    </row>
    <row r="5" spans="1:6" x14ac:dyDescent="0.2">
      <c r="A5" s="99" t="str">
        <f>'N data corrected'!B10</f>
        <v>G47C</v>
      </c>
      <c r="B5" s="99" t="s">
        <v>141</v>
      </c>
      <c r="C5" s="102">
        <f>'N data corrected'!O10</f>
        <v>11.394375</v>
      </c>
      <c r="D5" s="106">
        <f>'C data corrected'!O10</f>
        <v>-18.532374999999998</v>
      </c>
      <c r="E5" s="100">
        <f>'N data corrected'!T10</f>
        <v>0.10075372419649231</v>
      </c>
      <c r="F5" s="100">
        <f>'C data corrected'!T10</f>
        <v>0.34087619995668783</v>
      </c>
    </row>
    <row r="6" spans="1:6" x14ac:dyDescent="0.2">
      <c r="A6" s="99" t="str">
        <f>'N data corrected'!B11</f>
        <v>G50B</v>
      </c>
      <c r="B6" s="99" t="s">
        <v>141</v>
      </c>
      <c r="C6" s="102">
        <f>'N data corrected'!O11</f>
        <v>9.6803749999999997</v>
      </c>
      <c r="D6" s="106">
        <f>'C data corrected'!O11</f>
        <v>-14.622374999999998</v>
      </c>
      <c r="E6" s="100">
        <f>'N data corrected'!T11</f>
        <v>6.9307058430448987E-2</v>
      </c>
      <c r="F6" s="100">
        <f>'C data corrected'!T11</f>
        <v>0.20775971699811024</v>
      </c>
    </row>
    <row r="7" spans="1:6" x14ac:dyDescent="0.2">
      <c r="A7" s="99" t="str">
        <f>'N data corrected'!B12</f>
        <v>G50C</v>
      </c>
      <c r="B7" s="99" t="s">
        <v>141</v>
      </c>
      <c r="C7" s="102">
        <f>'N data corrected'!O12</f>
        <v>10.229374999999999</v>
      </c>
      <c r="D7" s="106">
        <f>'C data corrected'!O12</f>
        <v>-14.729374999999997</v>
      </c>
      <c r="E7" s="100">
        <f>'N data corrected'!T12</f>
        <v>8.2376458207828351E-2</v>
      </c>
      <c r="F7" s="100">
        <f>'C data corrected'!T12</f>
        <v>0.25480410641462037</v>
      </c>
    </row>
    <row r="8" spans="1:6" x14ac:dyDescent="0.2">
      <c r="A8" s="99" t="str">
        <f>'N data corrected'!B13</f>
        <v>G52B</v>
      </c>
      <c r="B8" s="99" t="s">
        <v>141</v>
      </c>
      <c r="C8" s="102">
        <f>'N data corrected'!O13</f>
        <v>11.057375</v>
      </c>
      <c r="D8" s="106">
        <f>'C data corrected'!O13</f>
        <v>-15.307374999999997</v>
      </c>
      <c r="E8" s="100">
        <f>'N data corrected'!T13</f>
        <v>0.11229469368899263</v>
      </c>
      <c r="F8" s="100">
        <f>'C data corrected'!T13</f>
        <v>0.37848128810068404</v>
      </c>
    </row>
    <row r="9" spans="1:6" x14ac:dyDescent="0.2">
      <c r="A9" s="99" t="str">
        <f>'N data corrected'!B14</f>
        <v>G52C</v>
      </c>
      <c r="B9" s="99" t="s">
        <v>141</v>
      </c>
      <c r="C9" s="102">
        <f>'N data corrected'!O14</f>
        <v>11.438375000000001</v>
      </c>
      <c r="D9" s="106">
        <f>'C data corrected'!O14</f>
        <v>-15.205375</v>
      </c>
      <c r="E9" s="100">
        <f>'N data corrected'!T14</f>
        <v>0.12777296363083762</v>
      </c>
      <c r="F9" s="100">
        <f>'C data corrected'!T14</f>
        <v>0.42742566879462018</v>
      </c>
    </row>
    <row r="10" spans="1:6" x14ac:dyDescent="0.2">
      <c r="A10" s="99" t="str">
        <f>'N data corrected'!B15</f>
        <v>G55B</v>
      </c>
      <c r="B10" s="99" t="s">
        <v>141</v>
      </c>
      <c r="C10" s="102">
        <f>'N data corrected'!O15</f>
        <v>11.074375</v>
      </c>
      <c r="D10" s="106">
        <f>'C data corrected'!O15</f>
        <v>-14.568375</v>
      </c>
      <c r="E10" s="100">
        <f>'N data corrected'!T15</f>
        <v>8.0576835662885732E-2</v>
      </c>
      <c r="F10" s="100">
        <f>'C data corrected'!T15</f>
        <v>0.2474335375105205</v>
      </c>
    </row>
    <row r="11" spans="1:6" ht="13.5" thickBot="1" x14ac:dyDescent="0.25">
      <c r="A11" s="109" t="str">
        <f>'N data corrected'!B16</f>
        <v>G55C</v>
      </c>
      <c r="B11" s="109" t="s">
        <v>141</v>
      </c>
      <c r="C11" s="110">
        <f>'N data corrected'!O16</f>
        <v>11.294375</v>
      </c>
      <c r="D11" s="111">
        <f>'C data corrected'!O16</f>
        <v>-14.558374999999998</v>
      </c>
      <c r="E11" s="112">
        <f>'N data corrected'!T16</f>
        <v>8.9765743015795374E-2</v>
      </c>
      <c r="F11" s="112">
        <f>'C data corrected'!T16</f>
        <v>0.27872483779448781</v>
      </c>
    </row>
    <row r="12" spans="1:6" x14ac:dyDescent="0.2">
      <c r="A12" s="108" t="str">
        <f>'N data corrected'!B17</f>
        <v>D_F1</v>
      </c>
      <c r="B12" s="108" t="s">
        <v>141</v>
      </c>
      <c r="C12" s="102">
        <f>'N data corrected'!O17</f>
        <v>12.400375</v>
      </c>
      <c r="D12" s="106">
        <f>'C data corrected'!O17</f>
        <v>-21.622375000000002</v>
      </c>
      <c r="E12" s="100">
        <f>'N data corrected'!T17</f>
        <v>0.11978273817484184</v>
      </c>
      <c r="F12" s="100">
        <f>'C data corrected'!T17</f>
        <v>0.41198415848541398</v>
      </c>
    </row>
    <row r="13" spans="1:6" x14ac:dyDescent="0.2">
      <c r="A13" s="99" t="str">
        <f>'N data corrected'!B18</f>
        <v>D_F2</v>
      </c>
      <c r="B13" s="99" t="s">
        <v>141</v>
      </c>
      <c r="C13" s="102">
        <f>'N data corrected'!O18</f>
        <v>12.285375</v>
      </c>
      <c r="D13" s="106">
        <f>'C data corrected'!O18</f>
        <v>-21.053374999999999</v>
      </c>
      <c r="E13" s="100">
        <f>'N data corrected'!T18</f>
        <v>0.10821957541872583</v>
      </c>
      <c r="F13" s="100">
        <f>'C data corrected'!T18</f>
        <v>0.36040081851512512</v>
      </c>
    </row>
    <row r="14" spans="1:6" x14ac:dyDescent="0.2">
      <c r="A14" s="99" t="str">
        <f>'N data corrected'!B19</f>
        <v>D_F3</v>
      </c>
      <c r="B14" s="99" t="s">
        <v>141</v>
      </c>
      <c r="C14" s="102">
        <f>'N data corrected'!O19</f>
        <v>11.853375</v>
      </c>
      <c r="D14" s="106">
        <f>'C data corrected'!O19</f>
        <v>-21.587374999999998</v>
      </c>
      <c r="E14" s="100">
        <f>'N data corrected'!T19</f>
        <v>0.10348233903408413</v>
      </c>
      <c r="F14" s="100">
        <f>'C data corrected'!T19</f>
        <v>0.35182791060935137</v>
      </c>
    </row>
    <row r="15" spans="1:6" x14ac:dyDescent="0.2">
      <c r="A15" s="99" t="str">
        <f>'N data corrected'!B20</f>
        <v>D_F4</v>
      </c>
      <c r="B15" s="99" t="s">
        <v>141</v>
      </c>
      <c r="C15" s="102">
        <f>'N data corrected'!O20</f>
        <v>12.145375</v>
      </c>
      <c r="D15" s="106">
        <f>'C data corrected'!O20</f>
        <v>-21.188374999999997</v>
      </c>
      <c r="E15" s="100">
        <f>'N data corrected'!T20</f>
        <v>9.0440489296273241E-2</v>
      </c>
      <c r="F15" s="100">
        <f>'C data corrected'!T20</f>
        <v>0.30099849244189153</v>
      </c>
    </row>
    <row r="16" spans="1:6" x14ac:dyDescent="0.2">
      <c r="A16" s="99" t="str">
        <f>'N data corrected'!B21</f>
        <v>D_F5</v>
      </c>
      <c r="B16" s="99" t="s">
        <v>141</v>
      </c>
      <c r="C16" s="102">
        <f>'N data corrected'!O21</f>
        <v>11.740375</v>
      </c>
      <c r="D16" s="106">
        <f>'C data corrected'!O21</f>
        <v>-21.334374999999998</v>
      </c>
      <c r="E16" s="100">
        <f>'N data corrected'!T21</f>
        <v>0.13593163077694698</v>
      </c>
      <c r="F16" s="100">
        <f>'C data corrected'!T21</f>
        <v>0.45718008717056197</v>
      </c>
    </row>
    <row r="17" spans="1:6" s="2" customFormat="1" x14ac:dyDescent="0.2">
      <c r="A17" s="99" t="str">
        <f>'N data corrected'!B22</f>
        <v>D_F6</v>
      </c>
      <c r="B17" s="99" t="s">
        <v>141</v>
      </c>
      <c r="C17" s="102">
        <f>'N data corrected'!O22</f>
        <v>11.604374999999999</v>
      </c>
      <c r="D17" s="106">
        <f>'C data corrected'!O22</f>
        <v>-21.569374999999997</v>
      </c>
      <c r="E17" s="100">
        <f>'N data corrected'!T22</f>
        <v>0.10776587484365777</v>
      </c>
      <c r="F17" s="100">
        <f>'C data corrected'!T22</f>
        <v>0.37190058436679052</v>
      </c>
    </row>
    <row r="18" spans="1:6" s="2" customFormat="1" x14ac:dyDescent="0.2">
      <c r="A18" s="99" t="str">
        <f>'N data corrected'!B23</f>
        <v>D_F7</v>
      </c>
      <c r="B18" s="99" t="s">
        <v>141</v>
      </c>
      <c r="C18" s="102">
        <f>'N data corrected'!O23</f>
        <v>12.364375000000001</v>
      </c>
      <c r="D18" s="106">
        <f>'C data corrected'!O23</f>
        <v>-21.311375000000002</v>
      </c>
      <c r="E18" s="100">
        <f>'N data corrected'!T23</f>
        <v>0.12896150176017615</v>
      </c>
      <c r="F18" s="100">
        <f>'C data corrected'!T23</f>
        <v>0.4517216483401531</v>
      </c>
    </row>
    <row r="19" spans="1:6" s="2" customFormat="1" x14ac:dyDescent="0.2">
      <c r="A19" s="99" t="str">
        <f>'N data corrected'!B28</f>
        <v>D_F8</v>
      </c>
      <c r="B19" s="99" t="s">
        <v>141</v>
      </c>
      <c r="C19" s="102">
        <f>'N data corrected'!O28</f>
        <v>12.640375000000001</v>
      </c>
      <c r="D19" s="106">
        <f>'C data corrected'!O28</f>
        <v>-20.927374999999998</v>
      </c>
      <c r="E19" s="100">
        <f>'N data corrected'!T28</f>
        <v>0.12250908857393189</v>
      </c>
      <c r="F19" s="100">
        <f>'C data corrected'!T28</f>
        <v>0.403149941324212</v>
      </c>
    </row>
    <row r="20" spans="1:6" s="2" customFormat="1" x14ac:dyDescent="0.2">
      <c r="A20" s="99" t="str">
        <f>'N data corrected'!B29</f>
        <v>D_F9</v>
      </c>
      <c r="B20" s="99" t="s">
        <v>141</v>
      </c>
      <c r="C20" s="102">
        <f>'N data corrected'!O29</f>
        <v>12.073375</v>
      </c>
      <c r="D20" s="106">
        <f>'C data corrected'!O29</f>
        <v>-20.881374999999998</v>
      </c>
      <c r="E20" s="100">
        <f>'N data corrected'!T29</f>
        <v>0.13542855513584659</v>
      </c>
      <c r="F20" s="100">
        <f>'C data corrected'!T29</f>
        <v>0.44839750506866338</v>
      </c>
    </row>
    <row r="21" spans="1:6" s="2" customFormat="1" x14ac:dyDescent="0.2">
      <c r="A21" s="99" t="str">
        <f>'N data corrected'!B30</f>
        <v>D_F10</v>
      </c>
      <c r="B21" s="99" t="s">
        <v>141</v>
      </c>
      <c r="C21" s="102">
        <f>'N data corrected'!O30</f>
        <v>11.817375</v>
      </c>
      <c r="D21" s="106">
        <f>'C data corrected'!O30</f>
        <v>-21.151374999999998</v>
      </c>
      <c r="E21" s="100">
        <f>'N data corrected'!T30</f>
        <v>0.13377924775923908</v>
      </c>
      <c r="F21" s="100">
        <f>'C data corrected'!T30</f>
        <v>0.44510075230176149</v>
      </c>
    </row>
    <row r="22" spans="1:6" x14ac:dyDescent="0.2">
      <c r="A22" s="99" t="str">
        <f>'N data corrected'!B31</f>
        <v>D_F11</v>
      </c>
      <c r="B22" s="99" t="s">
        <v>141</v>
      </c>
      <c r="C22" s="102">
        <f>'N data corrected'!O31</f>
        <v>12.359375</v>
      </c>
      <c r="D22" s="106">
        <f>'C data corrected'!O31</f>
        <v>-20.012374999999999</v>
      </c>
      <c r="E22" s="100">
        <f>'N data corrected'!T31</f>
        <v>9.6952550487662756E-2</v>
      </c>
      <c r="F22" s="100">
        <f>'C data corrected'!T31</f>
        <v>0.31287854670676818</v>
      </c>
    </row>
    <row r="23" spans="1:6" x14ac:dyDescent="0.2">
      <c r="A23" s="99" t="str">
        <f>'N data corrected'!B32</f>
        <v>D_F12</v>
      </c>
      <c r="B23" s="99" t="s">
        <v>141</v>
      </c>
      <c r="C23" s="102">
        <f>'N data corrected'!O32</f>
        <v>12.218375</v>
      </c>
      <c r="D23" s="106">
        <f>'C data corrected'!O32</f>
        <v>-22.282374999999998</v>
      </c>
      <c r="E23" s="100">
        <f>'N data corrected'!T32</f>
        <v>9.031816194622036E-2</v>
      </c>
      <c r="F23" s="100">
        <f>'C data corrected'!T32</f>
        <v>0.34910466008076974</v>
      </c>
    </row>
    <row r="24" spans="1:6" x14ac:dyDescent="0.2">
      <c r="A24" s="99" t="str">
        <f>'N data corrected'!B33</f>
        <v>D_F13</v>
      </c>
      <c r="B24" s="99" t="s">
        <v>141</v>
      </c>
      <c r="C24" s="102">
        <f>'N data corrected'!O33</f>
        <v>11.867375000000001</v>
      </c>
      <c r="D24" s="106">
        <f>'C data corrected'!O33</f>
        <v>-21.307374999999997</v>
      </c>
      <c r="E24" s="100">
        <f>'N data corrected'!T33</f>
        <v>0.14246089504217055</v>
      </c>
      <c r="F24" s="100">
        <f>'C data corrected'!T33</f>
        <v>0.4962153736479013</v>
      </c>
    </row>
    <row r="25" spans="1:6" ht="13.5" thickBot="1" x14ac:dyDescent="0.25">
      <c r="A25" s="109" t="str">
        <f>'N data corrected'!B34</f>
        <v>D_F15</v>
      </c>
      <c r="B25" s="109" t="s">
        <v>141</v>
      </c>
      <c r="C25" s="110">
        <f>'N data corrected'!O34</f>
        <v>11.424375</v>
      </c>
      <c r="D25" s="111">
        <f>'C data corrected'!O34</f>
        <v>-21.484374999999996</v>
      </c>
      <c r="E25" s="112">
        <f>'N data corrected'!T34</f>
        <v>0.13495059633935391</v>
      </c>
      <c r="F25" s="112">
        <f>'C data corrected'!T34</f>
        <v>0.47279185462102913</v>
      </c>
    </row>
    <row r="26" spans="1:6" x14ac:dyDescent="0.2">
      <c r="A26" s="108" t="str">
        <f>'N data corrected'!B35</f>
        <v>D_M1</v>
      </c>
      <c r="B26" s="108" t="s">
        <v>263</v>
      </c>
      <c r="C26" s="102">
        <f>'N data corrected'!O35</f>
        <v>12.011374999999999</v>
      </c>
      <c r="D26" s="106">
        <f>'C data corrected'!O35</f>
        <v>-18.124374999999997</v>
      </c>
      <c r="E26" s="100">
        <f>'N data corrected'!T35</f>
        <v>0.1684608461949712</v>
      </c>
      <c r="F26" s="100">
        <f>'C data corrected'!T35</f>
        <v>0.52488856347699286</v>
      </c>
    </row>
    <row r="27" spans="1:6" x14ac:dyDescent="0.2">
      <c r="A27" s="99" t="str">
        <f>'N data corrected'!B36</f>
        <v>D_M2</v>
      </c>
      <c r="B27" s="99" t="s">
        <v>263</v>
      </c>
      <c r="C27" s="102">
        <f>'N data corrected'!O36</f>
        <v>10.724375</v>
      </c>
      <c r="D27" s="106">
        <f>'C data corrected'!O36</f>
        <v>-20.650375</v>
      </c>
      <c r="E27" s="100">
        <f>'N data corrected'!T36</f>
        <v>0.17508562362726371</v>
      </c>
      <c r="F27" s="100">
        <f>'C data corrected'!T36</f>
        <v>0.54338389382683216</v>
      </c>
    </row>
    <row r="28" spans="1:6" x14ac:dyDescent="0.2">
      <c r="A28" s="99" t="str">
        <f>'N data corrected'!B37</f>
        <v>D_M3</v>
      </c>
      <c r="B28" s="99" t="s">
        <v>263</v>
      </c>
      <c r="C28" s="102">
        <f>'N data corrected'!O37</f>
        <v>10.770375</v>
      </c>
      <c r="D28" s="106">
        <f>'C data corrected'!O37</f>
        <v>-19.919374999999999</v>
      </c>
      <c r="E28" s="100">
        <f>'N data corrected'!T37</f>
        <v>0.12837063564827259</v>
      </c>
      <c r="F28" s="100">
        <f>'C data corrected'!T37</f>
        <v>0.40246169578225333</v>
      </c>
    </row>
    <row r="29" spans="1:6" x14ac:dyDescent="0.2">
      <c r="A29" s="99" t="str">
        <f>'N data corrected'!B38</f>
        <v>D_M4</v>
      </c>
      <c r="B29" s="99" t="s">
        <v>263</v>
      </c>
      <c r="C29" s="102">
        <f>'N data corrected'!O38</f>
        <v>10.916375</v>
      </c>
      <c r="D29" s="106">
        <f>'C data corrected'!O38</f>
        <v>-18.989374999999999</v>
      </c>
      <c r="E29" s="100">
        <f>'N data corrected'!T38</f>
        <v>0.1450532524322706</v>
      </c>
      <c r="F29" s="100">
        <f>'C data corrected'!T38</f>
        <v>0.44738869964841466</v>
      </c>
    </row>
    <row r="30" spans="1:6" x14ac:dyDescent="0.2">
      <c r="A30" s="99" t="str">
        <f>'N data corrected'!B39</f>
        <v>D_M5</v>
      </c>
      <c r="B30" s="99" t="s">
        <v>263</v>
      </c>
      <c r="C30" s="102">
        <f>'N data corrected'!O39</f>
        <v>11.078374999999999</v>
      </c>
      <c r="D30" s="106">
        <f>'C data corrected'!O39</f>
        <v>-20.365375</v>
      </c>
      <c r="E30" s="100">
        <f>'N data corrected'!T39</f>
        <v>0.15661026713192144</v>
      </c>
      <c r="F30" s="100">
        <f>'C data corrected'!T39</f>
        <v>0.49441541416747731</v>
      </c>
    </row>
    <row r="31" spans="1:6" x14ac:dyDescent="0.2">
      <c r="A31" s="99" t="str">
        <f>'N data corrected'!B40</f>
        <v>D_M6</v>
      </c>
      <c r="B31" s="99" t="s">
        <v>263</v>
      </c>
      <c r="C31" s="102">
        <f>'N data corrected'!O40</f>
        <v>10.631375</v>
      </c>
      <c r="D31" s="106">
        <f>'C data corrected'!O40</f>
        <v>-19.851374999999997</v>
      </c>
      <c r="E31" s="100">
        <f>'N data corrected'!T40</f>
        <v>0.16097637171043511</v>
      </c>
      <c r="F31" s="100">
        <f>'C data corrected'!T40</f>
        <v>0.49749332213381448</v>
      </c>
    </row>
    <row r="32" spans="1:6" x14ac:dyDescent="0.2">
      <c r="A32" s="99" t="str">
        <f>'N data corrected'!B41</f>
        <v>D_M7</v>
      </c>
      <c r="B32" s="99" t="s">
        <v>263</v>
      </c>
      <c r="C32" s="102">
        <f>'N data corrected'!O41</f>
        <v>10.916375</v>
      </c>
      <c r="D32" s="106">
        <f>'C data corrected'!O41</f>
        <v>-18.102374999999999</v>
      </c>
      <c r="E32" s="100">
        <f>'N data corrected'!T41</f>
        <v>0.18375889867747575</v>
      </c>
      <c r="F32" s="100">
        <f>'C data corrected'!T41</f>
        <v>0.5742515903650679</v>
      </c>
    </row>
    <row r="33" spans="1:6" x14ac:dyDescent="0.2">
      <c r="A33" s="99" t="str">
        <f>'N data corrected'!B42</f>
        <v>D_M8</v>
      </c>
      <c r="B33" s="99" t="s">
        <v>263</v>
      </c>
      <c r="C33" s="102">
        <f>'N data corrected'!O42</f>
        <v>12.215375</v>
      </c>
      <c r="D33" s="106">
        <f>'C data corrected'!O42</f>
        <v>-20.865375</v>
      </c>
      <c r="E33" s="100">
        <f>'N data corrected'!T42</f>
        <v>0.15523689227968568</v>
      </c>
      <c r="F33" s="100">
        <f>'C data corrected'!T42</f>
        <v>0.47832481393566961</v>
      </c>
    </row>
    <row r="34" spans="1:6" x14ac:dyDescent="0.2">
      <c r="A34" s="99" t="str">
        <f>'N data corrected'!B47</f>
        <v>D_M9</v>
      </c>
      <c r="B34" s="99" t="s">
        <v>263</v>
      </c>
      <c r="C34" s="102">
        <f>'N data corrected'!O47</f>
        <v>10.938375000000001</v>
      </c>
      <c r="D34" s="106">
        <f>'C data corrected'!O47</f>
        <v>-18.288374999999998</v>
      </c>
      <c r="E34" s="100">
        <f>'N data corrected'!T47</f>
        <v>0.14301217948839887</v>
      </c>
      <c r="F34" s="100">
        <f>'C data corrected'!T47</f>
        <v>0.43611456691337952</v>
      </c>
    </row>
    <row r="35" spans="1:6" x14ac:dyDescent="0.2">
      <c r="A35" s="99" t="str">
        <f>'N data corrected'!B48</f>
        <v>D_M10</v>
      </c>
      <c r="B35" s="99" t="s">
        <v>263</v>
      </c>
      <c r="C35" s="102">
        <f>'N data corrected'!O48</f>
        <v>11.026375</v>
      </c>
      <c r="D35" s="106">
        <f>'C data corrected'!O48</f>
        <v>-18.550374999999999</v>
      </c>
      <c r="E35" s="100">
        <f>'N data corrected'!T48</f>
        <v>0.12787913518241728</v>
      </c>
      <c r="F35" s="100">
        <f>'C data corrected'!T48</f>
        <v>0.39524855353407756</v>
      </c>
    </row>
    <row r="36" spans="1:6" x14ac:dyDescent="0.2">
      <c r="A36" s="99" t="str">
        <f>'N data corrected'!B49</f>
        <v>D_M11</v>
      </c>
      <c r="B36" s="99" t="s">
        <v>263</v>
      </c>
      <c r="C36" s="102">
        <f>'N data corrected'!O49</f>
        <v>10.740375</v>
      </c>
      <c r="D36" s="106">
        <f>'C data corrected'!O49</f>
        <v>-17.919374999999999</v>
      </c>
      <c r="E36" s="100">
        <f>'N data corrected'!T49</f>
        <v>0.18217145567233767</v>
      </c>
      <c r="F36" s="100">
        <f>'C data corrected'!T49</f>
        <v>0.56089361841025487</v>
      </c>
    </row>
    <row r="37" spans="1:6" x14ac:dyDescent="0.2">
      <c r="A37" s="99" t="str">
        <f>'N data corrected'!B50</f>
        <v>D_M12</v>
      </c>
      <c r="B37" s="99" t="s">
        <v>263</v>
      </c>
      <c r="C37" s="102">
        <f>'N data corrected'!O50</f>
        <v>11.336375</v>
      </c>
      <c r="D37" s="106">
        <f>'C data corrected'!O50</f>
        <v>-21.079374999999995</v>
      </c>
      <c r="E37" s="100">
        <f>'N data corrected'!T50</f>
        <v>0.15040161517572323</v>
      </c>
      <c r="F37" s="100">
        <f>'C data corrected'!T50</f>
        <v>0.47320740585903232</v>
      </c>
    </row>
    <row r="38" spans="1:6" x14ac:dyDescent="0.2">
      <c r="A38" s="99" t="str">
        <f>'N data corrected'!B51</f>
        <v>D_M13</v>
      </c>
      <c r="B38" s="99" t="s">
        <v>263</v>
      </c>
      <c r="C38" s="102">
        <f>'N data corrected'!O51</f>
        <v>10.671374999999999</v>
      </c>
      <c r="D38" s="106">
        <f>'C data corrected'!O51</f>
        <v>-19.916374999999999</v>
      </c>
      <c r="E38" s="100">
        <f>'N data corrected'!T51</f>
        <v>0.11535078255022764</v>
      </c>
      <c r="F38" s="100">
        <f>'C data corrected'!T51</f>
        <v>0.3555797097858765</v>
      </c>
    </row>
    <row r="39" spans="1:6" x14ac:dyDescent="0.2">
      <c r="A39" s="99" t="str">
        <f>'N data corrected'!B52</f>
        <v>D_M14</v>
      </c>
      <c r="B39" s="99" t="s">
        <v>263</v>
      </c>
      <c r="C39" s="102">
        <f>'N data corrected'!O52</f>
        <v>11.092375000000001</v>
      </c>
      <c r="D39" s="106">
        <f>'C data corrected'!O52</f>
        <v>-20.226374999999997</v>
      </c>
      <c r="E39" s="100">
        <f>'N data corrected'!T52</f>
        <v>0.15654761332035214</v>
      </c>
      <c r="F39" s="100">
        <f>'C data corrected'!T52</f>
        <v>0.49079932987443958</v>
      </c>
    </row>
    <row r="40" spans="1:6" x14ac:dyDescent="0.2">
      <c r="A40" s="99" t="str">
        <f>'N data corrected'!B53</f>
        <v>D_M15</v>
      </c>
      <c r="B40" s="99" t="s">
        <v>263</v>
      </c>
      <c r="C40" s="102">
        <f>'N data corrected'!O53</f>
        <v>10.935375000000001</v>
      </c>
      <c r="D40" s="106">
        <f>'C data corrected'!O53</f>
        <v>-19.513375</v>
      </c>
      <c r="E40" s="100">
        <f>'N data corrected'!T53</f>
        <v>0.15028934005885705</v>
      </c>
      <c r="F40" s="100">
        <f>'C data corrected'!T53</f>
        <v>0.46624520177382883</v>
      </c>
    </row>
    <row r="41" spans="1:6" s="2" customFormat="1" x14ac:dyDescent="0.2">
      <c r="A41" s="86"/>
      <c r="C41" s="87"/>
      <c r="D41" s="6"/>
    </row>
    <row r="42" spans="1:6" s="2" customFormat="1" x14ac:dyDescent="0.2">
      <c r="A42" s="86"/>
      <c r="C42" s="87"/>
      <c r="D42" s="6"/>
    </row>
    <row r="43" spans="1:6" s="2" customFormat="1" x14ac:dyDescent="0.2">
      <c r="A43" s="86"/>
      <c r="C43" s="87"/>
      <c r="D43" s="6"/>
    </row>
    <row r="44" spans="1:6" s="2" customFormat="1" x14ac:dyDescent="0.2">
      <c r="A44" s="86"/>
      <c r="C44" s="87"/>
      <c r="D44" s="6"/>
    </row>
    <row r="45" spans="1:6" x14ac:dyDescent="0.2">
      <c r="A45" s="86"/>
      <c r="B45" s="2"/>
      <c r="C45" s="87"/>
      <c r="D45" s="6"/>
    </row>
    <row r="46" spans="1:6" x14ac:dyDescent="0.2">
      <c r="A46" s="86"/>
      <c r="B46" s="2"/>
      <c r="C46" s="87"/>
      <c r="D46" s="6"/>
    </row>
    <row r="47" spans="1:6" x14ac:dyDescent="0.2">
      <c r="A47" s="86"/>
      <c r="B47" s="2"/>
      <c r="C47" s="87"/>
      <c r="D47" s="6"/>
    </row>
    <row r="48" spans="1:6" x14ac:dyDescent="0.2">
      <c r="A48" s="86"/>
      <c r="B48" s="2"/>
      <c r="C48" s="87"/>
      <c r="D48" s="6"/>
    </row>
    <row r="49" spans="1:4" x14ac:dyDescent="0.2">
      <c r="A49" s="86"/>
      <c r="B49" s="2"/>
      <c r="C49" s="87"/>
      <c r="D49" s="6"/>
    </row>
    <row r="50" spans="1:4" x14ac:dyDescent="0.2">
      <c r="A50" s="86"/>
      <c r="B50" s="2"/>
      <c r="C50" s="87"/>
      <c r="D50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6702-85CE-4D93-B35D-1D7A65130339}">
  <dimension ref="A1:J8"/>
  <sheetViews>
    <sheetView tabSelected="1" workbookViewId="0">
      <selection activeCell="I33" sqref="I33"/>
    </sheetView>
  </sheetViews>
  <sheetFormatPr defaultRowHeight="12.75" x14ac:dyDescent="0.2"/>
  <sheetData>
    <row r="1" spans="1:10" ht="31.5" x14ac:dyDescent="0.2">
      <c r="A1" s="113" t="s">
        <v>265</v>
      </c>
      <c r="B1" s="113"/>
      <c r="C1" s="113"/>
      <c r="D1" s="113"/>
      <c r="E1" s="113"/>
      <c r="F1" s="113"/>
      <c r="G1" s="113"/>
      <c r="H1" s="113"/>
      <c r="I1" s="113"/>
      <c r="J1" s="113"/>
    </row>
    <row r="3" spans="1:10" x14ac:dyDescent="0.2">
      <c r="A3" s="99" t="s">
        <v>266</v>
      </c>
      <c r="B3" s="114" t="s">
        <v>267</v>
      </c>
      <c r="C3" s="114"/>
      <c r="D3" s="114"/>
      <c r="E3" s="114"/>
      <c r="F3" s="114"/>
      <c r="G3" s="114"/>
      <c r="H3" s="99" t="s">
        <v>268</v>
      </c>
      <c r="I3" s="114" t="s">
        <v>269</v>
      </c>
      <c r="J3" s="114"/>
    </row>
    <row r="4" spans="1:10" x14ac:dyDescent="0.2">
      <c r="A4" s="99" t="s">
        <v>270</v>
      </c>
      <c r="B4" s="114" t="s">
        <v>271</v>
      </c>
      <c r="C4" s="114"/>
      <c r="D4" s="114"/>
      <c r="E4" s="114"/>
      <c r="F4" s="114"/>
      <c r="G4" s="114"/>
      <c r="H4" s="114"/>
      <c r="I4" s="114"/>
      <c r="J4" s="114"/>
    </row>
    <row r="5" spans="1:10" x14ac:dyDescent="0.2">
      <c r="A5" s="99" t="s">
        <v>272</v>
      </c>
      <c r="B5" s="114" t="s">
        <v>273</v>
      </c>
      <c r="C5" s="114"/>
      <c r="D5" s="114"/>
      <c r="E5" s="114"/>
      <c r="F5" s="114"/>
      <c r="G5" s="114"/>
      <c r="H5" s="114"/>
      <c r="I5" s="114"/>
      <c r="J5" s="114"/>
    </row>
    <row r="6" spans="1:10" x14ac:dyDescent="0.2">
      <c r="A6" s="99" t="s">
        <v>274</v>
      </c>
      <c r="B6" s="114" t="s">
        <v>275</v>
      </c>
      <c r="C6" s="114"/>
      <c r="D6" s="114"/>
      <c r="E6" s="114"/>
      <c r="F6" s="114"/>
      <c r="G6" s="114"/>
      <c r="H6" s="114"/>
      <c r="I6" s="114"/>
      <c r="J6" s="114"/>
    </row>
    <row r="7" spans="1:10" x14ac:dyDescent="0.2">
      <c r="A7" s="99" t="s">
        <v>276</v>
      </c>
      <c r="B7" s="115" t="s">
        <v>277</v>
      </c>
      <c r="C7" s="116"/>
      <c r="D7" s="116"/>
      <c r="E7" s="116"/>
      <c r="F7" s="117"/>
      <c r="G7" s="118" t="s">
        <v>278</v>
      </c>
      <c r="H7" s="119" t="s">
        <v>277</v>
      </c>
      <c r="I7" s="120"/>
      <c r="J7" s="120"/>
    </row>
    <row r="8" spans="1:10" x14ac:dyDescent="0.2">
      <c r="A8" s="99" t="s">
        <v>126</v>
      </c>
      <c r="B8" s="121">
        <v>44303</v>
      </c>
      <c r="C8" s="122"/>
      <c r="D8" s="122"/>
      <c r="E8" s="122"/>
      <c r="F8" s="123"/>
      <c r="G8" s="118"/>
      <c r="H8" s="120"/>
      <c r="I8" s="120"/>
      <c r="J8" s="120"/>
    </row>
  </sheetData>
  <mergeCells count="10">
    <mergeCell ref="B7:F7"/>
    <mergeCell ref="G7:G8"/>
    <mergeCell ref="H7:J8"/>
    <mergeCell ref="B8:F8"/>
    <mergeCell ref="A1:J1"/>
    <mergeCell ref="B3:G3"/>
    <mergeCell ref="I3:J3"/>
    <mergeCell ref="B4:J4"/>
    <mergeCell ref="B5:J5"/>
    <mergeCell ref="B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N2 ref gas peaks</vt:lpstr>
      <vt:lpstr>CO2 ref gas peaks</vt:lpstr>
      <vt:lpstr>N data corrected</vt:lpstr>
      <vt:lpstr>C data corrected</vt:lpstr>
      <vt:lpstr>amount calibration</vt:lpstr>
      <vt:lpstr>Summary results</vt:lpstr>
      <vt:lpstr>SAF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Wexler (SCI - Staff)</dc:creator>
  <cp:lastModifiedBy>Sarah</cp:lastModifiedBy>
  <dcterms:created xsi:type="dcterms:W3CDTF">2019-02-20T10:26:49Z</dcterms:created>
  <dcterms:modified xsi:type="dcterms:W3CDTF">2021-04-18T13:29:59Z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-262458973</vt:i4>
  </property>
  <property fmtid="{D5CDD505-2E9C-101B-9397-08002B2CF9AE}" pid="3" name="_NewReviewCycle">
    <vt:lpwstr/>
  </property>
  <property fmtid="{D5CDD505-2E9C-101B-9397-08002B2CF9AE}" pid="4" name="_EmailSubject">
    <vt:lpwstr>Latest results</vt:lpwstr>
  </property>
  <property fmtid="{D5CDD505-2E9C-101B-9397-08002B2CF9AE}" pid="5" name="_AuthorEmail">
    <vt:lpwstr>S.Wexler1@uea.ac.uk</vt:lpwstr>
  </property>
  <property fmtid="{D5CDD505-2E9C-101B-9397-08002B2CF9AE}" pid="6" name="_AuthorEmailDisplayName">
    <vt:lpwstr>Sarah Wexler (SCI - Staff)</vt:lpwstr>
  </property>
</Properties>
</file>