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\\ueahome3\stfsci3\swr06ctu\data\NTProfile\Desktop\"/>
    </mc:Choice>
  </mc:AlternateContent>
  <xr:revisionPtr revIDLastSave="0" documentId="13_ncr:1_{98572187-7377-4BD9-B114-0D4469971715}" xr6:coauthVersionLast="45" xr6:coauthVersionMax="45" xr10:uidLastSave="{00000000-0000-0000-0000-000000000000}"/>
  <bookViews>
    <workbookView xWindow="-120" yWindow="-120" windowWidth="19440" windowHeight="15000" tabRatio="681" firstSheet="2" activeTab="6" xr2:uid="{00000000-000D-0000-FFFF-FFFF00000000}"/>
  </bookViews>
  <sheets>
    <sheet name="Raw" sheetId="11" r:id="rId1"/>
    <sheet name="N2 ref gas peaks" sheetId="6" r:id="rId2"/>
    <sheet name="CO2 ref gas peaks" sheetId="9" r:id="rId3"/>
    <sheet name="N data corrected" sheetId="8" r:id="rId4"/>
    <sheet name="C data corrected" sheetId="10" r:id="rId5"/>
    <sheet name="amount calibration" sheetId="12" r:id="rId6"/>
    <sheet name="Summary results" sheetId="7" r:id="rId7"/>
  </sheets>
  <definedNames>
    <definedName name="CN_data_export_PD.wk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7" i="7" l="1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42" i="7"/>
  <c r="D41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26" i="7"/>
  <c r="D21" i="7"/>
  <c r="D22" i="7"/>
  <c r="D23" i="7"/>
  <c r="D24" i="7"/>
  <c r="D25" i="7"/>
  <c r="D20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3" i="7"/>
  <c r="L2" i="10"/>
  <c r="L2" i="8"/>
  <c r="W31" i="8"/>
  <c r="W30" i="8"/>
  <c r="W29" i="8"/>
  <c r="W28" i="8"/>
  <c r="W27" i="8"/>
  <c r="W26" i="8"/>
  <c r="W25" i="8"/>
  <c r="W24" i="8"/>
  <c r="Y33" i="10"/>
  <c r="Y24" i="10"/>
  <c r="W31" i="10"/>
  <c r="W30" i="10"/>
  <c r="W29" i="10"/>
  <c r="W28" i="10"/>
  <c r="W27" i="10"/>
  <c r="W26" i="10"/>
  <c r="W24" i="10"/>
  <c r="E54" i="7" l="1"/>
  <c r="E55" i="7"/>
  <c r="E56" i="7"/>
  <c r="E57" i="7"/>
  <c r="E3" i="7"/>
  <c r="E4" i="7"/>
  <c r="F4" i="7"/>
  <c r="E5" i="7"/>
  <c r="E6" i="7"/>
  <c r="E7" i="7"/>
  <c r="E8" i="7"/>
  <c r="F8" i="7"/>
  <c r="E9" i="7"/>
  <c r="E10" i="7"/>
  <c r="E11" i="7"/>
  <c r="E12" i="7"/>
  <c r="F12" i="7"/>
  <c r="E13" i="7"/>
  <c r="E14" i="7"/>
  <c r="E15" i="7"/>
  <c r="E16" i="7"/>
  <c r="F16" i="7"/>
  <c r="E17" i="7"/>
  <c r="E18" i="7"/>
  <c r="E19" i="7"/>
  <c r="E20" i="7"/>
  <c r="F20" i="7"/>
  <c r="E21" i="7"/>
  <c r="E22" i="7"/>
  <c r="E23" i="7"/>
  <c r="E24" i="7"/>
  <c r="F24" i="7"/>
  <c r="E25" i="7"/>
  <c r="E26" i="7"/>
  <c r="E27" i="7"/>
  <c r="E28" i="7"/>
  <c r="F28" i="7"/>
  <c r="E29" i="7"/>
  <c r="E30" i="7"/>
  <c r="E31" i="7"/>
  <c r="E32" i="7"/>
  <c r="F32" i="7"/>
  <c r="E33" i="7"/>
  <c r="E34" i="7"/>
  <c r="E35" i="7"/>
  <c r="E36" i="7"/>
  <c r="F36" i="7"/>
  <c r="E37" i="7"/>
  <c r="E38" i="7"/>
  <c r="E39" i="7"/>
  <c r="E40" i="7"/>
  <c r="F40" i="7"/>
  <c r="E41" i="7"/>
  <c r="E42" i="7"/>
  <c r="E43" i="7"/>
  <c r="E44" i="7"/>
  <c r="F44" i="7"/>
  <c r="E45" i="7"/>
  <c r="E46" i="7"/>
  <c r="E47" i="7"/>
  <c r="E48" i="7"/>
  <c r="F48" i="7"/>
  <c r="E49" i="7"/>
  <c r="E50" i="7"/>
  <c r="F50" i="7"/>
  <c r="E51" i="7"/>
  <c r="E52" i="7"/>
  <c r="F52" i="7"/>
  <c r="E53" i="7"/>
  <c r="G24" i="12"/>
  <c r="G25" i="12"/>
  <c r="G26" i="12"/>
  <c r="G27" i="12"/>
  <c r="G23" i="12"/>
  <c r="F23" i="12"/>
  <c r="S8" i="10"/>
  <c r="T8" i="10" s="1"/>
  <c r="F3" i="7" s="1"/>
  <c r="S75" i="10"/>
  <c r="T75" i="10" s="1"/>
  <c r="S25" i="10"/>
  <c r="S4" i="10"/>
  <c r="T4" i="10" s="1"/>
  <c r="S85" i="10"/>
  <c r="T85" i="10" s="1"/>
  <c r="S86" i="10"/>
  <c r="T86" i="10" s="1"/>
  <c r="S87" i="10"/>
  <c r="T87" i="10" s="1"/>
  <c r="S88" i="10"/>
  <c r="T88" i="10" s="1"/>
  <c r="S84" i="10"/>
  <c r="T84" i="10" s="1"/>
  <c r="S83" i="10"/>
  <c r="S82" i="10"/>
  <c r="T82" i="10" s="1"/>
  <c r="S81" i="10"/>
  <c r="T81" i="10" s="1"/>
  <c r="S80" i="10"/>
  <c r="T80" i="10" s="1"/>
  <c r="S79" i="10"/>
  <c r="T79" i="10" s="1"/>
  <c r="S78" i="10"/>
  <c r="T78" i="10" s="1"/>
  <c r="S77" i="10"/>
  <c r="T77" i="10" s="1"/>
  <c r="S76" i="10"/>
  <c r="T76" i="10" s="1"/>
  <c r="S74" i="10"/>
  <c r="T74" i="10" s="1"/>
  <c r="F57" i="7" s="1"/>
  <c r="S73" i="10"/>
  <c r="T73" i="10" s="1"/>
  <c r="F56" i="7" s="1"/>
  <c r="S72" i="10"/>
  <c r="T72" i="10" s="1"/>
  <c r="F55" i="7" s="1"/>
  <c r="S71" i="10"/>
  <c r="T71" i="10" s="1"/>
  <c r="F54" i="7" s="1"/>
  <c r="S70" i="10"/>
  <c r="T70" i="10" s="1"/>
  <c r="F53" i="7" s="1"/>
  <c r="S69" i="10"/>
  <c r="T69" i="10" s="1"/>
  <c r="S68" i="10"/>
  <c r="T68" i="10" s="1"/>
  <c r="F51" i="7" s="1"/>
  <c r="S67" i="10"/>
  <c r="T67" i="10" s="1"/>
  <c r="S66" i="10"/>
  <c r="T66" i="10" s="1"/>
  <c r="F49" i="7" s="1"/>
  <c r="S65" i="10"/>
  <c r="T65" i="10" s="1"/>
  <c r="S64" i="10"/>
  <c r="T64" i="10" s="1"/>
  <c r="F47" i="7" s="1"/>
  <c r="S63" i="10"/>
  <c r="T63" i="10" s="1"/>
  <c r="F46" i="7" s="1"/>
  <c r="S62" i="10"/>
  <c r="T62" i="10" s="1"/>
  <c r="F45" i="7" s="1"/>
  <c r="S61" i="10"/>
  <c r="T61" i="10" s="1"/>
  <c r="S60" i="10"/>
  <c r="T60" i="10" s="1"/>
  <c r="F43" i="7" s="1"/>
  <c r="S59" i="10"/>
  <c r="T59" i="10" s="1"/>
  <c r="F42" i="7" s="1"/>
  <c r="S58" i="10"/>
  <c r="T58" i="10" s="1"/>
  <c r="S57" i="10"/>
  <c r="T57" i="10" s="1"/>
  <c r="S56" i="10"/>
  <c r="T56" i="10" s="1"/>
  <c r="S55" i="10"/>
  <c r="T55" i="10" s="1"/>
  <c r="S54" i="10"/>
  <c r="T54" i="10" s="1"/>
  <c r="F41" i="7" s="1"/>
  <c r="S53" i="10"/>
  <c r="T53" i="10" s="1"/>
  <c r="S52" i="10"/>
  <c r="T52" i="10" s="1"/>
  <c r="F39" i="7" s="1"/>
  <c r="S51" i="10"/>
  <c r="T51" i="10" s="1"/>
  <c r="F38" i="7" s="1"/>
  <c r="S50" i="10"/>
  <c r="T50" i="10" s="1"/>
  <c r="F37" i="7" s="1"/>
  <c r="S49" i="10"/>
  <c r="T49" i="10" s="1"/>
  <c r="S48" i="10"/>
  <c r="T48" i="10" s="1"/>
  <c r="F35" i="7" s="1"/>
  <c r="S47" i="10"/>
  <c r="T47" i="10" s="1"/>
  <c r="F34" i="7" s="1"/>
  <c r="S46" i="10"/>
  <c r="T46" i="10" s="1"/>
  <c r="F33" i="7" s="1"/>
  <c r="S45" i="10"/>
  <c r="T45" i="10" s="1"/>
  <c r="S44" i="10"/>
  <c r="T44" i="10" s="1"/>
  <c r="F31" i="7" s="1"/>
  <c r="S43" i="10"/>
  <c r="T43" i="10" s="1"/>
  <c r="F30" i="7" s="1"/>
  <c r="S42" i="10"/>
  <c r="T42" i="10" s="1"/>
  <c r="F29" i="7" s="1"/>
  <c r="S41" i="10"/>
  <c r="T41" i="10" s="1"/>
  <c r="S40" i="10"/>
  <c r="T40" i="10" s="1"/>
  <c r="F27" i="7" s="1"/>
  <c r="S39" i="10"/>
  <c r="T39" i="10" s="1"/>
  <c r="F26" i="7" s="1"/>
  <c r="S38" i="10"/>
  <c r="T38" i="10" s="1"/>
  <c r="S37" i="10"/>
  <c r="T37" i="10" s="1"/>
  <c r="S36" i="10"/>
  <c r="T36" i="10" s="1"/>
  <c r="S35" i="10"/>
  <c r="T35" i="10" s="1"/>
  <c r="S34" i="10"/>
  <c r="T34" i="10" s="1"/>
  <c r="F25" i="7" s="1"/>
  <c r="S33" i="10"/>
  <c r="T33" i="10" s="1"/>
  <c r="S32" i="10"/>
  <c r="T32" i="10" s="1"/>
  <c r="F23" i="7" s="1"/>
  <c r="S31" i="10"/>
  <c r="T31" i="10" s="1"/>
  <c r="F22" i="7" s="1"/>
  <c r="S30" i="10"/>
  <c r="T30" i="10" s="1"/>
  <c r="F21" i="7" s="1"/>
  <c r="S29" i="10"/>
  <c r="T29" i="10" s="1"/>
  <c r="S28" i="10"/>
  <c r="T28" i="10" s="1"/>
  <c r="S27" i="10"/>
  <c r="T27" i="10" s="1"/>
  <c r="S26" i="10"/>
  <c r="T26" i="10" s="1"/>
  <c r="T25" i="10"/>
  <c r="S24" i="10"/>
  <c r="T24" i="10" s="1"/>
  <c r="F19" i="7" s="1"/>
  <c r="S23" i="10"/>
  <c r="T23" i="10" s="1"/>
  <c r="F18" i="7" s="1"/>
  <c r="S22" i="10"/>
  <c r="T22" i="10" s="1"/>
  <c r="F17" i="7" s="1"/>
  <c r="S21" i="10"/>
  <c r="T21" i="10" s="1"/>
  <c r="S20" i="10"/>
  <c r="T20" i="10" s="1"/>
  <c r="F15" i="7" s="1"/>
  <c r="S19" i="10"/>
  <c r="T19" i="10" s="1"/>
  <c r="F14" i="7" s="1"/>
  <c r="S18" i="10"/>
  <c r="T18" i="10" s="1"/>
  <c r="F13" i="7" s="1"/>
  <c r="S17" i="10"/>
  <c r="T17" i="10" s="1"/>
  <c r="S16" i="10"/>
  <c r="T16" i="10" s="1"/>
  <c r="F11" i="7" s="1"/>
  <c r="S15" i="10"/>
  <c r="T15" i="10" s="1"/>
  <c r="F10" i="7" s="1"/>
  <c r="S14" i="10"/>
  <c r="T14" i="10" s="1"/>
  <c r="F9" i="7" s="1"/>
  <c r="S13" i="10"/>
  <c r="T13" i="10" s="1"/>
  <c r="S12" i="10"/>
  <c r="T12" i="10" s="1"/>
  <c r="F7" i="7" s="1"/>
  <c r="S11" i="10"/>
  <c r="T11" i="10" s="1"/>
  <c r="F6" i="7" s="1"/>
  <c r="S10" i="10"/>
  <c r="T10" i="10" s="1"/>
  <c r="F5" i="7" s="1"/>
  <c r="S9" i="10"/>
  <c r="T9" i="10" s="1"/>
  <c r="S7" i="10"/>
  <c r="T7" i="10" s="1"/>
  <c r="S6" i="10"/>
  <c r="T6" i="10" s="1"/>
  <c r="S5" i="10"/>
  <c r="T5" i="10" s="1"/>
  <c r="S9" i="8"/>
  <c r="T9" i="8" s="1"/>
  <c r="S10" i="8"/>
  <c r="T10" i="8"/>
  <c r="S11" i="8"/>
  <c r="T11" i="8" s="1"/>
  <c r="S12" i="8"/>
  <c r="T12" i="8"/>
  <c r="S13" i="8"/>
  <c r="T13" i="8" s="1"/>
  <c r="S14" i="8"/>
  <c r="T14" i="8"/>
  <c r="S15" i="8"/>
  <c r="T15" i="8" s="1"/>
  <c r="S16" i="8"/>
  <c r="T16" i="8"/>
  <c r="S17" i="8"/>
  <c r="T17" i="8" s="1"/>
  <c r="S18" i="8"/>
  <c r="T18" i="8"/>
  <c r="S19" i="8"/>
  <c r="T19" i="8" s="1"/>
  <c r="S20" i="8"/>
  <c r="T20" i="8"/>
  <c r="S21" i="8"/>
  <c r="T21" i="8" s="1"/>
  <c r="S22" i="8"/>
  <c r="T22" i="8"/>
  <c r="S23" i="8"/>
  <c r="T23" i="8" s="1"/>
  <c r="S24" i="8"/>
  <c r="T24" i="8"/>
  <c r="S25" i="8"/>
  <c r="T25" i="8" s="1"/>
  <c r="S26" i="8"/>
  <c r="T26" i="8"/>
  <c r="S27" i="8"/>
  <c r="T27" i="8" s="1"/>
  <c r="S28" i="8"/>
  <c r="T28" i="8"/>
  <c r="S29" i="8"/>
  <c r="T29" i="8" s="1"/>
  <c r="S30" i="8"/>
  <c r="T30" i="8"/>
  <c r="S31" i="8"/>
  <c r="T31" i="8" s="1"/>
  <c r="S32" i="8"/>
  <c r="T32" i="8"/>
  <c r="S33" i="8"/>
  <c r="T33" i="8" s="1"/>
  <c r="S34" i="8"/>
  <c r="T34" i="8"/>
  <c r="S35" i="8"/>
  <c r="T35" i="8" s="1"/>
  <c r="S36" i="8"/>
  <c r="T36" i="8"/>
  <c r="S37" i="8"/>
  <c r="T37" i="8" s="1"/>
  <c r="S38" i="8"/>
  <c r="T38" i="8"/>
  <c r="S39" i="8"/>
  <c r="T39" i="8" s="1"/>
  <c r="S40" i="8"/>
  <c r="T40" i="8"/>
  <c r="S41" i="8"/>
  <c r="T41" i="8" s="1"/>
  <c r="S42" i="8"/>
  <c r="T42" i="8"/>
  <c r="S43" i="8"/>
  <c r="T43" i="8" s="1"/>
  <c r="S44" i="8"/>
  <c r="T44" i="8"/>
  <c r="S45" i="8"/>
  <c r="T45" i="8" s="1"/>
  <c r="S46" i="8"/>
  <c r="T46" i="8"/>
  <c r="S47" i="8"/>
  <c r="T47" i="8" s="1"/>
  <c r="S48" i="8"/>
  <c r="T48" i="8"/>
  <c r="S49" i="8"/>
  <c r="T49" i="8" s="1"/>
  <c r="S50" i="8"/>
  <c r="T50" i="8"/>
  <c r="S51" i="8"/>
  <c r="T51" i="8" s="1"/>
  <c r="S52" i="8"/>
  <c r="T52" i="8"/>
  <c r="S53" i="8"/>
  <c r="T53" i="8" s="1"/>
  <c r="S54" i="8"/>
  <c r="T54" i="8"/>
  <c r="S55" i="8"/>
  <c r="T55" i="8" s="1"/>
  <c r="S56" i="8"/>
  <c r="T56" i="8"/>
  <c r="S57" i="8"/>
  <c r="T57" i="8" s="1"/>
  <c r="S58" i="8"/>
  <c r="T58" i="8"/>
  <c r="S59" i="8"/>
  <c r="T59" i="8" s="1"/>
  <c r="S60" i="8"/>
  <c r="T60" i="8"/>
  <c r="S61" i="8"/>
  <c r="T61" i="8" s="1"/>
  <c r="S62" i="8"/>
  <c r="T62" i="8"/>
  <c r="S63" i="8"/>
  <c r="T63" i="8" s="1"/>
  <c r="S64" i="8"/>
  <c r="T64" i="8"/>
  <c r="S65" i="8"/>
  <c r="T65" i="8" s="1"/>
  <c r="S66" i="8"/>
  <c r="T66" i="8"/>
  <c r="S67" i="8"/>
  <c r="T67" i="8" s="1"/>
  <c r="S68" i="8"/>
  <c r="T68" i="8"/>
  <c r="S69" i="8"/>
  <c r="T69" i="8" s="1"/>
  <c r="S70" i="8"/>
  <c r="T70" i="8"/>
  <c r="S71" i="8"/>
  <c r="T71" i="8" s="1"/>
  <c r="S72" i="8"/>
  <c r="T72" i="8"/>
  <c r="S73" i="8"/>
  <c r="T73" i="8" s="1"/>
  <c r="S74" i="8"/>
  <c r="T74" i="8"/>
  <c r="S75" i="8"/>
  <c r="T75" i="8" s="1"/>
  <c r="S76" i="8"/>
  <c r="T76" i="8"/>
  <c r="S77" i="8"/>
  <c r="T77" i="8" s="1"/>
  <c r="S78" i="8"/>
  <c r="T78" i="8"/>
  <c r="S79" i="8"/>
  <c r="T79" i="8" s="1"/>
  <c r="S80" i="8"/>
  <c r="T80" i="8"/>
  <c r="S81" i="8"/>
  <c r="T81" i="8" s="1"/>
  <c r="S82" i="8"/>
  <c r="T82" i="8"/>
  <c r="S83" i="8"/>
  <c r="T83" i="8" s="1"/>
  <c r="S84" i="8"/>
  <c r="T84" i="8"/>
  <c r="S85" i="8"/>
  <c r="T85" i="8" s="1"/>
  <c r="S86" i="8"/>
  <c r="T86" i="8"/>
  <c r="S87" i="8"/>
  <c r="T87" i="8" s="1"/>
  <c r="T4" i="8"/>
  <c r="S4" i="8"/>
  <c r="S8" i="8"/>
  <c r="T8" i="8" s="1"/>
  <c r="S7" i="8"/>
  <c r="T7" i="8" s="1"/>
  <c r="S6" i="8"/>
  <c r="T6" i="8" s="1"/>
  <c r="S5" i="8"/>
  <c r="T5" i="8" s="1"/>
  <c r="F9" i="12" l="1"/>
  <c r="G9" i="12"/>
  <c r="F27" i="12"/>
  <c r="F26" i="12"/>
  <c r="F25" i="12"/>
  <c r="F24" i="12"/>
  <c r="G8" i="12"/>
  <c r="F8" i="12"/>
  <c r="F7" i="12"/>
  <c r="G6" i="12"/>
  <c r="F6" i="12"/>
  <c r="I5" i="12"/>
  <c r="G5" i="12"/>
  <c r="F5" i="12"/>
  <c r="G7" i="12" l="1"/>
  <c r="K78" i="8" l="1"/>
  <c r="K77" i="8"/>
  <c r="J76" i="8"/>
  <c r="J75" i="8"/>
  <c r="J58" i="8"/>
  <c r="J57" i="8"/>
  <c r="J56" i="8"/>
  <c r="J55" i="8"/>
  <c r="K38" i="8"/>
  <c r="K37" i="8"/>
  <c r="J36" i="8"/>
  <c r="J35" i="8"/>
  <c r="J28" i="8"/>
  <c r="J27" i="8"/>
  <c r="K26" i="8"/>
  <c r="K25" i="8"/>
  <c r="J7" i="8"/>
  <c r="J6" i="8"/>
  <c r="K5" i="8"/>
  <c r="K4" i="8"/>
  <c r="W25" i="10"/>
  <c r="K78" i="10" l="1"/>
  <c r="K77" i="10"/>
  <c r="J76" i="10"/>
  <c r="J75" i="10"/>
  <c r="J56" i="10"/>
  <c r="J55" i="10"/>
  <c r="K38" i="10"/>
  <c r="K37" i="10"/>
  <c r="J36" i="10"/>
  <c r="J35" i="10"/>
  <c r="J58" i="10"/>
  <c r="J57" i="10"/>
  <c r="J28" i="10"/>
  <c r="J27" i="10"/>
  <c r="K26" i="10"/>
  <c r="K25" i="10"/>
  <c r="J7" i="10"/>
  <c r="J6" i="10"/>
  <c r="K5" i="10"/>
  <c r="K4" i="10"/>
  <c r="M86" i="10" l="1"/>
  <c r="N86" i="10" s="1"/>
  <c r="W38" i="10" l="1"/>
  <c r="W39" i="10"/>
  <c r="M87" i="10"/>
  <c r="N87" i="10" s="1"/>
  <c r="M88" i="10"/>
  <c r="N88" i="10" s="1"/>
  <c r="M30" i="10" l="1"/>
  <c r="N30" i="10" s="1"/>
  <c r="W40" i="8" l="1"/>
  <c r="W39" i="8"/>
  <c r="M8" i="10"/>
  <c r="N8" i="10" s="1"/>
  <c r="M21" i="10"/>
  <c r="N21" i="10" s="1"/>
  <c r="M24" i="10"/>
  <c r="N24" i="10" s="1"/>
  <c r="M33" i="10"/>
  <c r="N33" i="10" s="1"/>
  <c r="M41" i="10"/>
  <c r="N41" i="10" s="1"/>
  <c r="M49" i="10"/>
  <c r="N49" i="10" s="1"/>
  <c r="M57" i="10"/>
  <c r="N57" i="10" s="1"/>
  <c r="M65" i="10"/>
  <c r="N65" i="10" s="1"/>
  <c r="M73" i="10"/>
  <c r="N73" i="10" s="1"/>
  <c r="M81" i="10"/>
  <c r="N81" i="10" s="1"/>
  <c r="M27" i="10"/>
  <c r="N27" i="10" s="1"/>
  <c r="M7" i="10"/>
  <c r="N7" i="10" s="1"/>
  <c r="M12" i="10"/>
  <c r="N12" i="10" s="1"/>
  <c r="M17" i="10"/>
  <c r="N17" i="10" s="1"/>
  <c r="M32" i="10"/>
  <c r="N32" i="10" s="1"/>
  <c r="M40" i="10"/>
  <c r="N40" i="10" s="1"/>
  <c r="M48" i="10"/>
  <c r="N48" i="10" s="1"/>
  <c r="M56" i="10"/>
  <c r="N56" i="10" s="1"/>
  <c r="M64" i="10"/>
  <c r="N64" i="10" s="1"/>
  <c r="M72" i="10"/>
  <c r="N72" i="10" s="1"/>
  <c r="M80" i="10"/>
  <c r="N80" i="10" s="1"/>
  <c r="M85" i="10"/>
  <c r="N85" i="10" s="1"/>
  <c r="M5" i="10"/>
  <c r="N5" i="10" s="1"/>
  <c r="M10" i="10"/>
  <c r="N10" i="10" s="1"/>
  <c r="M15" i="10"/>
  <c r="N15" i="10" s="1"/>
  <c r="M26" i="10"/>
  <c r="N26" i="10" s="1"/>
  <c r="M35" i="10"/>
  <c r="N35" i="10" s="1"/>
  <c r="M38" i="10"/>
  <c r="N38" i="10" s="1"/>
  <c r="M43" i="10"/>
  <c r="N43" i="10" s="1"/>
  <c r="M46" i="10"/>
  <c r="N46" i="10" s="1"/>
  <c r="M51" i="10"/>
  <c r="N51" i="10" s="1"/>
  <c r="M54" i="10"/>
  <c r="N54" i="10" s="1"/>
  <c r="M59" i="10"/>
  <c r="N59" i="10" s="1"/>
  <c r="M62" i="10"/>
  <c r="N62" i="10" s="1"/>
  <c r="M67" i="10"/>
  <c r="N67" i="10" s="1"/>
  <c r="M70" i="10"/>
  <c r="N70" i="10" s="1"/>
  <c r="M75" i="10"/>
  <c r="N75" i="10" s="1"/>
  <c r="M78" i="10"/>
  <c r="N78" i="10" s="1"/>
  <c r="M83" i="10"/>
  <c r="N83" i="10" s="1"/>
  <c r="M29" i="10"/>
  <c r="N29" i="10" s="1"/>
  <c r="M14" i="10"/>
  <c r="N14" i="10" s="1"/>
  <c r="M19" i="10"/>
  <c r="N19" i="10" s="1"/>
  <c r="M9" i="10"/>
  <c r="N9" i="10" s="1"/>
  <c r="M11" i="10"/>
  <c r="N11" i="10" s="1"/>
  <c r="M16" i="10"/>
  <c r="N16" i="10" s="1"/>
  <c r="M18" i="10"/>
  <c r="N18" i="10" s="1"/>
  <c r="M23" i="10"/>
  <c r="N23" i="10" s="1"/>
  <c r="M25" i="10"/>
  <c r="N25" i="10" s="1"/>
  <c r="M34" i="10"/>
  <c r="N34" i="10" s="1"/>
  <c r="M37" i="10"/>
  <c r="N37" i="10" s="1"/>
  <c r="M42" i="10"/>
  <c r="N42" i="10" s="1"/>
  <c r="M45" i="10"/>
  <c r="N45" i="10" s="1"/>
  <c r="M50" i="10"/>
  <c r="N50" i="10" s="1"/>
  <c r="M53" i="10"/>
  <c r="N53" i="10" s="1"/>
  <c r="M58" i="10"/>
  <c r="N58" i="10" s="1"/>
  <c r="M61" i="10"/>
  <c r="N61" i="10" s="1"/>
  <c r="M66" i="10"/>
  <c r="N66" i="10" s="1"/>
  <c r="M69" i="10"/>
  <c r="N69" i="10" s="1"/>
  <c r="M74" i="10"/>
  <c r="N74" i="10" s="1"/>
  <c r="M77" i="10"/>
  <c r="N77" i="10" s="1"/>
  <c r="M82" i="10"/>
  <c r="N82" i="10" s="1"/>
  <c r="M28" i="10"/>
  <c r="N28" i="10" s="1"/>
  <c r="M4" i="10"/>
  <c r="N4" i="10" s="1"/>
  <c r="M6" i="10"/>
  <c r="N6" i="10" s="1"/>
  <c r="M13" i="10"/>
  <c r="N13" i="10" s="1"/>
  <c r="M20" i="10"/>
  <c r="N20" i="10" s="1"/>
  <c r="M22" i="10"/>
  <c r="N22" i="10" s="1"/>
  <c r="M31" i="10"/>
  <c r="N31" i="10" s="1"/>
  <c r="M36" i="10"/>
  <c r="N36" i="10" s="1"/>
  <c r="M39" i="10"/>
  <c r="N39" i="10" s="1"/>
  <c r="M44" i="10"/>
  <c r="N44" i="10" s="1"/>
  <c r="M47" i="10"/>
  <c r="N47" i="10" s="1"/>
  <c r="M52" i="10"/>
  <c r="N52" i="10" s="1"/>
  <c r="M55" i="10"/>
  <c r="N55" i="10" s="1"/>
  <c r="M60" i="10"/>
  <c r="N60" i="10" s="1"/>
  <c r="M63" i="10"/>
  <c r="N63" i="10" s="1"/>
  <c r="M68" i="10"/>
  <c r="N68" i="10" s="1"/>
  <c r="M71" i="10"/>
  <c r="N71" i="10" s="1"/>
  <c r="M76" i="10"/>
  <c r="N76" i="10" s="1"/>
  <c r="M79" i="10"/>
  <c r="N79" i="10" s="1"/>
  <c r="M84" i="10"/>
  <c r="N84" i="10" s="1"/>
  <c r="M86" i="8" l="1"/>
  <c r="N86" i="8" s="1"/>
  <c r="M87" i="8"/>
  <c r="N87" i="8" s="1"/>
  <c r="Y41" i="8"/>
  <c r="M5" i="8" l="1"/>
  <c r="N5" i="8" s="1"/>
  <c r="M6" i="8"/>
  <c r="N6" i="8" s="1"/>
  <c r="M9" i="8"/>
  <c r="N9" i="8" s="1"/>
  <c r="C4" i="7" s="1"/>
  <c r="M10" i="8"/>
  <c r="N10" i="8" s="1"/>
  <c r="C5" i="7" s="1"/>
  <c r="M13" i="8"/>
  <c r="N13" i="8" s="1"/>
  <c r="C8" i="7" s="1"/>
  <c r="M14" i="8"/>
  <c r="N14" i="8" s="1"/>
  <c r="C9" i="7" s="1"/>
  <c r="M17" i="8"/>
  <c r="N17" i="8" s="1"/>
  <c r="C12" i="7" s="1"/>
  <c r="M18" i="8"/>
  <c r="N18" i="8" s="1"/>
  <c r="C13" i="7" s="1"/>
  <c r="M21" i="8"/>
  <c r="N21" i="8" s="1"/>
  <c r="C16" i="7" s="1"/>
  <c r="M22" i="8"/>
  <c r="N22" i="8" s="1"/>
  <c r="C17" i="7" s="1"/>
  <c r="M25" i="8"/>
  <c r="N25" i="8" s="1"/>
  <c r="M26" i="8"/>
  <c r="N26" i="8" s="1"/>
  <c r="M29" i="8"/>
  <c r="N29" i="8" s="1"/>
  <c r="C20" i="7" s="1"/>
  <c r="M30" i="8"/>
  <c r="N30" i="8" s="1"/>
  <c r="C21" i="7" s="1"/>
  <c r="M33" i="8"/>
  <c r="N33" i="8" s="1"/>
  <c r="C24" i="7" s="1"/>
  <c r="M34" i="8"/>
  <c r="N34" i="8" s="1"/>
  <c r="C25" i="7" s="1"/>
  <c r="M37" i="8"/>
  <c r="N37" i="8" s="1"/>
  <c r="M38" i="8"/>
  <c r="N38" i="8" s="1"/>
  <c r="M41" i="8"/>
  <c r="N41" i="8" s="1"/>
  <c r="C28" i="7" s="1"/>
  <c r="M42" i="8"/>
  <c r="N42" i="8" s="1"/>
  <c r="C29" i="7" s="1"/>
  <c r="M45" i="8"/>
  <c r="N45" i="8" s="1"/>
  <c r="C32" i="7" s="1"/>
  <c r="M46" i="8"/>
  <c r="N46" i="8" s="1"/>
  <c r="C33" i="7" s="1"/>
  <c r="M49" i="8"/>
  <c r="N49" i="8" s="1"/>
  <c r="C36" i="7" s="1"/>
  <c r="M50" i="8"/>
  <c r="N50" i="8" s="1"/>
  <c r="C37" i="7" s="1"/>
  <c r="M53" i="8"/>
  <c r="N53" i="8" s="1"/>
  <c r="C40" i="7" s="1"/>
  <c r="M54" i="8"/>
  <c r="N54" i="8" s="1"/>
  <c r="C41" i="7" s="1"/>
  <c r="M57" i="8"/>
  <c r="N57" i="8" s="1"/>
  <c r="M58" i="8"/>
  <c r="N58" i="8" s="1"/>
  <c r="M61" i="8"/>
  <c r="N61" i="8" s="1"/>
  <c r="C44" i="7" s="1"/>
  <c r="M62" i="8"/>
  <c r="N62" i="8" s="1"/>
  <c r="C45" i="7" s="1"/>
  <c r="M65" i="8"/>
  <c r="N65" i="8" s="1"/>
  <c r="C48" i="7" s="1"/>
  <c r="M66" i="8"/>
  <c r="N66" i="8" s="1"/>
  <c r="C49" i="7" s="1"/>
  <c r="M69" i="8"/>
  <c r="N69" i="8" s="1"/>
  <c r="C52" i="7" s="1"/>
  <c r="M70" i="8"/>
  <c r="N70" i="8" s="1"/>
  <c r="C53" i="7" s="1"/>
  <c r="M73" i="8"/>
  <c r="N73" i="8" s="1"/>
  <c r="C56" i="7" s="1"/>
  <c r="M74" i="8"/>
  <c r="N74" i="8" s="1"/>
  <c r="C57" i="7" s="1"/>
  <c r="M77" i="8"/>
  <c r="N77" i="8" s="1"/>
  <c r="M78" i="8"/>
  <c r="N78" i="8" s="1"/>
  <c r="M81" i="8"/>
  <c r="N81" i="8" s="1"/>
  <c r="M82" i="8"/>
  <c r="N82" i="8" s="1"/>
  <c r="M7" i="8"/>
  <c r="N7" i="8" s="1"/>
  <c r="M8" i="8"/>
  <c r="N8" i="8" s="1"/>
  <c r="C3" i="7" s="1"/>
  <c r="M11" i="8"/>
  <c r="N11" i="8" s="1"/>
  <c r="C6" i="7" s="1"/>
  <c r="M12" i="8"/>
  <c r="N12" i="8" s="1"/>
  <c r="C7" i="7" s="1"/>
  <c r="M15" i="8"/>
  <c r="N15" i="8" s="1"/>
  <c r="C10" i="7" s="1"/>
  <c r="M16" i="8"/>
  <c r="N16" i="8" s="1"/>
  <c r="C11" i="7" s="1"/>
  <c r="M19" i="8"/>
  <c r="N19" i="8" s="1"/>
  <c r="C14" i="7" s="1"/>
  <c r="M20" i="8"/>
  <c r="N20" i="8" s="1"/>
  <c r="C15" i="7" s="1"/>
  <c r="M23" i="8"/>
  <c r="N23" i="8" s="1"/>
  <c r="C18" i="7" s="1"/>
  <c r="M24" i="8"/>
  <c r="N24" i="8" s="1"/>
  <c r="C19" i="7" s="1"/>
  <c r="M27" i="8"/>
  <c r="N27" i="8" s="1"/>
  <c r="M28" i="8"/>
  <c r="N28" i="8" s="1"/>
  <c r="M31" i="8"/>
  <c r="N31" i="8" s="1"/>
  <c r="C22" i="7" s="1"/>
  <c r="M32" i="8"/>
  <c r="N32" i="8" s="1"/>
  <c r="C23" i="7" s="1"/>
  <c r="M35" i="8"/>
  <c r="N35" i="8" s="1"/>
  <c r="M36" i="8"/>
  <c r="N36" i="8" s="1"/>
  <c r="M39" i="8"/>
  <c r="N39" i="8" s="1"/>
  <c r="C26" i="7" s="1"/>
  <c r="M40" i="8"/>
  <c r="N40" i="8" s="1"/>
  <c r="C27" i="7" s="1"/>
  <c r="M47" i="8"/>
  <c r="N47" i="8" s="1"/>
  <c r="C34" i="7" s="1"/>
  <c r="M48" i="8"/>
  <c r="N48" i="8" s="1"/>
  <c r="C35" i="7" s="1"/>
  <c r="M55" i="8"/>
  <c r="N55" i="8" s="1"/>
  <c r="M56" i="8"/>
  <c r="N56" i="8" s="1"/>
  <c r="M63" i="8"/>
  <c r="N63" i="8" s="1"/>
  <c r="C46" i="7" s="1"/>
  <c r="M64" i="8"/>
  <c r="N64" i="8" s="1"/>
  <c r="C47" i="7" s="1"/>
  <c r="M71" i="8"/>
  <c r="N71" i="8" s="1"/>
  <c r="C54" i="7" s="1"/>
  <c r="M72" i="8"/>
  <c r="N72" i="8" s="1"/>
  <c r="C55" i="7" s="1"/>
  <c r="M79" i="8"/>
  <c r="N79" i="8" s="1"/>
  <c r="M80" i="8"/>
  <c r="N80" i="8" s="1"/>
  <c r="M4" i="8"/>
  <c r="N4" i="8" s="1"/>
  <c r="M43" i="8"/>
  <c r="N43" i="8" s="1"/>
  <c r="C30" i="7" s="1"/>
  <c r="M44" i="8"/>
  <c r="N44" i="8" s="1"/>
  <c r="C31" i="7" s="1"/>
  <c r="M51" i="8"/>
  <c r="N51" i="8" s="1"/>
  <c r="C38" i="7" s="1"/>
  <c r="M52" i="8"/>
  <c r="N52" i="8" s="1"/>
  <c r="C39" i="7" s="1"/>
  <c r="M59" i="8"/>
  <c r="N59" i="8" s="1"/>
  <c r="C42" i="7" s="1"/>
  <c r="M60" i="8"/>
  <c r="N60" i="8" s="1"/>
  <c r="C43" i="7" s="1"/>
  <c r="M67" i="8"/>
  <c r="N67" i="8" s="1"/>
  <c r="C50" i="7" s="1"/>
  <c r="M68" i="8"/>
  <c r="N68" i="8" s="1"/>
  <c r="C51" i="7" s="1"/>
  <c r="M75" i="8"/>
  <c r="N75" i="8" s="1"/>
  <c r="M76" i="8"/>
  <c r="N76" i="8" s="1"/>
  <c r="M83" i="8"/>
  <c r="N83" i="8" s="1"/>
  <c r="M84" i="8"/>
  <c r="N84" i="8" s="1"/>
  <c r="M85" i="8"/>
  <c r="N85" i="8" s="1"/>
  <c r="Y40" i="10"/>
  <c r="W40" i="10"/>
  <c r="W41" i="8"/>
  <c r="W42" i="8" s="1"/>
  <c r="O5" i="8" l="1"/>
  <c r="O9" i="8"/>
  <c r="O13" i="8"/>
  <c r="O17" i="8"/>
  <c r="O21" i="8"/>
  <c r="O25" i="8"/>
  <c r="O29" i="8"/>
  <c r="O33" i="8"/>
  <c r="O37" i="8"/>
  <c r="O41" i="8"/>
  <c r="O45" i="8"/>
  <c r="O49" i="8"/>
  <c r="O53" i="8"/>
  <c r="O57" i="8"/>
  <c r="Y32" i="8" s="1"/>
  <c r="O61" i="8"/>
  <c r="O65" i="8"/>
  <c r="O69" i="8"/>
  <c r="O73" i="8"/>
  <c r="O77" i="8"/>
  <c r="O81" i="8"/>
  <c r="O85" i="8"/>
  <c r="O6" i="8"/>
  <c r="Y24" i="8" s="1"/>
  <c r="O10" i="8"/>
  <c r="O14" i="8"/>
  <c r="O18" i="8"/>
  <c r="O22" i="8"/>
  <c r="O26" i="8"/>
  <c r="O30" i="8"/>
  <c r="O34" i="8"/>
  <c r="O38" i="8"/>
  <c r="O42" i="8"/>
  <c r="O46" i="8"/>
  <c r="O50" i="8"/>
  <c r="O54" i="8"/>
  <c r="O58" i="8"/>
  <c r="Y33" i="8" s="1"/>
  <c r="O62" i="8"/>
  <c r="O66" i="8"/>
  <c r="O70" i="8"/>
  <c r="O74" i="8"/>
  <c r="O78" i="8"/>
  <c r="O82" i="8"/>
  <c r="O86" i="8"/>
  <c r="O7" i="8"/>
  <c r="Y25" i="8" s="1"/>
  <c r="O11" i="8"/>
  <c r="O15" i="8"/>
  <c r="O19" i="8"/>
  <c r="O23" i="8"/>
  <c r="O27" i="8"/>
  <c r="Y26" i="8" s="1"/>
  <c r="O31" i="8"/>
  <c r="O35" i="8"/>
  <c r="Y28" i="8" s="1"/>
  <c r="O39" i="8"/>
  <c r="O43" i="8"/>
  <c r="O47" i="8"/>
  <c r="O51" i="8"/>
  <c r="O55" i="8"/>
  <c r="Y30" i="8" s="1"/>
  <c r="O59" i="8"/>
  <c r="O63" i="8"/>
  <c r="O67" i="8"/>
  <c r="O71" i="8"/>
  <c r="O75" i="8"/>
  <c r="Y34" i="8" s="1"/>
  <c r="O79" i="8"/>
  <c r="O83" i="8"/>
  <c r="O87" i="8"/>
  <c r="O8" i="8"/>
  <c r="O12" i="8"/>
  <c r="O16" i="8"/>
  <c r="O20" i="8"/>
  <c r="O24" i="8"/>
  <c r="O28" i="8"/>
  <c r="Y27" i="8" s="1"/>
  <c r="O32" i="8"/>
  <c r="O36" i="8"/>
  <c r="Y29" i="8" s="1"/>
  <c r="O40" i="8"/>
  <c r="O44" i="8"/>
  <c r="O48" i="8"/>
  <c r="O52" i="8"/>
  <c r="O56" i="8"/>
  <c r="Y31" i="8" s="1"/>
  <c r="O60" i="8"/>
  <c r="O64" i="8"/>
  <c r="O68" i="8"/>
  <c r="O72" i="8"/>
  <c r="O76" i="8"/>
  <c r="Y35" i="8" s="1"/>
  <c r="O80" i="8"/>
  <c r="O84" i="8"/>
  <c r="O4" i="8"/>
  <c r="W41" i="10"/>
  <c r="O4" i="10" s="1"/>
  <c r="Y40" i="8" l="1"/>
  <c r="Y39" i="8"/>
  <c r="Y42" i="8" s="1"/>
  <c r="O87" i="10"/>
  <c r="O88" i="10"/>
  <c r="O86" i="10"/>
  <c r="O7" i="10"/>
  <c r="Y25" i="10" s="1"/>
  <c r="O11" i="10"/>
  <c r="O15" i="10"/>
  <c r="O19" i="10"/>
  <c r="O23" i="10"/>
  <c r="O27" i="10"/>
  <c r="Y26" i="10" s="1"/>
  <c r="O31" i="10"/>
  <c r="O35" i="10"/>
  <c r="Y28" i="10" s="1"/>
  <c r="O39" i="10"/>
  <c r="O43" i="10"/>
  <c r="O47" i="10"/>
  <c r="O51" i="10"/>
  <c r="O55" i="10"/>
  <c r="Y30" i="10" s="1"/>
  <c r="O59" i="10"/>
  <c r="O63" i="10"/>
  <c r="O67" i="10"/>
  <c r="O71" i="10"/>
  <c r="O75" i="10"/>
  <c r="Y34" i="10" s="1"/>
  <c r="O79" i="10"/>
  <c r="O83" i="10"/>
  <c r="O84" i="10"/>
  <c r="O12" i="10"/>
  <c r="O16" i="10"/>
  <c r="O20" i="10"/>
  <c r="O28" i="10"/>
  <c r="Y27" i="10" s="1"/>
  <c r="O32" i="10"/>
  <c r="O40" i="10"/>
  <c r="O44" i="10"/>
  <c r="O52" i="10"/>
  <c r="O60" i="10"/>
  <c r="O68" i="10"/>
  <c r="O76" i="10"/>
  <c r="Y35" i="10" s="1"/>
  <c r="O80" i="10"/>
  <c r="O85" i="10"/>
  <c r="O30" i="10"/>
  <c r="O42" i="10"/>
  <c r="O46" i="10"/>
  <c r="O58" i="10"/>
  <c r="O70" i="10"/>
  <c r="O82" i="10"/>
  <c r="O8" i="10"/>
  <c r="O24" i="10"/>
  <c r="O36" i="10"/>
  <c r="Y29" i="10" s="1"/>
  <c r="O48" i="10"/>
  <c r="O56" i="10"/>
  <c r="Y31" i="10" s="1"/>
  <c r="O64" i="10"/>
  <c r="O72" i="10"/>
  <c r="O34" i="10"/>
  <c r="O54" i="10"/>
  <c r="O66" i="10"/>
  <c r="O78" i="10"/>
  <c r="O5" i="10"/>
  <c r="O9" i="10"/>
  <c r="O13" i="10"/>
  <c r="O17" i="10"/>
  <c r="O21" i="10"/>
  <c r="O25" i="10"/>
  <c r="O29" i="10"/>
  <c r="O33" i="10"/>
  <c r="O37" i="10"/>
  <c r="O41" i="10"/>
  <c r="O45" i="10"/>
  <c r="O49" i="10"/>
  <c r="O53" i="10"/>
  <c r="O57" i="10"/>
  <c r="Y32" i="10" s="1"/>
  <c r="O61" i="10"/>
  <c r="O65" i="10"/>
  <c r="O69" i="10"/>
  <c r="O73" i="10"/>
  <c r="O77" i="10"/>
  <c r="O81" i="10"/>
  <c r="O6" i="10"/>
  <c r="O10" i="10"/>
  <c r="O14" i="10"/>
  <c r="O18" i="10"/>
  <c r="O22" i="10"/>
  <c r="O26" i="10"/>
  <c r="O38" i="10"/>
  <c r="O50" i="10"/>
  <c r="O62" i="10"/>
  <c r="O74" i="10"/>
  <c r="Y38" i="10" l="1"/>
  <c r="Y41" i="10" s="1"/>
  <c r="Y39" i="10"/>
</calcChain>
</file>

<file path=xl/sharedStrings.xml><?xml version="1.0" encoding="utf-8"?>
<sst xmlns="http://schemas.openxmlformats.org/spreadsheetml/2006/main" count="4603" uniqueCount="326">
  <si>
    <t>Row</t>
  </si>
  <si>
    <t>Identifier 1</t>
  </si>
  <si>
    <t>Identifier 2</t>
  </si>
  <si>
    <t>Amount</t>
  </si>
  <si>
    <t>Sample Dilution</t>
  </si>
  <si>
    <t>Peak Nr</t>
  </si>
  <si>
    <t>Rt</t>
  </si>
  <si>
    <t>Area All</t>
  </si>
  <si>
    <t>Ampl  28</t>
  </si>
  <si>
    <t>d 15N/14N</t>
  </si>
  <si>
    <t>CASEIN (1mg)</t>
  </si>
  <si>
    <t>CASEIN (0.25 mg)</t>
  </si>
  <si>
    <t>CASEIN (0.5 mg)</t>
  </si>
  <si>
    <t>CASEIN (1.25 mg)</t>
  </si>
  <si>
    <t>22</t>
  </si>
  <si>
    <t>23</t>
  </si>
  <si>
    <t>24</t>
  </si>
  <si>
    <t>COLLAGEN (0.5mg)</t>
  </si>
  <si>
    <t>25</t>
  </si>
  <si>
    <t>26</t>
  </si>
  <si>
    <t>27</t>
  </si>
  <si>
    <t>28</t>
  </si>
  <si>
    <t>29</t>
  </si>
  <si>
    <t>Ampl  44</t>
  </si>
  <si>
    <t>d 13C/12C</t>
  </si>
  <si>
    <t>Casein</t>
  </si>
  <si>
    <t>Collagen N440-50</t>
  </si>
  <si>
    <t>Reference for offset correction</t>
  </si>
  <si>
    <t>Reference check</t>
  </si>
  <si>
    <t>Collagen d15N after drift and offset correction</t>
  </si>
  <si>
    <t>mean</t>
  </si>
  <si>
    <t>SD</t>
  </si>
  <si>
    <t>accepted</t>
  </si>
  <si>
    <t>Offset correction</t>
  </si>
  <si>
    <t>Accuracy +/-</t>
  </si>
  <si>
    <t>per mil</t>
  </si>
  <si>
    <r>
      <rPr>
        <b/>
        <sz val="8"/>
        <rFont val="Symbol"/>
        <family val="1"/>
      </rPr>
      <t>d</t>
    </r>
    <r>
      <rPr>
        <b/>
        <vertAlign val="superscript"/>
        <sz val="8"/>
        <rFont val="MS Sans Serif"/>
      </rPr>
      <t>15</t>
    </r>
    <r>
      <rPr>
        <b/>
        <sz val="8"/>
        <rFont val="MS Sans Serif"/>
      </rPr>
      <t>N</t>
    </r>
    <r>
      <rPr>
        <b/>
        <sz val="8"/>
        <rFont val="Calibri"/>
        <family val="2"/>
      </rPr>
      <t>‰ final</t>
    </r>
  </si>
  <si>
    <r>
      <rPr>
        <b/>
        <sz val="8"/>
        <rFont val="Symbol"/>
        <family val="1"/>
      </rPr>
      <t>d</t>
    </r>
    <r>
      <rPr>
        <b/>
        <vertAlign val="superscript"/>
        <sz val="8"/>
        <rFont val="MS Sans Serif"/>
      </rPr>
      <t>15</t>
    </r>
    <r>
      <rPr>
        <b/>
        <sz val="8"/>
        <rFont val="MS Sans Serif"/>
      </rPr>
      <t>N</t>
    </r>
    <r>
      <rPr>
        <b/>
        <sz val="8"/>
        <rFont val="Calibri"/>
        <family val="2"/>
      </rPr>
      <t>‰ measured</t>
    </r>
  </si>
  <si>
    <r>
      <rPr>
        <b/>
        <sz val="8"/>
        <rFont val="Symbol"/>
        <family val="1"/>
      </rPr>
      <t>d</t>
    </r>
    <r>
      <rPr>
        <b/>
        <vertAlign val="superscript"/>
        <sz val="8"/>
        <rFont val="MS Sans Serif"/>
      </rPr>
      <t>15</t>
    </r>
    <r>
      <rPr>
        <b/>
        <sz val="8"/>
        <rFont val="MS Sans Serif"/>
      </rPr>
      <t>N</t>
    </r>
    <r>
      <rPr>
        <b/>
        <sz val="8"/>
        <rFont val="Calibri"/>
        <family val="2"/>
      </rPr>
      <t>‰ accepted</t>
    </r>
  </si>
  <si>
    <t>Reference materials</t>
  </si>
  <si>
    <t>Casein d15N measured, after any drift correction</t>
  </si>
  <si>
    <t>tin capsule blank</t>
  </si>
  <si>
    <t>sample ID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</si>
  <si>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</si>
  <si>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</si>
  <si>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</si>
  <si>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</si>
  <si>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</si>
  <si>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</si>
  <si>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</si>
  <si>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</si>
  <si>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</si>
  <si>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</si>
  <si>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</si>
  <si>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</si>
  <si>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</si>
  <si>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</si>
  <si>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</si>
  <si>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</si>
  <si>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</si>
  <si>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</si>
  <si>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</si>
  <si>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</si>
  <si>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</si>
  <si>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</si>
  <si>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empty</t>
  </si>
  <si>
    <t>R 15N/14N</t>
  </si>
  <si>
    <t>R 13C/12C</t>
  </si>
  <si>
    <t>Ampl  Flash TCD</t>
  </si>
  <si>
    <t>BGD Flash TCD</t>
  </si>
  <si>
    <t>rArea Flash TCD</t>
  </si>
  <si>
    <t>Component Flash TCD</t>
  </si>
  <si>
    <t>empty carousel</t>
  </si>
  <si>
    <t>N2</t>
  </si>
  <si>
    <t>CO2</t>
  </si>
  <si>
    <t>mean casein R15N/14N</t>
  </si>
  <si>
    <t>ratio corrected</t>
  </si>
  <si>
    <t>offset corrected</t>
  </si>
  <si>
    <t>dilution</t>
  </si>
  <si>
    <t>d15N sample vs. mean casein</t>
  </si>
  <si>
    <r>
      <rPr>
        <b/>
        <sz val="8"/>
        <rFont val="Symbol"/>
        <family val="1"/>
      </rPr>
      <t>d</t>
    </r>
    <r>
      <rPr>
        <b/>
        <vertAlign val="superscript"/>
        <sz val="8"/>
        <rFont val="MS Sans Serif"/>
      </rPr>
      <t>15</t>
    </r>
    <r>
      <rPr>
        <b/>
        <sz val="8"/>
        <rFont val="MS Sans Serif"/>
      </rPr>
      <t>N</t>
    </r>
    <r>
      <rPr>
        <b/>
        <sz val="8"/>
        <rFont val="Calibri"/>
        <family val="2"/>
      </rPr>
      <t>‰ correctd vs AIR</t>
    </r>
  </si>
  <si>
    <r>
      <rPr>
        <b/>
        <sz val="8"/>
        <rFont val="Symbol"/>
        <family val="1"/>
      </rPr>
      <t>d</t>
    </r>
    <r>
      <rPr>
        <b/>
        <vertAlign val="superscript"/>
        <sz val="8"/>
        <rFont val="MS Sans Serif"/>
      </rPr>
      <t>13</t>
    </r>
    <r>
      <rPr>
        <b/>
        <sz val="8"/>
        <rFont val="MS Sans Serif"/>
      </rPr>
      <t xml:space="preserve">C </t>
    </r>
    <r>
      <rPr>
        <b/>
        <sz val="8"/>
        <rFont val="Calibri"/>
        <family val="2"/>
      </rPr>
      <t>‰ accepted vs VPDB</t>
    </r>
  </si>
  <si>
    <t>mean casein R13C/12C</t>
  </si>
  <si>
    <r>
      <rPr>
        <b/>
        <sz val="8"/>
        <rFont val="Symbol"/>
        <family val="1"/>
      </rPr>
      <t>d</t>
    </r>
    <r>
      <rPr>
        <b/>
        <vertAlign val="superscript"/>
        <sz val="8"/>
        <rFont val="MS Sans Serif"/>
      </rPr>
      <t>13</t>
    </r>
    <r>
      <rPr>
        <b/>
        <sz val="8"/>
        <rFont val="MS Sans Serif"/>
      </rPr>
      <t>C</t>
    </r>
    <r>
      <rPr>
        <b/>
        <sz val="8"/>
        <rFont val="Calibri"/>
        <family val="2"/>
      </rPr>
      <t>‰ measured</t>
    </r>
  </si>
  <si>
    <t>d13C sample vs. mean casein</t>
  </si>
  <si>
    <r>
      <rPr>
        <b/>
        <sz val="8"/>
        <rFont val="Symbol"/>
        <family val="1"/>
      </rPr>
      <t>d</t>
    </r>
    <r>
      <rPr>
        <b/>
        <vertAlign val="superscript"/>
        <sz val="8"/>
        <rFont val="MS Sans Serif"/>
      </rPr>
      <t>13</t>
    </r>
    <r>
      <rPr>
        <b/>
        <sz val="8"/>
        <rFont val="MS Sans Serif"/>
      </rPr>
      <t>C</t>
    </r>
    <r>
      <rPr>
        <b/>
        <sz val="8"/>
        <rFont val="Calibri"/>
        <family val="2"/>
      </rPr>
      <t>‰ corrected VPDB</t>
    </r>
  </si>
  <si>
    <t>Casein d13C measured, after any drift correction</t>
  </si>
  <si>
    <t>Reference check (offset corrected)</t>
  </si>
  <si>
    <t>Collagen d13C after drift and offset correction</t>
  </si>
  <si>
    <t xml:space="preserve">Accuracy </t>
  </si>
  <si>
    <t>drift plot casein</t>
  </si>
  <si>
    <t>drift plot collagen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</si>
  <si>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</si>
  <si>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</si>
  <si>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</si>
  <si>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</si>
  <si>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</si>
  <si>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</si>
  <si>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</si>
  <si>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</si>
  <si>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</si>
  <si>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</si>
  <si>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</si>
  <si>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</si>
  <si>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</si>
  <si>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</si>
  <si>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</si>
  <si>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</si>
  <si>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</si>
  <si>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</si>
  <si>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</si>
  <si>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</si>
  <si>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</si>
  <si>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</si>
  <si>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</si>
  <si>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</si>
  <si>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</si>
  <si>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</si>
  <si>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</si>
  <si>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</si>
  <si>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</si>
  <si>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</si>
  <si>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Ampl 44</t>
  </si>
  <si>
    <t>AT% 13C/12C</t>
  </si>
  <si>
    <t>AT% 15N/14N</t>
  </si>
  <si>
    <r>
      <rPr>
        <b/>
        <sz val="8"/>
        <rFont val="Symbol"/>
        <family val="1"/>
      </rPr>
      <t>d</t>
    </r>
    <r>
      <rPr>
        <b/>
        <vertAlign val="superscript"/>
        <sz val="8"/>
        <rFont val="MS Sans Serif"/>
      </rPr>
      <t>15</t>
    </r>
    <r>
      <rPr>
        <b/>
        <sz val="8"/>
        <rFont val="MS Sans Serif"/>
      </rPr>
      <t>N</t>
    </r>
    <r>
      <rPr>
        <b/>
        <sz val="8"/>
        <rFont val="Calibri"/>
        <family val="2"/>
      </rPr>
      <t>‰ final AIR</t>
    </r>
  </si>
  <si>
    <r>
      <rPr>
        <b/>
        <sz val="8"/>
        <rFont val="Symbol"/>
        <family val="1"/>
      </rPr>
      <t>d</t>
    </r>
    <r>
      <rPr>
        <b/>
        <vertAlign val="superscript"/>
        <sz val="8"/>
        <rFont val="MS Sans Serif"/>
      </rPr>
      <t>13</t>
    </r>
    <r>
      <rPr>
        <b/>
        <sz val="8"/>
        <rFont val="MS Sans Serif"/>
      </rPr>
      <t>C</t>
    </r>
    <r>
      <rPr>
        <b/>
        <sz val="8"/>
        <rFont val="Calibri"/>
        <family val="2"/>
      </rPr>
      <t>‰ final VPDB</t>
    </r>
  </si>
  <si>
    <t>Amt% Flash TCD</t>
  </si>
  <si>
    <t>Rt Flash TCD</t>
  </si>
  <si>
    <t>Conflo K Fac Flash TCD</t>
  </si>
  <si>
    <t>Date</t>
  </si>
  <si>
    <t>Time</t>
  </si>
  <si>
    <t>01/17/21</t>
  </si>
  <si>
    <t>10:53:57</t>
  </si>
  <si>
    <t>11:07:34</t>
  </si>
  <si>
    <t>11:21:12</t>
  </si>
  <si>
    <t>11:34:49</t>
  </si>
  <si>
    <t>11:48:26</t>
  </si>
  <si>
    <t>G01</t>
  </si>
  <si>
    <t>12:02:03</t>
  </si>
  <si>
    <t>12:15:40</t>
  </si>
  <si>
    <t>G03</t>
  </si>
  <si>
    <t>12:29:16</t>
  </si>
  <si>
    <t>12:42:53</t>
  </si>
  <si>
    <t>G04</t>
  </si>
  <si>
    <t>12:56:31</t>
  </si>
  <si>
    <t>13:10:07</t>
  </si>
  <si>
    <t>G05</t>
  </si>
  <si>
    <t>13:23:44</t>
  </si>
  <si>
    <t>G07</t>
  </si>
  <si>
    <t>13:37:20</t>
  </si>
  <si>
    <t>13:50:58</t>
  </si>
  <si>
    <t>G08</t>
  </si>
  <si>
    <t>14:04:34</t>
  </si>
  <si>
    <t>14:18:10</t>
  </si>
  <si>
    <t>G09</t>
  </si>
  <si>
    <t>14:31:46</t>
  </si>
  <si>
    <t>14:45:23</t>
  </si>
  <si>
    <t>G11</t>
  </si>
  <si>
    <t>14:58:59</t>
  </si>
  <si>
    <t>15:12:35</t>
  </si>
  <si>
    <t>G12</t>
  </si>
  <si>
    <t>15:26:13</t>
  </si>
  <si>
    <t>15:39:50</t>
  </si>
  <si>
    <t>15:53:29</t>
  </si>
  <si>
    <t>16:07:05</t>
  </si>
  <si>
    <t>16:20:43</t>
  </si>
  <si>
    <t>16:34:19</t>
  </si>
  <si>
    <t>G15</t>
  </si>
  <si>
    <t>16:47:56</t>
  </si>
  <si>
    <t>17:01:34</t>
  </si>
  <si>
    <t>G16</t>
  </si>
  <si>
    <t>17:15:10</t>
  </si>
  <si>
    <t>G19</t>
  </si>
  <si>
    <t>17:28:47</t>
  </si>
  <si>
    <t>17:42:24</t>
  </si>
  <si>
    <t>G21</t>
  </si>
  <si>
    <t>17:56:01</t>
  </si>
  <si>
    <t>18:09:37</t>
  </si>
  <si>
    <t>G21?</t>
  </si>
  <si>
    <t>01/18/21</t>
  </si>
  <si>
    <t>18:06:24</t>
  </si>
  <si>
    <t>18:20:01</t>
  </si>
  <si>
    <t>18:33:37</t>
  </si>
  <si>
    <t>03/28/21</t>
  </si>
  <si>
    <t>11:37:19</t>
  </si>
  <si>
    <t>11:50:56</t>
  </si>
  <si>
    <t>12:04:34</t>
  </si>
  <si>
    <t>12:18:12</t>
  </si>
  <si>
    <t>12:31:53</t>
  </si>
  <si>
    <t>G22</t>
  </si>
  <si>
    <t>12:45:30</t>
  </si>
  <si>
    <t>12:59:07</t>
  </si>
  <si>
    <t>G23</t>
  </si>
  <si>
    <t>13:12:45</t>
  </si>
  <si>
    <t>13:26:23</t>
  </si>
  <si>
    <t>G25</t>
  </si>
  <si>
    <t>13:40:00</t>
  </si>
  <si>
    <t>13:53:37</t>
  </si>
  <si>
    <t>G27</t>
  </si>
  <si>
    <t>14:07:15</t>
  </si>
  <si>
    <t>14:20:52</t>
  </si>
  <si>
    <t>G29</t>
  </si>
  <si>
    <t>14:34:29</t>
  </si>
  <si>
    <t>14:48:06</t>
  </si>
  <si>
    <t>G30B</t>
  </si>
  <si>
    <t>15:01:45</t>
  </si>
  <si>
    <t>G30C</t>
  </si>
  <si>
    <t>15:15:22</t>
  </si>
  <si>
    <t>G31B</t>
  </si>
  <si>
    <t>15:28:59</t>
  </si>
  <si>
    <t>G31C</t>
  </si>
  <si>
    <t>15:42:37</t>
  </si>
  <si>
    <t>G32B</t>
  </si>
  <si>
    <t>15:56:14</t>
  </si>
  <si>
    <t>G32C</t>
  </si>
  <si>
    <t>16:09:52</t>
  </si>
  <si>
    <t>16:23:30</t>
  </si>
  <si>
    <t>16:37:07</t>
  </si>
  <si>
    <t>16:50:44</t>
  </si>
  <si>
    <t>17:04:21</t>
  </si>
  <si>
    <t>G33B</t>
  </si>
  <si>
    <t>17:17:58</t>
  </si>
  <si>
    <t>G33C</t>
  </si>
  <si>
    <t>17:31:44</t>
  </si>
  <si>
    <t>G36B</t>
  </si>
  <si>
    <t>17:45:22</t>
  </si>
  <si>
    <t>G36C</t>
  </si>
  <si>
    <t>17:59:04</t>
  </si>
  <si>
    <t>G37B</t>
  </si>
  <si>
    <t>18:12:41</t>
  </si>
  <si>
    <t>G37C</t>
  </si>
  <si>
    <t>18:26:19</t>
  </si>
  <si>
    <t>G38B</t>
  </si>
  <si>
    <t>18:39:56</t>
  </si>
  <si>
    <t>G38C</t>
  </si>
  <si>
    <t>18:53:33</t>
  </si>
  <si>
    <t>G39B</t>
  </si>
  <si>
    <t>19:07:11</t>
  </si>
  <si>
    <t>G39C</t>
  </si>
  <si>
    <t>19:20:50</t>
  </si>
  <si>
    <t>G40B</t>
  </si>
  <si>
    <t>19:34:28</t>
  </si>
  <si>
    <t>G40C</t>
  </si>
  <si>
    <t>19:48:06</t>
  </si>
  <si>
    <t>G42B</t>
  </si>
  <si>
    <t>20:01:44</t>
  </si>
  <si>
    <t>G42C</t>
  </si>
  <si>
    <t>20:15:23</t>
  </si>
  <si>
    <t>G43B</t>
  </si>
  <si>
    <t>20:29:01</t>
  </si>
  <si>
    <t>G43C</t>
  </si>
  <si>
    <t>20:42:39</t>
  </si>
  <si>
    <t>20:56:16</t>
  </si>
  <si>
    <t>21:09:53</t>
  </si>
  <si>
    <t>21:23:30</t>
  </si>
  <si>
    <t>21:37:08</t>
  </si>
  <si>
    <t>21:50:46</t>
  </si>
  <si>
    <t>22:04:23</t>
  </si>
  <si>
    <t>22:18:03</t>
  </si>
  <si>
    <t>22:31:40</t>
  </si>
  <si>
    <t>22:45:18</t>
  </si>
  <si>
    <t>22:58:35</t>
  </si>
  <si>
    <t>ST C1</t>
  </si>
  <si>
    <t>23:12:14</t>
  </si>
  <si>
    <t>ST C2</t>
  </si>
  <si>
    <t>23:25:51</t>
  </si>
  <si>
    <t>ST C3</t>
  </si>
  <si>
    <t>23:39:29</t>
  </si>
  <si>
    <t>sulphanilamide</t>
  </si>
  <si>
    <t>23:53:06</t>
  </si>
  <si>
    <t>03/29/21</t>
  </si>
  <si>
    <t>00:06:43</t>
  </si>
  <si>
    <t>00:20:22</t>
  </si>
  <si>
    <t>00:33:59</t>
  </si>
  <si>
    <t>00:47:37</t>
  </si>
  <si>
    <t>01:01:15</t>
  </si>
  <si>
    <t>Nick Moran 2020-0417 Set 4</t>
  </si>
  <si>
    <t>Nitrogen</t>
  </si>
  <si>
    <t>sulphanilamde</t>
  </si>
  <si>
    <t>mg N</t>
  </si>
  <si>
    <t>nitrogen %</t>
  </si>
  <si>
    <t>Carbon</t>
  </si>
  <si>
    <t>carbon</t>
  </si>
  <si>
    <t>y = 1692131.885102x - 10035.998242</t>
  </si>
  <si>
    <t>amount N (mg)</t>
  </si>
  <si>
    <t>% N</t>
  </si>
  <si>
    <t>sulphanilamide calibration</t>
  </si>
  <si>
    <t>amount C (mg)</t>
  </si>
  <si>
    <t>% C</t>
  </si>
  <si>
    <t>mg c</t>
  </si>
  <si>
    <t>y = 4408289.233207x - 22439.513525</t>
  </si>
  <si>
    <t>G01B</t>
  </si>
  <si>
    <t>G01C</t>
  </si>
  <si>
    <t>G03B</t>
  </si>
  <si>
    <t>G03C</t>
  </si>
  <si>
    <t>G04B</t>
  </si>
  <si>
    <t>G04C</t>
  </si>
  <si>
    <t>G05B</t>
  </si>
  <si>
    <t>G07B</t>
  </si>
  <si>
    <t>G07C</t>
  </si>
  <si>
    <t>G08B</t>
  </si>
  <si>
    <t>G08C</t>
  </si>
  <si>
    <t>G09B</t>
  </si>
  <si>
    <t>G09C</t>
  </si>
  <si>
    <t>G11B</t>
  </si>
  <si>
    <t>G11C</t>
  </si>
  <si>
    <t>G12B</t>
  </si>
  <si>
    <t>G12C</t>
  </si>
  <si>
    <t>G15B</t>
  </si>
  <si>
    <t>G15C</t>
  </si>
  <si>
    <t>G16B</t>
  </si>
  <si>
    <t>G19B</t>
  </si>
  <si>
    <t>G19C</t>
  </si>
  <si>
    <t>G21B</t>
  </si>
  <si>
    <t>G22B</t>
  </si>
  <si>
    <t>G22C</t>
  </si>
  <si>
    <t>G23B</t>
  </si>
  <si>
    <t>G23C</t>
  </si>
  <si>
    <t>G25B</t>
  </si>
  <si>
    <t>G25C</t>
  </si>
  <si>
    <t>G27B</t>
  </si>
  <si>
    <t>G27C</t>
  </si>
  <si>
    <t>G29B</t>
  </si>
  <si>
    <t>G29C</t>
  </si>
  <si>
    <t>fish fin tissue; double encapsulated (4 x 6mm)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</si>
</sst>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000"/>
    <numFmt numFmtId="166" formatCode="0.000"/>
    <numFmt numFmtId="167" formatCode="0.0000"/>
  </numFmts>
  <fonts count="11" x14ac:knownFonts="1">
    <font>
      <sz val="10"/>
      <name val="MS Sans Serif"/>
    </font>
    <font>
      <b/>
      <sz val="10"/>
      <name val="MS Sans Serif"/>
    </font>
    <font>
      <b/>
      <sz val="10"/>
      <name val="MS Sans Serif"/>
      <family val="2"/>
    </font>
    <font>
      <sz val="10"/>
      <name val="MS Sans Serif"/>
      <family val="2"/>
    </font>
    <font>
      <b/>
      <sz val="8"/>
      <name val="MS Sans Serif"/>
      <family val="2"/>
    </font>
    <font>
      <b/>
      <sz val="8"/>
      <name val="Symbol"/>
      <family val="1"/>
    </font>
    <font>
      <b/>
      <sz val="8"/>
      <name val="Calibri"/>
      <family val="2"/>
    </font>
    <font>
      <b/>
      <sz val="8"/>
      <name val="MS Sans Serif"/>
    </font>
    <font>
      <b/>
      <vertAlign val="superscript"/>
      <sz val="8"/>
      <name val="MS Sans Serif"/>
    </font>
    <font>
      <sz val="10"/>
      <color theme="1"/>
      <name val="MS Sans Serif"/>
    </font>
    <font>
      <sz val="10"/>
      <color rgb="FFFF0000"/>
      <name val="MS Sans Serif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20">
    <xf numFmtId="0" fontId="0" fillId="0" borderId="0" xfId="0"/>
    <xf numFmtId="0" fontId="0" fillId="0" borderId="0" xfId="0" quotePrefix="1" applyNumberFormat="1"/>
    <xf numFmtId="0" fontId="0" fillId="0" borderId="0" xfId="0" applyBorder="1"/>
    <xf numFmtId="0" fontId="0" fillId="0" borderId="0" xfId="0" applyAlignment="1">
      <alignment wrapText="1"/>
    </xf>
    <xf numFmtId="0" fontId="0" fillId="0" borderId="7" xfId="0" applyBorder="1"/>
    <xf numFmtId="0" fontId="0" fillId="0" borderId="8" xfId="0" applyBorder="1"/>
    <xf numFmtId="2" fontId="0" fillId="0" borderId="0" xfId="0" applyNumberFormat="1" applyBorder="1"/>
    <xf numFmtId="0" fontId="0" fillId="0" borderId="9" xfId="0" applyBorder="1"/>
    <xf numFmtId="0" fontId="2" fillId="0" borderId="8" xfId="0" applyFont="1" applyBorder="1"/>
    <xf numFmtId="2" fontId="2" fillId="0" borderId="0" xfId="0" applyNumberFormat="1" applyFont="1" applyBorder="1"/>
    <xf numFmtId="0" fontId="2" fillId="0" borderId="0" xfId="0" applyFont="1" applyBorder="1"/>
    <xf numFmtId="0" fontId="0" fillId="0" borderId="0" xfId="0" applyFont="1" applyFill="1"/>
    <xf numFmtId="0" fontId="1" fillId="0" borderId="0" xfId="0" quotePrefix="1" applyNumberFormat="1" applyFont="1" applyBorder="1"/>
    <xf numFmtId="0" fontId="1" fillId="0" borderId="0" xfId="0" quotePrefix="1" applyNumberFormat="1" applyFont="1"/>
    <xf numFmtId="0" fontId="2" fillId="0" borderId="0" xfId="0" quotePrefix="1" applyNumberFormat="1" applyFont="1" applyFill="1" applyAlignment="1"/>
    <xf numFmtId="0" fontId="1" fillId="0" borderId="0" xfId="0" applyFont="1" applyFill="1"/>
    <xf numFmtId="0" fontId="4" fillId="0" borderId="2" xfId="1" applyFont="1" applyFill="1" applyBorder="1" applyAlignment="1">
      <alignment horizontal="center"/>
    </xf>
    <xf numFmtId="0" fontId="1" fillId="0" borderId="1" xfId="0" applyFont="1" applyBorder="1" applyAlignment="1"/>
    <xf numFmtId="0" fontId="1" fillId="0" borderId="10" xfId="0" applyFont="1" applyBorder="1"/>
    <xf numFmtId="0" fontId="2" fillId="0" borderId="3" xfId="0" quotePrefix="1" applyNumberFormat="1" applyFont="1" applyFill="1" applyBorder="1" applyAlignment="1"/>
    <xf numFmtId="0" fontId="2" fillId="0" borderId="4" xfId="0" quotePrefix="1" applyNumberFormat="1" applyFont="1" applyFill="1" applyBorder="1" applyAlignment="1"/>
    <xf numFmtId="0" fontId="2" fillId="0" borderId="2" xfId="0" quotePrefix="1" applyNumberFormat="1" applyFont="1" applyFill="1" applyBorder="1" applyAlignment="1"/>
    <xf numFmtId="2" fontId="1" fillId="0" borderId="0" xfId="0" applyNumberFormat="1" applyFont="1" applyBorder="1"/>
    <xf numFmtId="0" fontId="4" fillId="0" borderId="0" xfId="1" applyFont="1" applyFill="1" applyBorder="1" applyAlignment="1">
      <alignment horizontal="center"/>
    </xf>
    <xf numFmtId="0" fontId="3" fillId="0" borderId="5" xfId="0" applyFont="1" applyBorder="1"/>
    <xf numFmtId="0" fontId="4" fillId="0" borderId="6" xfId="1" applyFont="1" applyFill="1" applyBorder="1" applyAlignment="1">
      <alignment horizontal="center"/>
    </xf>
    <xf numFmtId="0" fontId="3" fillId="0" borderId="8" xfId="0" applyFont="1" applyFill="1" applyBorder="1"/>
    <xf numFmtId="2" fontId="0" fillId="0" borderId="9" xfId="0" applyNumberFormat="1" applyBorder="1"/>
    <xf numFmtId="0" fontId="0" fillId="0" borderId="5" xfId="0" applyBorder="1"/>
    <xf numFmtId="0" fontId="1" fillId="0" borderId="12" xfId="0" applyFont="1" applyBorder="1"/>
    <xf numFmtId="0" fontId="0" fillId="0" borderId="11" xfId="0" applyBorder="1"/>
    <xf numFmtId="0" fontId="4" fillId="0" borderId="7" xfId="1" applyFont="1" applyFill="1" applyBorder="1" applyAlignment="1">
      <alignment horizontal="center"/>
    </xf>
    <xf numFmtId="0" fontId="0" fillId="0" borderId="0" xfId="0" applyNumberFormat="1"/>
    <xf numFmtId="0" fontId="0" fillId="0" borderId="0" xfId="0" applyFill="1"/>
    <xf numFmtId="0" fontId="0" fillId="0" borderId="0" xfId="0" quotePrefix="1" applyNumberFormat="1" applyFill="1"/>
    <xf numFmtId="0" fontId="0" fillId="0" borderId="0" xfId="0" quotePrefix="1" applyNumberFormat="1" applyFill="1" applyBorder="1"/>
    <xf numFmtId="0" fontId="0" fillId="0" borderId="0" xfId="0" applyFill="1" applyBorder="1"/>
    <xf numFmtId="165" fontId="1" fillId="0" borderId="0" xfId="0" applyNumberFormat="1" applyFont="1" applyFill="1"/>
    <xf numFmtId="0" fontId="1" fillId="0" borderId="0" xfId="0" applyNumberFormat="1" applyFont="1" applyFill="1" applyBorder="1"/>
    <xf numFmtId="0" fontId="4" fillId="0" borderId="0" xfId="1" applyFont="1" applyFill="1" applyAlignment="1">
      <alignment horizontal="left"/>
    </xf>
    <xf numFmtId="0" fontId="0" fillId="0" borderId="0" xfId="0" quotePrefix="1" applyNumberFormat="1" applyFont="1"/>
    <xf numFmtId="0" fontId="0" fillId="0" borderId="0" xfId="0" quotePrefix="1" applyFill="1"/>
    <xf numFmtId="0" fontId="9" fillId="0" borderId="0" xfId="0" quotePrefix="1" applyFont="1" applyFill="1"/>
    <xf numFmtId="0" fontId="0" fillId="5" borderId="0" xfId="0" applyFont="1" applyFill="1"/>
    <xf numFmtId="0" fontId="0" fillId="2" borderId="0" xfId="0" applyFont="1" applyFill="1"/>
    <xf numFmtId="0" fontId="0" fillId="4" borderId="0" xfId="0" applyFont="1" applyFill="1"/>
    <xf numFmtId="166" fontId="0" fillId="4" borderId="0" xfId="0" applyNumberFormat="1" applyFont="1" applyFill="1"/>
    <xf numFmtId="0" fontId="0" fillId="3" borderId="0" xfId="0" applyFont="1" applyFill="1"/>
    <xf numFmtId="166" fontId="0" fillId="3" borderId="0" xfId="0" applyNumberFormat="1" applyFont="1" applyFill="1"/>
    <xf numFmtId="0" fontId="1" fillId="0" borderId="1" xfId="0" applyFont="1" applyBorder="1"/>
    <xf numFmtId="0" fontId="1" fillId="0" borderId="1" xfId="0" applyNumberFormat="1" applyFont="1" applyBorder="1"/>
    <xf numFmtId="0" fontId="4" fillId="0" borderId="7" xfId="1" applyFont="1" applyFill="1" applyBorder="1" applyAlignment="1">
      <alignment horizontal="left"/>
    </xf>
    <xf numFmtId="1" fontId="1" fillId="0" borderId="0" xfId="0" quotePrefix="1" applyNumberFormat="1" applyFont="1"/>
    <xf numFmtId="2" fontId="0" fillId="0" borderId="0" xfId="0" applyNumberFormat="1" applyFont="1" applyBorder="1"/>
    <xf numFmtId="0" fontId="10" fillId="0" borderId="0" xfId="0" applyFont="1"/>
    <xf numFmtId="0" fontId="0" fillId="0" borderId="0" xfId="0" quotePrefix="1" applyFont="1" applyFill="1"/>
    <xf numFmtId="0" fontId="0" fillId="2" borderId="0" xfId="0" quotePrefix="1" applyFont="1" applyFill="1"/>
    <xf numFmtId="2" fontId="0" fillId="2" borderId="0" xfId="0" quotePrefix="1" applyNumberFormat="1" applyFont="1" applyFill="1"/>
    <xf numFmtId="0" fontId="0" fillId="5" borderId="0" xfId="0" quotePrefix="1" applyFont="1" applyFill="1"/>
    <xf numFmtId="2" fontId="0" fillId="5" borderId="0" xfId="0" quotePrefix="1" applyNumberFormat="1" applyFont="1" applyFill="1"/>
    <xf numFmtId="0" fontId="0" fillId="3" borderId="0" xfId="0" quotePrefix="1" applyFont="1" applyFill="1"/>
    <xf numFmtId="2" fontId="0" fillId="3" borderId="0" xfId="0" quotePrefix="1" applyNumberFormat="1" applyFont="1" applyFill="1"/>
    <xf numFmtId="0" fontId="0" fillId="4" borderId="0" xfId="0" quotePrefix="1" applyFont="1" applyFill="1"/>
    <xf numFmtId="2" fontId="0" fillId="4" borderId="0" xfId="0" quotePrefix="1" applyNumberFormat="1" applyFont="1" applyFill="1"/>
    <xf numFmtId="2" fontId="0" fillId="0" borderId="0" xfId="0" quotePrefix="1" applyNumberFormat="1" applyFont="1" applyFill="1"/>
    <xf numFmtId="0" fontId="0" fillId="0" borderId="0" xfId="0" applyFont="1" applyFill="1" applyBorder="1"/>
    <xf numFmtId="0" fontId="0" fillId="0" borderId="0" xfId="0" quotePrefix="1" applyFill="1" applyBorder="1"/>
    <xf numFmtId="0" fontId="0" fillId="0" borderId="0" xfId="0" quotePrefix="1" applyFont="1" applyFill="1" applyBorder="1"/>
    <xf numFmtId="0" fontId="0" fillId="0" borderId="0" xfId="0" quotePrefix="1" applyFont="1" applyFill="1" applyBorder="1" applyAlignment="1">
      <alignment horizontal="left"/>
    </xf>
    <xf numFmtId="0" fontId="0" fillId="0" borderId="8" xfId="0" applyFill="1" applyBorder="1"/>
    <xf numFmtId="2" fontId="0" fillId="0" borderId="0" xfId="0" applyNumberFormat="1" applyFill="1" applyBorder="1"/>
    <xf numFmtId="2" fontId="0" fillId="0" borderId="9" xfId="0" applyNumberFormat="1" applyFill="1" applyBorder="1"/>
    <xf numFmtId="0" fontId="0" fillId="0" borderId="0" xfId="0" quotePrefix="1"/>
    <xf numFmtId="2" fontId="0" fillId="0" borderId="0" xfId="0" applyNumberFormat="1" applyFont="1" applyFill="1" applyBorder="1"/>
    <xf numFmtId="2" fontId="0" fillId="0" borderId="0" xfId="0" quotePrefix="1" applyNumberFormat="1" applyFill="1" applyBorder="1"/>
    <xf numFmtId="0" fontId="0" fillId="0" borderId="9" xfId="0" applyFill="1" applyBorder="1"/>
    <xf numFmtId="2" fontId="2" fillId="0" borderId="9" xfId="0" applyNumberFormat="1" applyFont="1" applyBorder="1"/>
    <xf numFmtId="0" fontId="2" fillId="0" borderId="9" xfId="0" applyFont="1" applyBorder="1"/>
    <xf numFmtId="0" fontId="3" fillId="0" borderId="5" xfId="0" applyFont="1" applyFill="1" applyBorder="1"/>
    <xf numFmtId="0" fontId="0" fillId="0" borderId="5" xfId="0" applyFill="1" applyBorder="1"/>
    <xf numFmtId="0" fontId="4" fillId="0" borderId="6" xfId="1" applyFont="1" applyFill="1" applyBorder="1" applyAlignment="1">
      <alignment horizontal="left"/>
    </xf>
    <xf numFmtId="0" fontId="0" fillId="0" borderId="7" xfId="0" applyFill="1" applyBorder="1"/>
    <xf numFmtId="0" fontId="2" fillId="0" borderId="8" xfId="0" applyFont="1" applyFill="1" applyBorder="1"/>
    <xf numFmtId="2" fontId="2" fillId="0" borderId="0" xfId="0" applyNumberFormat="1" applyFont="1" applyFill="1" applyBorder="1"/>
    <xf numFmtId="0" fontId="2" fillId="0" borderId="0" xfId="0" applyFont="1" applyFill="1" applyBorder="1"/>
    <xf numFmtId="0" fontId="1" fillId="0" borderId="6" xfId="0" applyFont="1" applyBorder="1"/>
    <xf numFmtId="166" fontId="0" fillId="0" borderId="0" xfId="0" applyNumberFormat="1" applyFont="1" applyFill="1"/>
    <xf numFmtId="0" fontId="0" fillId="0" borderId="0" xfId="0" quotePrefix="1" applyNumberFormat="1" applyFont="1" applyBorder="1" applyAlignment="1">
      <alignment horizontal="right"/>
    </xf>
    <xf numFmtId="164" fontId="1" fillId="0" borderId="0" xfId="0" quotePrefix="1" applyNumberFormat="1" applyFont="1" applyBorder="1"/>
    <xf numFmtId="1" fontId="0" fillId="0" borderId="0" xfId="0" quotePrefix="1" applyNumberFormat="1" applyFill="1" applyAlignment="1">
      <alignment horizontal="left"/>
    </xf>
    <xf numFmtId="0" fontId="0" fillId="0" borderId="0" xfId="0" quotePrefix="1" applyFill="1" applyAlignment="1">
      <alignment horizontal="left"/>
    </xf>
    <xf numFmtId="0" fontId="0" fillId="0" borderId="0" xfId="0" quotePrefix="1" applyFont="1" applyFill="1" applyAlignment="1">
      <alignment horizontal="left"/>
    </xf>
    <xf numFmtId="0" fontId="2" fillId="0" borderId="13" xfId="0" applyFont="1" applyBorder="1"/>
    <xf numFmtId="2" fontId="2" fillId="0" borderId="14" xfId="0" applyNumberFormat="1" applyFont="1" applyBorder="1"/>
    <xf numFmtId="2" fontId="2" fillId="0" borderId="15" xfId="0" applyNumberFormat="1" applyFont="1" applyBorder="1"/>
    <xf numFmtId="0" fontId="2" fillId="0" borderId="14" xfId="0" applyFont="1" applyBorder="1"/>
    <xf numFmtId="0" fontId="2" fillId="0" borderId="13" xfId="0" applyFont="1" applyFill="1" applyBorder="1"/>
    <xf numFmtId="2" fontId="2" fillId="0" borderId="15" xfId="0" applyNumberFormat="1" applyFont="1" applyFill="1" applyBorder="1"/>
    <xf numFmtId="0" fontId="2" fillId="0" borderId="14" xfId="0" applyFont="1" applyFill="1" applyBorder="1"/>
    <xf numFmtId="166" fontId="0" fillId="0" borderId="0" xfId="0" applyNumberFormat="1"/>
    <xf numFmtId="0" fontId="1" fillId="0" borderId="0" xfId="0" applyFont="1"/>
    <xf numFmtId="0" fontId="4" fillId="0" borderId="0" xfId="1" applyFont="1" applyAlignment="1">
      <alignment horizontal="left"/>
    </xf>
    <xf numFmtId="0" fontId="0" fillId="0" borderId="16" xfId="0" applyBorder="1"/>
    <xf numFmtId="164" fontId="1" fillId="0" borderId="16" xfId="0" quotePrefix="1" applyNumberFormat="1" applyFont="1" applyBorder="1"/>
    <xf numFmtId="10" fontId="0" fillId="0" borderId="16" xfId="0" applyNumberFormat="1" applyBorder="1"/>
    <xf numFmtId="10" fontId="0" fillId="0" borderId="17" xfId="0" applyNumberFormat="1" applyBorder="1"/>
    <xf numFmtId="0" fontId="1" fillId="0" borderId="2" xfId="0" applyFont="1" applyBorder="1"/>
    <xf numFmtId="164" fontId="1" fillId="0" borderId="17" xfId="0" quotePrefix="1" applyNumberFormat="1" applyFont="1" applyBorder="1"/>
    <xf numFmtId="0" fontId="1" fillId="0" borderId="4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1" applyFont="1" applyFill="1" applyBorder="1" applyAlignment="1">
      <alignment horizontal="center"/>
    </xf>
    <xf numFmtId="2" fontId="1" fillId="0" borderId="16" xfId="0" applyNumberFormat="1" applyFont="1" applyBorder="1"/>
    <xf numFmtId="2" fontId="1" fillId="0" borderId="17" xfId="0" applyNumberFormat="1" applyFont="1" applyBorder="1"/>
    <xf numFmtId="0" fontId="4" fillId="0" borderId="1" xfId="1" applyFont="1" applyFill="1" applyBorder="1" applyAlignment="1">
      <alignment horizontal="left"/>
    </xf>
    <xf numFmtId="167" fontId="0" fillId="3" borderId="0" xfId="0" quotePrefix="1" applyNumberFormat="1" applyFont="1" applyFill="1"/>
    <xf numFmtId="0" fontId="0" fillId="6" borderId="0" xfId="0" quotePrefix="1" applyFont="1" applyFill="1"/>
    <xf numFmtId="0" fontId="0" fillId="6" borderId="0" xfId="0" applyFont="1" applyFill="1"/>
    <xf numFmtId="2" fontId="0" fillId="6" borderId="0" xfId="0" quotePrefix="1" applyNumberFormat="1" applyFont="1" applyFill="1"/>
    <xf numFmtId="166" fontId="0" fillId="6" borderId="0" xfId="0" applyNumberFormat="1" applyFont="1" applyFill="1"/>
    <xf numFmtId="167" fontId="0" fillId="0" borderId="0" xfId="0" quotePrefix="1" applyNumberFormat="1" applyFont="1" applyFill="1"/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colors>
    <mruColors>
      <color rgb="FF9999FF"/>
      <color rgb="FFCC99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15N/14N ref 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'N2 ref gas peaks'!$L$2:$L$193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'N2 ref gas peaks'!$K$2:$K$193</c:f>
              <c:numCache>
                <c:formatCode>General</c:formatCode>
                <c:ptCount val="192"/>
                <c:pt idx="0">
                  <c:v>3.5791E-3</c:v>
                </c:pt>
                <c:pt idx="1">
                  <c:v>3.5785999999999999E-3</c:v>
                </c:pt>
                <c:pt idx="2">
                  <c:v>3.5787000000000002E-3</c:v>
                </c:pt>
                <c:pt idx="3">
                  <c:v>3.5785999999999999E-3</c:v>
                </c:pt>
                <c:pt idx="4">
                  <c:v>3.5790000000000001E-3</c:v>
                </c:pt>
                <c:pt idx="5">
                  <c:v>3.5785999999999999E-3</c:v>
                </c:pt>
                <c:pt idx="6">
                  <c:v>3.5788E-3</c:v>
                </c:pt>
                <c:pt idx="7">
                  <c:v>3.5785999999999999E-3</c:v>
                </c:pt>
                <c:pt idx="8">
                  <c:v>3.5787000000000002E-3</c:v>
                </c:pt>
                <c:pt idx="9">
                  <c:v>3.5785999999999999E-3</c:v>
                </c:pt>
                <c:pt idx="10">
                  <c:v>3.5788999999999999E-3</c:v>
                </c:pt>
                <c:pt idx="11">
                  <c:v>3.5785999999999999E-3</c:v>
                </c:pt>
                <c:pt idx="12">
                  <c:v>3.5788E-3</c:v>
                </c:pt>
                <c:pt idx="13">
                  <c:v>3.5785999999999999E-3</c:v>
                </c:pt>
                <c:pt idx="14">
                  <c:v>3.5791E-3</c:v>
                </c:pt>
                <c:pt idx="15">
                  <c:v>3.5785999999999999E-3</c:v>
                </c:pt>
                <c:pt idx="16">
                  <c:v>3.5788E-3</c:v>
                </c:pt>
                <c:pt idx="17">
                  <c:v>3.5785999999999999E-3</c:v>
                </c:pt>
                <c:pt idx="18">
                  <c:v>3.5788999999999999E-3</c:v>
                </c:pt>
                <c:pt idx="19">
                  <c:v>3.5785999999999999E-3</c:v>
                </c:pt>
                <c:pt idx="20">
                  <c:v>3.5788E-3</c:v>
                </c:pt>
                <c:pt idx="21">
                  <c:v>3.5785999999999999E-3</c:v>
                </c:pt>
                <c:pt idx="22">
                  <c:v>3.5787000000000002E-3</c:v>
                </c:pt>
                <c:pt idx="23">
                  <c:v>3.5785999999999999E-3</c:v>
                </c:pt>
                <c:pt idx="24">
                  <c:v>3.5785999999999999E-3</c:v>
                </c:pt>
                <c:pt idx="25">
                  <c:v>3.5785999999999999E-3</c:v>
                </c:pt>
                <c:pt idx="26">
                  <c:v>3.5788999999999999E-3</c:v>
                </c:pt>
                <c:pt idx="27">
                  <c:v>3.5785999999999999E-3</c:v>
                </c:pt>
                <c:pt idx="28">
                  <c:v>3.5788999999999999E-3</c:v>
                </c:pt>
                <c:pt idx="29">
                  <c:v>3.5785999999999999E-3</c:v>
                </c:pt>
                <c:pt idx="30">
                  <c:v>3.5787000000000002E-3</c:v>
                </c:pt>
                <c:pt idx="31">
                  <c:v>3.5785999999999999E-3</c:v>
                </c:pt>
                <c:pt idx="32">
                  <c:v>3.5787000000000002E-3</c:v>
                </c:pt>
                <c:pt idx="33">
                  <c:v>3.5785999999999999E-3</c:v>
                </c:pt>
                <c:pt idx="34">
                  <c:v>3.5788E-3</c:v>
                </c:pt>
                <c:pt idx="35">
                  <c:v>3.5785999999999999E-3</c:v>
                </c:pt>
                <c:pt idx="36">
                  <c:v>3.5785999999999999E-3</c:v>
                </c:pt>
                <c:pt idx="37">
                  <c:v>3.5785999999999999E-3</c:v>
                </c:pt>
                <c:pt idx="38">
                  <c:v>3.5785999999999999E-3</c:v>
                </c:pt>
                <c:pt idx="39">
                  <c:v>3.5785999999999999E-3</c:v>
                </c:pt>
                <c:pt idx="40">
                  <c:v>3.5787000000000002E-3</c:v>
                </c:pt>
                <c:pt idx="41">
                  <c:v>3.5785999999999999E-3</c:v>
                </c:pt>
                <c:pt idx="42">
                  <c:v>3.5788999999999999E-3</c:v>
                </c:pt>
                <c:pt idx="43">
                  <c:v>3.5785999999999999E-3</c:v>
                </c:pt>
                <c:pt idx="44">
                  <c:v>3.5785999999999999E-3</c:v>
                </c:pt>
                <c:pt idx="45">
                  <c:v>3.5785999999999999E-3</c:v>
                </c:pt>
                <c:pt idx="46">
                  <c:v>3.5785000000000001E-3</c:v>
                </c:pt>
                <c:pt idx="47">
                  <c:v>3.5785999999999999E-3</c:v>
                </c:pt>
                <c:pt idx="48">
                  <c:v>3.5788999999999999E-3</c:v>
                </c:pt>
                <c:pt idx="49">
                  <c:v>3.5785999999999999E-3</c:v>
                </c:pt>
                <c:pt idx="50">
                  <c:v>3.5787000000000002E-3</c:v>
                </c:pt>
                <c:pt idx="51">
                  <c:v>3.5785999999999999E-3</c:v>
                </c:pt>
                <c:pt idx="52">
                  <c:v>3.5788E-3</c:v>
                </c:pt>
                <c:pt idx="53">
                  <c:v>3.5785999999999999E-3</c:v>
                </c:pt>
                <c:pt idx="54">
                  <c:v>3.5788E-3</c:v>
                </c:pt>
                <c:pt idx="55">
                  <c:v>3.5785999999999999E-3</c:v>
                </c:pt>
                <c:pt idx="56">
                  <c:v>3.5787000000000002E-3</c:v>
                </c:pt>
                <c:pt idx="57">
                  <c:v>3.5785999999999999E-3</c:v>
                </c:pt>
                <c:pt idx="58">
                  <c:v>3.5785999999999999E-3</c:v>
                </c:pt>
                <c:pt idx="59">
                  <c:v>3.5785999999999999E-3</c:v>
                </c:pt>
                <c:pt idx="60">
                  <c:v>3.5788E-3</c:v>
                </c:pt>
                <c:pt idx="61">
                  <c:v>3.5785999999999999E-3</c:v>
                </c:pt>
                <c:pt idx="62">
                  <c:v>3.5788999999999999E-3</c:v>
                </c:pt>
                <c:pt idx="63">
                  <c:v>3.5785999999999999E-3</c:v>
                </c:pt>
                <c:pt idx="64">
                  <c:v>3.5788999999999999E-3</c:v>
                </c:pt>
                <c:pt idx="65">
                  <c:v>3.5785999999999999E-3</c:v>
                </c:pt>
                <c:pt idx="66">
                  <c:v>3.5787000000000002E-3</c:v>
                </c:pt>
                <c:pt idx="67">
                  <c:v>3.5785999999999999E-3</c:v>
                </c:pt>
                <c:pt idx="68">
                  <c:v>3.5787000000000002E-3</c:v>
                </c:pt>
                <c:pt idx="69">
                  <c:v>3.5785999999999999E-3</c:v>
                </c:pt>
                <c:pt idx="70">
                  <c:v>3.5788E-3</c:v>
                </c:pt>
                <c:pt idx="71">
                  <c:v>3.5785999999999999E-3</c:v>
                </c:pt>
                <c:pt idx="72">
                  <c:v>3.5788999999999999E-3</c:v>
                </c:pt>
                <c:pt idx="73">
                  <c:v>3.5785999999999999E-3</c:v>
                </c:pt>
                <c:pt idx="74">
                  <c:v>3.5785999999999999E-3</c:v>
                </c:pt>
                <c:pt idx="75">
                  <c:v>3.5785999999999999E-3</c:v>
                </c:pt>
                <c:pt idx="76">
                  <c:v>3.5785999999999999E-3</c:v>
                </c:pt>
                <c:pt idx="77">
                  <c:v>3.5785999999999999E-3</c:v>
                </c:pt>
                <c:pt idx="78">
                  <c:v>3.5788999999999999E-3</c:v>
                </c:pt>
                <c:pt idx="79">
                  <c:v>3.5785999999999999E-3</c:v>
                </c:pt>
                <c:pt idx="80">
                  <c:v>3.5787000000000002E-3</c:v>
                </c:pt>
                <c:pt idx="81">
                  <c:v>3.5785999999999999E-3</c:v>
                </c:pt>
                <c:pt idx="82">
                  <c:v>3.5787000000000002E-3</c:v>
                </c:pt>
                <c:pt idx="83">
                  <c:v>3.5785999999999999E-3</c:v>
                </c:pt>
                <c:pt idx="84">
                  <c:v>3.5788999999999999E-3</c:v>
                </c:pt>
                <c:pt idx="85">
                  <c:v>3.5785999999999999E-3</c:v>
                </c:pt>
                <c:pt idx="86">
                  <c:v>3.5785999999999999E-3</c:v>
                </c:pt>
                <c:pt idx="87">
                  <c:v>3.5785999999999999E-3</c:v>
                </c:pt>
                <c:pt idx="88">
                  <c:v>3.5785999999999999E-3</c:v>
                </c:pt>
                <c:pt idx="89">
                  <c:v>3.5785999999999999E-3</c:v>
                </c:pt>
                <c:pt idx="90">
                  <c:v>3.5788999999999999E-3</c:v>
                </c:pt>
                <c:pt idx="91">
                  <c:v>3.5785999999999999E-3</c:v>
                </c:pt>
                <c:pt idx="92">
                  <c:v>3.5788999999999999E-3</c:v>
                </c:pt>
                <c:pt idx="93">
                  <c:v>3.5785999999999999E-3</c:v>
                </c:pt>
                <c:pt idx="94">
                  <c:v>3.5785999999999999E-3</c:v>
                </c:pt>
                <c:pt idx="95">
                  <c:v>3.5785999999999999E-3</c:v>
                </c:pt>
                <c:pt idx="96">
                  <c:v>3.5785000000000001E-3</c:v>
                </c:pt>
                <c:pt idx="97">
                  <c:v>3.5785999999999999E-3</c:v>
                </c:pt>
                <c:pt idx="98">
                  <c:v>3.5787000000000002E-3</c:v>
                </c:pt>
                <c:pt idx="99">
                  <c:v>3.5785999999999999E-3</c:v>
                </c:pt>
                <c:pt idx="100">
                  <c:v>3.5787000000000002E-3</c:v>
                </c:pt>
                <c:pt idx="101">
                  <c:v>3.5785999999999999E-3</c:v>
                </c:pt>
                <c:pt idx="102">
                  <c:v>3.5785999999999999E-3</c:v>
                </c:pt>
                <c:pt idx="103">
                  <c:v>3.5785999999999999E-3</c:v>
                </c:pt>
                <c:pt idx="104">
                  <c:v>3.5787000000000002E-3</c:v>
                </c:pt>
                <c:pt idx="105">
                  <c:v>3.5785999999999999E-3</c:v>
                </c:pt>
                <c:pt idx="106">
                  <c:v>3.5788999999999999E-3</c:v>
                </c:pt>
                <c:pt idx="107">
                  <c:v>3.5785999999999999E-3</c:v>
                </c:pt>
                <c:pt idx="108">
                  <c:v>3.5788E-3</c:v>
                </c:pt>
                <c:pt idx="109">
                  <c:v>3.5785999999999999E-3</c:v>
                </c:pt>
                <c:pt idx="110">
                  <c:v>3.5787000000000002E-3</c:v>
                </c:pt>
                <c:pt idx="111">
                  <c:v>3.5785999999999999E-3</c:v>
                </c:pt>
                <c:pt idx="112">
                  <c:v>3.5787000000000002E-3</c:v>
                </c:pt>
                <c:pt idx="113">
                  <c:v>3.5785999999999999E-3</c:v>
                </c:pt>
                <c:pt idx="114">
                  <c:v>3.5788999999999999E-3</c:v>
                </c:pt>
                <c:pt idx="115">
                  <c:v>3.5785999999999999E-3</c:v>
                </c:pt>
                <c:pt idx="116">
                  <c:v>3.5790000000000001E-3</c:v>
                </c:pt>
                <c:pt idx="117">
                  <c:v>3.5785999999999999E-3</c:v>
                </c:pt>
                <c:pt idx="118">
                  <c:v>3.5788E-3</c:v>
                </c:pt>
                <c:pt idx="119">
                  <c:v>3.5785999999999999E-3</c:v>
                </c:pt>
                <c:pt idx="120">
                  <c:v>3.5788999999999999E-3</c:v>
                </c:pt>
                <c:pt idx="121">
                  <c:v>3.5785999999999999E-3</c:v>
                </c:pt>
                <c:pt idx="122">
                  <c:v>3.5788E-3</c:v>
                </c:pt>
                <c:pt idx="123">
                  <c:v>3.5785999999999999E-3</c:v>
                </c:pt>
                <c:pt idx="124">
                  <c:v>3.5785999999999999E-3</c:v>
                </c:pt>
                <c:pt idx="125">
                  <c:v>3.5785999999999999E-3</c:v>
                </c:pt>
                <c:pt idx="126">
                  <c:v>3.5788E-3</c:v>
                </c:pt>
                <c:pt idx="127">
                  <c:v>3.5785999999999999E-3</c:v>
                </c:pt>
                <c:pt idx="128">
                  <c:v>3.5787000000000002E-3</c:v>
                </c:pt>
                <c:pt idx="129">
                  <c:v>3.5785999999999999E-3</c:v>
                </c:pt>
                <c:pt idx="130">
                  <c:v>3.5787000000000002E-3</c:v>
                </c:pt>
                <c:pt idx="131">
                  <c:v>3.5785999999999999E-3</c:v>
                </c:pt>
                <c:pt idx="132">
                  <c:v>3.5785999999999999E-3</c:v>
                </c:pt>
                <c:pt idx="133">
                  <c:v>3.5785999999999999E-3</c:v>
                </c:pt>
                <c:pt idx="134">
                  <c:v>3.5788E-3</c:v>
                </c:pt>
                <c:pt idx="135">
                  <c:v>3.5785999999999999E-3</c:v>
                </c:pt>
                <c:pt idx="136">
                  <c:v>3.5788E-3</c:v>
                </c:pt>
                <c:pt idx="137">
                  <c:v>3.5785999999999999E-3</c:v>
                </c:pt>
                <c:pt idx="138">
                  <c:v>3.5787000000000002E-3</c:v>
                </c:pt>
                <c:pt idx="139">
                  <c:v>3.5785999999999999E-3</c:v>
                </c:pt>
                <c:pt idx="140">
                  <c:v>3.5787000000000002E-3</c:v>
                </c:pt>
                <c:pt idx="141">
                  <c:v>3.5785999999999999E-3</c:v>
                </c:pt>
                <c:pt idx="142">
                  <c:v>3.5787000000000002E-3</c:v>
                </c:pt>
                <c:pt idx="143">
                  <c:v>3.5785999999999999E-3</c:v>
                </c:pt>
                <c:pt idx="144">
                  <c:v>3.5788E-3</c:v>
                </c:pt>
                <c:pt idx="145">
                  <c:v>3.5785999999999999E-3</c:v>
                </c:pt>
                <c:pt idx="146">
                  <c:v>3.5788E-3</c:v>
                </c:pt>
                <c:pt idx="147">
                  <c:v>3.5785999999999999E-3</c:v>
                </c:pt>
                <c:pt idx="148">
                  <c:v>3.5788E-3</c:v>
                </c:pt>
                <c:pt idx="149">
                  <c:v>3.5785999999999999E-3</c:v>
                </c:pt>
                <c:pt idx="150">
                  <c:v>3.5787000000000002E-3</c:v>
                </c:pt>
                <c:pt idx="151">
                  <c:v>3.5785999999999999E-3</c:v>
                </c:pt>
                <c:pt idx="152">
                  <c:v>3.5785999999999999E-3</c:v>
                </c:pt>
                <c:pt idx="153">
                  <c:v>3.5785999999999999E-3</c:v>
                </c:pt>
                <c:pt idx="154">
                  <c:v>3.5788E-3</c:v>
                </c:pt>
                <c:pt idx="155">
                  <c:v>3.5785999999999999E-3</c:v>
                </c:pt>
                <c:pt idx="156">
                  <c:v>3.5788E-3</c:v>
                </c:pt>
                <c:pt idx="157">
                  <c:v>3.5785999999999999E-3</c:v>
                </c:pt>
                <c:pt idx="158">
                  <c:v>3.5788E-3</c:v>
                </c:pt>
                <c:pt idx="159">
                  <c:v>3.5785999999999999E-3</c:v>
                </c:pt>
                <c:pt idx="160">
                  <c:v>3.5788999999999999E-3</c:v>
                </c:pt>
                <c:pt idx="161">
                  <c:v>3.5785999999999999E-3</c:v>
                </c:pt>
                <c:pt idx="162">
                  <c:v>3.5788999999999999E-3</c:v>
                </c:pt>
                <c:pt idx="163">
                  <c:v>3.5785999999999999E-3</c:v>
                </c:pt>
                <c:pt idx="164">
                  <c:v>3.5785999999999999E-3</c:v>
                </c:pt>
                <c:pt idx="165">
                  <c:v>3.5785999999999999E-3</c:v>
                </c:pt>
                <c:pt idx="166">
                  <c:v>3.5788E-3</c:v>
                </c:pt>
                <c:pt idx="167">
                  <c:v>3.5785999999999999E-3</c:v>
                </c:pt>
                <c:pt idx="168">
                  <c:v>3.5788E-3</c:v>
                </c:pt>
                <c:pt idx="169">
                  <c:v>3.5785999999999999E-3</c:v>
                </c:pt>
                <c:pt idx="170">
                  <c:v>3.5788999999999999E-3</c:v>
                </c:pt>
                <c:pt idx="171">
                  <c:v>3.5785999999999999E-3</c:v>
                </c:pt>
                <c:pt idx="172">
                  <c:v>3.5788999999999999E-3</c:v>
                </c:pt>
                <c:pt idx="173">
                  <c:v>3.5785999999999999E-3</c:v>
                </c:pt>
                <c:pt idx="174">
                  <c:v>3.5788999999999999E-3</c:v>
                </c:pt>
                <c:pt idx="175">
                  <c:v>3.5785999999999999E-3</c:v>
                </c:pt>
                <c:pt idx="176">
                  <c:v>3.5788E-3</c:v>
                </c:pt>
                <c:pt idx="177">
                  <c:v>3.5785999999999999E-3</c:v>
                </c:pt>
                <c:pt idx="178">
                  <c:v>3.5787000000000002E-3</c:v>
                </c:pt>
                <c:pt idx="179">
                  <c:v>3.5785999999999999E-3</c:v>
                </c:pt>
                <c:pt idx="180">
                  <c:v>3.5790000000000001E-3</c:v>
                </c:pt>
                <c:pt idx="181">
                  <c:v>3.5785999999999999E-3</c:v>
                </c:pt>
                <c:pt idx="182">
                  <c:v>3.5785999999999999E-3</c:v>
                </c:pt>
                <c:pt idx="183">
                  <c:v>3.5785999999999999E-3</c:v>
                </c:pt>
                <c:pt idx="184">
                  <c:v>3.5783999999999998E-3</c:v>
                </c:pt>
                <c:pt idx="185">
                  <c:v>3.5785999999999999E-3</c:v>
                </c:pt>
                <c:pt idx="186">
                  <c:v>3.5785000000000001E-3</c:v>
                </c:pt>
                <c:pt idx="187">
                  <c:v>3.5785999999999999E-3</c:v>
                </c:pt>
                <c:pt idx="188">
                  <c:v>3.5785000000000001E-3</c:v>
                </c:pt>
                <c:pt idx="189">
                  <c:v>3.5785999999999999E-3</c:v>
                </c:pt>
                <c:pt idx="190">
                  <c:v>3.5788E-3</c:v>
                </c:pt>
                <c:pt idx="191">
                  <c:v>3.5785999999999999E-3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B-4D77-92ED-A30723F06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433648"/>
        <c:axId val="255413184"/>
      </c:lineChart>
      <c:catAx>
        <c:axId val="25543364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13184"/>
        <c:crosses val="autoZero"/>
        <c:auto val="1"/>
        <c:lblAlgn val="ctr"/>
        <c:lblOffset val="100"/>
        <c:noMultiLvlLbl val="0"/>
      </c:catAx>
      <c:valAx>
        <c:axId val="2554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33648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6566493612593229E-2"/>
                  <c:y val="0.12275673299927278"/>
                </c:manualLayout>
              </c:layout>
              <c:numFmt formatCode="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'amount calibration'!$G$23:$G$27</c:f>
              <c:numCache>
                <c:formatCode>0.000</c:formatCode>
                <c:ptCount val="5"/>
                <c:pt idx="0">
                  <c:v>7.6292549999999987E-2</c:v>
                </c:pt>
                <c:pt idx="1">
                  <c:v>0.11508750000000001</c:v>
                </c:pt>
                <c:pt idx="2">
                  <c:v>0.19439324999999999</c:v>
                </c:pt>
                <c:pt idx="3">
                  <c:v>0.29286629999999997</c:v>
                </c:pt>
                <c:pt idx="4">
                  <c:v>0.33898500000000004</c:v>
                </c:pt>
              </c:numCache>
            </c:numRef>
          </c:xVal>
          <c:yVal>
            <c:numRef>
              <c:f>'amount calibration'!$F$23:$F$27</c:f>
              <c:numCache>
                <c:formatCode>General</c:formatCode>
                <c:ptCount val="5"/>
                <c:pt idx="0">
                  <c:v>317022</c:v>
                </c:pt>
                <c:pt idx="1">
                  <c:v>488313</c:v>
                </c:pt>
                <c:pt idx="2">
                  <c:v>827876</c:v>
                </c:pt>
                <c:pt idx="3">
                  <c:v>1254906</c:v>
                </c:pt>
                <c:pt idx="4">
                  <c:v>1485669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91-4640-BEF4-135677D38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45696"/>
        <c:axId val="484946352"/>
      </c:scatterChart>
      <c:valAx>
        <c:axId val="48494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46352"/>
        <c:crosses val="autoZero"/>
        <c:crossBetween val="midCat"/>
      </c:valAx>
      <c:valAx>
        <c:axId val="48494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4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13C/12C ref gas</a:t>
            </a:r>
          </a:p>
        </c:rich>
      </c:tx>
      <c:layout>
        <c:manualLayout>
          <c:xMode val="edge"/>
          <c:yMode val="edge"/>
          <c:x val="0.44553245083684551"/>
          <c:y val="2.8070175438596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'CO2 ref gas peaks'!$L$2:$L$193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</c:numCache>
            </c:numRef>
          </c:cat>
          <c:val>
            <c:numRef>
              <c:f>'CO2 ref gas peaks'!$K$2:$K$193</c:f>
              <c:numCache>
                <c:formatCode>General</c:formatCode>
                <c:ptCount val="192"/>
                <c:pt idx="0">
                  <c:v>1.07735E-2</c:v>
                </c:pt>
                <c:pt idx="1">
                  <c:v>1.07692E-2</c:v>
                </c:pt>
                <c:pt idx="2">
                  <c:v>1.07735E-2</c:v>
                </c:pt>
                <c:pt idx="3">
                  <c:v>1.07714E-2</c:v>
                </c:pt>
                <c:pt idx="4">
                  <c:v>1.07735E-2</c:v>
                </c:pt>
                <c:pt idx="5">
                  <c:v>1.07715E-2</c:v>
                </c:pt>
                <c:pt idx="6">
                  <c:v>1.07735E-2</c:v>
                </c:pt>
                <c:pt idx="7">
                  <c:v>1.07712E-2</c:v>
                </c:pt>
                <c:pt idx="8">
                  <c:v>1.07735E-2</c:v>
                </c:pt>
                <c:pt idx="9">
                  <c:v>1.07714E-2</c:v>
                </c:pt>
                <c:pt idx="10">
                  <c:v>1.07735E-2</c:v>
                </c:pt>
                <c:pt idx="11">
                  <c:v>1.07712E-2</c:v>
                </c:pt>
                <c:pt idx="12">
                  <c:v>1.07735E-2</c:v>
                </c:pt>
                <c:pt idx="13">
                  <c:v>1.0770999999999999E-2</c:v>
                </c:pt>
                <c:pt idx="14">
                  <c:v>1.07735E-2</c:v>
                </c:pt>
                <c:pt idx="15">
                  <c:v>1.0770999999999999E-2</c:v>
                </c:pt>
                <c:pt idx="16">
                  <c:v>1.07735E-2</c:v>
                </c:pt>
                <c:pt idx="17">
                  <c:v>1.07723E-2</c:v>
                </c:pt>
                <c:pt idx="18">
                  <c:v>1.07735E-2</c:v>
                </c:pt>
                <c:pt idx="19">
                  <c:v>1.07715E-2</c:v>
                </c:pt>
                <c:pt idx="20">
                  <c:v>1.07735E-2</c:v>
                </c:pt>
                <c:pt idx="21">
                  <c:v>1.0770399999999999E-2</c:v>
                </c:pt>
                <c:pt idx="22">
                  <c:v>1.07735E-2</c:v>
                </c:pt>
                <c:pt idx="23">
                  <c:v>1.07714E-2</c:v>
                </c:pt>
                <c:pt idx="24">
                  <c:v>1.07735E-2</c:v>
                </c:pt>
                <c:pt idx="25">
                  <c:v>1.07712E-2</c:v>
                </c:pt>
                <c:pt idx="26">
                  <c:v>1.07735E-2</c:v>
                </c:pt>
                <c:pt idx="27">
                  <c:v>1.07723E-2</c:v>
                </c:pt>
                <c:pt idx="28">
                  <c:v>1.07735E-2</c:v>
                </c:pt>
                <c:pt idx="29">
                  <c:v>1.07718E-2</c:v>
                </c:pt>
                <c:pt idx="30">
                  <c:v>1.07735E-2</c:v>
                </c:pt>
                <c:pt idx="31">
                  <c:v>1.0770999999999999E-2</c:v>
                </c:pt>
                <c:pt idx="32">
                  <c:v>1.07735E-2</c:v>
                </c:pt>
                <c:pt idx="33">
                  <c:v>1.07717E-2</c:v>
                </c:pt>
                <c:pt idx="34">
                  <c:v>1.07735E-2</c:v>
                </c:pt>
                <c:pt idx="35">
                  <c:v>1.07714E-2</c:v>
                </c:pt>
                <c:pt idx="36">
                  <c:v>1.07735E-2</c:v>
                </c:pt>
                <c:pt idx="37">
                  <c:v>1.07721E-2</c:v>
                </c:pt>
                <c:pt idx="38">
                  <c:v>1.07735E-2</c:v>
                </c:pt>
                <c:pt idx="39">
                  <c:v>1.07721E-2</c:v>
                </c:pt>
                <c:pt idx="40">
                  <c:v>1.07735E-2</c:v>
                </c:pt>
                <c:pt idx="41">
                  <c:v>1.07709E-2</c:v>
                </c:pt>
                <c:pt idx="42">
                  <c:v>1.07735E-2</c:v>
                </c:pt>
                <c:pt idx="43">
                  <c:v>1.07721E-2</c:v>
                </c:pt>
                <c:pt idx="44">
                  <c:v>1.07735E-2</c:v>
                </c:pt>
                <c:pt idx="45">
                  <c:v>1.0771299999999999E-2</c:v>
                </c:pt>
                <c:pt idx="46">
                  <c:v>1.07735E-2</c:v>
                </c:pt>
                <c:pt idx="47">
                  <c:v>1.07717E-2</c:v>
                </c:pt>
                <c:pt idx="48">
                  <c:v>1.07735E-2</c:v>
                </c:pt>
                <c:pt idx="49">
                  <c:v>1.0771899999999999E-2</c:v>
                </c:pt>
                <c:pt idx="50">
                  <c:v>1.07735E-2</c:v>
                </c:pt>
                <c:pt idx="51">
                  <c:v>1.0772500000000001E-2</c:v>
                </c:pt>
                <c:pt idx="52">
                  <c:v>1.07735E-2</c:v>
                </c:pt>
                <c:pt idx="53">
                  <c:v>1.07715E-2</c:v>
                </c:pt>
                <c:pt idx="54">
                  <c:v>1.07735E-2</c:v>
                </c:pt>
                <c:pt idx="55">
                  <c:v>1.0772199999999999E-2</c:v>
                </c:pt>
                <c:pt idx="56">
                  <c:v>1.07735E-2</c:v>
                </c:pt>
                <c:pt idx="57">
                  <c:v>1.07717E-2</c:v>
                </c:pt>
                <c:pt idx="58">
                  <c:v>1.07735E-2</c:v>
                </c:pt>
                <c:pt idx="59">
                  <c:v>1.07715E-2</c:v>
                </c:pt>
                <c:pt idx="60">
                  <c:v>1.07735E-2</c:v>
                </c:pt>
                <c:pt idx="61">
                  <c:v>1.07715E-2</c:v>
                </c:pt>
                <c:pt idx="62">
                  <c:v>1.07735E-2</c:v>
                </c:pt>
                <c:pt idx="63">
                  <c:v>1.07718E-2</c:v>
                </c:pt>
                <c:pt idx="64">
                  <c:v>1.07735E-2</c:v>
                </c:pt>
                <c:pt idx="65">
                  <c:v>1.0770800000000001E-2</c:v>
                </c:pt>
                <c:pt idx="66">
                  <c:v>1.07735E-2</c:v>
                </c:pt>
                <c:pt idx="67">
                  <c:v>1.07711E-2</c:v>
                </c:pt>
                <c:pt idx="68">
                  <c:v>1.07735E-2</c:v>
                </c:pt>
                <c:pt idx="69">
                  <c:v>1.07703E-2</c:v>
                </c:pt>
                <c:pt idx="70">
                  <c:v>1.07735E-2</c:v>
                </c:pt>
                <c:pt idx="71">
                  <c:v>1.07744E-2</c:v>
                </c:pt>
                <c:pt idx="72">
                  <c:v>1.07735E-2</c:v>
                </c:pt>
                <c:pt idx="73">
                  <c:v>1.0769600000000001E-2</c:v>
                </c:pt>
                <c:pt idx="74">
                  <c:v>1.07735E-2</c:v>
                </c:pt>
                <c:pt idx="75">
                  <c:v>1.0770399999999999E-2</c:v>
                </c:pt>
                <c:pt idx="76">
                  <c:v>1.07735E-2</c:v>
                </c:pt>
                <c:pt idx="77">
                  <c:v>1.07709E-2</c:v>
                </c:pt>
                <c:pt idx="78">
                  <c:v>1.07735E-2</c:v>
                </c:pt>
                <c:pt idx="79">
                  <c:v>1.0770200000000001E-2</c:v>
                </c:pt>
                <c:pt idx="80">
                  <c:v>1.07735E-2</c:v>
                </c:pt>
                <c:pt idx="81">
                  <c:v>1.0770699999999999E-2</c:v>
                </c:pt>
                <c:pt idx="82">
                  <c:v>1.07735E-2</c:v>
                </c:pt>
                <c:pt idx="83">
                  <c:v>1.0770500000000001E-2</c:v>
                </c:pt>
                <c:pt idx="84">
                  <c:v>1.07735E-2</c:v>
                </c:pt>
                <c:pt idx="85">
                  <c:v>1.0770999999999999E-2</c:v>
                </c:pt>
                <c:pt idx="86">
                  <c:v>1.07735E-2</c:v>
                </c:pt>
                <c:pt idx="87">
                  <c:v>1.0770699999999999E-2</c:v>
                </c:pt>
                <c:pt idx="88">
                  <c:v>1.07735E-2</c:v>
                </c:pt>
                <c:pt idx="89">
                  <c:v>1.0770200000000001E-2</c:v>
                </c:pt>
                <c:pt idx="90">
                  <c:v>1.07735E-2</c:v>
                </c:pt>
                <c:pt idx="91">
                  <c:v>1.0770500000000001E-2</c:v>
                </c:pt>
                <c:pt idx="92">
                  <c:v>1.07735E-2</c:v>
                </c:pt>
                <c:pt idx="93">
                  <c:v>1.07709E-2</c:v>
                </c:pt>
                <c:pt idx="94">
                  <c:v>1.07735E-2</c:v>
                </c:pt>
                <c:pt idx="95">
                  <c:v>1.0770800000000001E-2</c:v>
                </c:pt>
                <c:pt idx="96">
                  <c:v>1.07735E-2</c:v>
                </c:pt>
                <c:pt idx="97">
                  <c:v>1.07714E-2</c:v>
                </c:pt>
                <c:pt idx="98">
                  <c:v>1.07735E-2</c:v>
                </c:pt>
                <c:pt idx="99">
                  <c:v>1.0770800000000001E-2</c:v>
                </c:pt>
                <c:pt idx="100">
                  <c:v>1.07735E-2</c:v>
                </c:pt>
                <c:pt idx="101">
                  <c:v>1.07711E-2</c:v>
                </c:pt>
                <c:pt idx="102">
                  <c:v>1.07735E-2</c:v>
                </c:pt>
                <c:pt idx="103">
                  <c:v>1.07711E-2</c:v>
                </c:pt>
                <c:pt idx="104">
                  <c:v>1.07735E-2</c:v>
                </c:pt>
                <c:pt idx="105">
                  <c:v>1.07709E-2</c:v>
                </c:pt>
                <c:pt idx="106">
                  <c:v>1.07735E-2</c:v>
                </c:pt>
                <c:pt idx="107">
                  <c:v>1.07717E-2</c:v>
                </c:pt>
                <c:pt idx="108">
                  <c:v>1.07735E-2</c:v>
                </c:pt>
                <c:pt idx="109">
                  <c:v>1.07714E-2</c:v>
                </c:pt>
                <c:pt idx="110">
                  <c:v>1.07735E-2</c:v>
                </c:pt>
                <c:pt idx="111">
                  <c:v>1.07712E-2</c:v>
                </c:pt>
                <c:pt idx="112">
                  <c:v>1.07735E-2</c:v>
                </c:pt>
                <c:pt idx="113">
                  <c:v>1.0771299999999999E-2</c:v>
                </c:pt>
                <c:pt idx="114">
                  <c:v>1.07735E-2</c:v>
                </c:pt>
                <c:pt idx="115">
                  <c:v>1.07709E-2</c:v>
                </c:pt>
                <c:pt idx="116">
                  <c:v>1.07735E-2</c:v>
                </c:pt>
                <c:pt idx="117">
                  <c:v>1.0771899999999999E-2</c:v>
                </c:pt>
                <c:pt idx="118">
                  <c:v>1.07735E-2</c:v>
                </c:pt>
                <c:pt idx="119">
                  <c:v>1.07714E-2</c:v>
                </c:pt>
                <c:pt idx="120">
                  <c:v>1.07735E-2</c:v>
                </c:pt>
                <c:pt idx="121">
                  <c:v>1.07711E-2</c:v>
                </c:pt>
                <c:pt idx="122">
                  <c:v>1.07735E-2</c:v>
                </c:pt>
                <c:pt idx="123">
                  <c:v>1.07711E-2</c:v>
                </c:pt>
                <c:pt idx="124">
                  <c:v>1.07735E-2</c:v>
                </c:pt>
                <c:pt idx="125">
                  <c:v>1.07711E-2</c:v>
                </c:pt>
                <c:pt idx="126">
                  <c:v>1.07735E-2</c:v>
                </c:pt>
                <c:pt idx="127">
                  <c:v>1.07712E-2</c:v>
                </c:pt>
                <c:pt idx="128">
                  <c:v>1.07735E-2</c:v>
                </c:pt>
                <c:pt idx="129">
                  <c:v>1.07711E-2</c:v>
                </c:pt>
                <c:pt idx="130">
                  <c:v>1.07735E-2</c:v>
                </c:pt>
                <c:pt idx="131">
                  <c:v>1.07714E-2</c:v>
                </c:pt>
                <c:pt idx="132">
                  <c:v>1.07735E-2</c:v>
                </c:pt>
                <c:pt idx="133">
                  <c:v>1.07709E-2</c:v>
                </c:pt>
                <c:pt idx="134">
                  <c:v>1.07735E-2</c:v>
                </c:pt>
                <c:pt idx="135">
                  <c:v>1.07712E-2</c:v>
                </c:pt>
                <c:pt idx="136">
                  <c:v>1.07735E-2</c:v>
                </c:pt>
                <c:pt idx="137">
                  <c:v>1.07712E-2</c:v>
                </c:pt>
                <c:pt idx="138">
                  <c:v>1.07735E-2</c:v>
                </c:pt>
                <c:pt idx="139">
                  <c:v>1.07712E-2</c:v>
                </c:pt>
                <c:pt idx="140">
                  <c:v>1.07735E-2</c:v>
                </c:pt>
                <c:pt idx="141">
                  <c:v>1.0771599999999999E-2</c:v>
                </c:pt>
                <c:pt idx="142">
                  <c:v>1.07735E-2</c:v>
                </c:pt>
                <c:pt idx="143">
                  <c:v>1.07712E-2</c:v>
                </c:pt>
                <c:pt idx="144">
                  <c:v>1.07735E-2</c:v>
                </c:pt>
                <c:pt idx="145">
                  <c:v>1.07712E-2</c:v>
                </c:pt>
                <c:pt idx="146">
                  <c:v>1.07735E-2</c:v>
                </c:pt>
                <c:pt idx="147">
                  <c:v>1.0770999999999999E-2</c:v>
                </c:pt>
                <c:pt idx="148">
                  <c:v>1.07735E-2</c:v>
                </c:pt>
                <c:pt idx="149">
                  <c:v>1.07712E-2</c:v>
                </c:pt>
                <c:pt idx="150">
                  <c:v>1.07735E-2</c:v>
                </c:pt>
                <c:pt idx="151">
                  <c:v>1.0771299999999999E-2</c:v>
                </c:pt>
                <c:pt idx="152">
                  <c:v>1.07735E-2</c:v>
                </c:pt>
                <c:pt idx="153">
                  <c:v>1.07712E-2</c:v>
                </c:pt>
                <c:pt idx="154">
                  <c:v>1.07735E-2</c:v>
                </c:pt>
                <c:pt idx="155">
                  <c:v>1.0770800000000001E-2</c:v>
                </c:pt>
                <c:pt idx="156">
                  <c:v>1.07735E-2</c:v>
                </c:pt>
                <c:pt idx="157">
                  <c:v>1.0771599999999999E-2</c:v>
                </c:pt>
                <c:pt idx="158">
                  <c:v>1.07735E-2</c:v>
                </c:pt>
                <c:pt idx="159">
                  <c:v>1.0771299999999999E-2</c:v>
                </c:pt>
                <c:pt idx="160">
                  <c:v>1.07735E-2</c:v>
                </c:pt>
                <c:pt idx="161">
                  <c:v>1.07714E-2</c:v>
                </c:pt>
                <c:pt idx="162">
                  <c:v>1.07735E-2</c:v>
                </c:pt>
                <c:pt idx="163">
                  <c:v>1.0771599999999999E-2</c:v>
                </c:pt>
                <c:pt idx="164">
                  <c:v>1.07735E-2</c:v>
                </c:pt>
                <c:pt idx="165">
                  <c:v>1.0770399999999999E-2</c:v>
                </c:pt>
                <c:pt idx="166">
                  <c:v>1.07735E-2</c:v>
                </c:pt>
                <c:pt idx="167">
                  <c:v>1.07712E-2</c:v>
                </c:pt>
                <c:pt idx="168">
                  <c:v>1.07735E-2</c:v>
                </c:pt>
                <c:pt idx="169">
                  <c:v>1.0771299999999999E-2</c:v>
                </c:pt>
                <c:pt idx="170">
                  <c:v>1.07735E-2</c:v>
                </c:pt>
                <c:pt idx="171">
                  <c:v>1.07714E-2</c:v>
                </c:pt>
                <c:pt idx="172">
                  <c:v>1.07735E-2</c:v>
                </c:pt>
                <c:pt idx="173">
                  <c:v>1.0771299999999999E-2</c:v>
                </c:pt>
                <c:pt idx="174">
                  <c:v>1.07735E-2</c:v>
                </c:pt>
                <c:pt idx="175">
                  <c:v>1.0772E-2</c:v>
                </c:pt>
                <c:pt idx="176">
                  <c:v>1.07735E-2</c:v>
                </c:pt>
                <c:pt idx="177">
                  <c:v>1.0771299999999999E-2</c:v>
                </c:pt>
                <c:pt idx="178">
                  <c:v>1.07735E-2</c:v>
                </c:pt>
                <c:pt idx="179">
                  <c:v>1.07714E-2</c:v>
                </c:pt>
                <c:pt idx="180">
                  <c:v>1.07735E-2</c:v>
                </c:pt>
                <c:pt idx="181">
                  <c:v>1.07709E-2</c:v>
                </c:pt>
                <c:pt idx="182">
                  <c:v>1.07735E-2</c:v>
                </c:pt>
                <c:pt idx="183">
                  <c:v>1.07712E-2</c:v>
                </c:pt>
                <c:pt idx="184">
                  <c:v>1.07735E-2</c:v>
                </c:pt>
                <c:pt idx="185">
                  <c:v>1.07717E-2</c:v>
                </c:pt>
                <c:pt idx="186">
                  <c:v>1.07735E-2</c:v>
                </c:pt>
                <c:pt idx="187">
                  <c:v>1.0771299999999999E-2</c:v>
                </c:pt>
                <c:pt idx="188">
                  <c:v>1.07735E-2</c:v>
                </c:pt>
                <c:pt idx="189">
                  <c:v>1.07721E-2</c:v>
                </c:pt>
                <c:pt idx="190">
                  <c:v>1.07735E-2</c:v>
                </c:pt>
                <c:pt idx="191">
                  <c:v>1.07741E-2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B2-4762-B9A1-AC4744A3A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433648"/>
        <c:axId val="255413184"/>
      </c:lineChart>
      <c:catAx>
        <c:axId val="25543364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13184"/>
        <c:crosses val="autoZero"/>
        <c:auto val="1"/>
        <c:lblAlgn val="ctr"/>
        <c:lblOffset val="100"/>
        <c:noMultiLvlLbl val="0"/>
      </c:catAx>
      <c:valAx>
        <c:axId val="2554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33648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="0"/>
              <a:t>Linearity check</a:t>
            </a:r>
          </a:p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="0"/>
              <a:t>casein of different weights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75340545339843"/>
          <c:y val="0.30365811965811967"/>
          <c:w val="0.73268378544670043"/>
          <c:h val="0.5363192677838347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x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 data corrected'!$G$79:$G$82</c:f>
              <c:numCache>
                <c:formatCode>General</c:formatCode>
                <c:ptCount val="4"/>
                <c:pt idx="0">
                  <c:v>31.998999999999999</c:v>
                </c:pt>
                <c:pt idx="1">
                  <c:v>7.3570000000000002</c:v>
                </c:pt>
                <c:pt idx="2">
                  <c:v>20.846</c:v>
                </c:pt>
                <c:pt idx="3">
                  <c:v>60.204999999999998</c:v>
                </c:pt>
              </c:numCache>
            </c:numRef>
          </c:xVal>
          <c:yVal>
            <c:numRef>
              <c:f>'N data corrected'!$I$79:$I$82</c:f>
              <c:numCache>
                <c:formatCode>General</c:formatCode>
                <c:ptCount val="4"/>
                <c:pt idx="0">
                  <c:v>6.0069999999999997</c:v>
                </c:pt>
                <c:pt idx="1">
                  <c:v>5.94</c:v>
                </c:pt>
                <c:pt idx="2">
                  <c:v>6.0519999999999996</c:v>
                </c:pt>
                <c:pt idx="3">
                  <c:v>5.9669999999999996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2C-4317-A7B4-75C59F282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03832"/>
        <c:axId val="193504224"/>
      </c:scatterChart>
      <c:valAx>
        <c:axId val="193503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Peak area (mV)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3504224"/>
        <c:crosses val="autoZero"/>
        <c:crossBetween val="midCat"/>
      </c:valAx>
      <c:valAx>
        <c:axId val="193504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  <a:latin typeface="Symbol" panose="05050102010706020507" pitchFamily="18" charset="2"/>
                  </a:rPr>
                  <a:t>d</a:t>
                </a:r>
                <a:r>
                  <a:rPr lang="en-GB" sz="1000" b="0" i="0" u="none" strike="noStrike" baseline="30000">
                    <a:effectLst/>
                  </a:rPr>
                  <a:t>15</a:t>
                </a:r>
                <a:r>
                  <a:rPr lang="en-GB" sz="1000" b="0" i="0" u="none" strike="noStrike" baseline="0">
                    <a:effectLst/>
                  </a:rPr>
                  <a:t>N ‰ measured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038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="0"/>
              <a:t>Drift check </a:t>
            </a:r>
            <a:r>
              <a:rPr lang="en-GB" sz="1000" b="0">
                <a:latin typeface="Symbol" panose="05050102010706020507" pitchFamily="18" charset="2"/>
              </a:rPr>
              <a:t>d</a:t>
            </a:r>
            <a:r>
              <a:rPr lang="en-GB" sz="1000" b="0" baseline="30000"/>
              <a:t>15</a:t>
            </a:r>
            <a:r>
              <a:rPr lang="en-GB" sz="1000" b="0"/>
              <a:t>N casein 0.5 mg references</a:t>
            </a:r>
          </a:p>
        </c:rich>
      </c:tx>
      <c:layout>
        <c:manualLayout>
          <c:xMode val="edge"/>
          <c:yMode val="edge"/>
          <c:x val="0.28034677483496379"/>
          <c:y val="0.1386666666666666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75340545339843"/>
          <c:y val="0.30365811965811967"/>
          <c:w val="0.73268378544670043"/>
          <c:h val="0.5363192677838347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x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 data corrected'!$A$4:$A$208</c:f>
              <c:numCache>
                <c:formatCode>General</c:formatCode>
                <c:ptCount val="20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</c:numCache>
            </c:numRef>
          </c:xVal>
          <c:yVal>
            <c:numRef>
              <c:f>'N data corrected'!$J$4:$J$180</c:f>
              <c:numCache>
                <c:formatCode>0.000</c:formatCode>
                <c:ptCount val="177"/>
                <c:pt idx="2" formatCode="General">
                  <c:v>6.0270000000000001</c:v>
                </c:pt>
                <c:pt idx="3" formatCode="General">
                  <c:v>6.016</c:v>
                </c:pt>
                <c:pt idx="23" formatCode="General">
                  <c:v>5.8529999999999998</c:v>
                </c:pt>
                <c:pt idx="24" formatCode="General">
                  <c:v>5.835</c:v>
                </c:pt>
                <c:pt idx="31" formatCode="General">
                  <c:v>5.7229999999999999</c:v>
                </c:pt>
                <c:pt idx="32" formatCode="General">
                  <c:v>5.85</c:v>
                </c:pt>
                <c:pt idx="51" formatCode="General">
                  <c:v>5.9459999999999997</c:v>
                </c:pt>
                <c:pt idx="52" formatCode="General">
                  <c:v>5.9909999999999997</c:v>
                </c:pt>
                <c:pt idx="53" formatCode="General">
                  <c:v>5.8170000000000002</c:v>
                </c:pt>
                <c:pt idx="54" formatCode="General">
                  <c:v>5.6539999999999999</c:v>
                </c:pt>
                <c:pt idx="71" formatCode="General">
                  <c:v>5.8890000000000002</c:v>
                </c:pt>
                <c:pt idx="72" formatCode="General">
                  <c:v>5.8860000000000001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2C-4317-A7B4-75C59F282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46792"/>
        <c:axId val="255947184"/>
      </c:scatterChart>
      <c:valAx>
        <c:axId val="255946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Position in sequence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55947184"/>
        <c:crosses val="autoZero"/>
        <c:crossBetween val="midCat"/>
      </c:valAx>
      <c:valAx>
        <c:axId val="255947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  <a:latin typeface="Symbol" panose="05050102010706020507" pitchFamily="18" charset="2"/>
                  </a:rPr>
                  <a:t>d</a:t>
                </a:r>
                <a:r>
                  <a:rPr lang="en-GB" sz="1000" b="0" i="0" u="none" strike="noStrike" baseline="30000">
                    <a:effectLst/>
                  </a:rPr>
                  <a:t>15</a:t>
                </a:r>
                <a:r>
                  <a:rPr lang="en-GB" sz="1000" b="0" i="0" u="none" strike="noStrike" baseline="0">
                    <a:effectLst/>
                  </a:rPr>
                  <a:t>N ‰ measured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467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="0"/>
              <a:t>Drift check </a:t>
            </a:r>
            <a:r>
              <a:rPr lang="en-GB" sz="1000" b="0">
                <a:latin typeface="Symbol" panose="05050102010706020507" pitchFamily="18" charset="2"/>
              </a:rPr>
              <a:t>d</a:t>
            </a:r>
            <a:r>
              <a:rPr lang="en-GB" sz="1000" b="0" baseline="30000"/>
              <a:t>15</a:t>
            </a:r>
            <a:r>
              <a:rPr lang="en-GB" sz="1000" b="0"/>
              <a:t>N collagen 0.5 mg references</a:t>
            </a:r>
          </a:p>
        </c:rich>
      </c:tx>
      <c:layout>
        <c:manualLayout>
          <c:xMode val="edge"/>
          <c:yMode val="edge"/>
          <c:x val="0.28034677483496379"/>
          <c:y val="0.1386666666666666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75340545339843"/>
          <c:y val="0.30365811965811967"/>
          <c:w val="0.73268378544670043"/>
          <c:h val="0.5363192677838347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x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 data corrected'!$A$4:$A$208</c:f>
              <c:numCache>
                <c:formatCode>General</c:formatCode>
                <c:ptCount val="20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</c:numCache>
            </c:numRef>
          </c:xVal>
          <c:yVal>
            <c:numRef>
              <c:f>'N data corrected'!$K$4:$K$180</c:f>
              <c:numCache>
                <c:formatCode>0.000</c:formatCode>
                <c:ptCount val="177"/>
                <c:pt idx="0">
                  <c:v>6.0949999999999998</c:v>
                </c:pt>
                <c:pt idx="1">
                  <c:v>6.141</c:v>
                </c:pt>
                <c:pt idx="21">
                  <c:v>5.9909999999999997</c:v>
                </c:pt>
                <c:pt idx="22">
                  <c:v>5.8739999999999997</c:v>
                </c:pt>
                <c:pt idx="33">
                  <c:v>5.7220000000000004</c:v>
                </c:pt>
                <c:pt idx="34">
                  <c:v>5.9340000000000002</c:v>
                </c:pt>
                <c:pt idx="73">
                  <c:v>6.07</c:v>
                </c:pt>
                <c:pt idx="74">
                  <c:v>6.07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9-441D-9DA9-5AC5C499B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46792"/>
        <c:axId val="255947184"/>
      </c:scatterChart>
      <c:valAx>
        <c:axId val="255946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Position in sequence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55947184"/>
        <c:crosses val="autoZero"/>
        <c:crossBetween val="midCat"/>
      </c:valAx>
      <c:valAx>
        <c:axId val="255947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  <a:latin typeface="Symbol" panose="05050102010706020507" pitchFamily="18" charset="2"/>
                  </a:rPr>
                  <a:t>d</a:t>
                </a:r>
                <a:r>
                  <a:rPr lang="en-GB" sz="1000" b="0" i="0" u="none" strike="noStrike" baseline="30000">
                    <a:effectLst/>
                  </a:rPr>
                  <a:t>15</a:t>
                </a:r>
                <a:r>
                  <a:rPr lang="en-GB" sz="1000" b="0" i="0" u="none" strike="noStrike" baseline="0">
                    <a:effectLst/>
                  </a:rPr>
                  <a:t>N ‰ measured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467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="0" i="0" kern="1200" spc="0" baseline="0">
                <a:solidFill>
                  <a:srgbClr val="000000"/>
                </a:solidFill>
                <a:effectLst/>
              </a:rPr>
              <a:t>Drift check </a:t>
            </a:r>
            <a:r>
              <a:rPr lang="en-GB" sz="1000" b="0" i="0" kern="1200" spc="0" baseline="0">
                <a:solidFill>
                  <a:srgbClr val="000000"/>
                </a:solidFill>
                <a:effectLst/>
                <a:latin typeface="Symbol" panose="05050102010706020507" pitchFamily="18" charset="2"/>
              </a:rPr>
              <a:t>d</a:t>
            </a:r>
            <a:r>
              <a:rPr lang="en-GB" sz="1000" b="0" i="0" kern="1200" spc="0" baseline="30000">
                <a:solidFill>
                  <a:srgbClr val="000000"/>
                </a:solidFill>
                <a:effectLst/>
              </a:rPr>
              <a:t>13</a:t>
            </a:r>
            <a:r>
              <a:rPr lang="en-GB" sz="1000" b="0" i="0" kern="1200" spc="0" baseline="0">
                <a:solidFill>
                  <a:srgbClr val="000000"/>
                </a:solidFill>
                <a:effectLst/>
              </a:rPr>
              <a:t>C casein 0.5 mg references, excluding first pair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28034677483496379"/>
          <c:y val="0.1386666666666666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75340545339843"/>
          <c:y val="0.30365811965811967"/>
          <c:w val="0.73268378544670043"/>
          <c:h val="0.5363192677838347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x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 data corrected'!$A$4:$A$144</c:f>
              <c:numCache>
                <c:formatCode>General</c:formatCode>
                <c:ptCount val="14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</c:numCache>
            </c:numRef>
          </c:xVal>
          <c:yVal>
            <c:numRef>
              <c:f>'C data corrected'!$J$4:$J$143</c:f>
              <c:numCache>
                <c:formatCode>0.000</c:formatCode>
                <c:ptCount val="140"/>
                <c:pt idx="2" formatCode="General">
                  <c:v>-29.099</c:v>
                </c:pt>
                <c:pt idx="3" formatCode="General">
                  <c:v>-29.257000000000001</c:v>
                </c:pt>
                <c:pt idx="23" formatCode="General">
                  <c:v>-29.468</c:v>
                </c:pt>
                <c:pt idx="24" formatCode="General">
                  <c:v>-29.491</c:v>
                </c:pt>
                <c:pt idx="31" formatCode="General">
                  <c:v>-29.050999999999998</c:v>
                </c:pt>
                <c:pt idx="32" formatCode="General">
                  <c:v>-29.053999999999998</c:v>
                </c:pt>
                <c:pt idx="51" formatCode="General">
                  <c:v>-29.565000000000001</c:v>
                </c:pt>
                <c:pt idx="52" formatCode="General">
                  <c:v>-29.172999999999998</c:v>
                </c:pt>
                <c:pt idx="53" formatCode="General">
                  <c:v>-29.106999999999999</c:v>
                </c:pt>
                <c:pt idx="54" formatCode="General">
                  <c:v>-28.983000000000001</c:v>
                </c:pt>
                <c:pt idx="71" formatCode="General">
                  <c:v>-29.003</c:v>
                </c:pt>
                <c:pt idx="72" formatCode="General">
                  <c:v>-29.164000000000001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78-4388-89D5-E08878D3A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46792"/>
        <c:axId val="255947184"/>
      </c:scatterChart>
      <c:valAx>
        <c:axId val="255946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Position in sequence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55947184"/>
        <c:crossesAt val="-40"/>
        <c:crossBetween val="midCat"/>
      </c:valAx>
      <c:valAx>
        <c:axId val="255947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kern="1200" baseline="0">
                    <a:solidFill>
                      <a:srgbClr val="595959"/>
                    </a:solidFill>
                    <a:effectLst/>
                    <a:latin typeface="Symbol" panose="05050102010706020507" pitchFamily="18" charset="2"/>
                  </a:rPr>
                  <a:t>d</a:t>
                </a:r>
                <a:r>
                  <a:rPr lang="en-GB" sz="1000" b="0" i="0" kern="1200" baseline="30000">
                    <a:solidFill>
                      <a:srgbClr val="595959"/>
                    </a:solidFill>
                    <a:effectLst/>
                  </a:rPr>
                  <a:t>13</a:t>
                </a:r>
                <a:r>
                  <a:rPr lang="en-GB" sz="1000" b="0" i="0" kern="1200" baseline="0">
                    <a:solidFill>
                      <a:srgbClr val="595959"/>
                    </a:solidFill>
                    <a:effectLst/>
                  </a:rPr>
                  <a:t>C ‰ measured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467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="0"/>
              <a:t>Linearity check </a:t>
            </a:r>
          </a:p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="0"/>
              <a:t>casein of different weights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75340545339843"/>
          <c:y val="0.30365811965811967"/>
          <c:w val="0.73268378544670043"/>
          <c:h val="0.5363192677838347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x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 data corrected'!$G$79:$G$82</c:f>
              <c:numCache>
                <c:formatCode>General</c:formatCode>
                <c:ptCount val="4"/>
                <c:pt idx="0">
                  <c:v>30.474</c:v>
                </c:pt>
                <c:pt idx="1">
                  <c:v>6.27</c:v>
                </c:pt>
                <c:pt idx="2">
                  <c:v>19.177</c:v>
                </c:pt>
                <c:pt idx="3">
                  <c:v>60.2</c:v>
                </c:pt>
              </c:numCache>
            </c:numRef>
          </c:xVal>
          <c:yVal>
            <c:numRef>
              <c:f>'C data corrected'!$I$79:$I$82</c:f>
              <c:numCache>
                <c:formatCode>General</c:formatCode>
                <c:ptCount val="4"/>
                <c:pt idx="0">
                  <c:v>-34.215000000000003</c:v>
                </c:pt>
                <c:pt idx="1">
                  <c:v>-34.588999999999999</c:v>
                </c:pt>
                <c:pt idx="2">
                  <c:v>-34.371000000000002</c:v>
                </c:pt>
                <c:pt idx="3">
                  <c:v>-33.712000000000003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E9-4E15-9A3A-0DAE69BB9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03832"/>
        <c:axId val="193504224"/>
      </c:scatterChart>
      <c:valAx>
        <c:axId val="193503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Peak area (mV)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3504224"/>
        <c:crossesAt val="-34.799999999999997"/>
        <c:crossBetween val="midCat"/>
      </c:valAx>
      <c:valAx>
        <c:axId val="193504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kern="1200" baseline="0">
                    <a:solidFill>
                      <a:srgbClr val="595959"/>
                    </a:solidFill>
                    <a:effectLst/>
                    <a:latin typeface="Symbol" panose="05050102010706020507" pitchFamily="18" charset="2"/>
                  </a:rPr>
                  <a:t>d</a:t>
                </a:r>
                <a:r>
                  <a:rPr lang="en-GB" sz="1000" b="0" i="0" kern="1200" baseline="30000">
                    <a:solidFill>
                      <a:srgbClr val="595959"/>
                    </a:solidFill>
                    <a:effectLst/>
                  </a:rPr>
                  <a:t>13</a:t>
                </a:r>
                <a:r>
                  <a:rPr lang="en-GB" sz="1000" b="0" i="0" kern="1200" baseline="0">
                    <a:solidFill>
                      <a:srgbClr val="595959"/>
                    </a:solidFill>
                    <a:effectLst/>
                  </a:rPr>
                  <a:t>C ‰ measured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038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00" b="0" i="0" kern="1200" spc="0" baseline="0">
                <a:solidFill>
                  <a:srgbClr val="000000"/>
                </a:solidFill>
                <a:effectLst/>
              </a:rPr>
              <a:t>Drift check </a:t>
            </a:r>
            <a:r>
              <a:rPr lang="en-GB" sz="1000" b="0" i="0" kern="1200" spc="0" baseline="0">
                <a:solidFill>
                  <a:srgbClr val="000000"/>
                </a:solidFill>
                <a:effectLst/>
                <a:latin typeface="Symbol" panose="05050102010706020507" pitchFamily="18" charset="2"/>
              </a:rPr>
              <a:t>d</a:t>
            </a:r>
            <a:r>
              <a:rPr lang="en-GB" sz="1000" b="0" i="0" kern="1200" spc="0" baseline="30000">
                <a:solidFill>
                  <a:srgbClr val="000000"/>
                </a:solidFill>
                <a:effectLst/>
              </a:rPr>
              <a:t>13</a:t>
            </a:r>
            <a:r>
              <a:rPr lang="en-GB" sz="1000" b="0" i="0" kern="1200" spc="0" baseline="0">
                <a:solidFill>
                  <a:srgbClr val="000000"/>
                </a:solidFill>
                <a:effectLst/>
              </a:rPr>
              <a:t>C collagen 0.5 mg references, excluding first three</a:t>
            </a:r>
          </a:p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14136125654450263"/>
          <c:y val="6.40000000000000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75340545339843"/>
          <c:y val="0.30365811965811967"/>
          <c:w val="0.73268378544670043"/>
          <c:h val="0.5363192677838347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x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 data corrected'!$A$4:$A$144</c:f>
              <c:numCache>
                <c:formatCode>General</c:formatCode>
                <c:ptCount val="14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</c:numCache>
            </c:numRef>
          </c:xVal>
          <c:yVal>
            <c:numRef>
              <c:f>'C data corrected'!$K$4:$K$145</c:f>
              <c:numCache>
                <c:formatCode>0.000</c:formatCode>
                <c:ptCount val="142"/>
                <c:pt idx="0">
                  <c:v>-34.539000000000001</c:v>
                </c:pt>
                <c:pt idx="1">
                  <c:v>-34.582999999999998</c:v>
                </c:pt>
                <c:pt idx="21">
                  <c:v>-34.555</c:v>
                </c:pt>
                <c:pt idx="22">
                  <c:v>-34.819000000000003</c:v>
                </c:pt>
                <c:pt idx="33">
                  <c:v>-34.323</c:v>
                </c:pt>
                <c:pt idx="34">
                  <c:v>-34.347000000000001</c:v>
                </c:pt>
                <c:pt idx="73">
                  <c:v>-34.500999999999998</c:v>
                </c:pt>
                <c:pt idx="74">
                  <c:v>-34.345999999999997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9-4375-ADAA-E576B04CA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46792"/>
        <c:axId val="255947184"/>
      </c:scatterChart>
      <c:valAx>
        <c:axId val="255946792"/>
        <c:scaling>
          <c:orientation val="minMax"/>
          <c:max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Position in sequence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55947184"/>
        <c:crossesAt val="-40"/>
        <c:crossBetween val="midCat"/>
      </c:valAx>
      <c:valAx>
        <c:axId val="255947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kern="1200" baseline="0">
                    <a:solidFill>
                      <a:srgbClr val="595959"/>
                    </a:solidFill>
                    <a:effectLst/>
                    <a:latin typeface="Symbol" panose="05050102010706020507" pitchFamily="18" charset="2"/>
                  </a:rPr>
                  <a:t>d</a:t>
                </a:r>
                <a:r>
                  <a:rPr lang="en-GB" sz="1000" b="0" i="0" kern="1200" baseline="30000">
                    <a:solidFill>
                      <a:srgbClr val="595959"/>
                    </a:solidFill>
                    <a:effectLst/>
                  </a:rPr>
                  <a:t>13</a:t>
                </a:r>
                <a:r>
                  <a:rPr lang="en-GB" sz="1000" b="0" i="0" kern="1200" baseline="0">
                    <a:solidFill>
                      <a:srgbClr val="595959"/>
                    </a:solidFill>
                    <a:effectLst/>
                  </a:rPr>
                  <a:t>C ‰ measured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467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787660357625162E-3"/>
                  <c:y val="0.49824791629116599"/>
                </c:manualLayout>
              </c:layout>
              <c:numFmt formatCode="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'amount calibration'!$G$5:$G$9</c:f>
              <c:numCache>
                <c:formatCode>0.000</c:formatCode>
                <c:ptCount val="5"/>
                <c:pt idx="0">
                  <c:v>2.9641980000000002E-2</c:v>
                </c:pt>
                <c:pt idx="1">
                  <c:v>4.4715000000000012E-2</c:v>
                </c:pt>
                <c:pt idx="2">
                  <c:v>7.5527700000000017E-2</c:v>
                </c:pt>
                <c:pt idx="3">
                  <c:v>0.11378748000000001</c:v>
                </c:pt>
                <c:pt idx="4">
                  <c:v>0.13170600000000002</c:v>
                </c:pt>
              </c:numCache>
            </c:numRef>
          </c:xVal>
          <c:yVal>
            <c:numRef>
              <c:f>'amount calibration'!$F$5:$F$9</c:f>
              <c:numCache>
                <c:formatCode>General</c:formatCode>
                <c:ptCount val="5"/>
                <c:pt idx="0">
                  <c:v>40709</c:v>
                </c:pt>
                <c:pt idx="1">
                  <c:v>66274</c:v>
                </c:pt>
                <c:pt idx="2">
                  <c:v>116298</c:v>
                </c:pt>
                <c:pt idx="3">
                  <c:v>180632</c:v>
                </c:pt>
                <c:pt idx="4">
                  <c:v>214939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D1-4E90-B342-2385BEF39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45696"/>
        <c:axId val="484946352"/>
      </c:scatterChart>
      <c:valAx>
        <c:axId val="48494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46352"/>
        <c:crosses val="autoZero"/>
        <c:crossBetween val="midCat"/>
      </c:valAx>
      <c:valAx>
        <c:axId val="48494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4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0</xdr:row>
      <xdr:rowOff>152400</xdr:rowOff>
    </xdr:from>
    <xdr:to>
      <xdr:col>23</xdr:col>
      <xdr:colOff>152400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85726</xdr:colOff>
      <xdr:row>1</xdr:row>
      <xdr:rowOff>57150</xdr:rowOff>
    </xdr:from>
    <xdr:to>
      <xdr:col>23</xdr:col>
      <xdr:colOff>361950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100950</xdr:colOff>
      <xdr:row>3</xdr:row>
      <xdr:rowOff>116716</xdr:rowOff>
    </xdr:from>
    <xdr:to>
      <xdr:col>23</xdr:col>
      <xdr:colOff>766040</xdr:colOff>
      <xdr:row>17</xdr:row>
      <xdr:rowOff>52820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604405</xdr:colOff>
      <xdr:row>3</xdr:row>
      <xdr:rowOff>14142</xdr:rowOff>
    </xdr:from>
    <xdr:to>
      <xdr:col>29</xdr:col>
      <xdr:colOff>554181</xdr:colOff>
      <xdr:row>17</xdr:row>
      <xdr:rowOff>99867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304800</xdr:colOff>
      <xdr:row>3</xdr:row>
      <xdr:rowOff>66676</xdr:rowOff>
    </xdr:from>
    <xdr:to>
      <xdr:col>34</xdr:col>
      <xdr:colOff>295275</xdr:colOff>
      <xdr:row>18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777101</xdr:colOff>
      <xdr:row>2</xdr:row>
      <xdr:rowOff>62726</xdr:rowOff>
    </xdr:from>
    <xdr:to>
      <xdr:col>30</xdr:col>
      <xdr:colOff>251367</xdr:colOff>
      <xdr:row>16</xdr:row>
      <xdr:rowOff>139623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49115</xdr:colOff>
      <xdr:row>3</xdr:row>
      <xdr:rowOff>113612</xdr:rowOff>
    </xdr:from>
    <xdr:to>
      <xdr:col>24</xdr:col>
      <xdr:colOff>90138</xdr:colOff>
      <xdr:row>18</xdr:row>
      <xdr:rowOff>65987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339880</xdr:colOff>
      <xdr:row>1</xdr:row>
      <xdr:rowOff>175399</xdr:rowOff>
    </xdr:from>
    <xdr:to>
      <xdr:col>36</xdr:col>
      <xdr:colOff>325244</xdr:colOff>
      <xdr:row>16</xdr:row>
      <xdr:rowOff>59473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392205</xdr:colOff>
      <xdr:row>2</xdr:row>
      <xdr:rowOff>100854</xdr:rowOff>
    </xdr:from>
    <xdr:to>
      <xdr:col>15</xdr:col>
      <xdr:colOff>526676</xdr:colOff>
      <xdr:row>13</xdr:row>
      <xdr:rowOff>78442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712BC0-8AD1-490B-959F-629F668E5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392205</xdr:colOff>
      <xdr:row>20</xdr:row>
      <xdr:rowOff>100854</xdr:rowOff>
    </xdr:from>
    <xdr:to>
      <xdr:col>15</xdr:col>
      <xdr:colOff>526676</xdr:colOff>
      <xdr:row>31</xdr:row>
      <xdr:rowOff>78442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00D604-18B1-46B2-B384-E1F1251BF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7E77D-A8E7-404D-B4DB-CFBED81820FA}">
  <dimension ref="A1:Y759"/>
  <sheetViews>
    <sheetView topLeftCell="A470" workbookViewId="0">
      <selection activeCell="A420" sqref="A420:P472"/>
    </sheetView>
  </sheetViews>
  <sheetFormatPr defaultRowHeight="12.75" x14ac:dyDescent="0.2"/>
  <sheetData>
    <row r="1" spans="1:25" x14ac:dyDescent="0.2">
      <c r="A1" s="72" t="s">
        <v>0</v>
      </c>
      <c r="B1" s="72" t="s">
        <v>1</v>
      </c>
      <c r="C1" s="72" t="s">
        <v>2</v>
      </c>
      <c r="D1" s="72" t="s">
        <v>3</v>
      </c>
      <c r="E1" s="72" t="s">
        <v>4</v>
      </c>
      <c r="F1" s="72" t="s">
        <v>5</v>
      </c>
      <c r="G1" s="72" t="s">
        <v>6</v>
      </c>
      <c r="H1" s="72" t="s">
        <v>7</v>
      </c>
      <c r="I1" s="72" t="s">
        <v>8</v>
      </c>
      <c r="J1" s="72" t="s">
        <v>9</v>
      </c>
      <c r="K1" s="72" t="s">
        <v>23</v>
      </c>
      <c r="L1" s="72" t="s">
        <v>24</v>
      </c>
      <c r="M1" s="72" t="s">
        <v>66</v>
      </c>
      <c r="N1" s="72" t="s">
        <v>67</v>
      </c>
      <c r="O1" s="72" t="s">
        <v>123</v>
      </c>
      <c r="P1" s="72" t="s">
        <v>124</v>
      </c>
      <c r="Q1" s="72" t="s">
        <v>68</v>
      </c>
      <c r="R1" s="72" t="s">
        <v>69</v>
      </c>
      <c r="S1" s="72" t="s">
        <v>71</v>
      </c>
      <c r="T1" s="72" t="s">
        <v>127</v>
      </c>
      <c r="U1" s="72" t="s">
        <v>70</v>
      </c>
      <c r="V1" s="72" t="s">
        <v>128</v>
      </c>
      <c r="W1" s="72" t="s">
        <v>129</v>
      </c>
      <c r="X1" s="72" t="s">
        <v>130</v>
      </c>
      <c r="Y1" s="72" t="s">
        <v>131</v>
      </c>
    </row>
    <row r="2" spans="1:25" x14ac:dyDescent="0.2">
      <c r="A2" s="72">
        <v>1</v>
      </c>
      <c r="B2" s="72" t="s">
        <v>72</v>
      </c>
      <c r="C2" s="72" t="s">
        <v>43</v>
      </c>
      <c r="E2" s="72">
        <v>0</v>
      </c>
      <c r="F2" s="72">
        <v>1</v>
      </c>
      <c r="G2" s="72">
        <v>57.9</v>
      </c>
      <c r="H2" s="72">
        <v>68.774000000000001</v>
      </c>
      <c r="I2" s="72">
        <v>3720</v>
      </c>
      <c r="J2" s="72">
        <v>-26.939</v>
      </c>
      <c r="M2" s="72">
        <v>3.5791E-3</v>
      </c>
      <c r="P2" s="72">
        <v>0.35663499999999998</v>
      </c>
      <c r="X2" s="72" t="s">
        <v>132</v>
      </c>
      <c r="Y2" s="72" t="s">
        <v>133</v>
      </c>
    </row>
    <row r="3" spans="1:25" x14ac:dyDescent="0.2">
      <c r="A3" s="72">
        <v>17</v>
      </c>
      <c r="B3" s="72" t="s">
        <v>155</v>
      </c>
      <c r="C3" s="72" t="s">
        <v>59</v>
      </c>
      <c r="D3" s="72">
        <v>0.61</v>
      </c>
      <c r="E3" s="72">
        <v>33</v>
      </c>
      <c r="F3" s="72">
        <v>1</v>
      </c>
      <c r="G3" s="72">
        <v>42.2</v>
      </c>
      <c r="H3" s="72">
        <v>18.178000000000001</v>
      </c>
      <c r="I3" s="72">
        <v>980</v>
      </c>
      <c r="J3" s="72">
        <v>-27.062999999999999</v>
      </c>
      <c r="M3" s="72">
        <v>3.5787000000000002E-3</v>
      </c>
      <c r="P3" s="72">
        <v>0.35659000000000002</v>
      </c>
      <c r="X3" s="72" t="s">
        <v>132</v>
      </c>
      <c r="Y3" s="72" t="s">
        <v>156</v>
      </c>
    </row>
    <row r="4" spans="1:25" x14ac:dyDescent="0.2">
      <c r="A4" s="72">
        <v>27</v>
      </c>
      <c r="B4" s="72" t="s">
        <v>168</v>
      </c>
      <c r="C4" s="72" t="s">
        <v>19</v>
      </c>
      <c r="D4" s="72">
        <v>0.56000000000000005</v>
      </c>
      <c r="E4" s="72">
        <v>33</v>
      </c>
      <c r="F4" s="72">
        <v>1</v>
      </c>
      <c r="G4" s="72">
        <v>42.2</v>
      </c>
      <c r="H4" s="72">
        <v>17.195</v>
      </c>
      <c r="I4" s="72">
        <v>931</v>
      </c>
      <c r="J4" s="72">
        <v>-27.02</v>
      </c>
      <c r="M4" s="72">
        <v>3.5788E-3</v>
      </c>
      <c r="P4" s="72">
        <v>0.35660500000000001</v>
      </c>
      <c r="X4" s="72" t="s">
        <v>132</v>
      </c>
      <c r="Y4" s="72" t="s">
        <v>169</v>
      </c>
    </row>
    <row r="5" spans="1:25" x14ac:dyDescent="0.2">
      <c r="A5" s="72">
        <v>30</v>
      </c>
      <c r="B5" s="72" t="s">
        <v>173</v>
      </c>
      <c r="C5" s="72" t="s">
        <v>22</v>
      </c>
      <c r="D5" s="72">
        <v>0.47</v>
      </c>
      <c r="E5" s="72">
        <v>33</v>
      </c>
      <c r="F5" s="72">
        <v>1</v>
      </c>
      <c r="G5" s="72">
        <v>42.2</v>
      </c>
      <c r="H5" s="72">
        <v>16.901</v>
      </c>
      <c r="I5" s="72">
        <v>914</v>
      </c>
      <c r="J5" s="72">
        <v>-27.07</v>
      </c>
      <c r="M5" s="72">
        <v>3.5785999999999999E-3</v>
      </c>
      <c r="P5" s="72">
        <v>0.35658699999999999</v>
      </c>
      <c r="X5" s="72" t="s">
        <v>132</v>
      </c>
      <c r="Y5" s="72" t="s">
        <v>174</v>
      </c>
    </row>
    <row r="6" spans="1:25" x14ac:dyDescent="0.2">
      <c r="A6" s="72">
        <v>31</v>
      </c>
      <c r="B6" s="72" t="s">
        <v>173</v>
      </c>
      <c r="C6" s="72" t="s">
        <v>92</v>
      </c>
      <c r="D6" s="72">
        <v>0.49</v>
      </c>
      <c r="E6" s="72">
        <v>33</v>
      </c>
      <c r="F6" s="72">
        <v>1</v>
      </c>
      <c r="G6" s="72">
        <v>42.2</v>
      </c>
      <c r="H6" s="72">
        <v>16.882999999999999</v>
      </c>
      <c r="I6" s="72">
        <v>910</v>
      </c>
      <c r="J6" s="72">
        <v>-27.010999999999999</v>
      </c>
      <c r="M6" s="72">
        <v>3.5788E-3</v>
      </c>
      <c r="P6" s="72">
        <v>0.35660900000000001</v>
      </c>
      <c r="X6" s="72" t="s">
        <v>132</v>
      </c>
      <c r="Y6" s="72" t="s">
        <v>175</v>
      </c>
    </row>
    <row r="7" spans="1:25" x14ac:dyDescent="0.2">
      <c r="A7" s="72">
        <v>7</v>
      </c>
      <c r="B7" s="72" t="s">
        <v>138</v>
      </c>
      <c r="C7" s="72" t="s">
        <v>49</v>
      </c>
      <c r="D7" s="72">
        <v>0.56000000000000005</v>
      </c>
      <c r="E7" s="72">
        <v>33</v>
      </c>
      <c r="F7" s="72">
        <v>1</v>
      </c>
      <c r="G7" s="72">
        <v>42.4</v>
      </c>
      <c r="H7" s="72">
        <v>19.704999999999998</v>
      </c>
      <c r="I7" s="72">
        <v>1067</v>
      </c>
      <c r="J7" s="72">
        <v>-27.033000000000001</v>
      </c>
      <c r="M7" s="72">
        <v>3.5788E-3</v>
      </c>
      <c r="P7" s="72">
        <v>0.35659999999999997</v>
      </c>
      <c r="X7" s="72" t="s">
        <v>132</v>
      </c>
      <c r="Y7" s="72" t="s">
        <v>140</v>
      </c>
    </row>
    <row r="8" spans="1:25" x14ac:dyDescent="0.2">
      <c r="A8" s="72">
        <v>8</v>
      </c>
      <c r="B8" s="72" t="s">
        <v>141</v>
      </c>
      <c r="C8" s="72" t="s">
        <v>50</v>
      </c>
      <c r="D8" s="72">
        <v>0.47</v>
      </c>
      <c r="E8" s="72">
        <v>33</v>
      </c>
      <c r="F8" s="72">
        <v>1</v>
      </c>
      <c r="G8" s="72">
        <v>42.6</v>
      </c>
      <c r="H8" s="72">
        <v>19.568999999999999</v>
      </c>
      <c r="I8" s="72">
        <v>1058</v>
      </c>
      <c r="J8" s="72">
        <v>-26.95</v>
      </c>
      <c r="M8" s="72">
        <v>3.5791E-3</v>
      </c>
      <c r="P8" s="72">
        <v>0.35663099999999998</v>
      </c>
      <c r="X8" s="72" t="s">
        <v>132</v>
      </c>
      <c r="Y8" s="72" t="s">
        <v>142</v>
      </c>
    </row>
    <row r="9" spans="1:25" x14ac:dyDescent="0.2">
      <c r="A9" s="72">
        <v>20</v>
      </c>
      <c r="B9" s="72" t="s">
        <v>158</v>
      </c>
      <c r="C9" s="72" t="s">
        <v>62</v>
      </c>
      <c r="D9" s="72">
        <v>0.45</v>
      </c>
      <c r="E9" s="72">
        <v>33</v>
      </c>
      <c r="F9" s="72">
        <v>1</v>
      </c>
      <c r="G9" s="72">
        <v>42.6</v>
      </c>
      <c r="H9" s="72">
        <v>17.79</v>
      </c>
      <c r="I9" s="72">
        <v>962</v>
      </c>
      <c r="J9" s="72">
        <v>-27.088000000000001</v>
      </c>
      <c r="M9" s="72">
        <v>3.5785999999999999E-3</v>
      </c>
      <c r="P9" s="72">
        <v>0.35658099999999998</v>
      </c>
      <c r="X9" s="72" t="s">
        <v>132</v>
      </c>
      <c r="Y9" s="72" t="s">
        <v>160</v>
      </c>
    </row>
    <row r="10" spans="1:25" x14ac:dyDescent="0.2">
      <c r="A10" s="72">
        <v>29</v>
      </c>
      <c r="B10" s="72" t="s">
        <v>171</v>
      </c>
      <c r="C10" s="72" t="s">
        <v>21</v>
      </c>
      <c r="D10" s="72">
        <v>0.49</v>
      </c>
      <c r="E10" s="72">
        <v>33</v>
      </c>
      <c r="F10" s="72">
        <v>1</v>
      </c>
      <c r="G10" s="72">
        <v>42.6</v>
      </c>
      <c r="H10" s="72">
        <v>17.029</v>
      </c>
      <c r="I10" s="72">
        <v>919</v>
      </c>
      <c r="J10" s="72">
        <v>-27.062000000000001</v>
      </c>
      <c r="M10" s="72">
        <v>3.5787000000000002E-3</v>
      </c>
      <c r="P10" s="72">
        <v>0.35659000000000002</v>
      </c>
      <c r="X10" s="72" t="s">
        <v>132</v>
      </c>
      <c r="Y10" s="72" t="s">
        <v>172</v>
      </c>
    </row>
    <row r="11" spans="1:25" x14ac:dyDescent="0.2">
      <c r="A11" s="72">
        <v>13</v>
      </c>
      <c r="B11" s="72" t="s">
        <v>149</v>
      </c>
      <c r="C11" s="72" t="s">
        <v>55</v>
      </c>
      <c r="D11" s="72">
        <v>0.47</v>
      </c>
      <c r="E11" s="72">
        <v>33</v>
      </c>
      <c r="F11" s="72">
        <v>1</v>
      </c>
      <c r="G11" s="72">
        <v>43.3</v>
      </c>
      <c r="H11" s="72">
        <v>18.693999999999999</v>
      </c>
      <c r="I11" s="72">
        <v>1010</v>
      </c>
      <c r="J11" s="72">
        <v>-27.084</v>
      </c>
      <c r="M11" s="72">
        <v>3.5785999999999999E-3</v>
      </c>
      <c r="P11" s="72">
        <v>0.35658200000000001</v>
      </c>
      <c r="X11" s="72" t="s">
        <v>132</v>
      </c>
      <c r="Y11" s="72" t="s">
        <v>150</v>
      </c>
    </row>
    <row r="12" spans="1:25" x14ac:dyDescent="0.2">
      <c r="A12" s="72">
        <v>32</v>
      </c>
      <c r="B12" s="72" t="s">
        <v>176</v>
      </c>
      <c r="C12" s="72" t="s">
        <v>93</v>
      </c>
      <c r="D12" s="72">
        <v>0.54</v>
      </c>
      <c r="E12" s="72">
        <v>33</v>
      </c>
      <c r="F12" s="72">
        <v>1</v>
      </c>
      <c r="G12" s="72">
        <v>43.5</v>
      </c>
      <c r="H12" s="72">
        <v>16.741</v>
      </c>
      <c r="I12" s="72">
        <v>905</v>
      </c>
      <c r="J12" s="72">
        <v>-27.006</v>
      </c>
      <c r="M12" s="72">
        <v>3.5788999999999999E-3</v>
      </c>
      <c r="P12" s="72">
        <v>0.35660999999999998</v>
      </c>
      <c r="X12" s="72" t="s">
        <v>132</v>
      </c>
      <c r="Y12" s="72" t="s">
        <v>177</v>
      </c>
    </row>
    <row r="13" spans="1:25" x14ac:dyDescent="0.2">
      <c r="A13" s="72">
        <v>15</v>
      </c>
      <c r="B13" s="72" t="s">
        <v>152</v>
      </c>
      <c r="C13" s="72" t="s">
        <v>57</v>
      </c>
      <c r="D13" s="72">
        <v>0.49</v>
      </c>
      <c r="E13" s="72">
        <v>33</v>
      </c>
      <c r="F13" s="72">
        <v>1</v>
      </c>
      <c r="G13" s="72">
        <v>43.7</v>
      </c>
      <c r="H13" s="72">
        <v>18.401</v>
      </c>
      <c r="I13" s="72">
        <v>995</v>
      </c>
      <c r="J13" s="72">
        <v>-27.01</v>
      </c>
      <c r="M13" s="72">
        <v>3.5788999999999999E-3</v>
      </c>
      <c r="P13" s="72">
        <v>0.35660900000000001</v>
      </c>
      <c r="X13" s="72" t="s">
        <v>132</v>
      </c>
      <c r="Y13" s="72" t="s">
        <v>153</v>
      </c>
    </row>
    <row r="14" spans="1:25" x14ac:dyDescent="0.2">
      <c r="A14" s="72">
        <v>16</v>
      </c>
      <c r="B14" s="72" t="s">
        <v>152</v>
      </c>
      <c r="C14" s="72" t="s">
        <v>58</v>
      </c>
      <c r="D14" s="72">
        <v>0.46</v>
      </c>
      <c r="E14" s="72">
        <v>33</v>
      </c>
      <c r="F14" s="72">
        <v>1</v>
      </c>
      <c r="G14" s="72">
        <v>45.4</v>
      </c>
      <c r="H14" s="72">
        <v>18.271000000000001</v>
      </c>
      <c r="I14" s="72">
        <v>987</v>
      </c>
      <c r="J14" s="72">
        <v>-27.041</v>
      </c>
      <c r="M14" s="72">
        <v>3.5787000000000002E-3</v>
      </c>
      <c r="P14" s="72">
        <v>0.35659800000000003</v>
      </c>
      <c r="X14" s="72" t="s">
        <v>132</v>
      </c>
      <c r="Y14" s="72" t="s">
        <v>154</v>
      </c>
    </row>
    <row r="15" spans="1:25" x14ac:dyDescent="0.2">
      <c r="A15" s="72">
        <v>11</v>
      </c>
      <c r="B15" s="72" t="s">
        <v>144</v>
      </c>
      <c r="C15" s="72" t="s">
        <v>53</v>
      </c>
      <c r="D15" s="72">
        <v>0.47</v>
      </c>
      <c r="E15" s="72">
        <v>33</v>
      </c>
      <c r="F15" s="72">
        <v>1</v>
      </c>
      <c r="G15" s="72">
        <v>56.8</v>
      </c>
      <c r="H15" s="72">
        <v>19.018999999999998</v>
      </c>
      <c r="I15" s="72">
        <v>1028</v>
      </c>
      <c r="J15" s="72">
        <v>-27.015999999999998</v>
      </c>
      <c r="M15" s="72">
        <v>3.5788E-3</v>
      </c>
      <c r="P15" s="72">
        <v>0.35660700000000001</v>
      </c>
      <c r="X15" s="72" t="s">
        <v>132</v>
      </c>
      <c r="Y15" s="72" t="s">
        <v>146</v>
      </c>
    </row>
    <row r="16" spans="1:25" x14ac:dyDescent="0.2">
      <c r="A16" s="72">
        <v>10</v>
      </c>
      <c r="B16" s="72" t="s">
        <v>144</v>
      </c>
      <c r="C16" s="72" t="s">
        <v>52</v>
      </c>
      <c r="D16" s="72">
        <v>0.59</v>
      </c>
      <c r="E16" s="72">
        <v>33</v>
      </c>
      <c r="F16" s="72">
        <v>1</v>
      </c>
      <c r="G16" s="72">
        <v>57.1</v>
      </c>
      <c r="H16" s="72">
        <v>19.192</v>
      </c>
      <c r="I16" s="72">
        <v>1037</v>
      </c>
      <c r="J16" s="72">
        <v>-26.998000000000001</v>
      </c>
      <c r="M16" s="72">
        <v>3.5788999999999999E-3</v>
      </c>
      <c r="P16" s="72">
        <v>0.35661300000000001</v>
      </c>
      <c r="X16" s="72" t="s">
        <v>132</v>
      </c>
      <c r="Y16" s="72" t="s">
        <v>145</v>
      </c>
    </row>
    <row r="17" spans="1:25" x14ac:dyDescent="0.2">
      <c r="A17" s="72">
        <v>12</v>
      </c>
      <c r="B17" s="72" t="s">
        <v>147</v>
      </c>
      <c r="C17" s="72" t="s">
        <v>54</v>
      </c>
      <c r="D17" s="72">
        <v>0.44</v>
      </c>
      <c r="E17" s="72">
        <v>33</v>
      </c>
      <c r="F17" s="72">
        <v>1</v>
      </c>
      <c r="G17" s="72">
        <v>57.3</v>
      </c>
      <c r="H17" s="72">
        <v>18.881</v>
      </c>
      <c r="I17" s="72">
        <v>1020</v>
      </c>
      <c r="J17" s="72">
        <v>-27.059000000000001</v>
      </c>
      <c r="M17" s="72">
        <v>3.5787000000000002E-3</v>
      </c>
      <c r="P17" s="72">
        <v>0.35659099999999999</v>
      </c>
      <c r="X17" s="72" t="s">
        <v>132</v>
      </c>
      <c r="Y17" s="72" t="s">
        <v>148</v>
      </c>
    </row>
    <row r="18" spans="1:25" x14ac:dyDescent="0.2">
      <c r="A18" s="72">
        <v>33</v>
      </c>
      <c r="B18" s="72" t="s">
        <v>176</v>
      </c>
      <c r="C18" s="72" t="s">
        <v>94</v>
      </c>
      <c r="D18" s="72">
        <v>0.53</v>
      </c>
      <c r="E18" s="72">
        <v>33</v>
      </c>
      <c r="F18" s="72">
        <v>1</v>
      </c>
      <c r="G18" s="72">
        <v>57.3</v>
      </c>
      <c r="H18" s="72">
        <v>16.663</v>
      </c>
      <c r="I18" s="72">
        <v>901</v>
      </c>
      <c r="J18" s="72">
        <v>-26.988</v>
      </c>
      <c r="M18" s="72">
        <v>3.5788999999999999E-3</v>
      </c>
      <c r="P18" s="72">
        <v>0.35661700000000002</v>
      </c>
      <c r="X18" s="72" t="s">
        <v>132</v>
      </c>
      <c r="Y18" s="72" t="s">
        <v>178</v>
      </c>
    </row>
    <row r="19" spans="1:25" x14ac:dyDescent="0.2">
      <c r="A19" s="72">
        <v>2</v>
      </c>
      <c r="B19" s="72" t="s">
        <v>17</v>
      </c>
      <c r="C19" s="72" t="s">
        <v>44</v>
      </c>
      <c r="D19" s="72">
        <v>0.5</v>
      </c>
      <c r="E19" s="72">
        <v>57</v>
      </c>
      <c r="F19" s="72">
        <v>1</v>
      </c>
      <c r="G19" s="72">
        <v>57.5</v>
      </c>
      <c r="H19" s="72">
        <v>20.007999999999999</v>
      </c>
      <c r="I19" s="72">
        <v>1082</v>
      </c>
      <c r="J19" s="72">
        <v>-27.062000000000001</v>
      </c>
      <c r="M19" s="72">
        <v>3.5787000000000002E-3</v>
      </c>
      <c r="P19" s="72">
        <v>0.35659000000000002</v>
      </c>
      <c r="X19" s="72" t="s">
        <v>132</v>
      </c>
      <c r="Y19" s="72" t="s">
        <v>134</v>
      </c>
    </row>
    <row r="20" spans="1:25" x14ac:dyDescent="0.2">
      <c r="A20" s="72">
        <v>3</v>
      </c>
      <c r="B20" s="72" t="s">
        <v>17</v>
      </c>
      <c r="C20" s="72" t="s">
        <v>45</v>
      </c>
      <c r="D20" s="72">
        <v>0.63</v>
      </c>
      <c r="E20" s="72">
        <v>57</v>
      </c>
      <c r="F20" s="72">
        <v>1</v>
      </c>
      <c r="G20" s="72">
        <v>57.5</v>
      </c>
      <c r="H20" s="72">
        <v>20.053999999999998</v>
      </c>
      <c r="I20" s="72">
        <v>1084</v>
      </c>
      <c r="J20" s="72">
        <v>-26.96</v>
      </c>
      <c r="M20" s="72">
        <v>3.5790000000000001E-3</v>
      </c>
      <c r="P20" s="72">
        <v>0.35662700000000003</v>
      </c>
      <c r="X20" s="72" t="s">
        <v>132</v>
      </c>
      <c r="Y20" s="72" t="s">
        <v>135</v>
      </c>
    </row>
    <row r="21" spans="1:25" x14ac:dyDescent="0.2">
      <c r="A21" s="72">
        <v>4</v>
      </c>
      <c r="B21" s="72" t="s">
        <v>12</v>
      </c>
      <c r="C21" s="72" t="s">
        <v>46</v>
      </c>
      <c r="D21" s="72">
        <v>0.5</v>
      </c>
      <c r="E21" s="72">
        <v>57</v>
      </c>
      <c r="F21" s="72">
        <v>1</v>
      </c>
      <c r="G21" s="72">
        <v>57.5</v>
      </c>
      <c r="H21" s="72">
        <v>20.141999999999999</v>
      </c>
      <c r="I21" s="72">
        <v>1089</v>
      </c>
      <c r="J21" s="72">
        <v>-27.021999999999998</v>
      </c>
      <c r="M21" s="72">
        <v>3.5788E-3</v>
      </c>
      <c r="P21" s="72">
        <v>0.35660500000000001</v>
      </c>
      <c r="X21" s="72" t="s">
        <v>132</v>
      </c>
      <c r="Y21" s="72" t="s">
        <v>136</v>
      </c>
    </row>
    <row r="22" spans="1:25" x14ac:dyDescent="0.2">
      <c r="A22" s="72">
        <v>5</v>
      </c>
      <c r="B22" s="72" t="s">
        <v>12</v>
      </c>
      <c r="C22" s="72" t="s">
        <v>47</v>
      </c>
      <c r="D22" s="72">
        <v>0.47</v>
      </c>
      <c r="E22" s="72">
        <v>57</v>
      </c>
      <c r="F22" s="72">
        <v>1</v>
      </c>
      <c r="G22" s="72">
        <v>57.5</v>
      </c>
      <c r="H22" s="72">
        <v>20.012</v>
      </c>
      <c r="I22" s="72">
        <v>1083</v>
      </c>
      <c r="J22" s="72">
        <v>-27.047000000000001</v>
      </c>
      <c r="M22" s="72">
        <v>3.5787000000000002E-3</v>
      </c>
      <c r="P22" s="72">
        <v>0.35659600000000002</v>
      </c>
      <c r="X22" s="72" t="s">
        <v>132</v>
      </c>
      <c r="Y22" s="72" t="s">
        <v>137</v>
      </c>
    </row>
    <row r="23" spans="1:25" x14ac:dyDescent="0.2">
      <c r="A23" s="72">
        <v>6</v>
      </c>
      <c r="B23" s="72" t="s">
        <v>138</v>
      </c>
      <c r="C23" s="72" t="s">
        <v>48</v>
      </c>
      <c r="D23" s="72">
        <v>0.59</v>
      </c>
      <c r="E23" s="72">
        <v>33</v>
      </c>
      <c r="F23" s="72">
        <v>1</v>
      </c>
      <c r="G23" s="72">
        <v>57.5</v>
      </c>
      <c r="H23" s="72">
        <v>19.992999999999999</v>
      </c>
      <c r="I23" s="72">
        <v>1080</v>
      </c>
      <c r="J23" s="72">
        <v>-27.004000000000001</v>
      </c>
      <c r="M23" s="72">
        <v>3.5788999999999999E-3</v>
      </c>
      <c r="P23" s="72">
        <v>0.35661100000000001</v>
      </c>
      <c r="X23" s="72" t="s">
        <v>132</v>
      </c>
      <c r="Y23" s="72" t="s">
        <v>139</v>
      </c>
    </row>
    <row r="24" spans="1:25" x14ac:dyDescent="0.2">
      <c r="A24" s="72">
        <v>9</v>
      </c>
      <c r="B24" s="72" t="s">
        <v>141</v>
      </c>
      <c r="C24" s="72" t="s">
        <v>51</v>
      </c>
      <c r="D24" s="72">
        <v>0.57999999999999996</v>
      </c>
      <c r="E24" s="72">
        <v>33</v>
      </c>
      <c r="F24" s="72">
        <v>1</v>
      </c>
      <c r="G24" s="72">
        <v>57.5</v>
      </c>
      <c r="H24" s="72">
        <v>19.350999999999999</v>
      </c>
      <c r="I24" s="72">
        <v>1047</v>
      </c>
      <c r="J24" s="72">
        <v>-27.012</v>
      </c>
      <c r="M24" s="72">
        <v>3.5788E-3</v>
      </c>
      <c r="P24" s="72">
        <v>0.35660799999999998</v>
      </c>
      <c r="X24" s="72" t="s">
        <v>132</v>
      </c>
      <c r="Y24" s="72" t="s">
        <v>143</v>
      </c>
    </row>
    <row r="25" spans="1:25" x14ac:dyDescent="0.2">
      <c r="A25" s="72">
        <v>14</v>
      </c>
      <c r="B25" s="72" t="s">
        <v>149</v>
      </c>
      <c r="C25" s="72" t="s">
        <v>56</v>
      </c>
      <c r="D25" s="72">
        <v>0.53</v>
      </c>
      <c r="E25" s="72">
        <v>33</v>
      </c>
      <c r="F25" s="72">
        <v>1</v>
      </c>
      <c r="G25" s="72">
        <v>57.5</v>
      </c>
      <c r="H25" s="72">
        <v>18.538</v>
      </c>
      <c r="I25" s="72">
        <v>1002</v>
      </c>
      <c r="J25" s="72">
        <v>-26.992000000000001</v>
      </c>
      <c r="M25" s="72">
        <v>3.5788999999999999E-3</v>
      </c>
      <c r="P25" s="72">
        <v>0.35661599999999999</v>
      </c>
      <c r="X25" s="72" t="s">
        <v>132</v>
      </c>
      <c r="Y25" s="72" t="s">
        <v>151</v>
      </c>
    </row>
    <row r="26" spans="1:25" x14ac:dyDescent="0.2">
      <c r="A26" s="72">
        <v>18</v>
      </c>
      <c r="B26" s="72" t="s">
        <v>155</v>
      </c>
      <c r="C26" s="72" t="s">
        <v>60</v>
      </c>
      <c r="D26" s="72">
        <v>0.53</v>
      </c>
      <c r="E26" s="72">
        <v>33</v>
      </c>
      <c r="F26" s="72">
        <v>1</v>
      </c>
      <c r="G26" s="72">
        <v>57.5</v>
      </c>
      <c r="H26" s="72">
        <v>18.018999999999998</v>
      </c>
      <c r="I26" s="72">
        <v>974</v>
      </c>
      <c r="J26" s="72">
        <v>-27.024999999999999</v>
      </c>
      <c r="M26" s="72">
        <v>3.5788E-3</v>
      </c>
      <c r="P26" s="72">
        <v>0.356603</v>
      </c>
      <c r="X26" s="72" t="s">
        <v>132</v>
      </c>
      <c r="Y26" s="72" t="s">
        <v>157</v>
      </c>
    </row>
    <row r="27" spans="1:25" x14ac:dyDescent="0.2">
      <c r="A27" s="72">
        <v>19</v>
      </c>
      <c r="B27" s="72" t="s">
        <v>158</v>
      </c>
      <c r="C27" s="72" t="s">
        <v>61</v>
      </c>
      <c r="D27" s="72">
        <v>0.53</v>
      </c>
      <c r="E27" s="72">
        <v>33</v>
      </c>
      <c r="F27" s="72">
        <v>1</v>
      </c>
      <c r="G27" s="72">
        <v>57.5</v>
      </c>
      <c r="H27" s="72">
        <v>17.898</v>
      </c>
      <c r="I27" s="72">
        <v>968</v>
      </c>
      <c r="J27" s="72">
        <v>-27.076000000000001</v>
      </c>
      <c r="M27" s="72">
        <v>3.5785999999999999E-3</v>
      </c>
      <c r="P27" s="72">
        <v>0.35658499999999999</v>
      </c>
      <c r="X27" s="72" t="s">
        <v>132</v>
      </c>
      <c r="Y27" s="72" t="s">
        <v>159</v>
      </c>
    </row>
    <row r="28" spans="1:25" x14ac:dyDescent="0.2">
      <c r="A28" s="72">
        <v>21</v>
      </c>
      <c r="B28" s="72" t="s">
        <v>161</v>
      </c>
      <c r="C28" s="72" t="s">
        <v>63</v>
      </c>
      <c r="D28" s="72">
        <v>0.51</v>
      </c>
      <c r="E28" s="72">
        <v>33</v>
      </c>
      <c r="F28" s="72">
        <v>1</v>
      </c>
      <c r="G28" s="72">
        <v>57.5</v>
      </c>
      <c r="H28" s="72">
        <v>17.687000000000001</v>
      </c>
      <c r="I28" s="72">
        <v>955</v>
      </c>
      <c r="J28" s="72">
        <v>-27.039000000000001</v>
      </c>
      <c r="M28" s="72">
        <v>3.5787000000000002E-3</v>
      </c>
      <c r="P28" s="72">
        <v>0.35659800000000003</v>
      </c>
      <c r="X28" s="72" t="s">
        <v>132</v>
      </c>
      <c r="Y28" s="72" t="s">
        <v>162</v>
      </c>
    </row>
    <row r="29" spans="1:25" x14ac:dyDescent="0.2">
      <c r="A29" s="72">
        <v>22</v>
      </c>
      <c r="B29" s="72" t="s">
        <v>161</v>
      </c>
      <c r="C29" s="72" t="s">
        <v>64</v>
      </c>
      <c r="D29" s="72">
        <v>0.55000000000000004</v>
      </c>
      <c r="E29" s="72">
        <v>33</v>
      </c>
      <c r="F29" s="72">
        <v>1</v>
      </c>
      <c r="G29" s="72">
        <v>57.5</v>
      </c>
      <c r="H29" s="72">
        <v>17.565000000000001</v>
      </c>
      <c r="I29" s="72">
        <v>950</v>
      </c>
      <c r="J29" s="72">
        <v>-27.007999999999999</v>
      </c>
      <c r="M29" s="72">
        <v>3.5788999999999999E-3</v>
      </c>
      <c r="P29" s="72">
        <v>0.35660999999999998</v>
      </c>
      <c r="X29" s="72" t="s">
        <v>132</v>
      </c>
      <c r="Y29" s="72" t="s">
        <v>163</v>
      </c>
    </row>
    <row r="30" spans="1:25" x14ac:dyDescent="0.2">
      <c r="A30" s="72">
        <v>23</v>
      </c>
      <c r="B30" s="72" t="s">
        <v>17</v>
      </c>
      <c r="C30" s="72" t="s">
        <v>14</v>
      </c>
      <c r="D30" s="72">
        <v>0.44</v>
      </c>
      <c r="E30" s="72">
        <v>57</v>
      </c>
      <c r="F30" s="72">
        <v>1</v>
      </c>
      <c r="G30" s="72">
        <v>57.5</v>
      </c>
      <c r="H30" s="72">
        <v>17.469000000000001</v>
      </c>
      <c r="I30" s="72">
        <v>943</v>
      </c>
      <c r="J30" s="72">
        <v>-27.09</v>
      </c>
      <c r="M30" s="72">
        <v>3.5785999999999999E-3</v>
      </c>
      <c r="P30" s="72">
        <v>0.35658000000000001</v>
      </c>
      <c r="X30" s="72" t="s">
        <v>132</v>
      </c>
      <c r="Y30" s="72" t="s">
        <v>164</v>
      </c>
    </row>
    <row r="31" spans="1:25" x14ac:dyDescent="0.2">
      <c r="A31" s="72">
        <v>24</v>
      </c>
      <c r="B31" s="72" t="s">
        <v>17</v>
      </c>
      <c r="C31" s="72" t="s">
        <v>15</v>
      </c>
      <c r="D31" s="72">
        <v>0.49</v>
      </c>
      <c r="E31" s="72">
        <v>57</v>
      </c>
      <c r="F31" s="72">
        <v>1</v>
      </c>
      <c r="G31" s="72">
        <v>57.5</v>
      </c>
      <c r="H31" s="72">
        <v>17.45</v>
      </c>
      <c r="I31" s="72">
        <v>942</v>
      </c>
      <c r="J31" s="72">
        <v>-27.11</v>
      </c>
      <c r="M31" s="72">
        <v>3.5785000000000001E-3</v>
      </c>
      <c r="P31" s="72">
        <v>0.356572</v>
      </c>
      <c r="X31" s="72" t="s">
        <v>132</v>
      </c>
      <c r="Y31" s="72" t="s">
        <v>165</v>
      </c>
    </row>
    <row r="32" spans="1:25" x14ac:dyDescent="0.2">
      <c r="A32" s="72">
        <v>25</v>
      </c>
      <c r="B32" s="72" t="s">
        <v>12</v>
      </c>
      <c r="C32" s="72" t="s">
        <v>16</v>
      </c>
      <c r="D32" s="72">
        <v>0.48</v>
      </c>
      <c r="E32" s="72">
        <v>57</v>
      </c>
      <c r="F32" s="72">
        <v>1</v>
      </c>
      <c r="G32" s="72">
        <v>57.5</v>
      </c>
      <c r="H32" s="72">
        <v>17.356999999999999</v>
      </c>
      <c r="I32" s="72">
        <v>939</v>
      </c>
      <c r="J32" s="72">
        <v>-26.998999999999999</v>
      </c>
      <c r="M32" s="72">
        <v>3.5788999999999999E-3</v>
      </c>
      <c r="P32" s="72">
        <v>0.35661300000000001</v>
      </c>
      <c r="X32" s="72" t="s">
        <v>132</v>
      </c>
      <c r="Y32" s="72" t="s">
        <v>166</v>
      </c>
    </row>
    <row r="33" spans="1:25" x14ac:dyDescent="0.2">
      <c r="A33" s="72">
        <v>26</v>
      </c>
      <c r="B33" s="72" t="s">
        <v>12</v>
      </c>
      <c r="C33" s="72" t="s">
        <v>18</v>
      </c>
      <c r="D33" s="72">
        <v>0.54</v>
      </c>
      <c r="E33" s="72">
        <v>57</v>
      </c>
      <c r="F33" s="72">
        <v>1</v>
      </c>
      <c r="G33" s="72">
        <v>57.5</v>
      </c>
      <c r="H33" s="72">
        <v>17.28</v>
      </c>
      <c r="I33" s="72">
        <v>934</v>
      </c>
      <c r="J33" s="72">
        <v>-27.042000000000002</v>
      </c>
      <c r="M33" s="72">
        <v>3.5787000000000002E-3</v>
      </c>
      <c r="P33" s="72">
        <v>0.356597</v>
      </c>
      <c r="X33" s="72" t="s">
        <v>132</v>
      </c>
      <c r="Y33" s="72" t="s">
        <v>167</v>
      </c>
    </row>
    <row r="34" spans="1:25" x14ac:dyDescent="0.2">
      <c r="A34" s="72">
        <v>28</v>
      </c>
      <c r="B34" s="72" t="s">
        <v>168</v>
      </c>
      <c r="C34" s="72" t="s">
        <v>20</v>
      </c>
      <c r="D34" s="72">
        <v>0.48</v>
      </c>
      <c r="E34" s="72">
        <v>33</v>
      </c>
      <c r="F34" s="72">
        <v>1</v>
      </c>
      <c r="G34" s="72">
        <v>57.5</v>
      </c>
      <c r="H34" s="72">
        <v>17.108000000000001</v>
      </c>
      <c r="I34" s="72">
        <v>925</v>
      </c>
      <c r="J34" s="72">
        <v>-27.033999999999999</v>
      </c>
      <c r="M34" s="72">
        <v>3.5788E-3</v>
      </c>
      <c r="P34" s="72">
        <v>0.35659999999999997</v>
      </c>
      <c r="X34" s="72" t="s">
        <v>132</v>
      </c>
      <c r="Y34" s="72" t="s">
        <v>170</v>
      </c>
    </row>
    <row r="35" spans="1:25" x14ac:dyDescent="0.2">
      <c r="A35" s="72">
        <v>34</v>
      </c>
      <c r="B35" s="72" t="s">
        <v>179</v>
      </c>
      <c r="C35" s="72" t="s">
        <v>44</v>
      </c>
      <c r="D35" s="72">
        <v>0.53</v>
      </c>
      <c r="E35" s="72">
        <v>33</v>
      </c>
      <c r="F35" s="72">
        <v>1</v>
      </c>
      <c r="G35" s="72">
        <v>57.5</v>
      </c>
      <c r="H35" s="72">
        <v>30.446999999999999</v>
      </c>
      <c r="I35" s="72">
        <v>1647</v>
      </c>
      <c r="J35" s="72">
        <v>-27.06</v>
      </c>
      <c r="M35" s="72">
        <v>3.5787000000000002E-3</v>
      </c>
      <c r="P35" s="72">
        <v>0.35659099999999999</v>
      </c>
      <c r="X35" s="72" t="s">
        <v>180</v>
      </c>
      <c r="Y35" s="72" t="s">
        <v>181</v>
      </c>
    </row>
    <row r="36" spans="1:25" x14ac:dyDescent="0.2">
      <c r="A36" s="72">
        <v>35</v>
      </c>
      <c r="B36" s="72" t="s">
        <v>179</v>
      </c>
      <c r="C36" s="72" t="s">
        <v>45</v>
      </c>
      <c r="D36" s="72">
        <v>0.55000000000000004</v>
      </c>
      <c r="E36" s="72">
        <v>33</v>
      </c>
      <c r="F36" s="72">
        <v>1</v>
      </c>
      <c r="G36" s="72">
        <v>57.5</v>
      </c>
      <c r="H36" s="72">
        <v>30.457000000000001</v>
      </c>
      <c r="I36" s="72">
        <v>1648</v>
      </c>
      <c r="J36" s="72">
        <v>-27.052</v>
      </c>
      <c r="M36" s="72">
        <v>3.5787000000000002E-3</v>
      </c>
      <c r="P36" s="72">
        <v>0.35659400000000002</v>
      </c>
      <c r="X36" s="72" t="s">
        <v>180</v>
      </c>
      <c r="Y36" s="72" t="s">
        <v>182</v>
      </c>
    </row>
    <row r="37" spans="1:25" x14ac:dyDescent="0.2">
      <c r="A37" s="72">
        <v>36</v>
      </c>
      <c r="B37" s="72" t="s">
        <v>65</v>
      </c>
      <c r="C37" s="72" t="s">
        <v>46</v>
      </c>
      <c r="E37" s="72">
        <v>98</v>
      </c>
      <c r="F37" s="72">
        <v>1</v>
      </c>
      <c r="G37" s="72">
        <v>57.5</v>
      </c>
      <c r="H37" s="72">
        <v>30.815000000000001</v>
      </c>
      <c r="I37" s="72">
        <v>1668</v>
      </c>
      <c r="J37" s="72">
        <v>-27.010999999999999</v>
      </c>
      <c r="M37" s="72">
        <v>3.5788E-3</v>
      </c>
      <c r="P37" s="72">
        <v>0.35660900000000001</v>
      </c>
      <c r="X37" s="72" t="s">
        <v>180</v>
      </c>
      <c r="Y37" s="72" t="s">
        <v>183</v>
      </c>
    </row>
    <row r="38" spans="1:25" x14ac:dyDescent="0.2">
      <c r="A38" s="72">
        <v>8</v>
      </c>
      <c r="B38" s="72" t="s">
        <v>141</v>
      </c>
      <c r="C38" s="72" t="s">
        <v>50</v>
      </c>
      <c r="D38" s="72">
        <v>0.47</v>
      </c>
      <c r="E38" s="72">
        <v>33</v>
      </c>
      <c r="F38" s="72">
        <v>2</v>
      </c>
      <c r="G38" s="72">
        <v>91.3</v>
      </c>
      <c r="H38" s="72">
        <v>19.585999999999999</v>
      </c>
      <c r="I38" s="72">
        <v>1056</v>
      </c>
      <c r="J38" s="72">
        <v>-27.07</v>
      </c>
      <c r="M38" s="72">
        <v>3.5785999999999999E-3</v>
      </c>
      <c r="P38" s="72">
        <v>0.35658699999999999</v>
      </c>
      <c r="X38" s="72" t="s">
        <v>132</v>
      </c>
      <c r="Y38" s="72" t="s">
        <v>142</v>
      </c>
    </row>
    <row r="39" spans="1:25" x14ac:dyDescent="0.2">
      <c r="A39" s="72">
        <v>28</v>
      </c>
      <c r="B39" s="72" t="s">
        <v>168</v>
      </c>
      <c r="C39" s="72" t="s">
        <v>20</v>
      </c>
      <c r="D39" s="72">
        <v>0.48</v>
      </c>
      <c r="E39" s="72">
        <v>33</v>
      </c>
      <c r="F39" s="72">
        <v>2</v>
      </c>
      <c r="G39" s="72">
        <v>91.8</v>
      </c>
      <c r="H39" s="72">
        <v>17.113</v>
      </c>
      <c r="I39" s="72">
        <v>923</v>
      </c>
      <c r="J39" s="72">
        <v>-27.07</v>
      </c>
      <c r="M39" s="72">
        <v>3.5785999999999999E-3</v>
      </c>
      <c r="P39" s="72">
        <v>0.35658699999999999</v>
      </c>
      <c r="X39" s="72" t="s">
        <v>132</v>
      </c>
      <c r="Y39" s="72" t="s">
        <v>170</v>
      </c>
    </row>
    <row r="40" spans="1:25" x14ac:dyDescent="0.2">
      <c r="A40" s="72">
        <v>20</v>
      </c>
      <c r="B40" s="72" t="s">
        <v>158</v>
      </c>
      <c r="C40" s="72" t="s">
        <v>62</v>
      </c>
      <c r="D40" s="72">
        <v>0.45</v>
      </c>
      <c r="E40" s="72">
        <v>33</v>
      </c>
      <c r="F40" s="72">
        <v>2</v>
      </c>
      <c r="G40" s="72">
        <v>92.6</v>
      </c>
      <c r="H40" s="72">
        <v>17.812000000000001</v>
      </c>
      <c r="I40" s="72">
        <v>961</v>
      </c>
      <c r="J40" s="72">
        <v>-27.07</v>
      </c>
      <c r="M40" s="72">
        <v>3.5785999999999999E-3</v>
      </c>
      <c r="P40" s="72">
        <v>0.35658699999999999</v>
      </c>
      <c r="X40" s="72" t="s">
        <v>132</v>
      </c>
      <c r="Y40" s="72" t="s">
        <v>160</v>
      </c>
    </row>
    <row r="41" spans="1:25" x14ac:dyDescent="0.2">
      <c r="A41" s="72">
        <v>3</v>
      </c>
      <c r="B41" s="72" t="s">
        <v>17</v>
      </c>
      <c r="C41" s="72" t="s">
        <v>45</v>
      </c>
      <c r="D41" s="72">
        <v>0.63</v>
      </c>
      <c r="E41" s="72">
        <v>57</v>
      </c>
      <c r="F41" s="72">
        <v>2</v>
      </c>
      <c r="G41" s="72">
        <v>92.8</v>
      </c>
      <c r="H41" s="72">
        <v>20.058</v>
      </c>
      <c r="I41" s="72">
        <v>1083</v>
      </c>
      <c r="J41" s="72">
        <v>-27.07</v>
      </c>
      <c r="M41" s="72">
        <v>3.5785999999999999E-3</v>
      </c>
      <c r="P41" s="72">
        <v>0.35658699999999999</v>
      </c>
      <c r="X41" s="72" t="s">
        <v>132</v>
      </c>
      <c r="Y41" s="72" t="s">
        <v>135</v>
      </c>
    </row>
    <row r="42" spans="1:25" x14ac:dyDescent="0.2">
      <c r="A42" s="72">
        <v>24</v>
      </c>
      <c r="B42" s="72" t="s">
        <v>17</v>
      </c>
      <c r="C42" s="72" t="s">
        <v>15</v>
      </c>
      <c r="D42" s="72">
        <v>0.49</v>
      </c>
      <c r="E42" s="72">
        <v>57</v>
      </c>
      <c r="F42" s="72">
        <v>2</v>
      </c>
      <c r="G42" s="72">
        <v>93.8</v>
      </c>
      <c r="H42" s="72">
        <v>17.440999999999999</v>
      </c>
      <c r="I42" s="72">
        <v>941</v>
      </c>
      <c r="J42" s="72">
        <v>-27.07</v>
      </c>
      <c r="M42" s="72">
        <v>3.5785999999999999E-3</v>
      </c>
      <c r="P42" s="72">
        <v>0.35658699999999999</v>
      </c>
      <c r="X42" s="72" t="s">
        <v>132</v>
      </c>
      <c r="Y42" s="72" t="s">
        <v>165</v>
      </c>
    </row>
    <row r="43" spans="1:25" x14ac:dyDescent="0.2">
      <c r="A43" s="72">
        <v>4</v>
      </c>
      <c r="B43" s="72" t="s">
        <v>12</v>
      </c>
      <c r="C43" s="72" t="s">
        <v>46</v>
      </c>
      <c r="D43" s="72">
        <v>0.5</v>
      </c>
      <c r="E43" s="72">
        <v>57</v>
      </c>
      <c r="F43" s="72">
        <v>2</v>
      </c>
      <c r="G43" s="72">
        <v>106.2</v>
      </c>
      <c r="H43" s="72">
        <v>20.189</v>
      </c>
      <c r="I43" s="72">
        <v>1088</v>
      </c>
      <c r="J43" s="72">
        <v>-27.07</v>
      </c>
      <c r="M43" s="72">
        <v>3.5785999999999999E-3</v>
      </c>
      <c r="P43" s="72">
        <v>0.35658699999999999</v>
      </c>
      <c r="X43" s="72" t="s">
        <v>132</v>
      </c>
      <c r="Y43" s="72" t="s">
        <v>136</v>
      </c>
    </row>
    <row r="44" spans="1:25" x14ac:dyDescent="0.2">
      <c r="A44" s="72">
        <v>31</v>
      </c>
      <c r="B44" s="72" t="s">
        <v>173</v>
      </c>
      <c r="C44" s="72" t="s">
        <v>92</v>
      </c>
      <c r="D44" s="72">
        <v>0.49</v>
      </c>
      <c r="E44" s="72">
        <v>33</v>
      </c>
      <c r="F44" s="72">
        <v>2</v>
      </c>
      <c r="G44" s="72">
        <v>106.4</v>
      </c>
      <c r="H44" s="72">
        <v>16.849</v>
      </c>
      <c r="I44" s="72">
        <v>910</v>
      </c>
      <c r="J44" s="72">
        <v>-27.07</v>
      </c>
      <c r="M44" s="72">
        <v>3.5785999999999999E-3</v>
      </c>
      <c r="P44" s="72">
        <v>0.35658699999999999</v>
      </c>
      <c r="X44" s="72" t="s">
        <v>132</v>
      </c>
      <c r="Y44" s="72" t="s">
        <v>175</v>
      </c>
    </row>
    <row r="45" spans="1:25" x14ac:dyDescent="0.2">
      <c r="A45" s="72">
        <v>13</v>
      </c>
      <c r="B45" s="72" t="s">
        <v>149</v>
      </c>
      <c r="C45" s="72" t="s">
        <v>55</v>
      </c>
      <c r="D45" s="72">
        <v>0.47</v>
      </c>
      <c r="E45" s="72">
        <v>33</v>
      </c>
      <c r="F45" s="72">
        <v>2</v>
      </c>
      <c r="G45" s="72">
        <v>106.8</v>
      </c>
      <c r="H45" s="72">
        <v>18.725000000000001</v>
      </c>
      <c r="I45" s="72">
        <v>1009</v>
      </c>
      <c r="J45" s="72">
        <v>-27.07</v>
      </c>
      <c r="M45" s="72">
        <v>3.5785999999999999E-3</v>
      </c>
      <c r="P45" s="72">
        <v>0.35658699999999999</v>
      </c>
      <c r="X45" s="72" t="s">
        <v>132</v>
      </c>
      <c r="Y45" s="72" t="s">
        <v>150</v>
      </c>
    </row>
    <row r="46" spans="1:25" x14ac:dyDescent="0.2">
      <c r="A46" s="72">
        <v>33</v>
      </c>
      <c r="B46" s="72" t="s">
        <v>176</v>
      </c>
      <c r="C46" s="72" t="s">
        <v>94</v>
      </c>
      <c r="D46" s="72">
        <v>0.53</v>
      </c>
      <c r="E46" s="72">
        <v>33</v>
      </c>
      <c r="F46" s="72">
        <v>2</v>
      </c>
      <c r="G46" s="72">
        <v>106.8</v>
      </c>
      <c r="H46" s="72">
        <v>16.672999999999998</v>
      </c>
      <c r="I46" s="72">
        <v>901</v>
      </c>
      <c r="J46" s="72">
        <v>-27.07</v>
      </c>
      <c r="M46" s="72">
        <v>3.5785999999999999E-3</v>
      </c>
      <c r="P46" s="72">
        <v>0.35658699999999999</v>
      </c>
      <c r="X46" s="72" t="s">
        <v>132</v>
      </c>
      <c r="Y46" s="72" t="s">
        <v>178</v>
      </c>
    </row>
    <row r="47" spans="1:25" x14ac:dyDescent="0.2">
      <c r="A47" s="72">
        <v>5</v>
      </c>
      <c r="B47" s="72" t="s">
        <v>12</v>
      </c>
      <c r="C47" s="72" t="s">
        <v>47</v>
      </c>
      <c r="D47" s="72">
        <v>0.47</v>
      </c>
      <c r="E47" s="72">
        <v>57</v>
      </c>
      <c r="F47" s="72">
        <v>2</v>
      </c>
      <c r="G47" s="72">
        <v>107</v>
      </c>
      <c r="H47" s="72">
        <v>20.039000000000001</v>
      </c>
      <c r="I47" s="72">
        <v>1081</v>
      </c>
      <c r="J47" s="72">
        <v>-27.07</v>
      </c>
      <c r="M47" s="72">
        <v>3.5785999999999999E-3</v>
      </c>
      <c r="P47" s="72">
        <v>0.35658699999999999</v>
      </c>
      <c r="X47" s="72" t="s">
        <v>132</v>
      </c>
      <c r="Y47" s="72" t="s">
        <v>137</v>
      </c>
    </row>
    <row r="48" spans="1:25" x14ac:dyDescent="0.2">
      <c r="A48" s="72">
        <v>27</v>
      </c>
      <c r="B48" s="72" t="s">
        <v>168</v>
      </c>
      <c r="C48" s="72" t="s">
        <v>19</v>
      </c>
      <c r="D48" s="72">
        <v>0.56000000000000005</v>
      </c>
      <c r="E48" s="72">
        <v>33</v>
      </c>
      <c r="F48" s="72">
        <v>2</v>
      </c>
      <c r="G48" s="72">
        <v>107</v>
      </c>
      <c r="H48" s="72">
        <v>17.202999999999999</v>
      </c>
      <c r="I48" s="72">
        <v>929</v>
      </c>
      <c r="J48" s="72">
        <v>-27.07</v>
      </c>
      <c r="M48" s="72">
        <v>3.5785999999999999E-3</v>
      </c>
      <c r="P48" s="72">
        <v>0.35658699999999999</v>
      </c>
      <c r="X48" s="72" t="s">
        <v>132</v>
      </c>
      <c r="Y48" s="72" t="s">
        <v>169</v>
      </c>
    </row>
    <row r="49" spans="1:25" x14ac:dyDescent="0.2">
      <c r="A49" s="72">
        <v>29</v>
      </c>
      <c r="B49" s="72" t="s">
        <v>171</v>
      </c>
      <c r="C49" s="72" t="s">
        <v>21</v>
      </c>
      <c r="D49" s="72">
        <v>0.49</v>
      </c>
      <c r="E49" s="72">
        <v>33</v>
      </c>
      <c r="F49" s="72">
        <v>2</v>
      </c>
      <c r="G49" s="72">
        <v>107</v>
      </c>
      <c r="H49" s="72">
        <v>17.024000000000001</v>
      </c>
      <c r="I49" s="72">
        <v>918</v>
      </c>
      <c r="J49" s="72">
        <v>-27.07</v>
      </c>
      <c r="M49" s="72">
        <v>3.5785999999999999E-3</v>
      </c>
      <c r="P49" s="72">
        <v>0.35658699999999999</v>
      </c>
      <c r="X49" s="72" t="s">
        <v>132</v>
      </c>
      <c r="Y49" s="72" t="s">
        <v>172</v>
      </c>
    </row>
    <row r="50" spans="1:25" x14ac:dyDescent="0.2">
      <c r="A50" s="72">
        <v>2</v>
      </c>
      <c r="B50" s="72" t="s">
        <v>17</v>
      </c>
      <c r="C50" s="72" t="s">
        <v>44</v>
      </c>
      <c r="D50" s="72">
        <v>0.5</v>
      </c>
      <c r="E50" s="72">
        <v>57</v>
      </c>
      <c r="F50" s="72">
        <v>2</v>
      </c>
      <c r="G50" s="72">
        <v>107.2</v>
      </c>
      <c r="H50" s="72">
        <v>19.986999999999998</v>
      </c>
      <c r="I50" s="72">
        <v>1079</v>
      </c>
      <c r="J50" s="72">
        <v>-27.07</v>
      </c>
      <c r="M50" s="72">
        <v>3.5785999999999999E-3</v>
      </c>
      <c r="P50" s="72">
        <v>0.35658699999999999</v>
      </c>
      <c r="X50" s="72" t="s">
        <v>132</v>
      </c>
      <c r="Y50" s="72" t="s">
        <v>134</v>
      </c>
    </row>
    <row r="51" spans="1:25" x14ac:dyDescent="0.2">
      <c r="A51" s="72">
        <v>6</v>
      </c>
      <c r="B51" s="72" t="s">
        <v>138</v>
      </c>
      <c r="C51" s="72" t="s">
        <v>48</v>
      </c>
      <c r="D51" s="72">
        <v>0.59</v>
      </c>
      <c r="E51" s="72">
        <v>33</v>
      </c>
      <c r="F51" s="72">
        <v>2</v>
      </c>
      <c r="G51" s="72">
        <v>107.2</v>
      </c>
      <c r="H51" s="72">
        <v>19.940000000000001</v>
      </c>
      <c r="I51" s="72">
        <v>1079</v>
      </c>
      <c r="J51" s="72">
        <v>-27.07</v>
      </c>
      <c r="M51" s="72">
        <v>3.5785999999999999E-3</v>
      </c>
      <c r="P51" s="72">
        <v>0.35658699999999999</v>
      </c>
      <c r="X51" s="72" t="s">
        <v>132</v>
      </c>
      <c r="Y51" s="72" t="s">
        <v>139</v>
      </c>
    </row>
    <row r="52" spans="1:25" x14ac:dyDescent="0.2">
      <c r="A52" s="72">
        <v>7</v>
      </c>
      <c r="B52" s="72" t="s">
        <v>138</v>
      </c>
      <c r="C52" s="72" t="s">
        <v>49</v>
      </c>
      <c r="D52" s="72">
        <v>0.56000000000000005</v>
      </c>
      <c r="E52" s="72">
        <v>33</v>
      </c>
      <c r="F52" s="72">
        <v>2</v>
      </c>
      <c r="G52" s="72">
        <v>107.2</v>
      </c>
      <c r="H52" s="72">
        <v>19.757999999999999</v>
      </c>
      <c r="I52" s="72">
        <v>1067</v>
      </c>
      <c r="J52" s="72">
        <v>-27.07</v>
      </c>
      <c r="M52" s="72">
        <v>3.5785999999999999E-3</v>
      </c>
      <c r="P52" s="72">
        <v>0.35658699999999999</v>
      </c>
      <c r="X52" s="72" t="s">
        <v>132</v>
      </c>
      <c r="Y52" s="72" t="s">
        <v>140</v>
      </c>
    </row>
    <row r="53" spans="1:25" x14ac:dyDescent="0.2">
      <c r="A53" s="72">
        <v>9</v>
      </c>
      <c r="B53" s="72" t="s">
        <v>141</v>
      </c>
      <c r="C53" s="72" t="s">
        <v>51</v>
      </c>
      <c r="D53" s="72">
        <v>0.57999999999999996</v>
      </c>
      <c r="E53" s="72">
        <v>33</v>
      </c>
      <c r="F53" s="72">
        <v>2</v>
      </c>
      <c r="G53" s="72">
        <v>107.2</v>
      </c>
      <c r="H53" s="72">
        <v>19.373000000000001</v>
      </c>
      <c r="I53" s="72">
        <v>1047</v>
      </c>
      <c r="J53" s="72">
        <v>-27.07</v>
      </c>
      <c r="M53" s="72">
        <v>3.5785999999999999E-3</v>
      </c>
      <c r="P53" s="72">
        <v>0.35658699999999999</v>
      </c>
      <c r="X53" s="72" t="s">
        <v>132</v>
      </c>
      <c r="Y53" s="72" t="s">
        <v>143</v>
      </c>
    </row>
    <row r="54" spans="1:25" x14ac:dyDescent="0.2">
      <c r="A54" s="72">
        <v>10</v>
      </c>
      <c r="B54" s="72" t="s">
        <v>144</v>
      </c>
      <c r="C54" s="72" t="s">
        <v>52</v>
      </c>
      <c r="D54" s="72">
        <v>0.59</v>
      </c>
      <c r="E54" s="72">
        <v>33</v>
      </c>
      <c r="F54" s="72">
        <v>2</v>
      </c>
      <c r="G54" s="72">
        <v>107.2</v>
      </c>
      <c r="H54" s="72">
        <v>19.209</v>
      </c>
      <c r="I54" s="72">
        <v>1037</v>
      </c>
      <c r="J54" s="72">
        <v>-27.07</v>
      </c>
      <c r="M54" s="72">
        <v>3.5785999999999999E-3</v>
      </c>
      <c r="P54" s="72">
        <v>0.35658699999999999</v>
      </c>
      <c r="X54" s="72" t="s">
        <v>132</v>
      </c>
      <c r="Y54" s="72" t="s">
        <v>145</v>
      </c>
    </row>
    <row r="55" spans="1:25" x14ac:dyDescent="0.2">
      <c r="A55" s="72">
        <v>11</v>
      </c>
      <c r="B55" s="72" t="s">
        <v>144</v>
      </c>
      <c r="C55" s="72" t="s">
        <v>53</v>
      </c>
      <c r="D55" s="72">
        <v>0.47</v>
      </c>
      <c r="E55" s="72">
        <v>33</v>
      </c>
      <c r="F55" s="72">
        <v>2</v>
      </c>
      <c r="G55" s="72">
        <v>107.2</v>
      </c>
      <c r="H55" s="72">
        <v>19.010000000000002</v>
      </c>
      <c r="I55" s="72">
        <v>1027</v>
      </c>
      <c r="J55" s="72">
        <v>-27.07</v>
      </c>
      <c r="M55" s="72">
        <v>3.5785999999999999E-3</v>
      </c>
      <c r="P55" s="72">
        <v>0.35658699999999999</v>
      </c>
      <c r="X55" s="72" t="s">
        <v>132</v>
      </c>
      <c r="Y55" s="72" t="s">
        <v>146</v>
      </c>
    </row>
    <row r="56" spans="1:25" x14ac:dyDescent="0.2">
      <c r="A56" s="72">
        <v>12</v>
      </c>
      <c r="B56" s="72" t="s">
        <v>147</v>
      </c>
      <c r="C56" s="72" t="s">
        <v>54</v>
      </c>
      <c r="D56" s="72">
        <v>0.44</v>
      </c>
      <c r="E56" s="72">
        <v>33</v>
      </c>
      <c r="F56" s="72">
        <v>2</v>
      </c>
      <c r="G56" s="72">
        <v>107.2</v>
      </c>
      <c r="H56" s="72">
        <v>18.879000000000001</v>
      </c>
      <c r="I56" s="72">
        <v>1020</v>
      </c>
      <c r="J56" s="72">
        <v>-27.07</v>
      </c>
      <c r="M56" s="72">
        <v>3.5785999999999999E-3</v>
      </c>
      <c r="P56" s="72">
        <v>0.35658699999999999</v>
      </c>
      <c r="X56" s="72" t="s">
        <v>132</v>
      </c>
      <c r="Y56" s="72" t="s">
        <v>148</v>
      </c>
    </row>
    <row r="57" spans="1:25" x14ac:dyDescent="0.2">
      <c r="A57" s="72">
        <v>14</v>
      </c>
      <c r="B57" s="72" t="s">
        <v>149</v>
      </c>
      <c r="C57" s="72" t="s">
        <v>56</v>
      </c>
      <c r="D57" s="72">
        <v>0.53</v>
      </c>
      <c r="E57" s="72">
        <v>33</v>
      </c>
      <c r="F57" s="72">
        <v>2</v>
      </c>
      <c r="G57" s="72">
        <v>107.2</v>
      </c>
      <c r="H57" s="72">
        <v>18.54</v>
      </c>
      <c r="I57" s="72">
        <v>1001</v>
      </c>
      <c r="J57" s="72">
        <v>-27.07</v>
      </c>
      <c r="M57" s="72">
        <v>3.5785999999999999E-3</v>
      </c>
      <c r="P57" s="72">
        <v>0.35658699999999999</v>
      </c>
      <c r="X57" s="72" t="s">
        <v>132</v>
      </c>
      <c r="Y57" s="72" t="s">
        <v>151</v>
      </c>
    </row>
    <row r="58" spans="1:25" x14ac:dyDescent="0.2">
      <c r="A58" s="72">
        <v>15</v>
      </c>
      <c r="B58" s="72" t="s">
        <v>152</v>
      </c>
      <c r="C58" s="72" t="s">
        <v>57</v>
      </c>
      <c r="D58" s="72">
        <v>0.49</v>
      </c>
      <c r="E58" s="72">
        <v>33</v>
      </c>
      <c r="F58" s="72">
        <v>2</v>
      </c>
      <c r="G58" s="72">
        <v>107.2</v>
      </c>
      <c r="H58" s="72">
        <v>18.395</v>
      </c>
      <c r="I58" s="72">
        <v>994</v>
      </c>
      <c r="J58" s="72">
        <v>-27.07</v>
      </c>
      <c r="M58" s="72">
        <v>3.5785999999999999E-3</v>
      </c>
      <c r="P58" s="72">
        <v>0.35658699999999999</v>
      </c>
      <c r="X58" s="72" t="s">
        <v>132</v>
      </c>
      <c r="Y58" s="72" t="s">
        <v>153</v>
      </c>
    </row>
    <row r="59" spans="1:25" x14ac:dyDescent="0.2">
      <c r="A59" s="72">
        <v>16</v>
      </c>
      <c r="B59" s="72" t="s">
        <v>152</v>
      </c>
      <c r="C59" s="72" t="s">
        <v>58</v>
      </c>
      <c r="D59" s="72">
        <v>0.46</v>
      </c>
      <c r="E59" s="72">
        <v>33</v>
      </c>
      <c r="F59" s="72">
        <v>2</v>
      </c>
      <c r="G59" s="72">
        <v>107.2</v>
      </c>
      <c r="H59" s="72">
        <v>18.254999999999999</v>
      </c>
      <c r="I59" s="72">
        <v>986</v>
      </c>
      <c r="J59" s="72">
        <v>-27.07</v>
      </c>
      <c r="M59" s="72">
        <v>3.5785999999999999E-3</v>
      </c>
      <c r="P59" s="72">
        <v>0.35658699999999999</v>
      </c>
      <c r="X59" s="72" t="s">
        <v>132</v>
      </c>
      <c r="Y59" s="72" t="s">
        <v>154</v>
      </c>
    </row>
    <row r="60" spans="1:25" x14ac:dyDescent="0.2">
      <c r="A60" s="72">
        <v>17</v>
      </c>
      <c r="B60" s="72" t="s">
        <v>155</v>
      </c>
      <c r="C60" s="72" t="s">
        <v>59</v>
      </c>
      <c r="D60" s="72">
        <v>0.61</v>
      </c>
      <c r="E60" s="72">
        <v>33</v>
      </c>
      <c r="F60" s="72">
        <v>2</v>
      </c>
      <c r="G60" s="72">
        <v>107.2</v>
      </c>
      <c r="H60" s="72">
        <v>18.111999999999998</v>
      </c>
      <c r="I60" s="72">
        <v>980</v>
      </c>
      <c r="J60" s="72">
        <v>-27.07</v>
      </c>
      <c r="M60" s="72">
        <v>3.5785999999999999E-3</v>
      </c>
      <c r="P60" s="72">
        <v>0.35658699999999999</v>
      </c>
      <c r="X60" s="72" t="s">
        <v>132</v>
      </c>
      <c r="Y60" s="72" t="s">
        <v>156</v>
      </c>
    </row>
    <row r="61" spans="1:25" x14ac:dyDescent="0.2">
      <c r="A61" s="72">
        <v>18</v>
      </c>
      <c r="B61" s="72" t="s">
        <v>155</v>
      </c>
      <c r="C61" s="72" t="s">
        <v>60</v>
      </c>
      <c r="D61" s="72">
        <v>0.53</v>
      </c>
      <c r="E61" s="72">
        <v>33</v>
      </c>
      <c r="F61" s="72">
        <v>2</v>
      </c>
      <c r="G61" s="72">
        <v>107.2</v>
      </c>
      <c r="H61" s="72">
        <v>18.021000000000001</v>
      </c>
      <c r="I61" s="72">
        <v>973</v>
      </c>
      <c r="J61" s="72">
        <v>-27.07</v>
      </c>
      <c r="M61" s="72">
        <v>3.5785999999999999E-3</v>
      </c>
      <c r="P61" s="72">
        <v>0.35658699999999999</v>
      </c>
      <c r="X61" s="72" t="s">
        <v>132</v>
      </c>
      <c r="Y61" s="72" t="s">
        <v>157</v>
      </c>
    </row>
    <row r="62" spans="1:25" x14ac:dyDescent="0.2">
      <c r="A62" s="72">
        <v>19</v>
      </c>
      <c r="B62" s="72" t="s">
        <v>158</v>
      </c>
      <c r="C62" s="72" t="s">
        <v>61</v>
      </c>
      <c r="D62" s="72">
        <v>0.53</v>
      </c>
      <c r="E62" s="72">
        <v>33</v>
      </c>
      <c r="F62" s="72">
        <v>2</v>
      </c>
      <c r="G62" s="72">
        <v>107.2</v>
      </c>
      <c r="H62" s="72">
        <v>17.899999999999999</v>
      </c>
      <c r="I62" s="72">
        <v>967</v>
      </c>
      <c r="J62" s="72">
        <v>-27.07</v>
      </c>
      <c r="M62" s="72">
        <v>3.5785999999999999E-3</v>
      </c>
      <c r="P62" s="72">
        <v>0.35658699999999999</v>
      </c>
      <c r="X62" s="72" t="s">
        <v>132</v>
      </c>
      <c r="Y62" s="72" t="s">
        <v>159</v>
      </c>
    </row>
    <row r="63" spans="1:25" x14ac:dyDescent="0.2">
      <c r="A63" s="72">
        <v>21</v>
      </c>
      <c r="B63" s="72" t="s">
        <v>161</v>
      </c>
      <c r="C63" s="72" t="s">
        <v>63</v>
      </c>
      <c r="D63" s="72">
        <v>0.51</v>
      </c>
      <c r="E63" s="72">
        <v>33</v>
      </c>
      <c r="F63" s="72">
        <v>2</v>
      </c>
      <c r="G63" s="72">
        <v>107.2</v>
      </c>
      <c r="H63" s="72">
        <v>17.673999999999999</v>
      </c>
      <c r="I63" s="72">
        <v>955</v>
      </c>
      <c r="J63" s="72">
        <v>-27.07</v>
      </c>
      <c r="M63" s="72">
        <v>3.5785999999999999E-3</v>
      </c>
      <c r="P63" s="72">
        <v>0.35658699999999999</v>
      </c>
      <c r="X63" s="72" t="s">
        <v>132</v>
      </c>
      <c r="Y63" s="72" t="s">
        <v>162</v>
      </c>
    </row>
    <row r="64" spans="1:25" x14ac:dyDescent="0.2">
      <c r="A64" s="72">
        <v>22</v>
      </c>
      <c r="B64" s="72" t="s">
        <v>161</v>
      </c>
      <c r="C64" s="72" t="s">
        <v>64</v>
      </c>
      <c r="D64" s="72">
        <v>0.55000000000000004</v>
      </c>
      <c r="E64" s="72">
        <v>33</v>
      </c>
      <c r="F64" s="72">
        <v>2</v>
      </c>
      <c r="G64" s="72">
        <v>107.2</v>
      </c>
      <c r="H64" s="72">
        <v>17.588000000000001</v>
      </c>
      <c r="I64" s="72">
        <v>950</v>
      </c>
      <c r="J64" s="72">
        <v>-27.07</v>
      </c>
      <c r="M64" s="72">
        <v>3.5785999999999999E-3</v>
      </c>
      <c r="P64" s="72">
        <v>0.35658699999999999</v>
      </c>
      <c r="X64" s="72" t="s">
        <v>132</v>
      </c>
      <c r="Y64" s="72" t="s">
        <v>163</v>
      </c>
    </row>
    <row r="65" spans="1:25" x14ac:dyDescent="0.2">
      <c r="A65" s="72">
        <v>23</v>
      </c>
      <c r="B65" s="72" t="s">
        <v>17</v>
      </c>
      <c r="C65" s="72" t="s">
        <v>14</v>
      </c>
      <c r="D65" s="72">
        <v>0.44</v>
      </c>
      <c r="E65" s="72">
        <v>57</v>
      </c>
      <c r="F65" s="72">
        <v>2</v>
      </c>
      <c r="G65" s="72">
        <v>107.2</v>
      </c>
      <c r="H65" s="72">
        <v>17.457000000000001</v>
      </c>
      <c r="I65" s="72">
        <v>942</v>
      </c>
      <c r="J65" s="72">
        <v>-27.07</v>
      </c>
      <c r="M65" s="72">
        <v>3.5785999999999999E-3</v>
      </c>
      <c r="P65" s="72">
        <v>0.35658699999999999</v>
      </c>
      <c r="X65" s="72" t="s">
        <v>132</v>
      </c>
      <c r="Y65" s="72" t="s">
        <v>164</v>
      </c>
    </row>
    <row r="66" spans="1:25" x14ac:dyDescent="0.2">
      <c r="A66" s="72">
        <v>25</v>
      </c>
      <c r="B66" s="72" t="s">
        <v>12</v>
      </c>
      <c r="C66" s="72" t="s">
        <v>16</v>
      </c>
      <c r="D66" s="72">
        <v>0.48</v>
      </c>
      <c r="E66" s="72">
        <v>57</v>
      </c>
      <c r="F66" s="72">
        <v>2</v>
      </c>
      <c r="G66" s="72">
        <v>107.2</v>
      </c>
      <c r="H66" s="72">
        <v>17.378</v>
      </c>
      <c r="I66" s="72">
        <v>939</v>
      </c>
      <c r="J66" s="72">
        <v>-27.07</v>
      </c>
      <c r="M66" s="72">
        <v>3.5785999999999999E-3</v>
      </c>
      <c r="P66" s="72">
        <v>0.35658699999999999</v>
      </c>
      <c r="X66" s="72" t="s">
        <v>132</v>
      </c>
      <c r="Y66" s="72" t="s">
        <v>166</v>
      </c>
    </row>
    <row r="67" spans="1:25" x14ac:dyDescent="0.2">
      <c r="A67" s="72">
        <v>26</v>
      </c>
      <c r="B67" s="72" t="s">
        <v>12</v>
      </c>
      <c r="C67" s="72" t="s">
        <v>18</v>
      </c>
      <c r="D67" s="72">
        <v>0.54</v>
      </c>
      <c r="E67" s="72">
        <v>57</v>
      </c>
      <c r="F67" s="72">
        <v>2</v>
      </c>
      <c r="G67" s="72">
        <v>107.2</v>
      </c>
      <c r="H67" s="72">
        <v>17.286000000000001</v>
      </c>
      <c r="I67" s="72">
        <v>933</v>
      </c>
      <c r="J67" s="72">
        <v>-27.07</v>
      </c>
      <c r="M67" s="72">
        <v>3.5785999999999999E-3</v>
      </c>
      <c r="P67" s="72">
        <v>0.35658699999999999</v>
      </c>
      <c r="X67" s="72" t="s">
        <v>132</v>
      </c>
      <c r="Y67" s="72" t="s">
        <v>167</v>
      </c>
    </row>
    <row r="68" spans="1:25" x14ac:dyDescent="0.2">
      <c r="A68" s="72">
        <v>30</v>
      </c>
      <c r="B68" s="72" t="s">
        <v>173</v>
      </c>
      <c r="C68" s="72" t="s">
        <v>22</v>
      </c>
      <c r="D68" s="72">
        <v>0.47</v>
      </c>
      <c r="E68" s="72">
        <v>33</v>
      </c>
      <c r="F68" s="72">
        <v>2</v>
      </c>
      <c r="G68" s="72">
        <v>107.2</v>
      </c>
      <c r="H68" s="72">
        <v>16.916</v>
      </c>
      <c r="I68" s="72">
        <v>914</v>
      </c>
      <c r="J68" s="72">
        <v>-27.07</v>
      </c>
      <c r="M68" s="72">
        <v>3.5785999999999999E-3</v>
      </c>
      <c r="P68" s="72">
        <v>0.35658699999999999</v>
      </c>
      <c r="X68" s="72" t="s">
        <v>132</v>
      </c>
      <c r="Y68" s="72" t="s">
        <v>174</v>
      </c>
    </row>
    <row r="69" spans="1:25" x14ac:dyDescent="0.2">
      <c r="A69" s="72">
        <v>32</v>
      </c>
      <c r="B69" s="72" t="s">
        <v>176</v>
      </c>
      <c r="C69" s="72" t="s">
        <v>93</v>
      </c>
      <c r="D69" s="72">
        <v>0.54</v>
      </c>
      <c r="E69" s="72">
        <v>33</v>
      </c>
      <c r="F69" s="72">
        <v>2</v>
      </c>
      <c r="G69" s="72">
        <v>107.2</v>
      </c>
      <c r="H69" s="72">
        <v>16.763999999999999</v>
      </c>
      <c r="I69" s="72">
        <v>906</v>
      </c>
      <c r="J69" s="72">
        <v>-27.07</v>
      </c>
      <c r="M69" s="72">
        <v>3.5785999999999999E-3</v>
      </c>
      <c r="P69" s="72">
        <v>0.35658699999999999</v>
      </c>
      <c r="X69" s="72" t="s">
        <v>132</v>
      </c>
      <c r="Y69" s="72" t="s">
        <v>177</v>
      </c>
    </row>
    <row r="70" spans="1:25" x14ac:dyDescent="0.2">
      <c r="A70" s="72">
        <v>34</v>
      </c>
      <c r="B70" s="72" t="s">
        <v>179</v>
      </c>
      <c r="C70" s="72" t="s">
        <v>44</v>
      </c>
      <c r="D70" s="72">
        <v>0.53</v>
      </c>
      <c r="E70" s="72">
        <v>33</v>
      </c>
      <c r="F70" s="72">
        <v>2</v>
      </c>
      <c r="G70" s="72">
        <v>107.2</v>
      </c>
      <c r="H70" s="72">
        <v>30.484999999999999</v>
      </c>
      <c r="I70" s="72">
        <v>1649</v>
      </c>
      <c r="J70" s="72">
        <v>-27.07</v>
      </c>
      <c r="M70" s="72">
        <v>3.5785999999999999E-3</v>
      </c>
      <c r="P70" s="72">
        <v>0.35658699999999999</v>
      </c>
      <c r="X70" s="72" t="s">
        <v>180</v>
      </c>
      <c r="Y70" s="72" t="s">
        <v>181</v>
      </c>
    </row>
    <row r="71" spans="1:25" x14ac:dyDescent="0.2">
      <c r="A71" s="72">
        <v>35</v>
      </c>
      <c r="B71" s="72" t="s">
        <v>179</v>
      </c>
      <c r="C71" s="72" t="s">
        <v>45</v>
      </c>
      <c r="D71" s="72">
        <v>0.55000000000000004</v>
      </c>
      <c r="E71" s="72">
        <v>33</v>
      </c>
      <c r="F71" s="72">
        <v>2</v>
      </c>
      <c r="G71" s="72">
        <v>107.2</v>
      </c>
      <c r="H71" s="72">
        <v>30.440999999999999</v>
      </c>
      <c r="I71" s="72">
        <v>1648</v>
      </c>
      <c r="J71" s="72">
        <v>-27.07</v>
      </c>
      <c r="M71" s="72">
        <v>3.5785999999999999E-3</v>
      </c>
      <c r="P71" s="72">
        <v>0.35658699999999999</v>
      </c>
      <c r="X71" s="72" t="s">
        <v>180</v>
      </c>
      <c r="Y71" s="72" t="s">
        <v>182</v>
      </c>
    </row>
    <row r="72" spans="1:25" x14ac:dyDescent="0.2">
      <c r="A72" s="72">
        <v>36</v>
      </c>
      <c r="B72" s="72" t="s">
        <v>65</v>
      </c>
      <c r="C72" s="72" t="s">
        <v>46</v>
      </c>
      <c r="E72" s="72">
        <v>98</v>
      </c>
      <c r="F72" s="72">
        <v>2</v>
      </c>
      <c r="G72" s="72">
        <v>107.2</v>
      </c>
      <c r="H72" s="72">
        <v>30.82</v>
      </c>
      <c r="I72" s="72">
        <v>1667</v>
      </c>
      <c r="J72" s="72">
        <v>-27.07</v>
      </c>
      <c r="M72" s="72">
        <v>3.5785999999999999E-3</v>
      </c>
      <c r="P72" s="72">
        <v>0.35658699999999999</v>
      </c>
      <c r="X72" s="72" t="s">
        <v>180</v>
      </c>
      <c r="Y72" s="72" t="s">
        <v>183</v>
      </c>
    </row>
    <row r="73" spans="1:25" x14ac:dyDescent="0.2">
      <c r="A73" s="72">
        <v>1</v>
      </c>
      <c r="B73" s="72" t="s">
        <v>72</v>
      </c>
      <c r="C73" s="72" t="s">
        <v>43</v>
      </c>
      <c r="E73" s="72">
        <v>0</v>
      </c>
      <c r="F73" s="72">
        <v>2</v>
      </c>
      <c r="G73" s="72">
        <v>107.6</v>
      </c>
      <c r="H73" s="72">
        <v>68.489999999999995</v>
      </c>
      <c r="I73" s="72">
        <v>3706</v>
      </c>
      <c r="J73" s="72">
        <v>-27.07</v>
      </c>
      <c r="M73" s="72">
        <v>3.5785999999999999E-3</v>
      </c>
      <c r="P73" s="72">
        <v>0.35658699999999999</v>
      </c>
      <c r="X73" s="72" t="s">
        <v>132</v>
      </c>
      <c r="Y73" s="72" t="s">
        <v>133</v>
      </c>
    </row>
    <row r="74" spans="1:25" x14ac:dyDescent="0.2">
      <c r="A74" s="72">
        <v>2</v>
      </c>
      <c r="B74" s="72" t="s">
        <v>17</v>
      </c>
      <c r="C74" s="72" t="s">
        <v>44</v>
      </c>
      <c r="D74" s="72">
        <v>0.5</v>
      </c>
      <c r="E74" s="72">
        <v>57</v>
      </c>
      <c r="F74" s="72">
        <v>3</v>
      </c>
      <c r="G74" s="72">
        <v>297.60000000000002</v>
      </c>
      <c r="H74" s="72">
        <v>14.159000000000001</v>
      </c>
      <c r="I74" s="72">
        <v>997</v>
      </c>
      <c r="J74" s="72">
        <v>6.0949999999999998</v>
      </c>
      <c r="M74" s="72">
        <v>3.7006000000000001E-3</v>
      </c>
      <c r="P74" s="72">
        <v>0.368697</v>
      </c>
      <c r="X74" s="72" t="s">
        <v>132</v>
      </c>
      <c r="Y74" s="72" t="s">
        <v>134</v>
      </c>
    </row>
    <row r="75" spans="1:25" x14ac:dyDescent="0.2">
      <c r="A75" s="72">
        <v>3</v>
      </c>
      <c r="B75" s="72" t="s">
        <v>17</v>
      </c>
      <c r="C75" s="72" t="s">
        <v>45</v>
      </c>
      <c r="D75" s="72">
        <v>0.63</v>
      </c>
      <c r="E75" s="72">
        <v>57</v>
      </c>
      <c r="F75" s="72">
        <v>3</v>
      </c>
      <c r="G75" s="72">
        <v>297.8</v>
      </c>
      <c r="H75" s="72">
        <v>13.438000000000001</v>
      </c>
      <c r="I75" s="72">
        <v>941</v>
      </c>
      <c r="J75" s="72">
        <v>6.141</v>
      </c>
      <c r="M75" s="72">
        <v>3.7008000000000002E-3</v>
      </c>
      <c r="P75" s="72">
        <v>0.36871399999999999</v>
      </c>
      <c r="X75" s="72" t="s">
        <v>132</v>
      </c>
      <c r="Y75" s="72" t="s">
        <v>135</v>
      </c>
    </row>
    <row r="76" spans="1:25" x14ac:dyDescent="0.2">
      <c r="A76" s="72">
        <v>5</v>
      </c>
      <c r="B76" s="72" t="s">
        <v>12</v>
      </c>
      <c r="C76" s="72" t="s">
        <v>47</v>
      </c>
      <c r="D76" s="72">
        <v>0.47</v>
      </c>
      <c r="E76" s="72">
        <v>57</v>
      </c>
      <c r="F76" s="72">
        <v>3</v>
      </c>
      <c r="G76" s="72">
        <v>297.8</v>
      </c>
      <c r="H76" s="72">
        <v>21.852</v>
      </c>
      <c r="I76" s="72">
        <v>1541</v>
      </c>
      <c r="J76" s="72">
        <v>6.016</v>
      </c>
      <c r="M76" s="72">
        <v>3.7003000000000001E-3</v>
      </c>
      <c r="P76" s="72">
        <v>0.368668</v>
      </c>
      <c r="X76" s="72" t="s">
        <v>132</v>
      </c>
      <c r="Y76" s="72" t="s">
        <v>137</v>
      </c>
    </row>
    <row r="77" spans="1:25" x14ac:dyDescent="0.2">
      <c r="A77" s="72">
        <v>4</v>
      </c>
      <c r="B77" s="72" t="s">
        <v>12</v>
      </c>
      <c r="C77" s="72" t="s">
        <v>46</v>
      </c>
      <c r="D77" s="72">
        <v>0.5</v>
      </c>
      <c r="E77" s="72">
        <v>57</v>
      </c>
      <c r="F77" s="72">
        <v>3</v>
      </c>
      <c r="G77" s="72">
        <v>298</v>
      </c>
      <c r="H77" s="72">
        <v>17.716000000000001</v>
      </c>
      <c r="I77" s="72">
        <v>1240</v>
      </c>
      <c r="J77" s="72">
        <v>6.0270000000000001</v>
      </c>
      <c r="M77" s="72">
        <v>3.7004E-3</v>
      </c>
      <c r="P77" s="72">
        <v>0.36867299999999997</v>
      </c>
      <c r="X77" s="72" t="s">
        <v>132</v>
      </c>
      <c r="Y77" s="72" t="s">
        <v>136</v>
      </c>
    </row>
    <row r="78" spans="1:25" x14ac:dyDescent="0.2">
      <c r="A78" s="72">
        <v>26</v>
      </c>
      <c r="B78" s="72" t="s">
        <v>12</v>
      </c>
      <c r="C78" s="72" t="s">
        <v>18</v>
      </c>
      <c r="D78" s="72">
        <v>0.54</v>
      </c>
      <c r="E78" s="72">
        <v>57</v>
      </c>
      <c r="F78" s="72">
        <v>3</v>
      </c>
      <c r="G78" s="72">
        <v>298.5</v>
      </c>
      <c r="H78" s="72">
        <v>18.335000000000001</v>
      </c>
      <c r="I78" s="72">
        <v>1243</v>
      </c>
      <c r="J78" s="72">
        <v>5.835</v>
      </c>
      <c r="M78" s="72">
        <v>3.6997000000000002E-3</v>
      </c>
      <c r="P78" s="72">
        <v>0.36860300000000001</v>
      </c>
      <c r="X78" s="72" t="s">
        <v>132</v>
      </c>
      <c r="Y78" s="72" t="s">
        <v>167</v>
      </c>
    </row>
    <row r="79" spans="1:25" x14ac:dyDescent="0.2">
      <c r="A79" s="72">
        <v>23</v>
      </c>
      <c r="B79" s="72" t="s">
        <v>17</v>
      </c>
      <c r="C79" s="72" t="s">
        <v>14</v>
      </c>
      <c r="D79" s="72">
        <v>0.44</v>
      </c>
      <c r="E79" s="72">
        <v>57</v>
      </c>
      <c r="F79" s="72">
        <v>3</v>
      </c>
      <c r="G79" s="72">
        <v>298.89999999999998</v>
      </c>
      <c r="H79" s="72">
        <v>10.891</v>
      </c>
      <c r="I79" s="72">
        <v>733</v>
      </c>
      <c r="J79" s="72">
        <v>5.9909999999999997</v>
      </c>
      <c r="M79" s="72">
        <v>3.7001999999999998E-3</v>
      </c>
      <c r="P79" s="72">
        <v>0.36865900000000001</v>
      </c>
      <c r="X79" s="72" t="s">
        <v>132</v>
      </c>
      <c r="Y79" s="72" t="s">
        <v>164</v>
      </c>
    </row>
    <row r="80" spans="1:25" x14ac:dyDescent="0.2">
      <c r="A80" s="72">
        <v>25</v>
      </c>
      <c r="B80" s="72" t="s">
        <v>12</v>
      </c>
      <c r="C80" s="72" t="s">
        <v>16</v>
      </c>
      <c r="D80" s="72">
        <v>0.48</v>
      </c>
      <c r="E80" s="72">
        <v>57</v>
      </c>
      <c r="F80" s="72">
        <v>3</v>
      </c>
      <c r="G80" s="72">
        <v>299.10000000000002</v>
      </c>
      <c r="H80" s="72">
        <v>16.2</v>
      </c>
      <c r="I80" s="72">
        <v>1091</v>
      </c>
      <c r="J80" s="72">
        <v>5.8529999999999998</v>
      </c>
      <c r="M80" s="72">
        <v>3.6997000000000002E-3</v>
      </c>
      <c r="P80" s="72">
        <v>0.36860900000000002</v>
      </c>
      <c r="X80" s="72" t="s">
        <v>132</v>
      </c>
      <c r="Y80" s="72" t="s">
        <v>166</v>
      </c>
    </row>
    <row r="81" spans="1:25" x14ac:dyDescent="0.2">
      <c r="A81" s="72">
        <v>24</v>
      </c>
      <c r="B81" s="72" t="s">
        <v>17</v>
      </c>
      <c r="C81" s="72" t="s">
        <v>15</v>
      </c>
      <c r="D81" s="72">
        <v>0.49</v>
      </c>
      <c r="E81" s="72">
        <v>57</v>
      </c>
      <c r="F81" s="72">
        <v>3</v>
      </c>
      <c r="G81" s="72">
        <v>299.5</v>
      </c>
      <c r="H81" s="72">
        <v>11.061999999999999</v>
      </c>
      <c r="I81" s="72">
        <v>744</v>
      </c>
      <c r="J81" s="72">
        <v>5.8739999999999997</v>
      </c>
      <c r="M81" s="72">
        <v>3.6998000000000001E-3</v>
      </c>
      <c r="P81" s="72">
        <v>0.36861699999999997</v>
      </c>
      <c r="X81" s="72" t="s">
        <v>132</v>
      </c>
      <c r="Y81" s="72" t="s">
        <v>165</v>
      </c>
    </row>
    <row r="82" spans="1:25" x14ac:dyDescent="0.2">
      <c r="A82" s="72">
        <v>9</v>
      </c>
      <c r="B82" s="72" t="s">
        <v>141</v>
      </c>
      <c r="C82" s="72" t="s">
        <v>51</v>
      </c>
      <c r="D82" s="72">
        <v>0.57999999999999996</v>
      </c>
      <c r="E82" s="72">
        <v>33</v>
      </c>
      <c r="F82" s="72">
        <v>3</v>
      </c>
      <c r="G82" s="72">
        <v>307</v>
      </c>
      <c r="H82" s="72">
        <v>17.934000000000001</v>
      </c>
      <c r="I82" s="72">
        <v>1350</v>
      </c>
      <c r="J82" s="72">
        <v>10.776999999999999</v>
      </c>
      <c r="M82" s="72">
        <v>3.7177999999999998E-3</v>
      </c>
      <c r="P82" s="72">
        <v>0.37040699999999999</v>
      </c>
      <c r="X82" s="72" t="s">
        <v>132</v>
      </c>
      <c r="Y82" s="72" t="s">
        <v>143</v>
      </c>
    </row>
    <row r="83" spans="1:25" x14ac:dyDescent="0.2">
      <c r="A83" s="72">
        <v>14</v>
      </c>
      <c r="B83" s="72" t="s">
        <v>149</v>
      </c>
      <c r="C83" s="72" t="s">
        <v>56</v>
      </c>
      <c r="D83" s="72">
        <v>0.53</v>
      </c>
      <c r="E83" s="72">
        <v>33</v>
      </c>
      <c r="F83" s="72">
        <v>3</v>
      </c>
      <c r="G83" s="72">
        <v>307</v>
      </c>
      <c r="H83" s="72">
        <v>17.783999999999999</v>
      </c>
      <c r="I83" s="72">
        <v>1331</v>
      </c>
      <c r="J83" s="72">
        <v>10.725</v>
      </c>
      <c r="M83" s="72">
        <v>3.7177E-3</v>
      </c>
      <c r="P83" s="72">
        <v>0.370388</v>
      </c>
      <c r="X83" s="72" t="s">
        <v>132</v>
      </c>
      <c r="Y83" s="72" t="s">
        <v>151</v>
      </c>
    </row>
    <row r="84" spans="1:25" x14ac:dyDescent="0.2">
      <c r="A84" s="72">
        <v>19</v>
      </c>
      <c r="B84" s="72" t="s">
        <v>158</v>
      </c>
      <c r="C84" s="72" t="s">
        <v>61</v>
      </c>
      <c r="D84" s="72">
        <v>0.53</v>
      </c>
      <c r="E84" s="72">
        <v>33</v>
      </c>
      <c r="F84" s="72">
        <v>3</v>
      </c>
      <c r="G84" s="72">
        <v>307</v>
      </c>
      <c r="H84" s="72">
        <v>21.981000000000002</v>
      </c>
      <c r="I84" s="72">
        <v>1644</v>
      </c>
      <c r="J84" s="72">
        <v>11.238</v>
      </c>
      <c r="M84" s="72">
        <v>3.7195000000000001E-3</v>
      </c>
      <c r="P84" s="72">
        <v>0.37057499999999999</v>
      </c>
      <c r="X84" s="72" t="s">
        <v>132</v>
      </c>
      <c r="Y84" s="72" t="s">
        <v>159</v>
      </c>
    </row>
    <row r="85" spans="1:25" x14ac:dyDescent="0.2">
      <c r="A85" s="72">
        <v>10</v>
      </c>
      <c r="B85" s="72" t="s">
        <v>144</v>
      </c>
      <c r="C85" s="72" t="s">
        <v>52</v>
      </c>
      <c r="D85" s="72">
        <v>0.59</v>
      </c>
      <c r="E85" s="72">
        <v>33</v>
      </c>
      <c r="F85" s="72">
        <v>3</v>
      </c>
      <c r="G85" s="72">
        <v>307.2</v>
      </c>
      <c r="H85" s="72">
        <v>26.928999999999998</v>
      </c>
      <c r="I85" s="72">
        <v>2026</v>
      </c>
      <c r="J85" s="72">
        <v>11.121</v>
      </c>
      <c r="M85" s="72">
        <v>3.7190999999999999E-3</v>
      </c>
      <c r="P85" s="72">
        <v>0.370533</v>
      </c>
      <c r="X85" s="72" t="s">
        <v>132</v>
      </c>
      <c r="Y85" s="72" t="s">
        <v>145</v>
      </c>
    </row>
    <row r="86" spans="1:25" x14ac:dyDescent="0.2">
      <c r="A86" s="72">
        <v>15</v>
      </c>
      <c r="B86" s="72" t="s">
        <v>152</v>
      </c>
      <c r="C86" s="72" t="s">
        <v>57</v>
      </c>
      <c r="D86" s="72">
        <v>0.49</v>
      </c>
      <c r="E86" s="72">
        <v>33</v>
      </c>
      <c r="F86" s="72">
        <v>3</v>
      </c>
      <c r="G86" s="72">
        <v>307.2</v>
      </c>
      <c r="H86" s="72">
        <v>12.988</v>
      </c>
      <c r="I86" s="72">
        <v>966</v>
      </c>
      <c r="J86" s="72">
        <v>9.7040000000000006</v>
      </c>
      <c r="M86" s="72">
        <v>3.7139E-3</v>
      </c>
      <c r="P86" s="72">
        <v>0.37001499999999998</v>
      </c>
      <c r="X86" s="72" t="s">
        <v>132</v>
      </c>
      <c r="Y86" s="72" t="s">
        <v>153</v>
      </c>
    </row>
    <row r="87" spans="1:25" x14ac:dyDescent="0.2">
      <c r="A87" s="72">
        <v>16</v>
      </c>
      <c r="B87" s="72" t="s">
        <v>152</v>
      </c>
      <c r="C87" s="72" t="s">
        <v>58</v>
      </c>
      <c r="D87" s="72">
        <v>0.46</v>
      </c>
      <c r="E87" s="72">
        <v>33</v>
      </c>
      <c r="F87" s="72">
        <v>3</v>
      </c>
      <c r="G87" s="72">
        <v>307.2</v>
      </c>
      <c r="H87" s="72">
        <v>16.088000000000001</v>
      </c>
      <c r="I87" s="72">
        <v>1196</v>
      </c>
      <c r="J87" s="72">
        <v>9.81</v>
      </c>
      <c r="M87" s="72">
        <v>3.7142999999999998E-3</v>
      </c>
      <c r="P87" s="72">
        <v>0.37005399999999999</v>
      </c>
      <c r="X87" s="72" t="s">
        <v>132</v>
      </c>
      <c r="Y87" s="72" t="s">
        <v>154</v>
      </c>
    </row>
    <row r="88" spans="1:25" x14ac:dyDescent="0.2">
      <c r="A88" s="72">
        <v>7</v>
      </c>
      <c r="B88" s="72" t="s">
        <v>138</v>
      </c>
      <c r="C88" s="72" t="s">
        <v>49</v>
      </c>
      <c r="D88" s="72">
        <v>0.56000000000000005</v>
      </c>
      <c r="E88" s="72">
        <v>33</v>
      </c>
      <c r="F88" s="72">
        <v>3</v>
      </c>
      <c r="G88" s="72">
        <v>307.39999999999998</v>
      </c>
      <c r="H88" s="72">
        <v>11.2</v>
      </c>
      <c r="I88" s="72">
        <v>833</v>
      </c>
      <c r="J88" s="72">
        <v>11.12</v>
      </c>
      <c r="M88" s="72">
        <v>3.7190999999999999E-3</v>
      </c>
      <c r="P88" s="72">
        <v>0.37053199999999997</v>
      </c>
      <c r="X88" s="72" t="s">
        <v>132</v>
      </c>
      <c r="Y88" s="72" t="s">
        <v>140</v>
      </c>
    </row>
    <row r="89" spans="1:25" x14ac:dyDescent="0.2">
      <c r="A89" s="72">
        <v>8</v>
      </c>
      <c r="B89" s="72" t="s">
        <v>141</v>
      </c>
      <c r="C89" s="72" t="s">
        <v>50</v>
      </c>
      <c r="D89" s="72">
        <v>0.47</v>
      </c>
      <c r="E89" s="72">
        <v>33</v>
      </c>
      <c r="F89" s="72">
        <v>3</v>
      </c>
      <c r="G89" s="72">
        <v>307.39999999999998</v>
      </c>
      <c r="H89" s="72">
        <v>13.615</v>
      </c>
      <c r="I89" s="72">
        <v>1019</v>
      </c>
      <c r="J89" s="72">
        <v>10.423999999999999</v>
      </c>
      <c r="M89" s="72">
        <v>3.7165000000000002E-3</v>
      </c>
      <c r="P89" s="72">
        <v>0.370278</v>
      </c>
      <c r="X89" s="72" t="s">
        <v>132</v>
      </c>
      <c r="Y89" s="72" t="s">
        <v>142</v>
      </c>
    </row>
    <row r="90" spans="1:25" x14ac:dyDescent="0.2">
      <c r="A90" s="72">
        <v>13</v>
      </c>
      <c r="B90" s="72" t="s">
        <v>149</v>
      </c>
      <c r="C90" s="72" t="s">
        <v>55</v>
      </c>
      <c r="D90" s="72">
        <v>0.47</v>
      </c>
      <c r="E90" s="72">
        <v>33</v>
      </c>
      <c r="F90" s="72">
        <v>3</v>
      </c>
      <c r="G90" s="72">
        <v>307.39999999999998</v>
      </c>
      <c r="H90" s="72">
        <v>18.11</v>
      </c>
      <c r="I90" s="72">
        <v>1356</v>
      </c>
      <c r="J90" s="72">
        <v>10.577999999999999</v>
      </c>
      <c r="M90" s="72">
        <v>3.7171000000000001E-3</v>
      </c>
      <c r="P90" s="72">
        <v>0.370334</v>
      </c>
      <c r="X90" s="72" t="s">
        <v>132</v>
      </c>
      <c r="Y90" s="72" t="s">
        <v>150</v>
      </c>
    </row>
    <row r="91" spans="1:25" x14ac:dyDescent="0.2">
      <c r="A91" s="72">
        <v>20</v>
      </c>
      <c r="B91" s="72" t="s">
        <v>158</v>
      </c>
      <c r="C91" s="72" t="s">
        <v>62</v>
      </c>
      <c r="D91" s="72">
        <v>0.45</v>
      </c>
      <c r="E91" s="72">
        <v>33</v>
      </c>
      <c r="F91" s="72">
        <v>3</v>
      </c>
      <c r="G91" s="72">
        <v>307.39999999999998</v>
      </c>
      <c r="H91" s="72">
        <v>20.260999999999999</v>
      </c>
      <c r="I91" s="72">
        <v>1503</v>
      </c>
      <c r="J91" s="72">
        <v>11.456</v>
      </c>
      <c r="M91" s="72">
        <v>3.7203000000000002E-3</v>
      </c>
      <c r="P91" s="72">
        <v>0.37065500000000001</v>
      </c>
      <c r="X91" s="72" t="s">
        <v>132</v>
      </c>
      <c r="Y91" s="72" t="s">
        <v>160</v>
      </c>
    </row>
    <row r="92" spans="1:25" x14ac:dyDescent="0.2">
      <c r="A92" s="72">
        <v>27</v>
      </c>
      <c r="B92" s="72" t="s">
        <v>168</v>
      </c>
      <c r="C92" s="72" t="s">
        <v>19</v>
      </c>
      <c r="D92" s="72">
        <v>0.56000000000000005</v>
      </c>
      <c r="E92" s="72">
        <v>33</v>
      </c>
      <c r="F92" s="72">
        <v>3</v>
      </c>
      <c r="G92" s="72">
        <v>307.39999999999998</v>
      </c>
      <c r="H92" s="72">
        <v>22.312999999999999</v>
      </c>
      <c r="I92" s="72">
        <v>1635</v>
      </c>
      <c r="J92" s="72">
        <v>10.957000000000001</v>
      </c>
      <c r="M92" s="72">
        <v>3.7185E-3</v>
      </c>
      <c r="P92" s="72">
        <v>0.37047200000000002</v>
      </c>
      <c r="X92" s="72" t="s">
        <v>132</v>
      </c>
      <c r="Y92" s="72" t="s">
        <v>169</v>
      </c>
    </row>
    <row r="93" spans="1:25" x14ac:dyDescent="0.2">
      <c r="A93" s="72">
        <v>17</v>
      </c>
      <c r="B93" s="72" t="s">
        <v>155</v>
      </c>
      <c r="C93" s="72" t="s">
        <v>59</v>
      </c>
      <c r="D93" s="72">
        <v>0.61</v>
      </c>
      <c r="E93" s="72">
        <v>33</v>
      </c>
      <c r="F93" s="72">
        <v>3</v>
      </c>
      <c r="G93" s="72">
        <v>307.60000000000002</v>
      </c>
      <c r="H93" s="72">
        <v>18.963999999999999</v>
      </c>
      <c r="I93" s="72">
        <v>1417</v>
      </c>
      <c r="J93" s="72">
        <v>11.473000000000001</v>
      </c>
      <c r="M93" s="72">
        <v>3.7204E-3</v>
      </c>
      <c r="P93" s="72">
        <v>0.37066100000000002</v>
      </c>
      <c r="X93" s="72" t="s">
        <v>132</v>
      </c>
      <c r="Y93" s="72" t="s">
        <v>156</v>
      </c>
    </row>
    <row r="94" spans="1:25" x14ac:dyDescent="0.2">
      <c r="A94" s="72">
        <v>21</v>
      </c>
      <c r="B94" s="72" t="s">
        <v>161</v>
      </c>
      <c r="C94" s="72" t="s">
        <v>63</v>
      </c>
      <c r="D94" s="72">
        <v>0.51</v>
      </c>
      <c r="E94" s="72">
        <v>33</v>
      </c>
      <c r="F94" s="72">
        <v>3</v>
      </c>
      <c r="G94" s="72">
        <v>307.60000000000002</v>
      </c>
      <c r="H94" s="72">
        <v>15.151999999999999</v>
      </c>
      <c r="I94" s="72">
        <v>1115</v>
      </c>
      <c r="J94" s="72">
        <v>10.983000000000001</v>
      </c>
      <c r="M94" s="72">
        <v>3.7185999999999999E-3</v>
      </c>
      <c r="P94" s="72">
        <v>0.37048199999999998</v>
      </c>
      <c r="X94" s="72" t="s">
        <v>132</v>
      </c>
      <c r="Y94" s="72" t="s">
        <v>162</v>
      </c>
    </row>
    <row r="95" spans="1:25" x14ac:dyDescent="0.2">
      <c r="A95" s="72">
        <v>22</v>
      </c>
      <c r="B95" s="72" t="s">
        <v>161</v>
      </c>
      <c r="C95" s="72" t="s">
        <v>64</v>
      </c>
      <c r="D95" s="72">
        <v>0.55000000000000004</v>
      </c>
      <c r="E95" s="72">
        <v>33</v>
      </c>
      <c r="F95" s="72">
        <v>3</v>
      </c>
      <c r="G95" s="72">
        <v>307.60000000000002</v>
      </c>
      <c r="H95" s="72">
        <v>19.512</v>
      </c>
      <c r="I95" s="72">
        <v>1435</v>
      </c>
      <c r="J95" s="72">
        <v>11.04</v>
      </c>
      <c r="M95" s="72">
        <v>3.7188E-3</v>
      </c>
      <c r="P95" s="72">
        <v>0.37050300000000003</v>
      </c>
      <c r="X95" s="72" t="s">
        <v>132</v>
      </c>
      <c r="Y95" s="72" t="s">
        <v>163</v>
      </c>
    </row>
    <row r="96" spans="1:25" x14ac:dyDescent="0.2">
      <c r="A96" s="72">
        <v>11</v>
      </c>
      <c r="B96" s="72" t="s">
        <v>144</v>
      </c>
      <c r="C96" s="72" t="s">
        <v>53</v>
      </c>
      <c r="D96" s="72">
        <v>0.47</v>
      </c>
      <c r="E96" s="72">
        <v>33</v>
      </c>
      <c r="F96" s="72">
        <v>3</v>
      </c>
      <c r="G96" s="72">
        <v>307.89999999999998</v>
      </c>
      <c r="H96" s="72">
        <v>15.521000000000001</v>
      </c>
      <c r="I96" s="72">
        <v>1156</v>
      </c>
      <c r="J96" s="72">
        <v>10.66</v>
      </c>
      <c r="M96" s="72">
        <v>3.7174E-3</v>
      </c>
      <c r="P96" s="72">
        <v>0.37036400000000003</v>
      </c>
      <c r="X96" s="72" t="s">
        <v>132</v>
      </c>
      <c r="Y96" s="72" t="s">
        <v>146</v>
      </c>
    </row>
    <row r="97" spans="1:25" x14ac:dyDescent="0.2">
      <c r="A97" s="72">
        <v>6</v>
      </c>
      <c r="B97" s="72" t="s">
        <v>138</v>
      </c>
      <c r="C97" s="72" t="s">
        <v>48</v>
      </c>
      <c r="D97" s="72">
        <v>0.59</v>
      </c>
      <c r="E97" s="72">
        <v>33</v>
      </c>
      <c r="F97" s="72">
        <v>3</v>
      </c>
      <c r="G97" s="72">
        <v>308.10000000000002</v>
      </c>
      <c r="H97" s="72">
        <v>10.67</v>
      </c>
      <c r="I97" s="72">
        <v>798</v>
      </c>
      <c r="J97" s="72">
        <v>11.35</v>
      </c>
      <c r="M97" s="72">
        <v>3.7198999999999999E-3</v>
      </c>
      <c r="P97" s="72">
        <v>0.370616</v>
      </c>
      <c r="X97" s="72" t="s">
        <v>132</v>
      </c>
      <c r="Y97" s="72" t="s">
        <v>139</v>
      </c>
    </row>
    <row r="98" spans="1:25" x14ac:dyDescent="0.2">
      <c r="A98" s="72">
        <v>18</v>
      </c>
      <c r="B98" s="72" t="s">
        <v>155</v>
      </c>
      <c r="C98" s="72" t="s">
        <v>60</v>
      </c>
      <c r="D98" s="72">
        <v>0.53</v>
      </c>
      <c r="E98" s="72">
        <v>33</v>
      </c>
      <c r="F98" s="72">
        <v>3</v>
      </c>
      <c r="G98" s="72">
        <v>308.10000000000002</v>
      </c>
      <c r="H98" s="72">
        <v>17.715</v>
      </c>
      <c r="I98" s="72">
        <v>1321</v>
      </c>
      <c r="J98" s="72">
        <v>11.602</v>
      </c>
      <c r="M98" s="72">
        <v>3.7209000000000001E-3</v>
      </c>
      <c r="P98" s="72">
        <v>0.37070799999999998</v>
      </c>
      <c r="X98" s="72" t="s">
        <v>132</v>
      </c>
      <c r="Y98" s="72" t="s">
        <v>157</v>
      </c>
    </row>
    <row r="99" spans="1:25" x14ac:dyDescent="0.2">
      <c r="A99" s="72">
        <v>30</v>
      </c>
      <c r="B99" s="72" t="s">
        <v>173</v>
      </c>
      <c r="C99" s="72" t="s">
        <v>22</v>
      </c>
      <c r="D99" s="72">
        <v>0.47</v>
      </c>
      <c r="E99" s="72">
        <v>33</v>
      </c>
      <c r="F99" s="72">
        <v>3</v>
      </c>
      <c r="G99" s="72">
        <v>308.10000000000002</v>
      </c>
      <c r="H99" s="72">
        <v>18.745000000000001</v>
      </c>
      <c r="I99" s="72">
        <v>1356</v>
      </c>
      <c r="J99" s="72">
        <v>11.026999999999999</v>
      </c>
      <c r="M99" s="72">
        <v>3.7188E-3</v>
      </c>
      <c r="P99" s="72">
        <v>0.37049799999999999</v>
      </c>
      <c r="X99" s="72" t="s">
        <v>132</v>
      </c>
      <c r="Y99" s="72" t="s">
        <v>174</v>
      </c>
    </row>
    <row r="100" spans="1:25" x14ac:dyDescent="0.2">
      <c r="A100" s="72">
        <v>12</v>
      </c>
      <c r="B100" s="72" t="s">
        <v>147</v>
      </c>
      <c r="C100" s="72" t="s">
        <v>54</v>
      </c>
      <c r="D100" s="72">
        <v>0.44</v>
      </c>
      <c r="E100" s="72">
        <v>33</v>
      </c>
      <c r="F100" s="72">
        <v>3</v>
      </c>
      <c r="G100" s="72">
        <v>308.3</v>
      </c>
      <c r="H100" s="72">
        <v>9.91</v>
      </c>
      <c r="I100" s="72">
        <v>731</v>
      </c>
      <c r="J100" s="72">
        <v>9.0370000000000008</v>
      </c>
      <c r="M100" s="72">
        <v>3.7114000000000001E-3</v>
      </c>
      <c r="P100" s="72">
        <v>0.36977199999999999</v>
      </c>
      <c r="X100" s="72" t="s">
        <v>132</v>
      </c>
      <c r="Y100" s="72" t="s">
        <v>148</v>
      </c>
    </row>
    <row r="101" spans="1:25" x14ac:dyDescent="0.2">
      <c r="A101" s="72">
        <v>28</v>
      </c>
      <c r="B101" s="72" t="s">
        <v>168</v>
      </c>
      <c r="C101" s="72" t="s">
        <v>20</v>
      </c>
      <c r="D101" s="72">
        <v>0.48</v>
      </c>
      <c r="E101" s="72">
        <v>33</v>
      </c>
      <c r="F101" s="72">
        <v>3</v>
      </c>
      <c r="G101" s="72">
        <v>308.3</v>
      </c>
      <c r="H101" s="72">
        <v>16.75</v>
      </c>
      <c r="I101" s="72">
        <v>1215</v>
      </c>
      <c r="J101" s="72">
        <v>10.768000000000001</v>
      </c>
      <c r="M101" s="72">
        <v>3.7177999999999998E-3</v>
      </c>
      <c r="P101" s="72">
        <v>0.37040400000000001</v>
      </c>
      <c r="X101" s="72" t="s">
        <v>132</v>
      </c>
      <c r="Y101" s="72" t="s">
        <v>170</v>
      </c>
    </row>
    <row r="102" spans="1:25" x14ac:dyDescent="0.2">
      <c r="A102" s="72">
        <v>32</v>
      </c>
      <c r="B102" s="72" t="s">
        <v>176</v>
      </c>
      <c r="C102" s="72" t="s">
        <v>93</v>
      </c>
      <c r="D102" s="72">
        <v>0.54</v>
      </c>
      <c r="E102" s="72">
        <v>33</v>
      </c>
      <c r="F102" s="72">
        <v>3</v>
      </c>
      <c r="G102" s="72">
        <v>308.3</v>
      </c>
      <c r="H102" s="72">
        <v>18.084</v>
      </c>
      <c r="I102" s="72">
        <v>1299</v>
      </c>
      <c r="J102" s="72">
        <v>9.266</v>
      </c>
      <c r="M102" s="72">
        <v>3.7123E-3</v>
      </c>
      <c r="P102" s="72">
        <v>0.36985499999999999</v>
      </c>
      <c r="X102" s="72" t="s">
        <v>132</v>
      </c>
      <c r="Y102" s="72" t="s">
        <v>177</v>
      </c>
    </row>
    <row r="103" spans="1:25" x14ac:dyDescent="0.2">
      <c r="A103" s="72">
        <v>29</v>
      </c>
      <c r="B103" s="72" t="s">
        <v>171</v>
      </c>
      <c r="C103" s="72" t="s">
        <v>21</v>
      </c>
      <c r="D103" s="72">
        <v>0.49</v>
      </c>
      <c r="E103" s="72">
        <v>33</v>
      </c>
      <c r="F103" s="72">
        <v>3</v>
      </c>
      <c r="G103" s="72">
        <v>308.5</v>
      </c>
      <c r="H103" s="72">
        <v>9.7439999999999998</v>
      </c>
      <c r="I103" s="72">
        <v>698</v>
      </c>
      <c r="J103" s="72">
        <v>9.5760000000000005</v>
      </c>
      <c r="M103" s="72">
        <v>3.7133999999999999E-3</v>
      </c>
      <c r="P103" s="72">
        <v>0.36996800000000002</v>
      </c>
      <c r="X103" s="72" t="s">
        <v>132</v>
      </c>
      <c r="Y103" s="72" t="s">
        <v>172</v>
      </c>
    </row>
    <row r="104" spans="1:25" x14ac:dyDescent="0.2">
      <c r="A104" s="72">
        <v>31</v>
      </c>
      <c r="B104" s="72" t="s">
        <v>173</v>
      </c>
      <c r="C104" s="72" t="s">
        <v>92</v>
      </c>
      <c r="D104" s="72">
        <v>0.49</v>
      </c>
      <c r="E104" s="72">
        <v>33</v>
      </c>
      <c r="F104" s="72">
        <v>3</v>
      </c>
      <c r="G104" s="72">
        <v>308.89999999999998</v>
      </c>
      <c r="H104" s="72">
        <v>15.042999999999999</v>
      </c>
      <c r="I104" s="72">
        <v>1078</v>
      </c>
      <c r="J104" s="72">
        <v>10.81</v>
      </c>
      <c r="M104" s="72">
        <v>3.718E-3</v>
      </c>
      <c r="P104" s="72">
        <v>0.370419</v>
      </c>
      <c r="X104" s="72" t="s">
        <v>132</v>
      </c>
      <c r="Y104" s="72" t="s">
        <v>175</v>
      </c>
    </row>
    <row r="105" spans="1:25" x14ac:dyDescent="0.2">
      <c r="A105" s="72">
        <v>2</v>
      </c>
      <c r="B105" s="72" t="s">
        <v>17</v>
      </c>
      <c r="C105" s="72" t="s">
        <v>44</v>
      </c>
      <c r="D105" s="72">
        <v>0.5</v>
      </c>
      <c r="E105" s="72">
        <v>89</v>
      </c>
      <c r="F105" s="72">
        <v>4</v>
      </c>
      <c r="G105" s="72">
        <v>361.6</v>
      </c>
      <c r="H105" s="72">
        <v>41.848999999999997</v>
      </c>
      <c r="K105" s="72">
        <v>2925</v>
      </c>
      <c r="L105" s="72">
        <v>-34.539000000000001</v>
      </c>
      <c r="N105" s="72">
        <v>1.0794E-2</v>
      </c>
      <c r="O105" s="72">
        <v>1.0678780000000001</v>
      </c>
      <c r="X105" s="72" t="s">
        <v>132</v>
      </c>
      <c r="Y105" s="72" t="s">
        <v>134</v>
      </c>
    </row>
    <row r="106" spans="1:25" x14ac:dyDescent="0.2">
      <c r="A106" s="72">
        <v>3</v>
      </c>
      <c r="B106" s="72" t="s">
        <v>17</v>
      </c>
      <c r="C106" s="72" t="s">
        <v>45</v>
      </c>
      <c r="D106" s="72">
        <v>0.63</v>
      </c>
      <c r="E106" s="72">
        <v>89</v>
      </c>
      <c r="F106" s="72">
        <v>4</v>
      </c>
      <c r="G106" s="72">
        <v>361.6</v>
      </c>
      <c r="H106" s="72">
        <v>39.213999999999999</v>
      </c>
      <c r="K106" s="72">
        <v>2751</v>
      </c>
      <c r="L106" s="72">
        <v>-34.582999999999998</v>
      </c>
      <c r="N106" s="72">
        <v>1.07936E-2</v>
      </c>
      <c r="O106" s="72">
        <v>1.0678300000000001</v>
      </c>
      <c r="X106" s="72" t="s">
        <v>132</v>
      </c>
      <c r="Y106" s="72" t="s">
        <v>135</v>
      </c>
    </row>
    <row r="107" spans="1:25" x14ac:dyDescent="0.2">
      <c r="A107" s="72">
        <v>5</v>
      </c>
      <c r="B107" s="72" t="s">
        <v>12</v>
      </c>
      <c r="C107" s="72" t="s">
        <v>47</v>
      </c>
      <c r="D107" s="72">
        <v>0.47</v>
      </c>
      <c r="E107" s="72">
        <v>89</v>
      </c>
      <c r="F107" s="72">
        <v>4</v>
      </c>
      <c r="G107" s="72">
        <v>362</v>
      </c>
      <c r="H107" s="72">
        <v>51.033000000000001</v>
      </c>
      <c r="K107" s="72">
        <v>3511</v>
      </c>
      <c r="L107" s="72">
        <v>-29.257000000000001</v>
      </c>
      <c r="N107" s="72">
        <v>1.0853099999999999E-2</v>
      </c>
      <c r="O107" s="72">
        <v>1.073658</v>
      </c>
      <c r="X107" s="72" t="s">
        <v>132</v>
      </c>
      <c r="Y107" s="72" t="s">
        <v>137</v>
      </c>
    </row>
    <row r="108" spans="1:25" x14ac:dyDescent="0.2">
      <c r="A108" s="72">
        <v>4</v>
      </c>
      <c r="B108" s="72" t="s">
        <v>12</v>
      </c>
      <c r="C108" s="72" t="s">
        <v>46</v>
      </c>
      <c r="D108" s="72">
        <v>0.5</v>
      </c>
      <c r="E108" s="72">
        <v>89</v>
      </c>
      <c r="F108" s="72">
        <v>4</v>
      </c>
      <c r="G108" s="72">
        <v>362.2</v>
      </c>
      <c r="H108" s="72">
        <v>40.744999999999997</v>
      </c>
      <c r="K108" s="72">
        <v>2845</v>
      </c>
      <c r="L108" s="72">
        <v>-29.099</v>
      </c>
      <c r="N108" s="72">
        <v>1.0854900000000001E-2</v>
      </c>
      <c r="O108" s="72">
        <v>1.073831</v>
      </c>
      <c r="X108" s="72" t="s">
        <v>132</v>
      </c>
      <c r="Y108" s="72" t="s">
        <v>136</v>
      </c>
    </row>
    <row r="109" spans="1:25" x14ac:dyDescent="0.2">
      <c r="A109" s="72">
        <v>26</v>
      </c>
      <c r="B109" s="72" t="s">
        <v>12</v>
      </c>
      <c r="C109" s="72" t="s">
        <v>18</v>
      </c>
      <c r="D109" s="72">
        <v>0.54</v>
      </c>
      <c r="E109" s="72">
        <v>89</v>
      </c>
      <c r="F109" s="72">
        <v>4</v>
      </c>
      <c r="G109" s="72">
        <v>362.2</v>
      </c>
      <c r="H109" s="72">
        <v>51.363999999999997</v>
      </c>
      <c r="K109" s="72">
        <v>3504</v>
      </c>
      <c r="L109" s="72">
        <v>-29.491</v>
      </c>
      <c r="N109" s="72">
        <v>1.0850500000000001E-2</v>
      </c>
      <c r="O109" s="72">
        <v>1.073401</v>
      </c>
      <c r="X109" s="72" t="s">
        <v>132</v>
      </c>
      <c r="Y109" s="72" t="s">
        <v>167</v>
      </c>
    </row>
    <row r="110" spans="1:25" x14ac:dyDescent="0.2">
      <c r="A110" s="72">
        <v>23</v>
      </c>
      <c r="B110" s="72" t="s">
        <v>17</v>
      </c>
      <c r="C110" s="72" t="s">
        <v>14</v>
      </c>
      <c r="D110" s="72">
        <v>0.44</v>
      </c>
      <c r="E110" s="72">
        <v>89</v>
      </c>
      <c r="F110" s="72">
        <v>4</v>
      </c>
      <c r="G110" s="72">
        <v>363</v>
      </c>
      <c r="H110" s="72">
        <v>37.576000000000001</v>
      </c>
      <c r="K110" s="72">
        <v>2618</v>
      </c>
      <c r="L110" s="72">
        <v>-34.555</v>
      </c>
      <c r="N110" s="72">
        <v>1.07939E-2</v>
      </c>
      <c r="O110" s="72">
        <v>1.0678609999999999</v>
      </c>
      <c r="X110" s="72" t="s">
        <v>132</v>
      </c>
      <c r="Y110" s="72" t="s">
        <v>164</v>
      </c>
    </row>
    <row r="111" spans="1:25" x14ac:dyDescent="0.2">
      <c r="A111" s="72">
        <v>25</v>
      </c>
      <c r="B111" s="72" t="s">
        <v>12</v>
      </c>
      <c r="C111" s="72" t="s">
        <v>16</v>
      </c>
      <c r="D111" s="72">
        <v>0.48</v>
      </c>
      <c r="E111" s="72">
        <v>89</v>
      </c>
      <c r="F111" s="72">
        <v>4</v>
      </c>
      <c r="G111" s="72">
        <v>363</v>
      </c>
      <c r="H111" s="72">
        <v>44.908000000000001</v>
      </c>
      <c r="K111" s="72">
        <v>3082</v>
      </c>
      <c r="L111" s="72">
        <v>-29.468</v>
      </c>
      <c r="N111" s="72">
        <v>1.08507E-2</v>
      </c>
      <c r="O111" s="72">
        <v>1.0734269999999999</v>
      </c>
      <c r="X111" s="72" t="s">
        <v>132</v>
      </c>
      <c r="Y111" s="72" t="s">
        <v>166</v>
      </c>
    </row>
    <row r="112" spans="1:25" x14ac:dyDescent="0.2">
      <c r="A112" s="72">
        <v>24</v>
      </c>
      <c r="B112" s="72" t="s">
        <v>17</v>
      </c>
      <c r="C112" s="72" t="s">
        <v>15</v>
      </c>
      <c r="D112" s="72">
        <v>0.49</v>
      </c>
      <c r="E112" s="72">
        <v>89</v>
      </c>
      <c r="F112" s="72">
        <v>4</v>
      </c>
      <c r="G112" s="72">
        <v>363.2</v>
      </c>
      <c r="H112" s="72">
        <v>38.274999999999999</v>
      </c>
      <c r="K112" s="72">
        <v>2664</v>
      </c>
      <c r="L112" s="72">
        <v>-34.819000000000003</v>
      </c>
      <c r="N112" s="72">
        <v>1.0790900000000001E-2</v>
      </c>
      <c r="O112" s="72">
        <v>1.067572</v>
      </c>
      <c r="X112" s="72" t="s">
        <v>132</v>
      </c>
      <c r="Y112" s="72" t="s">
        <v>165</v>
      </c>
    </row>
    <row r="113" spans="1:25" x14ac:dyDescent="0.2">
      <c r="A113" s="72">
        <v>10</v>
      </c>
      <c r="B113" s="72" t="s">
        <v>144</v>
      </c>
      <c r="C113" s="72" t="s">
        <v>52</v>
      </c>
      <c r="D113" s="72">
        <v>0.59</v>
      </c>
      <c r="E113" s="72">
        <v>89</v>
      </c>
      <c r="F113" s="72">
        <v>4</v>
      </c>
      <c r="G113" s="72">
        <v>367.6</v>
      </c>
      <c r="H113" s="72">
        <v>45.56</v>
      </c>
      <c r="K113" s="72">
        <v>3320</v>
      </c>
      <c r="L113" s="72">
        <v>-26.347000000000001</v>
      </c>
      <c r="N113" s="72">
        <v>1.08856E-2</v>
      </c>
      <c r="O113" s="72">
        <v>1.0768409999999999</v>
      </c>
      <c r="X113" s="72" t="s">
        <v>132</v>
      </c>
      <c r="Y113" s="72" t="s">
        <v>145</v>
      </c>
    </row>
    <row r="114" spans="1:25" x14ac:dyDescent="0.2">
      <c r="A114" s="72">
        <v>19</v>
      </c>
      <c r="B114" s="72" t="s">
        <v>158</v>
      </c>
      <c r="C114" s="72" t="s">
        <v>61</v>
      </c>
      <c r="D114" s="72">
        <v>0.53</v>
      </c>
      <c r="E114" s="72">
        <v>89</v>
      </c>
      <c r="F114" s="72">
        <v>4</v>
      </c>
      <c r="G114" s="72">
        <v>367.8</v>
      </c>
      <c r="H114" s="72">
        <v>40.360999999999997</v>
      </c>
      <c r="K114" s="72">
        <v>2979</v>
      </c>
      <c r="L114" s="72">
        <v>-28.183</v>
      </c>
      <c r="N114" s="72">
        <v>1.0865100000000001E-2</v>
      </c>
      <c r="O114" s="72">
        <v>1.0748329999999999</v>
      </c>
      <c r="X114" s="72" t="s">
        <v>132</v>
      </c>
      <c r="Y114" s="72" t="s">
        <v>159</v>
      </c>
    </row>
    <row r="115" spans="1:25" x14ac:dyDescent="0.2">
      <c r="A115" s="72">
        <v>20</v>
      </c>
      <c r="B115" s="72" t="s">
        <v>158</v>
      </c>
      <c r="C115" s="72" t="s">
        <v>62</v>
      </c>
      <c r="D115" s="72">
        <v>0.45</v>
      </c>
      <c r="E115" s="72">
        <v>89</v>
      </c>
      <c r="F115" s="72">
        <v>4</v>
      </c>
      <c r="G115" s="72">
        <v>368</v>
      </c>
      <c r="H115" s="72">
        <v>38.046999999999997</v>
      </c>
      <c r="K115" s="72">
        <v>2794</v>
      </c>
      <c r="L115" s="72">
        <v>-28.355</v>
      </c>
      <c r="N115" s="72">
        <v>1.08632E-2</v>
      </c>
      <c r="O115" s="72">
        <v>1.0746439999999999</v>
      </c>
      <c r="X115" s="72" t="s">
        <v>132</v>
      </c>
      <c r="Y115" s="72" t="s">
        <v>160</v>
      </c>
    </row>
    <row r="116" spans="1:25" x14ac:dyDescent="0.2">
      <c r="A116" s="72">
        <v>27</v>
      </c>
      <c r="B116" s="72" t="s">
        <v>168</v>
      </c>
      <c r="C116" s="72" t="s">
        <v>19</v>
      </c>
      <c r="D116" s="72">
        <v>0.56000000000000005</v>
      </c>
      <c r="E116" s="72">
        <v>89</v>
      </c>
      <c r="F116" s="72">
        <v>4</v>
      </c>
      <c r="G116" s="72">
        <v>368</v>
      </c>
      <c r="H116" s="72">
        <v>41.655999999999999</v>
      </c>
      <c r="K116" s="72">
        <v>3005</v>
      </c>
      <c r="L116" s="72">
        <v>-28.082999999999998</v>
      </c>
      <c r="N116" s="72">
        <v>1.0866199999999999E-2</v>
      </c>
      <c r="O116" s="72">
        <v>1.0749420000000001</v>
      </c>
      <c r="X116" s="72" t="s">
        <v>132</v>
      </c>
      <c r="Y116" s="72" t="s">
        <v>169</v>
      </c>
    </row>
    <row r="117" spans="1:25" x14ac:dyDescent="0.2">
      <c r="A117" s="72">
        <v>9</v>
      </c>
      <c r="B117" s="72" t="s">
        <v>141</v>
      </c>
      <c r="C117" s="72" t="s">
        <v>51</v>
      </c>
      <c r="D117" s="72">
        <v>0.57999999999999996</v>
      </c>
      <c r="E117" s="72">
        <v>89</v>
      </c>
      <c r="F117" s="72">
        <v>4</v>
      </c>
      <c r="G117" s="72">
        <v>368.5</v>
      </c>
      <c r="H117" s="72">
        <v>28.053000000000001</v>
      </c>
      <c r="K117" s="72">
        <v>2131</v>
      </c>
      <c r="L117" s="72">
        <v>-26.393000000000001</v>
      </c>
      <c r="N117" s="72">
        <v>1.08851E-2</v>
      </c>
      <c r="O117" s="72">
        <v>1.0767910000000001</v>
      </c>
      <c r="X117" s="72" t="s">
        <v>132</v>
      </c>
      <c r="Y117" s="72" t="s">
        <v>143</v>
      </c>
    </row>
    <row r="118" spans="1:25" x14ac:dyDescent="0.2">
      <c r="A118" s="72">
        <v>22</v>
      </c>
      <c r="B118" s="72" t="s">
        <v>161</v>
      </c>
      <c r="C118" s="72" t="s">
        <v>64</v>
      </c>
      <c r="D118" s="72">
        <v>0.55000000000000004</v>
      </c>
      <c r="E118" s="72">
        <v>89</v>
      </c>
      <c r="F118" s="72">
        <v>4</v>
      </c>
      <c r="G118" s="72">
        <v>368.5</v>
      </c>
      <c r="H118" s="72">
        <v>36.767000000000003</v>
      </c>
      <c r="K118" s="72">
        <v>2684</v>
      </c>
      <c r="L118" s="72">
        <v>-28.812000000000001</v>
      </c>
      <c r="N118" s="72">
        <v>1.0858100000000001E-2</v>
      </c>
      <c r="O118" s="72">
        <v>1.0741449999999999</v>
      </c>
      <c r="X118" s="72" t="s">
        <v>132</v>
      </c>
      <c r="Y118" s="72" t="s">
        <v>163</v>
      </c>
    </row>
    <row r="119" spans="1:25" x14ac:dyDescent="0.2">
      <c r="A119" s="72">
        <v>13</v>
      </c>
      <c r="B119" s="72" t="s">
        <v>149</v>
      </c>
      <c r="C119" s="72" t="s">
        <v>55</v>
      </c>
      <c r="D119" s="72">
        <v>0.47</v>
      </c>
      <c r="E119" s="72">
        <v>89</v>
      </c>
      <c r="F119" s="72">
        <v>4</v>
      </c>
      <c r="G119" s="72">
        <v>368.7</v>
      </c>
      <c r="H119" s="72">
        <v>29.814</v>
      </c>
      <c r="K119" s="72">
        <v>2246</v>
      </c>
      <c r="L119" s="72">
        <v>-25.149000000000001</v>
      </c>
      <c r="N119" s="72">
        <v>1.0899000000000001E-2</v>
      </c>
      <c r="O119" s="72">
        <v>1.078152</v>
      </c>
      <c r="X119" s="72" t="s">
        <v>132</v>
      </c>
      <c r="Y119" s="72" t="s">
        <v>150</v>
      </c>
    </row>
    <row r="120" spans="1:25" x14ac:dyDescent="0.2">
      <c r="A120" s="72">
        <v>15</v>
      </c>
      <c r="B120" s="72" t="s">
        <v>152</v>
      </c>
      <c r="C120" s="72" t="s">
        <v>57</v>
      </c>
      <c r="D120" s="72">
        <v>0.49</v>
      </c>
      <c r="E120" s="72">
        <v>89</v>
      </c>
      <c r="F120" s="72">
        <v>4</v>
      </c>
      <c r="G120" s="72">
        <v>368.7</v>
      </c>
      <c r="H120" s="72">
        <v>22.931999999999999</v>
      </c>
      <c r="K120" s="72">
        <v>1745</v>
      </c>
      <c r="L120" s="72">
        <v>-28.908999999999999</v>
      </c>
      <c r="N120" s="72">
        <v>1.0857E-2</v>
      </c>
      <c r="O120" s="72">
        <v>1.074038</v>
      </c>
      <c r="X120" s="72" t="s">
        <v>132</v>
      </c>
      <c r="Y120" s="72" t="s">
        <v>153</v>
      </c>
    </row>
    <row r="121" spans="1:25" x14ac:dyDescent="0.2">
      <c r="A121" s="72">
        <v>16</v>
      </c>
      <c r="B121" s="72" t="s">
        <v>152</v>
      </c>
      <c r="C121" s="72" t="s">
        <v>58</v>
      </c>
      <c r="D121" s="72">
        <v>0.46</v>
      </c>
      <c r="E121" s="72">
        <v>89</v>
      </c>
      <c r="F121" s="72">
        <v>4</v>
      </c>
      <c r="G121" s="72">
        <v>368.7</v>
      </c>
      <c r="H121" s="72">
        <v>28.943999999999999</v>
      </c>
      <c r="K121" s="72">
        <v>2180</v>
      </c>
      <c r="L121" s="72">
        <v>-28.87</v>
      </c>
      <c r="N121" s="72">
        <v>1.08574E-2</v>
      </c>
      <c r="O121" s="72">
        <v>1.0740810000000001</v>
      </c>
      <c r="X121" s="72" t="s">
        <v>132</v>
      </c>
      <c r="Y121" s="72" t="s">
        <v>154</v>
      </c>
    </row>
    <row r="122" spans="1:25" x14ac:dyDescent="0.2">
      <c r="A122" s="72">
        <v>21</v>
      </c>
      <c r="B122" s="72" t="s">
        <v>161</v>
      </c>
      <c r="C122" s="72" t="s">
        <v>63</v>
      </c>
      <c r="D122" s="72">
        <v>0.51</v>
      </c>
      <c r="E122" s="72">
        <v>89</v>
      </c>
      <c r="F122" s="72">
        <v>4</v>
      </c>
      <c r="G122" s="72">
        <v>368.7</v>
      </c>
      <c r="H122" s="72">
        <v>27.603000000000002</v>
      </c>
      <c r="K122" s="72">
        <v>2051</v>
      </c>
      <c r="L122" s="72">
        <v>-28.710999999999999</v>
      </c>
      <c r="N122" s="72">
        <v>1.0859199999999999E-2</v>
      </c>
      <c r="O122" s="72">
        <v>1.074255</v>
      </c>
      <c r="X122" s="72" t="s">
        <v>132</v>
      </c>
      <c r="Y122" s="72" t="s">
        <v>162</v>
      </c>
    </row>
    <row r="123" spans="1:25" x14ac:dyDescent="0.2">
      <c r="A123" s="72">
        <v>30</v>
      </c>
      <c r="B123" s="72" t="s">
        <v>173</v>
      </c>
      <c r="C123" s="72" t="s">
        <v>22</v>
      </c>
      <c r="D123" s="72">
        <v>0.47</v>
      </c>
      <c r="E123" s="72">
        <v>89</v>
      </c>
      <c r="F123" s="72">
        <v>4</v>
      </c>
      <c r="G123" s="72">
        <v>368.7</v>
      </c>
      <c r="H123" s="72">
        <v>35.247999999999998</v>
      </c>
      <c r="K123" s="72">
        <v>2563</v>
      </c>
      <c r="L123" s="72">
        <v>-27.302</v>
      </c>
      <c r="N123" s="72">
        <v>1.0874999999999999E-2</v>
      </c>
      <c r="O123" s="72">
        <v>1.075796</v>
      </c>
      <c r="X123" s="72" t="s">
        <v>132</v>
      </c>
      <c r="Y123" s="72" t="s">
        <v>174</v>
      </c>
    </row>
    <row r="124" spans="1:25" x14ac:dyDescent="0.2">
      <c r="A124" s="72">
        <v>7</v>
      </c>
      <c r="B124" s="72" t="s">
        <v>138</v>
      </c>
      <c r="C124" s="72" t="s">
        <v>49</v>
      </c>
      <c r="D124" s="72">
        <v>0.56000000000000005</v>
      </c>
      <c r="E124" s="72">
        <v>89</v>
      </c>
      <c r="F124" s="72">
        <v>4</v>
      </c>
      <c r="G124" s="72">
        <v>369.1</v>
      </c>
      <c r="H124" s="72">
        <v>16.844000000000001</v>
      </c>
      <c r="K124" s="72">
        <v>1304</v>
      </c>
      <c r="L124" s="72">
        <v>-25.216999999999999</v>
      </c>
      <c r="N124" s="72">
        <v>1.08983E-2</v>
      </c>
      <c r="O124" s="72">
        <v>1.0780780000000001</v>
      </c>
      <c r="X124" s="72" t="s">
        <v>132</v>
      </c>
      <c r="Y124" s="72" t="s">
        <v>140</v>
      </c>
    </row>
    <row r="125" spans="1:25" x14ac:dyDescent="0.2">
      <c r="A125" s="72">
        <v>8</v>
      </c>
      <c r="B125" s="72" t="s">
        <v>141</v>
      </c>
      <c r="C125" s="72" t="s">
        <v>50</v>
      </c>
      <c r="D125" s="72">
        <v>0.47</v>
      </c>
      <c r="E125" s="72">
        <v>89</v>
      </c>
      <c r="F125" s="72">
        <v>4</v>
      </c>
      <c r="G125" s="72">
        <v>369.1</v>
      </c>
      <c r="H125" s="72">
        <v>20.806000000000001</v>
      </c>
      <c r="K125" s="72">
        <v>1599</v>
      </c>
      <c r="L125" s="72">
        <v>-26.294</v>
      </c>
      <c r="N125" s="72">
        <v>1.08862E-2</v>
      </c>
      <c r="O125" s="72">
        <v>1.0769</v>
      </c>
      <c r="X125" s="72" t="s">
        <v>132</v>
      </c>
      <c r="Y125" s="72" t="s">
        <v>142</v>
      </c>
    </row>
    <row r="126" spans="1:25" x14ac:dyDescent="0.2">
      <c r="A126" s="72">
        <v>14</v>
      </c>
      <c r="B126" s="72" t="s">
        <v>149</v>
      </c>
      <c r="C126" s="72" t="s">
        <v>56</v>
      </c>
      <c r="D126" s="72">
        <v>0.53</v>
      </c>
      <c r="E126" s="72">
        <v>89</v>
      </c>
      <c r="F126" s="72">
        <v>4</v>
      </c>
      <c r="G126" s="72">
        <v>369.1</v>
      </c>
      <c r="H126" s="72">
        <v>28.972999999999999</v>
      </c>
      <c r="K126" s="72">
        <v>2184</v>
      </c>
      <c r="L126" s="72">
        <v>-25.18</v>
      </c>
      <c r="N126" s="72">
        <v>1.0898700000000001E-2</v>
      </c>
      <c r="O126" s="72">
        <v>1.0781179999999999</v>
      </c>
      <c r="X126" s="72" t="s">
        <v>132</v>
      </c>
      <c r="Y126" s="72" t="s">
        <v>151</v>
      </c>
    </row>
    <row r="127" spans="1:25" x14ac:dyDescent="0.2">
      <c r="A127" s="72">
        <v>17</v>
      </c>
      <c r="B127" s="72" t="s">
        <v>155</v>
      </c>
      <c r="C127" s="72" t="s">
        <v>59</v>
      </c>
      <c r="D127" s="72">
        <v>0.61</v>
      </c>
      <c r="E127" s="72">
        <v>89</v>
      </c>
      <c r="F127" s="72">
        <v>4</v>
      </c>
      <c r="G127" s="72">
        <v>369.1</v>
      </c>
      <c r="H127" s="72">
        <v>32.426000000000002</v>
      </c>
      <c r="K127" s="72">
        <v>2418</v>
      </c>
      <c r="L127" s="72">
        <v>-27.734000000000002</v>
      </c>
      <c r="N127" s="72">
        <v>1.0870100000000001E-2</v>
      </c>
      <c r="O127" s="72">
        <v>1.0753239999999999</v>
      </c>
      <c r="X127" s="72" t="s">
        <v>132</v>
      </c>
      <c r="Y127" s="72" t="s">
        <v>156</v>
      </c>
    </row>
    <row r="128" spans="1:25" x14ac:dyDescent="0.2">
      <c r="A128" s="72">
        <v>18</v>
      </c>
      <c r="B128" s="72" t="s">
        <v>155</v>
      </c>
      <c r="C128" s="72" t="s">
        <v>60</v>
      </c>
      <c r="D128" s="72">
        <v>0.53</v>
      </c>
      <c r="E128" s="72">
        <v>89</v>
      </c>
      <c r="F128" s="72">
        <v>4</v>
      </c>
      <c r="G128" s="72">
        <v>369.1</v>
      </c>
      <c r="H128" s="72">
        <v>31.273</v>
      </c>
      <c r="K128" s="72">
        <v>2342</v>
      </c>
      <c r="L128" s="72">
        <v>-28.067</v>
      </c>
      <c r="N128" s="72">
        <v>1.08664E-2</v>
      </c>
      <c r="O128" s="72">
        <v>1.074959</v>
      </c>
      <c r="X128" s="72" t="s">
        <v>132</v>
      </c>
      <c r="Y128" s="72" t="s">
        <v>157</v>
      </c>
    </row>
    <row r="129" spans="1:25" x14ac:dyDescent="0.2">
      <c r="A129" s="72">
        <v>28</v>
      </c>
      <c r="B129" s="72" t="s">
        <v>168</v>
      </c>
      <c r="C129" s="72" t="s">
        <v>20</v>
      </c>
      <c r="D129" s="72">
        <v>0.48</v>
      </c>
      <c r="E129" s="72">
        <v>89</v>
      </c>
      <c r="F129" s="72">
        <v>4</v>
      </c>
      <c r="G129" s="72">
        <v>369.1</v>
      </c>
      <c r="H129" s="72">
        <v>31.36</v>
      </c>
      <c r="K129" s="72">
        <v>2307</v>
      </c>
      <c r="L129" s="72">
        <v>-28.332999999999998</v>
      </c>
      <c r="N129" s="72">
        <v>1.08634E-2</v>
      </c>
      <c r="O129" s="72">
        <v>1.0746690000000001</v>
      </c>
      <c r="X129" s="72" t="s">
        <v>132</v>
      </c>
      <c r="Y129" s="72" t="s">
        <v>170</v>
      </c>
    </row>
    <row r="130" spans="1:25" x14ac:dyDescent="0.2">
      <c r="A130" s="72">
        <v>32</v>
      </c>
      <c r="B130" s="72" t="s">
        <v>176</v>
      </c>
      <c r="C130" s="72" t="s">
        <v>93</v>
      </c>
      <c r="D130" s="72">
        <v>0.54</v>
      </c>
      <c r="E130" s="72">
        <v>89</v>
      </c>
      <c r="F130" s="72">
        <v>4</v>
      </c>
      <c r="G130" s="72">
        <v>369.1</v>
      </c>
      <c r="H130" s="72">
        <v>32.637999999999998</v>
      </c>
      <c r="K130" s="72">
        <v>2383</v>
      </c>
      <c r="L130" s="72">
        <v>-27.463000000000001</v>
      </c>
      <c r="N130" s="72">
        <v>1.08732E-2</v>
      </c>
      <c r="O130" s="72">
        <v>1.0756209999999999</v>
      </c>
      <c r="X130" s="72" t="s">
        <v>132</v>
      </c>
      <c r="Y130" s="72" t="s">
        <v>177</v>
      </c>
    </row>
    <row r="131" spans="1:25" x14ac:dyDescent="0.2">
      <c r="A131" s="72">
        <v>11</v>
      </c>
      <c r="B131" s="72" t="s">
        <v>144</v>
      </c>
      <c r="C131" s="72" t="s">
        <v>53</v>
      </c>
      <c r="D131" s="72">
        <v>0.47</v>
      </c>
      <c r="E131" s="72">
        <v>89</v>
      </c>
      <c r="F131" s="72">
        <v>4</v>
      </c>
      <c r="G131" s="72">
        <v>369.3</v>
      </c>
      <c r="H131" s="72">
        <v>25.821000000000002</v>
      </c>
      <c r="K131" s="72">
        <v>1951</v>
      </c>
      <c r="L131" s="72">
        <v>-26.809000000000001</v>
      </c>
      <c r="N131" s="72">
        <v>1.08805E-2</v>
      </c>
      <c r="O131" s="72">
        <v>1.076336</v>
      </c>
      <c r="X131" s="72" t="s">
        <v>132</v>
      </c>
      <c r="Y131" s="72" t="s">
        <v>146</v>
      </c>
    </row>
    <row r="132" spans="1:25" x14ac:dyDescent="0.2">
      <c r="A132" s="72">
        <v>31</v>
      </c>
      <c r="B132" s="72" t="s">
        <v>173</v>
      </c>
      <c r="C132" s="72" t="s">
        <v>92</v>
      </c>
      <c r="D132" s="72">
        <v>0.49</v>
      </c>
      <c r="E132" s="72">
        <v>89</v>
      </c>
      <c r="F132" s="72">
        <v>4</v>
      </c>
      <c r="G132" s="72">
        <v>369.7</v>
      </c>
      <c r="H132" s="72">
        <v>28.51</v>
      </c>
      <c r="K132" s="72">
        <v>2097</v>
      </c>
      <c r="L132" s="72">
        <v>-27.359000000000002</v>
      </c>
      <c r="N132" s="72">
        <v>1.08743E-2</v>
      </c>
      <c r="O132" s="72">
        <v>1.075734</v>
      </c>
      <c r="X132" s="72" t="s">
        <v>132</v>
      </c>
      <c r="Y132" s="72" t="s">
        <v>175</v>
      </c>
    </row>
    <row r="133" spans="1:25" x14ac:dyDescent="0.2">
      <c r="A133" s="72">
        <v>6</v>
      </c>
      <c r="B133" s="72" t="s">
        <v>138</v>
      </c>
      <c r="C133" s="72" t="s">
        <v>48</v>
      </c>
      <c r="D133" s="72">
        <v>0.59</v>
      </c>
      <c r="E133" s="72">
        <v>89</v>
      </c>
      <c r="F133" s="72">
        <v>4</v>
      </c>
      <c r="G133" s="72">
        <v>369.9</v>
      </c>
      <c r="H133" s="72">
        <v>15.792999999999999</v>
      </c>
      <c r="K133" s="72">
        <v>1232</v>
      </c>
      <c r="L133" s="72">
        <v>-25.164999999999999</v>
      </c>
      <c r="N133" s="72">
        <v>1.08989E-2</v>
      </c>
      <c r="O133" s="72">
        <v>1.0781350000000001</v>
      </c>
      <c r="X133" s="72" t="s">
        <v>132</v>
      </c>
      <c r="Y133" s="72" t="s">
        <v>139</v>
      </c>
    </row>
    <row r="134" spans="1:25" x14ac:dyDescent="0.2">
      <c r="A134" s="72">
        <v>12</v>
      </c>
      <c r="B134" s="72" t="s">
        <v>147</v>
      </c>
      <c r="C134" s="72" t="s">
        <v>54</v>
      </c>
      <c r="D134" s="72">
        <v>0.44</v>
      </c>
      <c r="E134" s="72">
        <v>89</v>
      </c>
      <c r="F134" s="72">
        <v>4</v>
      </c>
      <c r="G134" s="72">
        <v>369.9</v>
      </c>
      <c r="H134" s="72">
        <v>14.757</v>
      </c>
      <c r="K134" s="72">
        <v>1140</v>
      </c>
      <c r="L134" s="72">
        <v>-25.704000000000001</v>
      </c>
      <c r="N134" s="72">
        <v>1.0892799999999999E-2</v>
      </c>
      <c r="O134" s="72">
        <v>1.077545</v>
      </c>
      <c r="X134" s="72" t="s">
        <v>132</v>
      </c>
      <c r="Y134" s="72" t="s">
        <v>148</v>
      </c>
    </row>
    <row r="135" spans="1:25" x14ac:dyDescent="0.2">
      <c r="A135" s="72">
        <v>29</v>
      </c>
      <c r="B135" s="72" t="s">
        <v>171</v>
      </c>
      <c r="C135" s="72" t="s">
        <v>21</v>
      </c>
      <c r="D135" s="72">
        <v>0.49</v>
      </c>
      <c r="E135" s="72">
        <v>89</v>
      </c>
      <c r="F135" s="72">
        <v>4</v>
      </c>
      <c r="G135" s="72">
        <v>372.2</v>
      </c>
      <c r="H135" s="72">
        <v>17.655000000000001</v>
      </c>
      <c r="K135" s="72">
        <v>1326</v>
      </c>
      <c r="L135" s="72">
        <v>-24.603999999999999</v>
      </c>
      <c r="N135" s="72">
        <v>1.0905099999999999E-2</v>
      </c>
      <c r="O135" s="72">
        <v>1.078748</v>
      </c>
      <c r="X135" s="72" t="s">
        <v>132</v>
      </c>
      <c r="Y135" s="72" t="s">
        <v>172</v>
      </c>
    </row>
    <row r="136" spans="1:25" x14ac:dyDescent="0.2">
      <c r="A136" s="72">
        <v>36</v>
      </c>
      <c r="B136" s="72" t="s">
        <v>65</v>
      </c>
      <c r="C136" s="72" t="s">
        <v>46</v>
      </c>
      <c r="E136" s="72">
        <v>98</v>
      </c>
      <c r="F136" s="72">
        <v>3</v>
      </c>
      <c r="G136" s="72">
        <v>574.79999999999995</v>
      </c>
      <c r="H136" s="72">
        <v>9.5259999999999998</v>
      </c>
      <c r="K136" s="72">
        <v>520</v>
      </c>
      <c r="L136" s="72">
        <v>-36.380000000000003</v>
      </c>
      <c r="N136" s="72">
        <v>1.07735E-2</v>
      </c>
      <c r="O136" s="72">
        <v>1.065863</v>
      </c>
      <c r="X136" s="72" t="s">
        <v>180</v>
      </c>
      <c r="Y136" s="72" t="s">
        <v>183</v>
      </c>
    </row>
    <row r="137" spans="1:25" x14ac:dyDescent="0.2">
      <c r="A137" s="72">
        <v>2</v>
      </c>
      <c r="B137" s="72" t="s">
        <v>17</v>
      </c>
      <c r="C137" s="72" t="s">
        <v>44</v>
      </c>
      <c r="D137" s="72">
        <v>0.5</v>
      </c>
      <c r="E137" s="72">
        <v>89</v>
      </c>
      <c r="F137" s="72">
        <v>5</v>
      </c>
      <c r="G137" s="72">
        <v>575.20000000000005</v>
      </c>
      <c r="H137" s="72">
        <v>79.632000000000005</v>
      </c>
      <c r="K137" s="72">
        <v>4322</v>
      </c>
      <c r="L137" s="72">
        <v>-36.380000000000003</v>
      </c>
      <c r="N137" s="72">
        <v>1.07735E-2</v>
      </c>
      <c r="O137" s="72">
        <v>1.065863</v>
      </c>
      <c r="X137" s="72" t="s">
        <v>132</v>
      </c>
      <c r="Y137" s="72" t="s">
        <v>134</v>
      </c>
    </row>
    <row r="138" spans="1:25" x14ac:dyDescent="0.2">
      <c r="A138" s="72">
        <v>3</v>
      </c>
      <c r="B138" s="72" t="s">
        <v>17</v>
      </c>
      <c r="C138" s="72" t="s">
        <v>45</v>
      </c>
      <c r="D138" s="72">
        <v>0.63</v>
      </c>
      <c r="E138" s="72">
        <v>89</v>
      </c>
      <c r="F138" s="72">
        <v>5</v>
      </c>
      <c r="G138" s="72">
        <v>575.20000000000005</v>
      </c>
      <c r="H138" s="72">
        <v>79.058000000000007</v>
      </c>
      <c r="K138" s="72">
        <v>4295</v>
      </c>
      <c r="L138" s="72">
        <v>-36.380000000000003</v>
      </c>
      <c r="N138" s="72">
        <v>1.07735E-2</v>
      </c>
      <c r="O138" s="72">
        <v>1.065863</v>
      </c>
      <c r="X138" s="72" t="s">
        <v>132</v>
      </c>
      <c r="Y138" s="72" t="s">
        <v>135</v>
      </c>
    </row>
    <row r="139" spans="1:25" x14ac:dyDescent="0.2">
      <c r="A139" s="72">
        <v>24</v>
      </c>
      <c r="B139" s="72" t="s">
        <v>17</v>
      </c>
      <c r="C139" s="72" t="s">
        <v>15</v>
      </c>
      <c r="D139" s="72">
        <v>0.49</v>
      </c>
      <c r="E139" s="72">
        <v>89</v>
      </c>
      <c r="F139" s="72">
        <v>5</v>
      </c>
      <c r="G139" s="72">
        <v>575.20000000000005</v>
      </c>
      <c r="H139" s="72">
        <v>81.460999999999999</v>
      </c>
      <c r="K139" s="72">
        <v>4413</v>
      </c>
      <c r="L139" s="72">
        <v>-36.380000000000003</v>
      </c>
      <c r="N139" s="72">
        <v>1.07735E-2</v>
      </c>
      <c r="O139" s="72">
        <v>1.065863</v>
      </c>
      <c r="X139" s="72" t="s">
        <v>132</v>
      </c>
      <c r="Y139" s="72" t="s">
        <v>165</v>
      </c>
    </row>
    <row r="140" spans="1:25" x14ac:dyDescent="0.2">
      <c r="A140" s="72">
        <v>28</v>
      </c>
      <c r="B140" s="72" t="s">
        <v>168</v>
      </c>
      <c r="C140" s="72" t="s">
        <v>20</v>
      </c>
      <c r="D140" s="72">
        <v>0.48</v>
      </c>
      <c r="E140" s="72">
        <v>89</v>
      </c>
      <c r="F140" s="72">
        <v>5</v>
      </c>
      <c r="G140" s="72">
        <v>575.20000000000005</v>
      </c>
      <c r="H140" s="72">
        <v>81.881</v>
      </c>
      <c r="K140" s="72">
        <v>4439</v>
      </c>
      <c r="L140" s="72">
        <v>-36.380000000000003</v>
      </c>
      <c r="N140" s="72">
        <v>1.07735E-2</v>
      </c>
      <c r="O140" s="72">
        <v>1.065863</v>
      </c>
      <c r="X140" s="72" t="s">
        <v>132</v>
      </c>
      <c r="Y140" s="72" t="s">
        <v>170</v>
      </c>
    </row>
    <row r="141" spans="1:25" x14ac:dyDescent="0.2">
      <c r="A141" s="72">
        <v>33</v>
      </c>
      <c r="B141" s="72" t="s">
        <v>176</v>
      </c>
      <c r="C141" s="72" t="s">
        <v>94</v>
      </c>
      <c r="D141" s="72">
        <v>0.53</v>
      </c>
      <c r="E141" s="72">
        <v>89</v>
      </c>
      <c r="F141" s="72">
        <v>3</v>
      </c>
      <c r="G141" s="72">
        <v>575.20000000000005</v>
      </c>
      <c r="H141" s="72">
        <v>82.025000000000006</v>
      </c>
      <c r="K141" s="72">
        <v>4446</v>
      </c>
      <c r="L141" s="72">
        <v>-36.380000000000003</v>
      </c>
      <c r="N141" s="72">
        <v>1.07735E-2</v>
      </c>
      <c r="O141" s="72">
        <v>1.065863</v>
      </c>
      <c r="X141" s="72" t="s">
        <v>132</v>
      </c>
      <c r="Y141" s="72" t="s">
        <v>178</v>
      </c>
    </row>
    <row r="142" spans="1:25" x14ac:dyDescent="0.2">
      <c r="A142" s="72">
        <v>1</v>
      </c>
      <c r="B142" s="72" t="s">
        <v>72</v>
      </c>
      <c r="C142" s="72" t="s">
        <v>43</v>
      </c>
      <c r="E142" s="72">
        <v>0</v>
      </c>
      <c r="F142" s="72">
        <v>3</v>
      </c>
      <c r="G142" s="72">
        <v>575.4</v>
      </c>
      <c r="H142" s="72">
        <v>118.465</v>
      </c>
      <c r="K142" s="72">
        <v>6460</v>
      </c>
      <c r="L142" s="72">
        <v>-36.380000000000003</v>
      </c>
      <c r="N142" s="72">
        <v>1.07735E-2</v>
      </c>
      <c r="O142" s="72">
        <v>1.065863</v>
      </c>
      <c r="X142" s="72" t="s">
        <v>132</v>
      </c>
      <c r="Y142" s="72" t="s">
        <v>133</v>
      </c>
    </row>
    <row r="143" spans="1:25" x14ac:dyDescent="0.2">
      <c r="A143" s="72">
        <v>4</v>
      </c>
      <c r="B143" s="72" t="s">
        <v>12</v>
      </c>
      <c r="C143" s="72" t="s">
        <v>46</v>
      </c>
      <c r="D143" s="72">
        <v>0.5</v>
      </c>
      <c r="E143" s="72">
        <v>89</v>
      </c>
      <c r="F143" s="72">
        <v>5</v>
      </c>
      <c r="G143" s="72">
        <v>575.4</v>
      </c>
      <c r="H143" s="72">
        <v>79.152000000000001</v>
      </c>
      <c r="K143" s="72">
        <v>4303</v>
      </c>
      <c r="L143" s="72">
        <v>-36.380000000000003</v>
      </c>
      <c r="N143" s="72">
        <v>1.07735E-2</v>
      </c>
      <c r="O143" s="72">
        <v>1.065863</v>
      </c>
      <c r="X143" s="72" t="s">
        <v>132</v>
      </c>
      <c r="Y143" s="72" t="s">
        <v>136</v>
      </c>
    </row>
    <row r="144" spans="1:25" x14ac:dyDescent="0.2">
      <c r="A144" s="72">
        <v>5</v>
      </c>
      <c r="B144" s="72" t="s">
        <v>12</v>
      </c>
      <c r="C144" s="72" t="s">
        <v>47</v>
      </c>
      <c r="D144" s="72">
        <v>0.47</v>
      </c>
      <c r="E144" s="72">
        <v>89</v>
      </c>
      <c r="F144" s="72">
        <v>5</v>
      </c>
      <c r="G144" s="72">
        <v>575.4</v>
      </c>
      <c r="H144" s="72">
        <v>79.186000000000007</v>
      </c>
      <c r="K144" s="72">
        <v>4300</v>
      </c>
      <c r="L144" s="72">
        <v>-36.380000000000003</v>
      </c>
      <c r="N144" s="72">
        <v>1.07735E-2</v>
      </c>
      <c r="O144" s="72">
        <v>1.065863</v>
      </c>
      <c r="X144" s="72" t="s">
        <v>132</v>
      </c>
      <c r="Y144" s="72" t="s">
        <v>137</v>
      </c>
    </row>
    <row r="145" spans="1:25" x14ac:dyDescent="0.2">
      <c r="A145" s="72">
        <v>6</v>
      </c>
      <c r="B145" s="72" t="s">
        <v>138</v>
      </c>
      <c r="C145" s="72" t="s">
        <v>48</v>
      </c>
      <c r="D145" s="72">
        <v>0.59</v>
      </c>
      <c r="E145" s="72">
        <v>89</v>
      </c>
      <c r="F145" s="72">
        <v>5</v>
      </c>
      <c r="G145" s="72">
        <v>575.4</v>
      </c>
      <c r="H145" s="72">
        <v>79.447000000000003</v>
      </c>
      <c r="K145" s="72">
        <v>4322</v>
      </c>
      <c r="L145" s="72">
        <v>-36.380000000000003</v>
      </c>
      <c r="N145" s="72">
        <v>1.07735E-2</v>
      </c>
      <c r="O145" s="72">
        <v>1.065863</v>
      </c>
      <c r="X145" s="72" t="s">
        <v>132</v>
      </c>
      <c r="Y145" s="72" t="s">
        <v>139</v>
      </c>
    </row>
    <row r="146" spans="1:25" x14ac:dyDescent="0.2">
      <c r="A146" s="72">
        <v>7</v>
      </c>
      <c r="B146" s="72" t="s">
        <v>138</v>
      </c>
      <c r="C146" s="72" t="s">
        <v>49</v>
      </c>
      <c r="D146" s="72">
        <v>0.56000000000000005</v>
      </c>
      <c r="E146" s="72">
        <v>89</v>
      </c>
      <c r="F146" s="72">
        <v>5</v>
      </c>
      <c r="G146" s="72">
        <v>575.4</v>
      </c>
      <c r="H146" s="72">
        <v>79.863</v>
      </c>
      <c r="K146" s="72">
        <v>4329</v>
      </c>
      <c r="L146" s="72">
        <v>-36.380000000000003</v>
      </c>
      <c r="N146" s="72">
        <v>1.07735E-2</v>
      </c>
      <c r="O146" s="72">
        <v>1.065863</v>
      </c>
      <c r="X146" s="72" t="s">
        <v>132</v>
      </c>
      <c r="Y146" s="72" t="s">
        <v>140</v>
      </c>
    </row>
    <row r="147" spans="1:25" x14ac:dyDescent="0.2">
      <c r="A147" s="72">
        <v>8</v>
      </c>
      <c r="B147" s="72" t="s">
        <v>141</v>
      </c>
      <c r="C147" s="72" t="s">
        <v>50</v>
      </c>
      <c r="D147" s="72">
        <v>0.47</v>
      </c>
      <c r="E147" s="72">
        <v>89</v>
      </c>
      <c r="F147" s="72">
        <v>5</v>
      </c>
      <c r="G147" s="72">
        <v>575.4</v>
      </c>
      <c r="H147" s="72">
        <v>80.111000000000004</v>
      </c>
      <c r="K147" s="72">
        <v>4344</v>
      </c>
      <c r="L147" s="72">
        <v>-36.380000000000003</v>
      </c>
      <c r="N147" s="72">
        <v>1.07735E-2</v>
      </c>
      <c r="O147" s="72">
        <v>1.065863</v>
      </c>
      <c r="X147" s="72" t="s">
        <v>132</v>
      </c>
      <c r="Y147" s="72" t="s">
        <v>142</v>
      </c>
    </row>
    <row r="148" spans="1:25" x14ac:dyDescent="0.2">
      <c r="A148" s="72">
        <v>9</v>
      </c>
      <c r="B148" s="72" t="s">
        <v>141</v>
      </c>
      <c r="C148" s="72" t="s">
        <v>51</v>
      </c>
      <c r="D148" s="72">
        <v>0.57999999999999996</v>
      </c>
      <c r="E148" s="72">
        <v>89</v>
      </c>
      <c r="F148" s="72">
        <v>5</v>
      </c>
      <c r="G148" s="72">
        <v>575.4</v>
      </c>
      <c r="H148" s="72">
        <v>80.144000000000005</v>
      </c>
      <c r="K148" s="72">
        <v>4358</v>
      </c>
      <c r="L148" s="72">
        <v>-36.380000000000003</v>
      </c>
      <c r="N148" s="72">
        <v>1.07735E-2</v>
      </c>
      <c r="O148" s="72">
        <v>1.065863</v>
      </c>
      <c r="X148" s="72" t="s">
        <v>132</v>
      </c>
      <c r="Y148" s="72" t="s">
        <v>143</v>
      </c>
    </row>
    <row r="149" spans="1:25" x14ac:dyDescent="0.2">
      <c r="A149" s="72">
        <v>10</v>
      </c>
      <c r="B149" s="72" t="s">
        <v>144</v>
      </c>
      <c r="C149" s="72" t="s">
        <v>52</v>
      </c>
      <c r="D149" s="72">
        <v>0.59</v>
      </c>
      <c r="E149" s="72">
        <v>89</v>
      </c>
      <c r="F149" s="72">
        <v>5</v>
      </c>
      <c r="G149" s="72">
        <v>575.4</v>
      </c>
      <c r="H149" s="72">
        <v>80.400999999999996</v>
      </c>
      <c r="K149" s="72">
        <v>4364</v>
      </c>
      <c r="L149" s="72">
        <v>-36.380000000000003</v>
      </c>
      <c r="N149" s="72">
        <v>1.07735E-2</v>
      </c>
      <c r="O149" s="72">
        <v>1.065863</v>
      </c>
      <c r="X149" s="72" t="s">
        <v>132</v>
      </c>
      <c r="Y149" s="72" t="s">
        <v>145</v>
      </c>
    </row>
    <row r="150" spans="1:25" x14ac:dyDescent="0.2">
      <c r="A150" s="72">
        <v>11</v>
      </c>
      <c r="B150" s="72" t="s">
        <v>144</v>
      </c>
      <c r="C150" s="72" t="s">
        <v>53</v>
      </c>
      <c r="D150" s="72">
        <v>0.47</v>
      </c>
      <c r="E150" s="72">
        <v>89</v>
      </c>
      <c r="F150" s="72">
        <v>5</v>
      </c>
      <c r="G150" s="72">
        <v>575.4</v>
      </c>
      <c r="H150" s="72">
        <v>80.572999999999993</v>
      </c>
      <c r="K150" s="72">
        <v>4376</v>
      </c>
      <c r="L150" s="72">
        <v>-36.380000000000003</v>
      </c>
      <c r="N150" s="72">
        <v>1.07735E-2</v>
      </c>
      <c r="O150" s="72">
        <v>1.065863</v>
      </c>
      <c r="X150" s="72" t="s">
        <v>132</v>
      </c>
      <c r="Y150" s="72" t="s">
        <v>146</v>
      </c>
    </row>
    <row r="151" spans="1:25" x14ac:dyDescent="0.2">
      <c r="A151" s="72">
        <v>12</v>
      </c>
      <c r="B151" s="72" t="s">
        <v>147</v>
      </c>
      <c r="C151" s="72" t="s">
        <v>54</v>
      </c>
      <c r="D151" s="72">
        <v>0.44</v>
      </c>
      <c r="E151" s="72">
        <v>89</v>
      </c>
      <c r="F151" s="72">
        <v>5</v>
      </c>
      <c r="G151" s="72">
        <v>575.4</v>
      </c>
      <c r="H151" s="72">
        <v>80.596000000000004</v>
      </c>
      <c r="K151" s="72">
        <v>4379</v>
      </c>
      <c r="L151" s="72">
        <v>-36.380000000000003</v>
      </c>
      <c r="N151" s="72">
        <v>1.07735E-2</v>
      </c>
      <c r="O151" s="72">
        <v>1.065863</v>
      </c>
      <c r="X151" s="72" t="s">
        <v>132</v>
      </c>
      <c r="Y151" s="72" t="s">
        <v>148</v>
      </c>
    </row>
    <row r="152" spans="1:25" x14ac:dyDescent="0.2">
      <c r="A152" s="72">
        <v>13</v>
      </c>
      <c r="B152" s="72" t="s">
        <v>149</v>
      </c>
      <c r="C152" s="72" t="s">
        <v>55</v>
      </c>
      <c r="D152" s="72">
        <v>0.47</v>
      </c>
      <c r="E152" s="72">
        <v>89</v>
      </c>
      <c r="F152" s="72">
        <v>5</v>
      </c>
      <c r="G152" s="72">
        <v>575.4</v>
      </c>
      <c r="H152" s="72">
        <v>80.825999999999993</v>
      </c>
      <c r="K152" s="72">
        <v>4386</v>
      </c>
      <c r="L152" s="72">
        <v>-36.380000000000003</v>
      </c>
      <c r="N152" s="72">
        <v>1.07735E-2</v>
      </c>
      <c r="O152" s="72">
        <v>1.065863</v>
      </c>
      <c r="X152" s="72" t="s">
        <v>132</v>
      </c>
      <c r="Y152" s="72" t="s">
        <v>150</v>
      </c>
    </row>
    <row r="153" spans="1:25" x14ac:dyDescent="0.2">
      <c r="A153" s="72">
        <v>14</v>
      </c>
      <c r="B153" s="72" t="s">
        <v>149</v>
      </c>
      <c r="C153" s="72" t="s">
        <v>56</v>
      </c>
      <c r="D153" s="72">
        <v>0.53</v>
      </c>
      <c r="E153" s="72">
        <v>89</v>
      </c>
      <c r="F153" s="72">
        <v>5</v>
      </c>
      <c r="G153" s="72">
        <v>575.4</v>
      </c>
      <c r="H153" s="72">
        <v>80.834999999999994</v>
      </c>
      <c r="K153" s="72">
        <v>4390</v>
      </c>
      <c r="L153" s="72">
        <v>-36.380000000000003</v>
      </c>
      <c r="N153" s="72">
        <v>1.07735E-2</v>
      </c>
      <c r="O153" s="72">
        <v>1.065863</v>
      </c>
      <c r="X153" s="72" t="s">
        <v>132</v>
      </c>
      <c r="Y153" s="72" t="s">
        <v>151</v>
      </c>
    </row>
    <row r="154" spans="1:25" x14ac:dyDescent="0.2">
      <c r="A154" s="72">
        <v>15</v>
      </c>
      <c r="B154" s="72" t="s">
        <v>152</v>
      </c>
      <c r="C154" s="72" t="s">
        <v>57</v>
      </c>
      <c r="D154" s="72">
        <v>0.49</v>
      </c>
      <c r="E154" s="72">
        <v>89</v>
      </c>
      <c r="F154" s="72">
        <v>5</v>
      </c>
      <c r="G154" s="72">
        <v>575.4</v>
      </c>
      <c r="H154" s="72">
        <v>81.040999999999997</v>
      </c>
      <c r="K154" s="72">
        <v>4396</v>
      </c>
      <c r="L154" s="72">
        <v>-36.380000000000003</v>
      </c>
      <c r="N154" s="72">
        <v>1.07735E-2</v>
      </c>
      <c r="O154" s="72">
        <v>1.065863</v>
      </c>
      <c r="X154" s="72" t="s">
        <v>132</v>
      </c>
      <c r="Y154" s="72" t="s">
        <v>153</v>
      </c>
    </row>
    <row r="155" spans="1:25" x14ac:dyDescent="0.2">
      <c r="A155" s="72">
        <v>16</v>
      </c>
      <c r="B155" s="72" t="s">
        <v>152</v>
      </c>
      <c r="C155" s="72" t="s">
        <v>58</v>
      </c>
      <c r="D155" s="72">
        <v>0.46</v>
      </c>
      <c r="E155" s="72">
        <v>89</v>
      </c>
      <c r="F155" s="72">
        <v>5</v>
      </c>
      <c r="G155" s="72">
        <v>575.4</v>
      </c>
      <c r="H155" s="72">
        <v>81.128</v>
      </c>
      <c r="K155" s="72">
        <v>4406</v>
      </c>
      <c r="L155" s="72">
        <v>-36.380000000000003</v>
      </c>
      <c r="N155" s="72">
        <v>1.07735E-2</v>
      </c>
      <c r="O155" s="72">
        <v>1.065863</v>
      </c>
      <c r="X155" s="72" t="s">
        <v>132</v>
      </c>
      <c r="Y155" s="72" t="s">
        <v>154</v>
      </c>
    </row>
    <row r="156" spans="1:25" x14ac:dyDescent="0.2">
      <c r="A156" s="72">
        <v>17</v>
      </c>
      <c r="B156" s="72" t="s">
        <v>155</v>
      </c>
      <c r="C156" s="72" t="s">
        <v>59</v>
      </c>
      <c r="D156" s="72">
        <v>0.61</v>
      </c>
      <c r="E156" s="72">
        <v>89</v>
      </c>
      <c r="F156" s="72">
        <v>5</v>
      </c>
      <c r="G156" s="72">
        <v>575.4</v>
      </c>
      <c r="H156" s="72">
        <v>81.204999999999998</v>
      </c>
      <c r="K156" s="72">
        <v>4404</v>
      </c>
      <c r="L156" s="72">
        <v>-36.380000000000003</v>
      </c>
      <c r="N156" s="72">
        <v>1.07735E-2</v>
      </c>
      <c r="O156" s="72">
        <v>1.065863</v>
      </c>
      <c r="X156" s="72" t="s">
        <v>132</v>
      </c>
      <c r="Y156" s="72" t="s">
        <v>156</v>
      </c>
    </row>
    <row r="157" spans="1:25" x14ac:dyDescent="0.2">
      <c r="A157" s="72">
        <v>18</v>
      </c>
      <c r="B157" s="72" t="s">
        <v>155</v>
      </c>
      <c r="C157" s="72" t="s">
        <v>60</v>
      </c>
      <c r="D157" s="72">
        <v>0.53</v>
      </c>
      <c r="E157" s="72">
        <v>89</v>
      </c>
      <c r="F157" s="72">
        <v>5</v>
      </c>
      <c r="G157" s="72">
        <v>575.4</v>
      </c>
      <c r="H157" s="72">
        <v>81.304000000000002</v>
      </c>
      <c r="K157" s="72">
        <v>4413</v>
      </c>
      <c r="L157" s="72">
        <v>-36.380000000000003</v>
      </c>
      <c r="N157" s="72">
        <v>1.07735E-2</v>
      </c>
      <c r="O157" s="72">
        <v>1.065863</v>
      </c>
      <c r="X157" s="72" t="s">
        <v>132</v>
      </c>
      <c r="Y157" s="72" t="s">
        <v>157</v>
      </c>
    </row>
    <row r="158" spans="1:25" x14ac:dyDescent="0.2">
      <c r="A158" s="72">
        <v>19</v>
      </c>
      <c r="B158" s="72" t="s">
        <v>158</v>
      </c>
      <c r="C158" s="72" t="s">
        <v>61</v>
      </c>
      <c r="D158" s="72">
        <v>0.53</v>
      </c>
      <c r="E158" s="72">
        <v>89</v>
      </c>
      <c r="F158" s="72">
        <v>5</v>
      </c>
      <c r="G158" s="72">
        <v>575.4</v>
      </c>
      <c r="H158" s="72">
        <v>81.293000000000006</v>
      </c>
      <c r="K158" s="72">
        <v>4410</v>
      </c>
      <c r="L158" s="72">
        <v>-36.380000000000003</v>
      </c>
      <c r="N158" s="72">
        <v>1.07735E-2</v>
      </c>
      <c r="O158" s="72">
        <v>1.065863</v>
      </c>
      <c r="X158" s="72" t="s">
        <v>132</v>
      </c>
      <c r="Y158" s="72" t="s">
        <v>159</v>
      </c>
    </row>
    <row r="159" spans="1:25" x14ac:dyDescent="0.2">
      <c r="A159" s="72">
        <v>20</v>
      </c>
      <c r="B159" s="72" t="s">
        <v>158</v>
      </c>
      <c r="C159" s="72" t="s">
        <v>62</v>
      </c>
      <c r="D159" s="72">
        <v>0.45</v>
      </c>
      <c r="E159" s="72">
        <v>89</v>
      </c>
      <c r="F159" s="72">
        <v>5</v>
      </c>
      <c r="G159" s="72">
        <v>575.4</v>
      </c>
      <c r="H159" s="72">
        <v>81.465000000000003</v>
      </c>
      <c r="K159" s="72">
        <v>4416</v>
      </c>
      <c r="L159" s="72">
        <v>-36.380000000000003</v>
      </c>
      <c r="N159" s="72">
        <v>1.07735E-2</v>
      </c>
      <c r="O159" s="72">
        <v>1.065863</v>
      </c>
      <c r="X159" s="72" t="s">
        <v>132</v>
      </c>
      <c r="Y159" s="72" t="s">
        <v>160</v>
      </c>
    </row>
    <row r="160" spans="1:25" x14ac:dyDescent="0.2">
      <c r="A160" s="72">
        <v>21</v>
      </c>
      <c r="B160" s="72" t="s">
        <v>161</v>
      </c>
      <c r="C160" s="72" t="s">
        <v>63</v>
      </c>
      <c r="D160" s="72">
        <v>0.51</v>
      </c>
      <c r="E160" s="72">
        <v>89</v>
      </c>
      <c r="F160" s="72">
        <v>5</v>
      </c>
      <c r="G160" s="72">
        <v>575.4</v>
      </c>
      <c r="H160" s="72">
        <v>81.644999999999996</v>
      </c>
      <c r="K160" s="72">
        <v>4425</v>
      </c>
      <c r="L160" s="72">
        <v>-36.380000000000003</v>
      </c>
      <c r="N160" s="72">
        <v>1.07735E-2</v>
      </c>
      <c r="O160" s="72">
        <v>1.065863</v>
      </c>
      <c r="X160" s="72" t="s">
        <v>132</v>
      </c>
      <c r="Y160" s="72" t="s">
        <v>162</v>
      </c>
    </row>
    <row r="161" spans="1:25" x14ac:dyDescent="0.2">
      <c r="A161" s="72">
        <v>22</v>
      </c>
      <c r="B161" s="72" t="s">
        <v>161</v>
      </c>
      <c r="C161" s="72" t="s">
        <v>64</v>
      </c>
      <c r="D161" s="72">
        <v>0.55000000000000004</v>
      </c>
      <c r="E161" s="72">
        <v>89</v>
      </c>
      <c r="F161" s="72">
        <v>5</v>
      </c>
      <c r="G161" s="72">
        <v>575.4</v>
      </c>
      <c r="H161" s="72">
        <v>81.653999999999996</v>
      </c>
      <c r="K161" s="72">
        <v>4423</v>
      </c>
      <c r="L161" s="72">
        <v>-36.380000000000003</v>
      </c>
      <c r="N161" s="72">
        <v>1.07735E-2</v>
      </c>
      <c r="O161" s="72">
        <v>1.065863</v>
      </c>
      <c r="X161" s="72" t="s">
        <v>132</v>
      </c>
      <c r="Y161" s="72" t="s">
        <v>163</v>
      </c>
    </row>
    <row r="162" spans="1:25" x14ac:dyDescent="0.2">
      <c r="A162" s="72">
        <v>23</v>
      </c>
      <c r="B162" s="72" t="s">
        <v>17</v>
      </c>
      <c r="C162" s="72" t="s">
        <v>14</v>
      </c>
      <c r="D162" s="72">
        <v>0.44</v>
      </c>
      <c r="E162" s="72">
        <v>89</v>
      </c>
      <c r="F162" s="72">
        <v>5</v>
      </c>
      <c r="G162" s="72">
        <v>575.4</v>
      </c>
      <c r="H162" s="72">
        <v>81.555999999999997</v>
      </c>
      <c r="K162" s="72">
        <v>4426</v>
      </c>
      <c r="L162" s="72">
        <v>-36.380000000000003</v>
      </c>
      <c r="N162" s="72">
        <v>1.07735E-2</v>
      </c>
      <c r="O162" s="72">
        <v>1.065863</v>
      </c>
      <c r="X162" s="72" t="s">
        <v>132</v>
      </c>
      <c r="Y162" s="72" t="s">
        <v>164</v>
      </c>
    </row>
    <row r="163" spans="1:25" x14ac:dyDescent="0.2">
      <c r="A163" s="72">
        <v>25</v>
      </c>
      <c r="B163" s="72" t="s">
        <v>12</v>
      </c>
      <c r="C163" s="72" t="s">
        <v>16</v>
      </c>
      <c r="D163" s="72">
        <v>0.48</v>
      </c>
      <c r="E163" s="72">
        <v>89</v>
      </c>
      <c r="F163" s="72">
        <v>5</v>
      </c>
      <c r="G163" s="72">
        <v>575.4</v>
      </c>
      <c r="H163" s="72">
        <v>81.507000000000005</v>
      </c>
      <c r="K163" s="72">
        <v>4429</v>
      </c>
      <c r="L163" s="72">
        <v>-36.380000000000003</v>
      </c>
      <c r="N163" s="72">
        <v>1.07735E-2</v>
      </c>
      <c r="O163" s="72">
        <v>1.065863</v>
      </c>
      <c r="X163" s="72" t="s">
        <v>132</v>
      </c>
      <c r="Y163" s="72" t="s">
        <v>166</v>
      </c>
    </row>
    <row r="164" spans="1:25" x14ac:dyDescent="0.2">
      <c r="A164" s="72">
        <v>26</v>
      </c>
      <c r="B164" s="72" t="s">
        <v>12</v>
      </c>
      <c r="C164" s="72" t="s">
        <v>18</v>
      </c>
      <c r="D164" s="72">
        <v>0.54</v>
      </c>
      <c r="E164" s="72">
        <v>89</v>
      </c>
      <c r="F164" s="72">
        <v>5</v>
      </c>
      <c r="G164" s="72">
        <v>575.4</v>
      </c>
      <c r="H164" s="72">
        <v>81.591999999999999</v>
      </c>
      <c r="K164" s="72">
        <v>4425</v>
      </c>
      <c r="L164" s="72">
        <v>-36.380000000000003</v>
      </c>
      <c r="N164" s="72">
        <v>1.07735E-2</v>
      </c>
      <c r="O164" s="72">
        <v>1.065863</v>
      </c>
      <c r="X164" s="72" t="s">
        <v>132</v>
      </c>
      <c r="Y164" s="72" t="s">
        <v>167</v>
      </c>
    </row>
    <row r="165" spans="1:25" x14ac:dyDescent="0.2">
      <c r="A165" s="72">
        <v>27</v>
      </c>
      <c r="B165" s="72" t="s">
        <v>168</v>
      </c>
      <c r="C165" s="72" t="s">
        <v>19</v>
      </c>
      <c r="D165" s="72">
        <v>0.56000000000000005</v>
      </c>
      <c r="E165" s="72">
        <v>89</v>
      </c>
      <c r="F165" s="72">
        <v>5</v>
      </c>
      <c r="G165" s="72">
        <v>575.4</v>
      </c>
      <c r="H165" s="72">
        <v>81.822999999999993</v>
      </c>
      <c r="K165" s="72">
        <v>4437</v>
      </c>
      <c r="L165" s="72">
        <v>-36.380000000000003</v>
      </c>
      <c r="N165" s="72">
        <v>1.07735E-2</v>
      </c>
      <c r="O165" s="72">
        <v>1.065863</v>
      </c>
      <c r="X165" s="72" t="s">
        <v>132</v>
      </c>
      <c r="Y165" s="72" t="s">
        <v>169</v>
      </c>
    </row>
    <row r="166" spans="1:25" x14ac:dyDescent="0.2">
      <c r="A166" s="72">
        <v>29</v>
      </c>
      <c r="B166" s="72" t="s">
        <v>171</v>
      </c>
      <c r="C166" s="72" t="s">
        <v>21</v>
      </c>
      <c r="D166" s="72">
        <v>0.49</v>
      </c>
      <c r="E166" s="72">
        <v>89</v>
      </c>
      <c r="F166" s="72">
        <v>5</v>
      </c>
      <c r="G166" s="72">
        <v>575.4</v>
      </c>
      <c r="H166" s="72">
        <v>81.972999999999999</v>
      </c>
      <c r="K166" s="72">
        <v>4442</v>
      </c>
      <c r="L166" s="72">
        <v>-36.380000000000003</v>
      </c>
      <c r="N166" s="72">
        <v>1.07735E-2</v>
      </c>
      <c r="O166" s="72">
        <v>1.065863</v>
      </c>
      <c r="X166" s="72" t="s">
        <v>132</v>
      </c>
      <c r="Y166" s="72" t="s">
        <v>172</v>
      </c>
    </row>
    <row r="167" spans="1:25" x14ac:dyDescent="0.2">
      <c r="A167" s="72">
        <v>30</v>
      </c>
      <c r="B167" s="72" t="s">
        <v>173</v>
      </c>
      <c r="C167" s="72" t="s">
        <v>22</v>
      </c>
      <c r="D167" s="72">
        <v>0.47</v>
      </c>
      <c r="E167" s="72">
        <v>89</v>
      </c>
      <c r="F167" s="72">
        <v>5</v>
      </c>
      <c r="G167" s="72">
        <v>575.4</v>
      </c>
      <c r="H167" s="72">
        <v>81.948999999999998</v>
      </c>
      <c r="K167" s="72">
        <v>4444</v>
      </c>
      <c r="L167" s="72">
        <v>-36.380000000000003</v>
      </c>
      <c r="N167" s="72">
        <v>1.07735E-2</v>
      </c>
      <c r="O167" s="72">
        <v>1.065863</v>
      </c>
      <c r="X167" s="72" t="s">
        <v>132</v>
      </c>
      <c r="Y167" s="72" t="s">
        <v>174</v>
      </c>
    </row>
    <row r="168" spans="1:25" x14ac:dyDescent="0.2">
      <c r="A168" s="72">
        <v>31</v>
      </c>
      <c r="B168" s="72" t="s">
        <v>173</v>
      </c>
      <c r="C168" s="72" t="s">
        <v>92</v>
      </c>
      <c r="D168" s="72">
        <v>0.49</v>
      </c>
      <c r="E168" s="72">
        <v>89</v>
      </c>
      <c r="F168" s="72">
        <v>5</v>
      </c>
      <c r="G168" s="72">
        <v>575.4</v>
      </c>
      <c r="H168" s="72">
        <v>82.316000000000003</v>
      </c>
      <c r="K168" s="72">
        <v>4450</v>
      </c>
      <c r="L168" s="72">
        <v>-36.380000000000003</v>
      </c>
      <c r="N168" s="72">
        <v>1.07735E-2</v>
      </c>
      <c r="O168" s="72">
        <v>1.065863</v>
      </c>
      <c r="X168" s="72" t="s">
        <v>132</v>
      </c>
      <c r="Y168" s="72" t="s">
        <v>175</v>
      </c>
    </row>
    <row r="169" spans="1:25" x14ac:dyDescent="0.2">
      <c r="A169" s="72">
        <v>32</v>
      </c>
      <c r="B169" s="72" t="s">
        <v>176</v>
      </c>
      <c r="C169" s="72" t="s">
        <v>93</v>
      </c>
      <c r="D169" s="72">
        <v>0.54</v>
      </c>
      <c r="E169" s="72">
        <v>89</v>
      </c>
      <c r="F169" s="72">
        <v>5</v>
      </c>
      <c r="G169" s="72">
        <v>575.4</v>
      </c>
      <c r="H169" s="72">
        <v>81.930999999999997</v>
      </c>
      <c r="K169" s="72">
        <v>4452</v>
      </c>
      <c r="L169" s="72">
        <v>-36.380000000000003</v>
      </c>
      <c r="N169" s="72">
        <v>1.07735E-2</v>
      </c>
      <c r="O169" s="72">
        <v>1.065863</v>
      </c>
      <c r="X169" s="72" t="s">
        <v>132</v>
      </c>
      <c r="Y169" s="72" t="s">
        <v>177</v>
      </c>
    </row>
    <row r="170" spans="1:25" x14ac:dyDescent="0.2">
      <c r="A170" s="72">
        <v>34</v>
      </c>
      <c r="B170" s="72" t="s">
        <v>179</v>
      </c>
      <c r="C170" s="72" t="s">
        <v>44</v>
      </c>
      <c r="D170" s="72">
        <v>0.53</v>
      </c>
      <c r="E170" s="72">
        <v>89</v>
      </c>
      <c r="F170" s="72">
        <v>3</v>
      </c>
      <c r="G170" s="72">
        <v>575.4</v>
      </c>
      <c r="H170" s="72">
        <v>79.236999999999995</v>
      </c>
      <c r="K170" s="72">
        <v>4308</v>
      </c>
      <c r="L170" s="72">
        <v>-36.380000000000003</v>
      </c>
      <c r="N170" s="72">
        <v>1.07735E-2</v>
      </c>
      <c r="O170" s="72">
        <v>1.065863</v>
      </c>
      <c r="X170" s="72" t="s">
        <v>180</v>
      </c>
      <c r="Y170" s="72" t="s">
        <v>181</v>
      </c>
    </row>
    <row r="171" spans="1:25" x14ac:dyDescent="0.2">
      <c r="A171" s="72">
        <v>35</v>
      </c>
      <c r="B171" s="72" t="s">
        <v>179</v>
      </c>
      <c r="C171" s="72" t="s">
        <v>45</v>
      </c>
      <c r="D171" s="72">
        <v>0.55000000000000004</v>
      </c>
      <c r="E171" s="72">
        <v>89</v>
      </c>
      <c r="F171" s="72">
        <v>3</v>
      </c>
      <c r="G171" s="72">
        <v>575.4</v>
      </c>
      <c r="H171" s="72">
        <v>79.510999999999996</v>
      </c>
      <c r="K171" s="72">
        <v>4329</v>
      </c>
      <c r="L171" s="72">
        <v>-36.380000000000003</v>
      </c>
      <c r="N171" s="72">
        <v>1.07735E-2</v>
      </c>
      <c r="O171" s="72">
        <v>1.065863</v>
      </c>
      <c r="X171" s="72" t="s">
        <v>180</v>
      </c>
      <c r="Y171" s="72" t="s">
        <v>182</v>
      </c>
    </row>
    <row r="172" spans="1:25" x14ac:dyDescent="0.2">
      <c r="A172" s="72">
        <v>36</v>
      </c>
      <c r="B172" s="72" t="s">
        <v>65</v>
      </c>
      <c r="C172" s="72" t="s">
        <v>46</v>
      </c>
      <c r="E172" s="72">
        <v>98</v>
      </c>
      <c r="F172" s="72">
        <v>4</v>
      </c>
      <c r="G172" s="72">
        <v>624.5</v>
      </c>
      <c r="H172" s="72">
        <v>9.6739999999999995</v>
      </c>
      <c r="K172" s="72">
        <v>522</v>
      </c>
      <c r="L172" s="72">
        <v>-36.292000000000002</v>
      </c>
      <c r="N172" s="72">
        <v>1.07744E-2</v>
      </c>
      <c r="O172" s="72">
        <v>1.06596</v>
      </c>
      <c r="X172" s="72" t="s">
        <v>180</v>
      </c>
      <c r="Y172" s="72" t="s">
        <v>183</v>
      </c>
    </row>
    <row r="173" spans="1:25" x14ac:dyDescent="0.2">
      <c r="A173" s="72">
        <v>33</v>
      </c>
      <c r="B173" s="72" t="s">
        <v>176</v>
      </c>
      <c r="C173" s="72" t="s">
        <v>94</v>
      </c>
      <c r="D173" s="72">
        <v>0.53</v>
      </c>
      <c r="E173" s="72">
        <v>89</v>
      </c>
      <c r="F173" s="72">
        <v>4</v>
      </c>
      <c r="G173" s="72">
        <v>624.9</v>
      </c>
      <c r="H173" s="72">
        <v>82.289000000000001</v>
      </c>
      <c r="K173" s="72">
        <v>4447</v>
      </c>
      <c r="L173" s="72">
        <v>-36.618000000000002</v>
      </c>
      <c r="N173" s="72">
        <v>1.0770800000000001E-2</v>
      </c>
      <c r="O173" s="72">
        <v>1.0656030000000001</v>
      </c>
      <c r="X173" s="72" t="s">
        <v>132</v>
      </c>
      <c r="Y173" s="72" t="s">
        <v>178</v>
      </c>
    </row>
    <row r="174" spans="1:25" x14ac:dyDescent="0.2">
      <c r="A174" s="72">
        <v>2</v>
      </c>
      <c r="B174" s="72" t="s">
        <v>17</v>
      </c>
      <c r="C174" s="72" t="s">
        <v>44</v>
      </c>
      <c r="D174" s="72">
        <v>0.5</v>
      </c>
      <c r="E174" s="72">
        <v>89</v>
      </c>
      <c r="F174" s="72">
        <v>6</v>
      </c>
      <c r="G174" s="72">
        <v>625.1</v>
      </c>
      <c r="H174" s="72">
        <v>80.251000000000005</v>
      </c>
      <c r="K174" s="72">
        <v>4337</v>
      </c>
      <c r="L174" s="72">
        <v>-36.561999999999998</v>
      </c>
      <c r="N174" s="72">
        <v>1.07714E-2</v>
      </c>
      <c r="O174" s="72">
        <v>1.0656639999999999</v>
      </c>
      <c r="X174" s="72" t="s">
        <v>132</v>
      </c>
      <c r="Y174" s="72" t="s">
        <v>134</v>
      </c>
    </row>
    <row r="175" spans="1:25" x14ac:dyDescent="0.2">
      <c r="A175" s="72">
        <v>3</v>
      </c>
      <c r="B175" s="72" t="s">
        <v>17</v>
      </c>
      <c r="C175" s="72" t="s">
        <v>45</v>
      </c>
      <c r="D175" s="72">
        <v>0.63</v>
      </c>
      <c r="E175" s="72">
        <v>89</v>
      </c>
      <c r="F175" s="72">
        <v>6</v>
      </c>
      <c r="G175" s="72">
        <v>625.1</v>
      </c>
      <c r="H175" s="72">
        <v>79.72</v>
      </c>
      <c r="K175" s="72">
        <v>4306</v>
      </c>
      <c r="L175" s="72">
        <v>-36.554000000000002</v>
      </c>
      <c r="N175" s="72">
        <v>1.07715E-2</v>
      </c>
      <c r="O175" s="72">
        <v>1.0656730000000001</v>
      </c>
      <c r="X175" s="72" t="s">
        <v>132</v>
      </c>
      <c r="Y175" s="72" t="s">
        <v>135</v>
      </c>
    </row>
    <row r="176" spans="1:25" x14ac:dyDescent="0.2">
      <c r="A176" s="72">
        <v>4</v>
      </c>
      <c r="B176" s="72" t="s">
        <v>12</v>
      </c>
      <c r="C176" s="72" t="s">
        <v>46</v>
      </c>
      <c r="D176" s="72">
        <v>0.5</v>
      </c>
      <c r="E176" s="72">
        <v>89</v>
      </c>
      <c r="F176" s="72">
        <v>6</v>
      </c>
      <c r="G176" s="72">
        <v>625.1</v>
      </c>
      <c r="H176" s="72">
        <v>79.721999999999994</v>
      </c>
      <c r="K176" s="72">
        <v>4306</v>
      </c>
      <c r="L176" s="72">
        <v>-36.581000000000003</v>
      </c>
      <c r="N176" s="72">
        <v>1.07712E-2</v>
      </c>
      <c r="O176" s="72">
        <v>1.065644</v>
      </c>
      <c r="X176" s="72" t="s">
        <v>132</v>
      </c>
      <c r="Y176" s="72" t="s">
        <v>136</v>
      </c>
    </row>
    <row r="177" spans="1:25" x14ac:dyDescent="0.2">
      <c r="A177" s="72">
        <v>5</v>
      </c>
      <c r="B177" s="72" t="s">
        <v>12</v>
      </c>
      <c r="C177" s="72" t="s">
        <v>47</v>
      </c>
      <c r="D177" s="72">
        <v>0.47</v>
      </c>
      <c r="E177" s="72">
        <v>89</v>
      </c>
      <c r="F177" s="72">
        <v>6</v>
      </c>
      <c r="G177" s="72">
        <v>625.1</v>
      </c>
      <c r="H177" s="72">
        <v>79.682000000000002</v>
      </c>
      <c r="K177" s="72">
        <v>4308</v>
      </c>
      <c r="L177" s="72">
        <v>-36.561999999999998</v>
      </c>
      <c r="N177" s="72">
        <v>1.07714E-2</v>
      </c>
      <c r="O177" s="72">
        <v>1.0656639999999999</v>
      </c>
      <c r="X177" s="72" t="s">
        <v>132</v>
      </c>
      <c r="Y177" s="72" t="s">
        <v>137</v>
      </c>
    </row>
    <row r="178" spans="1:25" x14ac:dyDescent="0.2">
      <c r="A178" s="72">
        <v>6</v>
      </c>
      <c r="B178" s="72" t="s">
        <v>138</v>
      </c>
      <c r="C178" s="72" t="s">
        <v>48</v>
      </c>
      <c r="D178" s="72">
        <v>0.59</v>
      </c>
      <c r="E178" s="72">
        <v>89</v>
      </c>
      <c r="F178" s="72">
        <v>6</v>
      </c>
      <c r="G178" s="72">
        <v>625.1</v>
      </c>
      <c r="H178" s="72">
        <v>80.058000000000007</v>
      </c>
      <c r="K178" s="72">
        <v>4330</v>
      </c>
      <c r="L178" s="72">
        <v>-36.581000000000003</v>
      </c>
      <c r="N178" s="72">
        <v>1.07712E-2</v>
      </c>
      <c r="O178" s="72">
        <v>1.065644</v>
      </c>
      <c r="X178" s="72" t="s">
        <v>132</v>
      </c>
      <c r="Y178" s="72" t="s">
        <v>139</v>
      </c>
    </row>
    <row r="179" spans="1:25" x14ac:dyDescent="0.2">
      <c r="A179" s="72">
        <v>7</v>
      </c>
      <c r="B179" s="72" t="s">
        <v>138</v>
      </c>
      <c r="C179" s="72" t="s">
        <v>49</v>
      </c>
      <c r="D179" s="72">
        <v>0.56000000000000005</v>
      </c>
      <c r="E179" s="72">
        <v>89</v>
      </c>
      <c r="F179" s="72">
        <v>6</v>
      </c>
      <c r="G179" s="72">
        <v>625.1</v>
      </c>
      <c r="H179" s="72">
        <v>80.27</v>
      </c>
      <c r="K179" s="72">
        <v>4336</v>
      </c>
      <c r="L179" s="72">
        <v>-36.600999999999999</v>
      </c>
      <c r="N179" s="72">
        <v>1.0770999999999999E-2</v>
      </c>
      <c r="O179" s="72">
        <v>1.0656220000000001</v>
      </c>
      <c r="X179" s="72" t="s">
        <v>132</v>
      </c>
      <c r="Y179" s="72" t="s">
        <v>140</v>
      </c>
    </row>
    <row r="180" spans="1:25" x14ac:dyDescent="0.2">
      <c r="A180" s="72">
        <v>8</v>
      </c>
      <c r="B180" s="72" t="s">
        <v>141</v>
      </c>
      <c r="C180" s="72" t="s">
        <v>50</v>
      </c>
      <c r="D180" s="72">
        <v>0.47</v>
      </c>
      <c r="E180" s="72">
        <v>89</v>
      </c>
      <c r="F180" s="72">
        <v>6</v>
      </c>
      <c r="G180" s="72">
        <v>625.1</v>
      </c>
      <c r="H180" s="72">
        <v>80.573999999999998</v>
      </c>
      <c r="K180" s="72">
        <v>4356</v>
      </c>
      <c r="L180" s="72">
        <v>-36.603999999999999</v>
      </c>
      <c r="N180" s="72">
        <v>1.0770999999999999E-2</v>
      </c>
      <c r="O180" s="72">
        <v>1.065618</v>
      </c>
      <c r="X180" s="72" t="s">
        <v>132</v>
      </c>
      <c r="Y180" s="72" t="s">
        <v>142</v>
      </c>
    </row>
    <row r="181" spans="1:25" x14ac:dyDescent="0.2">
      <c r="A181" s="72">
        <v>9</v>
      </c>
      <c r="B181" s="72" t="s">
        <v>141</v>
      </c>
      <c r="C181" s="72" t="s">
        <v>51</v>
      </c>
      <c r="D181" s="72">
        <v>0.57999999999999996</v>
      </c>
      <c r="E181" s="72">
        <v>89</v>
      </c>
      <c r="F181" s="72">
        <v>6</v>
      </c>
      <c r="G181" s="72">
        <v>625.1</v>
      </c>
      <c r="H181" s="72">
        <v>80.748000000000005</v>
      </c>
      <c r="K181" s="72">
        <v>4362</v>
      </c>
      <c r="L181" s="72">
        <v>-36.487000000000002</v>
      </c>
      <c r="N181" s="72">
        <v>1.07723E-2</v>
      </c>
      <c r="O181" s="72">
        <v>1.0657460000000001</v>
      </c>
      <c r="X181" s="72" t="s">
        <v>132</v>
      </c>
      <c r="Y181" s="72" t="s">
        <v>143</v>
      </c>
    </row>
    <row r="182" spans="1:25" x14ac:dyDescent="0.2">
      <c r="A182" s="72">
        <v>10</v>
      </c>
      <c r="B182" s="72" t="s">
        <v>144</v>
      </c>
      <c r="C182" s="72" t="s">
        <v>52</v>
      </c>
      <c r="D182" s="72">
        <v>0.59</v>
      </c>
      <c r="E182" s="72">
        <v>89</v>
      </c>
      <c r="F182" s="72">
        <v>6</v>
      </c>
      <c r="G182" s="72">
        <v>625.1</v>
      </c>
      <c r="H182" s="72">
        <v>80.867999999999995</v>
      </c>
      <c r="K182" s="72">
        <v>4365</v>
      </c>
      <c r="L182" s="72">
        <v>-36.558</v>
      </c>
      <c r="N182" s="72">
        <v>1.07715E-2</v>
      </c>
      <c r="O182" s="72">
        <v>1.0656680000000001</v>
      </c>
      <c r="X182" s="72" t="s">
        <v>132</v>
      </c>
      <c r="Y182" s="72" t="s">
        <v>145</v>
      </c>
    </row>
    <row r="183" spans="1:25" x14ac:dyDescent="0.2">
      <c r="A183" s="72">
        <v>11</v>
      </c>
      <c r="B183" s="72" t="s">
        <v>144</v>
      </c>
      <c r="C183" s="72" t="s">
        <v>53</v>
      </c>
      <c r="D183" s="72">
        <v>0.47</v>
      </c>
      <c r="E183" s="72">
        <v>89</v>
      </c>
      <c r="F183" s="72">
        <v>6</v>
      </c>
      <c r="G183" s="72">
        <v>625.1</v>
      </c>
      <c r="H183" s="72">
        <v>81.036000000000001</v>
      </c>
      <c r="K183" s="72">
        <v>4372</v>
      </c>
      <c r="L183" s="72">
        <v>-36.65</v>
      </c>
      <c r="N183" s="72">
        <v>1.0770399999999999E-2</v>
      </c>
      <c r="O183" s="72">
        <v>1.0655680000000001</v>
      </c>
      <c r="X183" s="72" t="s">
        <v>132</v>
      </c>
      <c r="Y183" s="72" t="s">
        <v>146</v>
      </c>
    </row>
    <row r="184" spans="1:25" x14ac:dyDescent="0.2">
      <c r="A184" s="72">
        <v>12</v>
      </c>
      <c r="B184" s="72" t="s">
        <v>147</v>
      </c>
      <c r="C184" s="72" t="s">
        <v>54</v>
      </c>
      <c r="D184" s="72">
        <v>0.44</v>
      </c>
      <c r="E184" s="72">
        <v>89</v>
      </c>
      <c r="F184" s="72">
        <v>6</v>
      </c>
      <c r="G184" s="72">
        <v>625.1</v>
      </c>
      <c r="H184" s="72">
        <v>81.100999999999999</v>
      </c>
      <c r="K184" s="72">
        <v>4376</v>
      </c>
      <c r="L184" s="72">
        <v>-36.567</v>
      </c>
      <c r="N184" s="72">
        <v>1.07714E-2</v>
      </c>
      <c r="O184" s="72">
        <v>1.065658</v>
      </c>
      <c r="X184" s="72" t="s">
        <v>132</v>
      </c>
      <c r="Y184" s="72" t="s">
        <v>148</v>
      </c>
    </row>
    <row r="185" spans="1:25" x14ac:dyDescent="0.2">
      <c r="A185" s="72">
        <v>13</v>
      </c>
      <c r="B185" s="72" t="s">
        <v>149</v>
      </c>
      <c r="C185" s="72" t="s">
        <v>55</v>
      </c>
      <c r="D185" s="72">
        <v>0.47</v>
      </c>
      <c r="E185" s="72">
        <v>89</v>
      </c>
      <c r="F185" s="72">
        <v>6</v>
      </c>
      <c r="G185" s="72">
        <v>625.1</v>
      </c>
      <c r="H185" s="72">
        <v>81.298000000000002</v>
      </c>
      <c r="K185" s="72">
        <v>4386</v>
      </c>
      <c r="L185" s="72">
        <v>-36.585999999999999</v>
      </c>
      <c r="N185" s="72">
        <v>1.07712E-2</v>
      </c>
      <c r="O185" s="72">
        <v>1.0656380000000001</v>
      </c>
      <c r="X185" s="72" t="s">
        <v>132</v>
      </c>
      <c r="Y185" s="72" t="s">
        <v>150</v>
      </c>
    </row>
    <row r="186" spans="1:25" x14ac:dyDescent="0.2">
      <c r="A186" s="72">
        <v>14</v>
      </c>
      <c r="B186" s="72" t="s">
        <v>149</v>
      </c>
      <c r="C186" s="72" t="s">
        <v>56</v>
      </c>
      <c r="D186" s="72">
        <v>0.53</v>
      </c>
      <c r="E186" s="72">
        <v>89</v>
      </c>
      <c r="F186" s="72">
        <v>6</v>
      </c>
      <c r="G186" s="72">
        <v>625.1</v>
      </c>
      <c r="H186" s="72">
        <v>81.418000000000006</v>
      </c>
      <c r="K186" s="72">
        <v>4400</v>
      </c>
      <c r="L186" s="72">
        <v>-36.487000000000002</v>
      </c>
      <c r="N186" s="72">
        <v>1.07723E-2</v>
      </c>
      <c r="O186" s="72">
        <v>1.0657460000000001</v>
      </c>
      <c r="X186" s="72" t="s">
        <v>132</v>
      </c>
      <c r="Y186" s="72" t="s">
        <v>151</v>
      </c>
    </row>
    <row r="187" spans="1:25" x14ac:dyDescent="0.2">
      <c r="A187" s="72">
        <v>15</v>
      </c>
      <c r="B187" s="72" t="s">
        <v>152</v>
      </c>
      <c r="C187" s="72" t="s">
        <v>57</v>
      </c>
      <c r="D187" s="72">
        <v>0.49</v>
      </c>
      <c r="E187" s="72">
        <v>89</v>
      </c>
      <c r="F187" s="72">
        <v>6</v>
      </c>
      <c r="G187" s="72">
        <v>625.1</v>
      </c>
      <c r="H187" s="72">
        <v>81.411000000000001</v>
      </c>
      <c r="K187" s="72">
        <v>4396</v>
      </c>
      <c r="L187" s="72">
        <v>-36.529000000000003</v>
      </c>
      <c r="N187" s="72">
        <v>1.07718E-2</v>
      </c>
      <c r="O187" s="72">
        <v>1.0657000000000001</v>
      </c>
      <c r="X187" s="72" t="s">
        <v>132</v>
      </c>
      <c r="Y187" s="72" t="s">
        <v>153</v>
      </c>
    </row>
    <row r="188" spans="1:25" x14ac:dyDescent="0.2">
      <c r="A188" s="72">
        <v>16</v>
      </c>
      <c r="B188" s="72" t="s">
        <v>152</v>
      </c>
      <c r="C188" s="72" t="s">
        <v>58</v>
      </c>
      <c r="D188" s="72">
        <v>0.46</v>
      </c>
      <c r="E188" s="72">
        <v>89</v>
      </c>
      <c r="F188" s="72">
        <v>6</v>
      </c>
      <c r="G188" s="72">
        <v>625.1</v>
      </c>
      <c r="H188" s="72">
        <v>81.619</v>
      </c>
      <c r="K188" s="72">
        <v>4406</v>
      </c>
      <c r="L188" s="72">
        <v>-36.601999999999997</v>
      </c>
      <c r="N188" s="72">
        <v>1.0770999999999999E-2</v>
      </c>
      <c r="O188" s="72">
        <v>1.0656209999999999</v>
      </c>
      <c r="X188" s="72" t="s">
        <v>132</v>
      </c>
      <c r="Y188" s="72" t="s">
        <v>154</v>
      </c>
    </row>
    <row r="189" spans="1:25" x14ac:dyDescent="0.2">
      <c r="A189" s="72">
        <v>17</v>
      </c>
      <c r="B189" s="72" t="s">
        <v>155</v>
      </c>
      <c r="C189" s="72" t="s">
        <v>59</v>
      </c>
      <c r="D189" s="72">
        <v>0.61</v>
      </c>
      <c r="E189" s="72">
        <v>89</v>
      </c>
      <c r="F189" s="72">
        <v>6</v>
      </c>
      <c r="G189" s="72">
        <v>625.1</v>
      </c>
      <c r="H189" s="72">
        <v>81.593000000000004</v>
      </c>
      <c r="K189" s="72">
        <v>4409</v>
      </c>
      <c r="L189" s="72">
        <v>-36.533999999999999</v>
      </c>
      <c r="N189" s="72">
        <v>1.07717E-2</v>
      </c>
      <c r="O189" s="72">
        <v>1.0656939999999999</v>
      </c>
      <c r="X189" s="72" t="s">
        <v>132</v>
      </c>
      <c r="Y189" s="72" t="s">
        <v>156</v>
      </c>
    </row>
    <row r="190" spans="1:25" x14ac:dyDescent="0.2">
      <c r="A190" s="72">
        <v>18</v>
      </c>
      <c r="B190" s="72" t="s">
        <v>155</v>
      </c>
      <c r="C190" s="72" t="s">
        <v>60</v>
      </c>
      <c r="D190" s="72">
        <v>0.53</v>
      </c>
      <c r="E190" s="72">
        <v>89</v>
      </c>
      <c r="F190" s="72">
        <v>6</v>
      </c>
      <c r="G190" s="72">
        <v>625.1</v>
      </c>
      <c r="H190" s="72">
        <v>81.760000000000005</v>
      </c>
      <c r="K190" s="72">
        <v>4417</v>
      </c>
      <c r="L190" s="72">
        <v>-36.567</v>
      </c>
      <c r="N190" s="72">
        <v>1.07714E-2</v>
      </c>
      <c r="O190" s="72">
        <v>1.0656589999999999</v>
      </c>
      <c r="X190" s="72" t="s">
        <v>132</v>
      </c>
      <c r="Y190" s="72" t="s">
        <v>157</v>
      </c>
    </row>
    <row r="191" spans="1:25" x14ac:dyDescent="0.2">
      <c r="A191" s="72">
        <v>19</v>
      </c>
      <c r="B191" s="72" t="s">
        <v>158</v>
      </c>
      <c r="C191" s="72" t="s">
        <v>61</v>
      </c>
      <c r="D191" s="72">
        <v>0.53</v>
      </c>
      <c r="E191" s="72">
        <v>89</v>
      </c>
      <c r="F191" s="72">
        <v>6</v>
      </c>
      <c r="G191" s="72">
        <v>625.1</v>
      </c>
      <c r="H191" s="72">
        <v>81.748000000000005</v>
      </c>
      <c r="K191" s="72">
        <v>4415</v>
      </c>
      <c r="L191" s="72">
        <v>-36.497999999999998</v>
      </c>
      <c r="N191" s="72">
        <v>1.07721E-2</v>
      </c>
      <c r="O191" s="72">
        <v>1.065734</v>
      </c>
      <c r="X191" s="72" t="s">
        <v>132</v>
      </c>
      <c r="Y191" s="72" t="s">
        <v>159</v>
      </c>
    </row>
    <row r="192" spans="1:25" x14ac:dyDescent="0.2">
      <c r="A192" s="72">
        <v>20</v>
      </c>
      <c r="B192" s="72" t="s">
        <v>158</v>
      </c>
      <c r="C192" s="72" t="s">
        <v>62</v>
      </c>
      <c r="D192" s="72">
        <v>0.45</v>
      </c>
      <c r="E192" s="72">
        <v>89</v>
      </c>
      <c r="F192" s="72">
        <v>6</v>
      </c>
      <c r="G192" s="72">
        <v>625.1</v>
      </c>
      <c r="H192" s="72">
        <v>82.028000000000006</v>
      </c>
      <c r="K192" s="72">
        <v>4420</v>
      </c>
      <c r="L192" s="72">
        <v>-36.503999999999998</v>
      </c>
      <c r="N192" s="72">
        <v>1.07721E-2</v>
      </c>
      <c r="O192" s="72">
        <v>1.065728</v>
      </c>
      <c r="X192" s="72" t="s">
        <v>132</v>
      </c>
      <c r="Y192" s="72" t="s">
        <v>160</v>
      </c>
    </row>
    <row r="193" spans="1:25" x14ac:dyDescent="0.2">
      <c r="A193" s="72">
        <v>21</v>
      </c>
      <c r="B193" s="72" t="s">
        <v>161</v>
      </c>
      <c r="C193" s="72" t="s">
        <v>63</v>
      </c>
      <c r="D193" s="72">
        <v>0.51</v>
      </c>
      <c r="E193" s="72">
        <v>89</v>
      </c>
      <c r="F193" s="72">
        <v>6</v>
      </c>
      <c r="G193" s="72">
        <v>625.1</v>
      </c>
      <c r="H193" s="72">
        <v>82.046999999999997</v>
      </c>
      <c r="K193" s="72">
        <v>4426</v>
      </c>
      <c r="L193" s="72">
        <v>-36.606000000000002</v>
      </c>
      <c r="N193" s="72">
        <v>1.07709E-2</v>
      </c>
      <c r="O193" s="72">
        <v>1.0656159999999999</v>
      </c>
      <c r="X193" s="72" t="s">
        <v>132</v>
      </c>
      <c r="Y193" s="72" t="s">
        <v>162</v>
      </c>
    </row>
    <row r="194" spans="1:25" x14ac:dyDescent="0.2">
      <c r="A194" s="72">
        <v>22</v>
      </c>
      <c r="B194" s="72" t="s">
        <v>161</v>
      </c>
      <c r="C194" s="72" t="s">
        <v>64</v>
      </c>
      <c r="D194" s="72">
        <v>0.55000000000000004</v>
      </c>
      <c r="E194" s="72">
        <v>89</v>
      </c>
      <c r="F194" s="72">
        <v>6</v>
      </c>
      <c r="G194" s="72">
        <v>625.1</v>
      </c>
      <c r="H194" s="72">
        <v>82.037999999999997</v>
      </c>
      <c r="K194" s="72">
        <v>4433</v>
      </c>
      <c r="L194" s="72">
        <v>-36.503</v>
      </c>
      <c r="N194" s="72">
        <v>1.07721E-2</v>
      </c>
      <c r="O194" s="72">
        <v>1.065728</v>
      </c>
      <c r="X194" s="72" t="s">
        <v>132</v>
      </c>
      <c r="Y194" s="72" t="s">
        <v>163</v>
      </c>
    </row>
    <row r="195" spans="1:25" x14ac:dyDescent="0.2">
      <c r="A195" s="72">
        <v>23</v>
      </c>
      <c r="B195" s="72" t="s">
        <v>17</v>
      </c>
      <c r="C195" s="72" t="s">
        <v>14</v>
      </c>
      <c r="D195" s="72">
        <v>0.44</v>
      </c>
      <c r="E195" s="72">
        <v>89</v>
      </c>
      <c r="F195" s="72">
        <v>6</v>
      </c>
      <c r="G195" s="72">
        <v>625.1</v>
      </c>
      <c r="H195" s="72">
        <v>82.013999999999996</v>
      </c>
      <c r="K195" s="72">
        <v>4431</v>
      </c>
      <c r="L195" s="72">
        <v>-36.576000000000001</v>
      </c>
      <c r="N195" s="72">
        <v>1.0771299999999999E-2</v>
      </c>
      <c r="O195" s="72">
        <v>1.0656490000000001</v>
      </c>
      <c r="X195" s="72" t="s">
        <v>132</v>
      </c>
      <c r="Y195" s="72" t="s">
        <v>164</v>
      </c>
    </row>
    <row r="196" spans="1:25" x14ac:dyDescent="0.2">
      <c r="A196" s="72">
        <v>24</v>
      </c>
      <c r="B196" s="72" t="s">
        <v>17</v>
      </c>
      <c r="C196" s="72" t="s">
        <v>15</v>
      </c>
      <c r="D196" s="72">
        <v>0.49</v>
      </c>
      <c r="E196" s="72">
        <v>89</v>
      </c>
      <c r="F196" s="72">
        <v>6</v>
      </c>
      <c r="G196" s="72">
        <v>625.1</v>
      </c>
      <c r="H196" s="72">
        <v>82.022999999999996</v>
      </c>
      <c r="K196" s="72">
        <v>4426</v>
      </c>
      <c r="L196" s="72">
        <v>-36.537999999999997</v>
      </c>
      <c r="N196" s="72">
        <v>1.07717E-2</v>
      </c>
      <c r="O196" s="72">
        <v>1.0656909999999999</v>
      </c>
      <c r="X196" s="72" t="s">
        <v>132</v>
      </c>
      <c r="Y196" s="72" t="s">
        <v>165</v>
      </c>
    </row>
    <row r="197" spans="1:25" x14ac:dyDescent="0.2">
      <c r="A197" s="72">
        <v>25</v>
      </c>
      <c r="B197" s="72" t="s">
        <v>12</v>
      </c>
      <c r="C197" s="72" t="s">
        <v>16</v>
      </c>
      <c r="D197" s="72">
        <v>0.48</v>
      </c>
      <c r="E197" s="72">
        <v>89</v>
      </c>
      <c r="F197" s="72">
        <v>6</v>
      </c>
      <c r="G197" s="72">
        <v>625.1</v>
      </c>
      <c r="H197" s="72">
        <v>82.063000000000002</v>
      </c>
      <c r="K197" s="72">
        <v>4429</v>
      </c>
      <c r="L197" s="72">
        <v>-36.521000000000001</v>
      </c>
      <c r="N197" s="72">
        <v>1.0771899999999999E-2</v>
      </c>
      <c r="O197" s="72">
        <v>1.065709</v>
      </c>
      <c r="X197" s="72" t="s">
        <v>132</v>
      </c>
      <c r="Y197" s="72" t="s">
        <v>166</v>
      </c>
    </row>
    <row r="198" spans="1:25" x14ac:dyDescent="0.2">
      <c r="A198" s="72">
        <v>26</v>
      </c>
      <c r="B198" s="72" t="s">
        <v>12</v>
      </c>
      <c r="C198" s="72" t="s">
        <v>18</v>
      </c>
      <c r="D198" s="72">
        <v>0.54</v>
      </c>
      <c r="E198" s="72">
        <v>89</v>
      </c>
      <c r="F198" s="72">
        <v>6</v>
      </c>
      <c r="G198" s="72">
        <v>625.1</v>
      </c>
      <c r="H198" s="72">
        <v>82.055999999999997</v>
      </c>
      <c r="K198" s="72">
        <v>4435</v>
      </c>
      <c r="L198" s="72">
        <v>-36.469000000000001</v>
      </c>
      <c r="N198" s="72">
        <v>1.0772500000000001E-2</v>
      </c>
      <c r="O198" s="72">
        <v>1.065766</v>
      </c>
      <c r="X198" s="72" t="s">
        <v>132</v>
      </c>
      <c r="Y198" s="72" t="s">
        <v>167</v>
      </c>
    </row>
    <row r="199" spans="1:25" x14ac:dyDescent="0.2">
      <c r="A199" s="72">
        <v>27</v>
      </c>
      <c r="B199" s="72" t="s">
        <v>168</v>
      </c>
      <c r="C199" s="72" t="s">
        <v>19</v>
      </c>
      <c r="D199" s="72">
        <v>0.56000000000000005</v>
      </c>
      <c r="E199" s="72">
        <v>89</v>
      </c>
      <c r="F199" s="72">
        <v>6</v>
      </c>
      <c r="G199" s="72">
        <v>625.1</v>
      </c>
      <c r="H199" s="72">
        <v>82.174000000000007</v>
      </c>
      <c r="K199" s="72">
        <v>4439</v>
      </c>
      <c r="L199" s="72">
        <v>-36.555</v>
      </c>
      <c r="N199" s="72">
        <v>1.07715E-2</v>
      </c>
      <c r="O199" s="72">
        <v>1.065672</v>
      </c>
      <c r="X199" s="72" t="s">
        <v>132</v>
      </c>
      <c r="Y199" s="72" t="s">
        <v>169</v>
      </c>
    </row>
    <row r="200" spans="1:25" x14ac:dyDescent="0.2">
      <c r="A200" s="72">
        <v>28</v>
      </c>
      <c r="B200" s="72" t="s">
        <v>168</v>
      </c>
      <c r="C200" s="72" t="s">
        <v>20</v>
      </c>
      <c r="D200" s="72">
        <v>0.48</v>
      </c>
      <c r="E200" s="72">
        <v>89</v>
      </c>
      <c r="F200" s="72">
        <v>6</v>
      </c>
      <c r="G200" s="72">
        <v>625.1</v>
      </c>
      <c r="H200" s="72">
        <v>82.462000000000003</v>
      </c>
      <c r="K200" s="72">
        <v>4448</v>
      </c>
      <c r="L200" s="72">
        <v>-36.491</v>
      </c>
      <c r="N200" s="72">
        <v>1.0772199999999999E-2</v>
      </c>
      <c r="O200" s="72">
        <v>1.065741</v>
      </c>
      <c r="X200" s="72" t="s">
        <v>132</v>
      </c>
      <c r="Y200" s="72" t="s">
        <v>170</v>
      </c>
    </row>
    <row r="201" spans="1:25" x14ac:dyDescent="0.2">
      <c r="A201" s="72">
        <v>29</v>
      </c>
      <c r="B201" s="72" t="s">
        <v>171</v>
      </c>
      <c r="C201" s="72" t="s">
        <v>21</v>
      </c>
      <c r="D201" s="72">
        <v>0.49</v>
      </c>
      <c r="E201" s="72">
        <v>89</v>
      </c>
      <c r="F201" s="72">
        <v>6</v>
      </c>
      <c r="G201" s="72">
        <v>625.1</v>
      </c>
      <c r="H201" s="72">
        <v>82.379000000000005</v>
      </c>
      <c r="K201" s="72">
        <v>4448</v>
      </c>
      <c r="L201" s="72">
        <v>-36.542000000000002</v>
      </c>
      <c r="N201" s="72">
        <v>1.07717E-2</v>
      </c>
      <c r="O201" s="72">
        <v>1.0656859999999999</v>
      </c>
      <c r="X201" s="72" t="s">
        <v>132</v>
      </c>
      <c r="Y201" s="72" t="s">
        <v>172</v>
      </c>
    </row>
    <row r="202" spans="1:25" x14ac:dyDescent="0.2">
      <c r="A202" s="72">
        <v>30</v>
      </c>
      <c r="B202" s="72" t="s">
        <v>173</v>
      </c>
      <c r="C202" s="72" t="s">
        <v>22</v>
      </c>
      <c r="D202" s="72">
        <v>0.47</v>
      </c>
      <c r="E202" s="72">
        <v>89</v>
      </c>
      <c r="F202" s="72">
        <v>6</v>
      </c>
      <c r="G202" s="72">
        <v>625.1</v>
      </c>
      <c r="H202" s="72">
        <v>82.322000000000003</v>
      </c>
      <c r="K202" s="72">
        <v>4448</v>
      </c>
      <c r="L202" s="72">
        <v>-36.558</v>
      </c>
      <c r="N202" s="72">
        <v>1.07715E-2</v>
      </c>
      <c r="O202" s="72">
        <v>1.0656680000000001</v>
      </c>
      <c r="X202" s="72" t="s">
        <v>132</v>
      </c>
      <c r="Y202" s="72" t="s">
        <v>174</v>
      </c>
    </row>
    <row r="203" spans="1:25" x14ac:dyDescent="0.2">
      <c r="A203" s="72">
        <v>31</v>
      </c>
      <c r="B203" s="72" t="s">
        <v>173</v>
      </c>
      <c r="C203" s="72" t="s">
        <v>92</v>
      </c>
      <c r="D203" s="72">
        <v>0.49</v>
      </c>
      <c r="E203" s="72">
        <v>89</v>
      </c>
      <c r="F203" s="72">
        <v>6</v>
      </c>
      <c r="G203" s="72">
        <v>625.1</v>
      </c>
      <c r="H203" s="72">
        <v>82.436999999999998</v>
      </c>
      <c r="K203" s="72">
        <v>4450</v>
      </c>
      <c r="L203" s="72">
        <v>-36.552999999999997</v>
      </c>
      <c r="N203" s="72">
        <v>1.07715E-2</v>
      </c>
      <c r="O203" s="72">
        <v>1.065674</v>
      </c>
      <c r="X203" s="72" t="s">
        <v>132</v>
      </c>
      <c r="Y203" s="72" t="s">
        <v>175</v>
      </c>
    </row>
    <row r="204" spans="1:25" x14ac:dyDescent="0.2">
      <c r="A204" s="72">
        <v>32</v>
      </c>
      <c r="B204" s="72" t="s">
        <v>176</v>
      </c>
      <c r="C204" s="72" t="s">
        <v>93</v>
      </c>
      <c r="D204" s="72">
        <v>0.54</v>
      </c>
      <c r="E204" s="72">
        <v>89</v>
      </c>
      <c r="F204" s="72">
        <v>6</v>
      </c>
      <c r="G204" s="72">
        <v>625.1</v>
      </c>
      <c r="H204" s="72">
        <v>82.335999999999999</v>
      </c>
      <c r="K204" s="72">
        <v>4453</v>
      </c>
      <c r="L204" s="72">
        <v>-36.53</v>
      </c>
      <c r="N204" s="72">
        <v>1.07718E-2</v>
      </c>
      <c r="O204" s="72">
        <v>1.0657000000000001</v>
      </c>
      <c r="X204" s="72" t="s">
        <v>132</v>
      </c>
      <c r="Y204" s="72" t="s">
        <v>177</v>
      </c>
    </row>
    <row r="205" spans="1:25" x14ac:dyDescent="0.2">
      <c r="A205" s="72">
        <v>34</v>
      </c>
      <c r="B205" s="72" t="s">
        <v>179</v>
      </c>
      <c r="C205" s="72" t="s">
        <v>44</v>
      </c>
      <c r="D205" s="72">
        <v>0.53</v>
      </c>
      <c r="E205" s="72">
        <v>89</v>
      </c>
      <c r="F205" s="72">
        <v>4</v>
      </c>
      <c r="G205" s="72">
        <v>625.1</v>
      </c>
      <c r="H205" s="72">
        <v>79.924999999999997</v>
      </c>
      <c r="K205" s="72">
        <v>4312</v>
      </c>
      <c r="L205" s="72">
        <v>-36.590000000000003</v>
      </c>
      <c r="N205" s="72">
        <v>1.07711E-2</v>
      </c>
      <c r="O205" s="72">
        <v>1.065634</v>
      </c>
      <c r="X205" s="72" t="s">
        <v>180</v>
      </c>
      <c r="Y205" s="72" t="s">
        <v>181</v>
      </c>
    </row>
    <row r="206" spans="1:25" x14ac:dyDescent="0.2">
      <c r="A206" s="72">
        <v>35</v>
      </c>
      <c r="B206" s="72" t="s">
        <v>179</v>
      </c>
      <c r="C206" s="72" t="s">
        <v>45</v>
      </c>
      <c r="D206" s="72">
        <v>0.55000000000000004</v>
      </c>
      <c r="E206" s="72">
        <v>89</v>
      </c>
      <c r="F206" s="72">
        <v>4</v>
      </c>
      <c r="G206" s="72">
        <v>625.1</v>
      </c>
      <c r="H206" s="72">
        <v>80.284000000000006</v>
      </c>
      <c r="K206" s="72">
        <v>4333</v>
      </c>
      <c r="L206" s="72">
        <v>-36.661000000000001</v>
      </c>
      <c r="N206" s="72">
        <v>1.07703E-2</v>
      </c>
      <c r="O206" s="72">
        <v>1.065555</v>
      </c>
      <c r="X206" s="72" t="s">
        <v>180</v>
      </c>
      <c r="Y206" s="72" t="s">
        <v>182</v>
      </c>
    </row>
    <row r="207" spans="1:25" x14ac:dyDescent="0.2">
      <c r="A207" s="72">
        <v>1</v>
      </c>
      <c r="B207" s="72" t="s">
        <v>72</v>
      </c>
      <c r="C207" s="72" t="s">
        <v>43</v>
      </c>
      <c r="E207" s="72">
        <v>0</v>
      </c>
      <c r="F207" s="72">
        <v>4</v>
      </c>
      <c r="G207" s="72">
        <v>625.29999999999995</v>
      </c>
      <c r="H207" s="72">
        <v>119.50700000000001</v>
      </c>
      <c r="K207" s="72">
        <v>6467</v>
      </c>
      <c r="L207" s="72">
        <v>-36.756999999999998</v>
      </c>
      <c r="N207" s="72">
        <v>1.07692E-2</v>
      </c>
      <c r="O207" s="72">
        <v>1.06545</v>
      </c>
      <c r="X207" s="72" t="s">
        <v>132</v>
      </c>
      <c r="Y207" s="72" t="s">
        <v>133</v>
      </c>
    </row>
    <row r="208" spans="1:25" x14ac:dyDescent="0.2">
      <c r="A208" s="72">
        <v>2</v>
      </c>
      <c r="B208" s="72" t="s">
        <v>17</v>
      </c>
      <c r="C208" s="72" t="s">
        <v>44</v>
      </c>
      <c r="D208" s="72">
        <v>0.5</v>
      </c>
      <c r="Q208" s="72">
        <v>9103</v>
      </c>
      <c r="R208" s="72">
        <v>6413</v>
      </c>
      <c r="S208" s="72" t="s">
        <v>73</v>
      </c>
      <c r="U208" s="72">
        <v>115017</v>
      </c>
      <c r="V208" s="72">
        <v>172.1</v>
      </c>
      <c r="X208" s="72" t="s">
        <v>132</v>
      </c>
      <c r="Y208" s="72" t="s">
        <v>134</v>
      </c>
    </row>
    <row r="209" spans="1:25" x14ac:dyDescent="0.2">
      <c r="A209" s="72">
        <v>2</v>
      </c>
      <c r="B209" s="72" t="s">
        <v>17</v>
      </c>
      <c r="C209" s="72" t="s">
        <v>44</v>
      </c>
      <c r="D209" s="72">
        <v>0.5</v>
      </c>
      <c r="Q209" s="72">
        <v>61150</v>
      </c>
      <c r="R209" s="72">
        <v>6174</v>
      </c>
      <c r="S209" s="72" t="s">
        <v>74</v>
      </c>
      <c r="U209" s="72">
        <v>1046098</v>
      </c>
      <c r="V209" s="72">
        <v>242.1</v>
      </c>
      <c r="X209" s="72" t="s">
        <v>132</v>
      </c>
      <c r="Y209" s="72" t="s">
        <v>134</v>
      </c>
    </row>
    <row r="210" spans="1:25" x14ac:dyDescent="0.2">
      <c r="A210" s="72">
        <v>3</v>
      </c>
      <c r="B210" s="72" t="s">
        <v>17</v>
      </c>
      <c r="C210" s="72" t="s">
        <v>45</v>
      </c>
      <c r="D210" s="72">
        <v>0.63</v>
      </c>
      <c r="Q210" s="72">
        <v>8506</v>
      </c>
      <c r="R210" s="72">
        <v>6410</v>
      </c>
      <c r="S210" s="72" t="s">
        <v>73</v>
      </c>
      <c r="U210" s="72">
        <v>108524</v>
      </c>
      <c r="V210" s="72">
        <v>172.1</v>
      </c>
      <c r="X210" s="72" t="s">
        <v>132</v>
      </c>
      <c r="Y210" s="72" t="s">
        <v>135</v>
      </c>
    </row>
    <row r="211" spans="1:25" x14ac:dyDescent="0.2">
      <c r="A211" s="72">
        <v>3</v>
      </c>
      <c r="B211" s="72" t="s">
        <v>17</v>
      </c>
      <c r="C211" s="72" t="s">
        <v>45</v>
      </c>
      <c r="D211" s="72">
        <v>0.63</v>
      </c>
      <c r="Q211" s="72">
        <v>57706</v>
      </c>
      <c r="R211" s="72">
        <v>6180</v>
      </c>
      <c r="S211" s="72" t="s">
        <v>74</v>
      </c>
      <c r="U211" s="72">
        <v>988538</v>
      </c>
      <c r="V211" s="72">
        <v>242.1</v>
      </c>
      <c r="X211" s="72" t="s">
        <v>132</v>
      </c>
      <c r="Y211" s="72" t="s">
        <v>135</v>
      </c>
    </row>
    <row r="212" spans="1:25" x14ac:dyDescent="0.2">
      <c r="A212" s="72">
        <v>4</v>
      </c>
      <c r="B212" s="72" t="s">
        <v>12</v>
      </c>
      <c r="C212" s="72" t="s">
        <v>46</v>
      </c>
      <c r="D212" s="72">
        <v>0.5</v>
      </c>
      <c r="Q212" s="72">
        <v>11196</v>
      </c>
      <c r="R212" s="72">
        <v>6431</v>
      </c>
      <c r="S212" s="72" t="s">
        <v>73</v>
      </c>
      <c r="U212" s="72">
        <v>142061</v>
      </c>
      <c r="V212" s="72">
        <v>172.2</v>
      </c>
      <c r="X212" s="72" t="s">
        <v>132</v>
      </c>
      <c r="Y212" s="72" t="s">
        <v>136</v>
      </c>
    </row>
    <row r="213" spans="1:25" x14ac:dyDescent="0.2">
      <c r="A213" s="72">
        <v>4</v>
      </c>
      <c r="B213" s="72" t="s">
        <v>12</v>
      </c>
      <c r="C213" s="72" t="s">
        <v>46</v>
      </c>
      <c r="D213" s="72">
        <v>0.5</v>
      </c>
      <c r="Q213" s="72">
        <v>59606</v>
      </c>
      <c r="R213" s="72">
        <v>6195</v>
      </c>
      <c r="S213" s="72" t="s">
        <v>74</v>
      </c>
      <c r="U213" s="72">
        <v>1027004</v>
      </c>
      <c r="V213" s="72">
        <v>242.2</v>
      </c>
      <c r="X213" s="72" t="s">
        <v>132</v>
      </c>
      <c r="Y213" s="72" t="s">
        <v>136</v>
      </c>
    </row>
    <row r="214" spans="1:25" x14ac:dyDescent="0.2">
      <c r="A214" s="72">
        <v>5</v>
      </c>
      <c r="B214" s="72" t="s">
        <v>12</v>
      </c>
      <c r="C214" s="72" t="s">
        <v>47</v>
      </c>
      <c r="D214" s="72">
        <v>0.47</v>
      </c>
      <c r="Q214" s="72">
        <v>13965</v>
      </c>
      <c r="R214" s="72">
        <v>6437</v>
      </c>
      <c r="S214" s="72" t="s">
        <v>73</v>
      </c>
      <c r="U214" s="72">
        <v>175647</v>
      </c>
      <c r="V214" s="72">
        <v>172.1</v>
      </c>
      <c r="X214" s="72" t="s">
        <v>132</v>
      </c>
      <c r="Y214" s="72" t="s">
        <v>137</v>
      </c>
    </row>
    <row r="215" spans="1:25" x14ac:dyDescent="0.2">
      <c r="A215" s="72">
        <v>5</v>
      </c>
      <c r="B215" s="72" t="s">
        <v>12</v>
      </c>
      <c r="C215" s="72" t="s">
        <v>47</v>
      </c>
      <c r="D215" s="72">
        <v>0.47</v>
      </c>
      <c r="Q215" s="72">
        <v>73422</v>
      </c>
      <c r="R215" s="72">
        <v>6199</v>
      </c>
      <c r="S215" s="72" t="s">
        <v>74</v>
      </c>
      <c r="U215" s="72">
        <v>1265953</v>
      </c>
      <c r="V215" s="72">
        <v>241.1</v>
      </c>
      <c r="X215" s="72" t="s">
        <v>132</v>
      </c>
      <c r="Y215" s="72" t="s">
        <v>137</v>
      </c>
    </row>
    <row r="216" spans="1:25" x14ac:dyDescent="0.2">
      <c r="A216" s="72">
        <v>6</v>
      </c>
      <c r="B216" s="72" t="s">
        <v>138</v>
      </c>
      <c r="C216" s="72" t="s">
        <v>48</v>
      </c>
      <c r="D216" s="72">
        <v>0.59</v>
      </c>
      <c r="Q216" s="72">
        <v>95</v>
      </c>
      <c r="R216" s="72">
        <v>6723</v>
      </c>
      <c r="U216" s="72">
        <v>1735</v>
      </c>
      <c r="V216" s="72">
        <v>148.1</v>
      </c>
      <c r="X216" s="72" t="s">
        <v>132</v>
      </c>
      <c r="Y216" s="72" t="s">
        <v>139</v>
      </c>
    </row>
    <row r="217" spans="1:25" x14ac:dyDescent="0.2">
      <c r="A217" s="72">
        <v>6</v>
      </c>
      <c r="B217" s="72" t="s">
        <v>138</v>
      </c>
      <c r="C217" s="72" t="s">
        <v>48</v>
      </c>
      <c r="D217" s="72">
        <v>0.59</v>
      </c>
      <c r="Q217" s="72">
        <v>3754</v>
      </c>
      <c r="R217" s="72">
        <v>6705</v>
      </c>
      <c r="S217" s="72" t="s">
        <v>73</v>
      </c>
      <c r="U217" s="72">
        <v>47459</v>
      </c>
      <c r="V217" s="72">
        <v>179.1</v>
      </c>
      <c r="X217" s="72" t="s">
        <v>132</v>
      </c>
      <c r="Y217" s="72" t="s">
        <v>139</v>
      </c>
    </row>
    <row r="218" spans="1:25" x14ac:dyDescent="0.2">
      <c r="A218" s="72">
        <v>6</v>
      </c>
      <c r="B218" s="72" t="s">
        <v>138</v>
      </c>
      <c r="C218" s="72" t="s">
        <v>48</v>
      </c>
      <c r="D218" s="72">
        <v>0.59</v>
      </c>
      <c r="Q218" s="72">
        <v>26134</v>
      </c>
      <c r="R218" s="72">
        <v>6229</v>
      </c>
      <c r="S218" s="72" t="s">
        <v>74</v>
      </c>
      <c r="U218" s="72">
        <v>411331</v>
      </c>
      <c r="V218" s="72">
        <v>252.1</v>
      </c>
      <c r="X218" s="72" t="s">
        <v>132</v>
      </c>
      <c r="Y218" s="72" t="s">
        <v>139</v>
      </c>
    </row>
    <row r="219" spans="1:25" x14ac:dyDescent="0.2">
      <c r="A219" s="72">
        <v>7</v>
      </c>
      <c r="B219" s="72" t="s">
        <v>138</v>
      </c>
      <c r="C219" s="72" t="s">
        <v>49</v>
      </c>
      <c r="D219" s="72">
        <v>0.56000000000000005</v>
      </c>
      <c r="Q219" s="72">
        <v>98</v>
      </c>
      <c r="R219" s="72">
        <v>6716</v>
      </c>
      <c r="U219" s="72">
        <v>1785</v>
      </c>
      <c r="V219" s="72">
        <v>149.1</v>
      </c>
      <c r="X219" s="72" t="s">
        <v>132</v>
      </c>
      <c r="Y219" s="72" t="s">
        <v>140</v>
      </c>
    </row>
    <row r="220" spans="1:25" x14ac:dyDescent="0.2">
      <c r="A220" s="72">
        <v>7</v>
      </c>
      <c r="B220" s="72" t="s">
        <v>138</v>
      </c>
      <c r="C220" s="72" t="s">
        <v>49</v>
      </c>
      <c r="D220" s="72">
        <v>0.56000000000000005</v>
      </c>
      <c r="Q220" s="72">
        <v>3947</v>
      </c>
      <c r="R220" s="72">
        <v>6703</v>
      </c>
      <c r="S220" s="72" t="s">
        <v>73</v>
      </c>
      <c r="U220" s="72">
        <v>50469</v>
      </c>
      <c r="V220" s="72">
        <v>179.1</v>
      </c>
      <c r="X220" s="72" t="s">
        <v>132</v>
      </c>
      <c r="Y220" s="72" t="s">
        <v>140</v>
      </c>
    </row>
    <row r="221" spans="1:25" x14ac:dyDescent="0.2">
      <c r="A221" s="72">
        <v>7</v>
      </c>
      <c r="B221" s="72" t="s">
        <v>138</v>
      </c>
      <c r="C221" s="72" t="s">
        <v>49</v>
      </c>
      <c r="D221" s="72">
        <v>0.56000000000000005</v>
      </c>
      <c r="Q221" s="72">
        <v>27469</v>
      </c>
      <c r="R221" s="72">
        <v>6233</v>
      </c>
      <c r="S221" s="72" t="s">
        <v>74</v>
      </c>
      <c r="U221" s="72">
        <v>435797</v>
      </c>
      <c r="V221" s="72">
        <v>252.1</v>
      </c>
      <c r="X221" s="72" t="s">
        <v>132</v>
      </c>
      <c r="Y221" s="72" t="s">
        <v>140</v>
      </c>
    </row>
    <row r="222" spans="1:25" x14ac:dyDescent="0.2">
      <c r="A222" s="72">
        <v>8</v>
      </c>
      <c r="B222" s="72" t="s">
        <v>141</v>
      </c>
      <c r="C222" s="72" t="s">
        <v>50</v>
      </c>
      <c r="D222" s="72">
        <v>0.47</v>
      </c>
      <c r="Q222" s="72">
        <v>95</v>
      </c>
      <c r="R222" s="72">
        <v>6721</v>
      </c>
      <c r="U222" s="72">
        <v>1729</v>
      </c>
      <c r="V222" s="72">
        <v>149.1</v>
      </c>
      <c r="X222" s="72" t="s">
        <v>132</v>
      </c>
      <c r="Y222" s="72" t="s">
        <v>142</v>
      </c>
    </row>
    <row r="223" spans="1:25" x14ac:dyDescent="0.2">
      <c r="A223" s="72">
        <v>8</v>
      </c>
      <c r="B223" s="72" t="s">
        <v>141</v>
      </c>
      <c r="C223" s="72" t="s">
        <v>50</v>
      </c>
      <c r="D223" s="72">
        <v>0.47</v>
      </c>
      <c r="Q223" s="72">
        <v>4898</v>
      </c>
      <c r="R223" s="72">
        <v>6700</v>
      </c>
      <c r="S223" s="72" t="s">
        <v>73</v>
      </c>
      <c r="U223" s="72">
        <v>62195</v>
      </c>
      <c r="V223" s="72">
        <v>179.1</v>
      </c>
      <c r="X223" s="72" t="s">
        <v>132</v>
      </c>
      <c r="Y223" s="72" t="s">
        <v>142</v>
      </c>
    </row>
    <row r="224" spans="1:25" x14ac:dyDescent="0.2">
      <c r="A224" s="72">
        <v>8</v>
      </c>
      <c r="B224" s="72" t="s">
        <v>141</v>
      </c>
      <c r="C224" s="72" t="s">
        <v>50</v>
      </c>
      <c r="D224" s="72">
        <v>0.47</v>
      </c>
      <c r="Q224" s="72">
        <v>33594</v>
      </c>
      <c r="R224" s="72">
        <v>6234</v>
      </c>
      <c r="S224" s="72" t="s">
        <v>74</v>
      </c>
      <c r="U224" s="72">
        <v>534105</v>
      </c>
      <c r="V224" s="72">
        <v>252.1</v>
      </c>
      <c r="X224" s="72" t="s">
        <v>132</v>
      </c>
      <c r="Y224" s="72" t="s">
        <v>142</v>
      </c>
    </row>
    <row r="225" spans="1:25" x14ac:dyDescent="0.2">
      <c r="A225" s="72">
        <v>9</v>
      </c>
      <c r="B225" s="72" t="s">
        <v>141</v>
      </c>
      <c r="C225" s="72" t="s">
        <v>51</v>
      </c>
      <c r="D225" s="72">
        <v>0.57999999999999996</v>
      </c>
      <c r="Q225" s="72">
        <v>90</v>
      </c>
      <c r="R225" s="72">
        <v>6711</v>
      </c>
      <c r="U225" s="72">
        <v>1598</v>
      </c>
      <c r="V225" s="72">
        <v>149.1</v>
      </c>
      <c r="X225" s="72" t="s">
        <v>132</v>
      </c>
      <c r="Y225" s="72" t="s">
        <v>143</v>
      </c>
    </row>
    <row r="226" spans="1:25" x14ac:dyDescent="0.2">
      <c r="A226" s="72">
        <v>9</v>
      </c>
      <c r="B226" s="72" t="s">
        <v>141</v>
      </c>
      <c r="C226" s="72" t="s">
        <v>51</v>
      </c>
      <c r="D226" s="72">
        <v>0.57999999999999996</v>
      </c>
      <c r="Q226" s="72">
        <v>6576</v>
      </c>
      <c r="R226" s="72">
        <v>6704</v>
      </c>
      <c r="S226" s="72" t="s">
        <v>73</v>
      </c>
      <c r="U226" s="72">
        <v>83289</v>
      </c>
      <c r="V226" s="72">
        <v>179.1</v>
      </c>
      <c r="X226" s="72" t="s">
        <v>132</v>
      </c>
      <c r="Y226" s="72" t="s">
        <v>143</v>
      </c>
    </row>
    <row r="227" spans="1:25" x14ac:dyDescent="0.2">
      <c r="A227" s="72">
        <v>9</v>
      </c>
      <c r="B227" s="72" t="s">
        <v>141</v>
      </c>
      <c r="C227" s="72" t="s">
        <v>51</v>
      </c>
      <c r="D227" s="72">
        <v>0.57999999999999996</v>
      </c>
      <c r="Q227" s="72">
        <v>44642</v>
      </c>
      <c r="R227" s="72">
        <v>6227</v>
      </c>
      <c r="S227" s="72" t="s">
        <v>74</v>
      </c>
      <c r="U227" s="72">
        <v>711566</v>
      </c>
      <c r="V227" s="72">
        <v>251.1</v>
      </c>
      <c r="X227" s="72" t="s">
        <v>132</v>
      </c>
      <c r="Y227" s="72" t="s">
        <v>143</v>
      </c>
    </row>
    <row r="228" spans="1:25" x14ac:dyDescent="0.2">
      <c r="A228" s="72">
        <v>10</v>
      </c>
      <c r="B228" s="72" t="s">
        <v>144</v>
      </c>
      <c r="C228" s="72" t="s">
        <v>52</v>
      </c>
      <c r="D228" s="72">
        <v>0.59</v>
      </c>
      <c r="Q228" s="72">
        <v>95</v>
      </c>
      <c r="R228" s="72">
        <v>6712</v>
      </c>
      <c r="U228" s="72">
        <v>1657</v>
      </c>
      <c r="V228" s="72">
        <v>149.1</v>
      </c>
      <c r="X228" s="72" t="s">
        <v>132</v>
      </c>
      <c r="Y228" s="72" t="s">
        <v>145</v>
      </c>
    </row>
    <row r="229" spans="1:25" x14ac:dyDescent="0.2">
      <c r="A229" s="72">
        <v>10</v>
      </c>
      <c r="B229" s="72" t="s">
        <v>144</v>
      </c>
      <c r="C229" s="72" t="s">
        <v>52</v>
      </c>
      <c r="D229" s="72">
        <v>0.59</v>
      </c>
      <c r="Q229" s="72">
        <v>9940</v>
      </c>
      <c r="R229" s="72">
        <v>6706</v>
      </c>
      <c r="S229" s="72" t="s">
        <v>73</v>
      </c>
      <c r="U229" s="72">
        <v>126372</v>
      </c>
      <c r="V229" s="72">
        <v>179.1</v>
      </c>
      <c r="X229" s="72" t="s">
        <v>132</v>
      </c>
      <c r="Y229" s="72" t="s">
        <v>145</v>
      </c>
    </row>
    <row r="230" spans="1:25" x14ac:dyDescent="0.2">
      <c r="A230" s="72">
        <v>10</v>
      </c>
      <c r="B230" s="72" t="s">
        <v>144</v>
      </c>
      <c r="C230" s="72" t="s">
        <v>52</v>
      </c>
      <c r="D230" s="72">
        <v>0.59</v>
      </c>
      <c r="Q230" s="72">
        <v>69200</v>
      </c>
      <c r="R230" s="72">
        <v>6233</v>
      </c>
      <c r="S230" s="72" t="s">
        <v>74</v>
      </c>
      <c r="U230" s="72">
        <v>1126128</v>
      </c>
      <c r="V230" s="72">
        <v>250.1</v>
      </c>
      <c r="X230" s="72" t="s">
        <v>132</v>
      </c>
      <c r="Y230" s="72" t="s">
        <v>145</v>
      </c>
    </row>
    <row r="231" spans="1:25" x14ac:dyDescent="0.2">
      <c r="A231" s="72">
        <v>11</v>
      </c>
      <c r="B231" s="72" t="s">
        <v>144</v>
      </c>
      <c r="C231" s="72" t="s">
        <v>53</v>
      </c>
      <c r="D231" s="72">
        <v>0.47</v>
      </c>
      <c r="Q231" s="72">
        <v>92</v>
      </c>
      <c r="R231" s="72">
        <v>6710</v>
      </c>
      <c r="U231" s="72">
        <v>1636</v>
      </c>
      <c r="V231" s="72">
        <v>148.1</v>
      </c>
      <c r="X231" s="72" t="s">
        <v>132</v>
      </c>
      <c r="Y231" s="72" t="s">
        <v>146</v>
      </c>
    </row>
    <row r="232" spans="1:25" x14ac:dyDescent="0.2">
      <c r="A232" s="72">
        <v>11</v>
      </c>
      <c r="B232" s="72" t="s">
        <v>144</v>
      </c>
      <c r="C232" s="72" t="s">
        <v>53</v>
      </c>
      <c r="D232" s="72">
        <v>0.47</v>
      </c>
      <c r="Q232" s="72">
        <v>5722</v>
      </c>
      <c r="R232" s="72">
        <v>6712</v>
      </c>
      <c r="S232" s="72" t="s">
        <v>73</v>
      </c>
      <c r="U232" s="72">
        <v>73327</v>
      </c>
      <c r="V232" s="72">
        <v>179.1</v>
      </c>
      <c r="X232" s="72" t="s">
        <v>132</v>
      </c>
      <c r="Y232" s="72" t="s">
        <v>146</v>
      </c>
    </row>
    <row r="233" spans="1:25" x14ac:dyDescent="0.2">
      <c r="A233" s="72">
        <v>11</v>
      </c>
      <c r="B233" s="72" t="s">
        <v>144</v>
      </c>
      <c r="C233" s="72" t="s">
        <v>53</v>
      </c>
      <c r="D233" s="72">
        <v>0.47</v>
      </c>
      <c r="Q233" s="72">
        <v>40897</v>
      </c>
      <c r="R233" s="72">
        <v>6243</v>
      </c>
      <c r="S233" s="72" t="s">
        <v>74</v>
      </c>
      <c r="U233" s="72">
        <v>656460</v>
      </c>
      <c r="V233" s="72">
        <v>251.1</v>
      </c>
      <c r="X233" s="72" t="s">
        <v>132</v>
      </c>
      <c r="Y233" s="72" t="s">
        <v>146</v>
      </c>
    </row>
    <row r="234" spans="1:25" x14ac:dyDescent="0.2">
      <c r="A234" s="72">
        <v>12</v>
      </c>
      <c r="B234" s="72" t="s">
        <v>147</v>
      </c>
      <c r="C234" s="72" t="s">
        <v>54</v>
      </c>
      <c r="D234" s="72">
        <v>0.44</v>
      </c>
      <c r="Q234" s="72">
        <v>97</v>
      </c>
      <c r="R234" s="72">
        <v>6715</v>
      </c>
      <c r="U234" s="72">
        <v>1773</v>
      </c>
      <c r="V234" s="72">
        <v>148.1</v>
      </c>
      <c r="X234" s="72" t="s">
        <v>132</v>
      </c>
      <c r="Y234" s="72" t="s">
        <v>148</v>
      </c>
    </row>
    <row r="235" spans="1:25" x14ac:dyDescent="0.2">
      <c r="A235" s="72">
        <v>12</v>
      </c>
      <c r="B235" s="72" t="s">
        <v>147</v>
      </c>
      <c r="C235" s="72" t="s">
        <v>54</v>
      </c>
      <c r="D235" s="72">
        <v>0.44</v>
      </c>
      <c r="Q235" s="72">
        <v>3615</v>
      </c>
      <c r="R235" s="72">
        <v>6720</v>
      </c>
      <c r="S235" s="72" t="s">
        <v>73</v>
      </c>
      <c r="U235" s="72">
        <v>46796</v>
      </c>
      <c r="V235" s="72">
        <v>179.1</v>
      </c>
      <c r="X235" s="72" t="s">
        <v>132</v>
      </c>
      <c r="Y235" s="72" t="s">
        <v>148</v>
      </c>
    </row>
    <row r="236" spans="1:25" x14ac:dyDescent="0.2">
      <c r="A236" s="72">
        <v>12</v>
      </c>
      <c r="B236" s="72" t="s">
        <v>147</v>
      </c>
      <c r="C236" s="72" t="s">
        <v>54</v>
      </c>
      <c r="D236" s="72">
        <v>0.44</v>
      </c>
      <c r="Q236" s="72">
        <v>23745</v>
      </c>
      <c r="R236" s="72">
        <v>6242</v>
      </c>
      <c r="S236" s="72" t="s">
        <v>74</v>
      </c>
      <c r="U236" s="72">
        <v>379345</v>
      </c>
      <c r="V236" s="72">
        <v>252.1</v>
      </c>
      <c r="X236" s="72" t="s">
        <v>132</v>
      </c>
      <c r="Y236" s="72" t="s">
        <v>148</v>
      </c>
    </row>
    <row r="237" spans="1:25" x14ac:dyDescent="0.2">
      <c r="A237" s="72">
        <v>13</v>
      </c>
      <c r="B237" s="72" t="s">
        <v>149</v>
      </c>
      <c r="C237" s="72" t="s">
        <v>55</v>
      </c>
      <c r="D237" s="72">
        <v>0.47</v>
      </c>
      <c r="Q237" s="72">
        <v>92</v>
      </c>
      <c r="R237" s="72">
        <v>6720</v>
      </c>
      <c r="U237" s="72">
        <v>1667</v>
      </c>
      <c r="V237" s="72">
        <v>149.1</v>
      </c>
      <c r="X237" s="72" t="s">
        <v>132</v>
      </c>
      <c r="Y237" s="72" t="s">
        <v>150</v>
      </c>
    </row>
    <row r="238" spans="1:25" x14ac:dyDescent="0.2">
      <c r="A238" s="72">
        <v>13</v>
      </c>
      <c r="B238" s="72" t="s">
        <v>149</v>
      </c>
      <c r="C238" s="72" t="s">
        <v>55</v>
      </c>
      <c r="D238" s="72">
        <v>0.47</v>
      </c>
      <c r="Q238" s="72">
        <v>6821</v>
      </c>
      <c r="R238" s="72">
        <v>6705</v>
      </c>
      <c r="S238" s="72" t="s">
        <v>73</v>
      </c>
      <c r="U238" s="72">
        <v>86808</v>
      </c>
      <c r="V238" s="72">
        <v>179.1</v>
      </c>
      <c r="X238" s="72" t="s">
        <v>132</v>
      </c>
      <c r="Y238" s="72" t="s">
        <v>150</v>
      </c>
    </row>
    <row r="239" spans="1:25" x14ac:dyDescent="0.2">
      <c r="A239" s="72">
        <v>13</v>
      </c>
      <c r="B239" s="72" t="s">
        <v>149</v>
      </c>
      <c r="C239" s="72" t="s">
        <v>55</v>
      </c>
      <c r="D239" s="72">
        <v>0.47</v>
      </c>
      <c r="Q239" s="72">
        <v>46597</v>
      </c>
      <c r="R239" s="72">
        <v>6235</v>
      </c>
      <c r="S239" s="72" t="s">
        <v>74</v>
      </c>
      <c r="U239" s="72">
        <v>746798</v>
      </c>
      <c r="V239" s="72">
        <v>251.1</v>
      </c>
      <c r="X239" s="72" t="s">
        <v>132</v>
      </c>
      <c r="Y239" s="72" t="s">
        <v>150</v>
      </c>
    </row>
    <row r="240" spans="1:25" x14ac:dyDescent="0.2">
      <c r="A240" s="72">
        <v>14</v>
      </c>
      <c r="B240" s="72" t="s">
        <v>149</v>
      </c>
      <c r="C240" s="72" t="s">
        <v>56</v>
      </c>
      <c r="D240" s="72">
        <v>0.53</v>
      </c>
      <c r="Q240" s="72">
        <v>89</v>
      </c>
      <c r="R240" s="72">
        <v>6712</v>
      </c>
      <c r="U240" s="72">
        <v>1565</v>
      </c>
      <c r="V240" s="72">
        <v>149.1</v>
      </c>
      <c r="X240" s="72" t="s">
        <v>132</v>
      </c>
      <c r="Y240" s="72" t="s">
        <v>151</v>
      </c>
    </row>
    <row r="241" spans="1:25" x14ac:dyDescent="0.2">
      <c r="A241" s="72">
        <v>14</v>
      </c>
      <c r="B241" s="72" t="s">
        <v>149</v>
      </c>
      <c r="C241" s="72" t="s">
        <v>56</v>
      </c>
      <c r="D241" s="72">
        <v>0.53</v>
      </c>
      <c r="Q241" s="72">
        <v>6749</v>
      </c>
      <c r="R241" s="72">
        <v>6714</v>
      </c>
      <c r="S241" s="72" t="s">
        <v>73</v>
      </c>
      <c r="U241" s="72">
        <v>86505</v>
      </c>
      <c r="V241" s="72">
        <v>178.1</v>
      </c>
      <c r="X241" s="72" t="s">
        <v>132</v>
      </c>
      <c r="Y241" s="72" t="s">
        <v>151</v>
      </c>
    </row>
    <row r="242" spans="1:25" x14ac:dyDescent="0.2">
      <c r="A242" s="72">
        <v>14</v>
      </c>
      <c r="B242" s="72" t="s">
        <v>149</v>
      </c>
      <c r="C242" s="72" t="s">
        <v>56</v>
      </c>
      <c r="D242" s="72">
        <v>0.53</v>
      </c>
      <c r="Q242" s="72">
        <v>45194</v>
      </c>
      <c r="R242" s="72">
        <v>6241</v>
      </c>
      <c r="S242" s="72" t="s">
        <v>74</v>
      </c>
      <c r="U242" s="72">
        <v>726429</v>
      </c>
      <c r="V242" s="72">
        <v>251.1</v>
      </c>
      <c r="X242" s="72" t="s">
        <v>132</v>
      </c>
      <c r="Y242" s="72" t="s">
        <v>151</v>
      </c>
    </row>
    <row r="243" spans="1:25" x14ac:dyDescent="0.2">
      <c r="A243" s="72">
        <v>15</v>
      </c>
      <c r="B243" s="72" t="s">
        <v>152</v>
      </c>
      <c r="C243" s="72" t="s">
        <v>57</v>
      </c>
      <c r="D243" s="72">
        <v>0.49</v>
      </c>
      <c r="Q243" s="72">
        <v>86</v>
      </c>
      <c r="R243" s="72">
        <v>6720</v>
      </c>
      <c r="U243" s="72">
        <v>1517</v>
      </c>
      <c r="V243" s="72">
        <v>149.1</v>
      </c>
      <c r="X243" s="72" t="s">
        <v>132</v>
      </c>
      <c r="Y243" s="72" t="s">
        <v>153</v>
      </c>
    </row>
    <row r="244" spans="1:25" x14ac:dyDescent="0.2">
      <c r="A244" s="72">
        <v>15</v>
      </c>
      <c r="B244" s="72" t="s">
        <v>152</v>
      </c>
      <c r="C244" s="72" t="s">
        <v>57</v>
      </c>
      <c r="D244" s="72">
        <v>0.49</v>
      </c>
      <c r="Q244" s="72">
        <v>4921</v>
      </c>
      <c r="R244" s="72">
        <v>6715</v>
      </c>
      <c r="S244" s="72" t="s">
        <v>73</v>
      </c>
      <c r="U244" s="72">
        <v>63413</v>
      </c>
      <c r="V244" s="72">
        <v>178.1</v>
      </c>
      <c r="X244" s="72" t="s">
        <v>132</v>
      </c>
      <c r="Y244" s="72" t="s">
        <v>153</v>
      </c>
    </row>
    <row r="245" spans="1:25" x14ac:dyDescent="0.2">
      <c r="A245" s="72">
        <v>15</v>
      </c>
      <c r="B245" s="72" t="s">
        <v>152</v>
      </c>
      <c r="C245" s="72" t="s">
        <v>57</v>
      </c>
      <c r="D245" s="72">
        <v>0.49</v>
      </c>
      <c r="Q245" s="72">
        <v>36092</v>
      </c>
      <c r="R245" s="72">
        <v>6239</v>
      </c>
      <c r="S245" s="72" t="s">
        <v>74</v>
      </c>
      <c r="U245" s="72">
        <v>579103</v>
      </c>
      <c r="V245" s="72">
        <v>251.1</v>
      </c>
      <c r="X245" s="72" t="s">
        <v>132</v>
      </c>
      <c r="Y245" s="72" t="s">
        <v>153</v>
      </c>
    </row>
    <row r="246" spans="1:25" x14ac:dyDescent="0.2">
      <c r="A246" s="72">
        <v>16</v>
      </c>
      <c r="B246" s="72" t="s">
        <v>152</v>
      </c>
      <c r="C246" s="72" t="s">
        <v>58</v>
      </c>
      <c r="D246" s="72">
        <v>0.46</v>
      </c>
      <c r="Q246" s="72">
        <v>86</v>
      </c>
      <c r="R246" s="72">
        <v>6717</v>
      </c>
      <c r="S246" s="72" t="s">
        <v>73</v>
      </c>
      <c r="U246" s="72">
        <v>1526</v>
      </c>
      <c r="V246" s="72">
        <v>150.1</v>
      </c>
      <c r="X246" s="72" t="s">
        <v>132</v>
      </c>
      <c r="Y246" s="72" t="s">
        <v>154</v>
      </c>
    </row>
    <row r="247" spans="1:25" x14ac:dyDescent="0.2">
      <c r="A247" s="72">
        <v>16</v>
      </c>
      <c r="B247" s="72" t="s">
        <v>152</v>
      </c>
      <c r="C247" s="72" t="s">
        <v>58</v>
      </c>
      <c r="D247" s="72">
        <v>0.46</v>
      </c>
      <c r="Q247" s="72">
        <v>6149</v>
      </c>
      <c r="R247" s="72">
        <v>6716</v>
      </c>
      <c r="S247" s="72" t="s">
        <v>73</v>
      </c>
      <c r="U247" s="72">
        <v>79436</v>
      </c>
      <c r="V247" s="72">
        <v>179.1</v>
      </c>
      <c r="X247" s="72" t="s">
        <v>132</v>
      </c>
      <c r="Y247" s="72" t="s">
        <v>154</v>
      </c>
    </row>
    <row r="248" spans="1:25" x14ac:dyDescent="0.2">
      <c r="A248" s="72">
        <v>16</v>
      </c>
      <c r="B248" s="72" t="s">
        <v>152</v>
      </c>
      <c r="C248" s="72" t="s">
        <v>58</v>
      </c>
      <c r="D248" s="72">
        <v>0.46</v>
      </c>
      <c r="Q248" s="72">
        <v>45037</v>
      </c>
      <c r="R248" s="72">
        <v>6245</v>
      </c>
      <c r="S248" s="72" t="s">
        <v>74</v>
      </c>
      <c r="U248" s="72">
        <v>722863</v>
      </c>
      <c r="V248" s="72">
        <v>251.1</v>
      </c>
      <c r="X248" s="72" t="s">
        <v>132</v>
      </c>
      <c r="Y248" s="72" t="s">
        <v>154</v>
      </c>
    </row>
    <row r="249" spans="1:25" x14ac:dyDescent="0.2">
      <c r="A249" s="72">
        <v>17</v>
      </c>
      <c r="B249" s="72" t="s">
        <v>155</v>
      </c>
      <c r="C249" s="72" t="s">
        <v>59</v>
      </c>
      <c r="D249" s="72">
        <v>0.61</v>
      </c>
      <c r="Q249" s="72">
        <v>90</v>
      </c>
      <c r="R249" s="72">
        <v>6718</v>
      </c>
      <c r="U249" s="72">
        <v>1575</v>
      </c>
      <c r="V249" s="72">
        <v>149.1</v>
      </c>
      <c r="X249" s="72" t="s">
        <v>132</v>
      </c>
      <c r="Y249" s="72" t="s">
        <v>156</v>
      </c>
    </row>
    <row r="250" spans="1:25" x14ac:dyDescent="0.2">
      <c r="A250" s="72">
        <v>17</v>
      </c>
      <c r="B250" s="72" t="s">
        <v>155</v>
      </c>
      <c r="C250" s="72" t="s">
        <v>59</v>
      </c>
      <c r="D250" s="72">
        <v>0.61</v>
      </c>
      <c r="Q250" s="72">
        <v>7337</v>
      </c>
      <c r="R250" s="72">
        <v>6721</v>
      </c>
      <c r="S250" s="72" t="s">
        <v>73</v>
      </c>
      <c r="U250" s="72">
        <v>94449</v>
      </c>
      <c r="V250" s="72">
        <v>179.1</v>
      </c>
      <c r="X250" s="72" t="s">
        <v>132</v>
      </c>
      <c r="Y250" s="72" t="s">
        <v>156</v>
      </c>
    </row>
    <row r="251" spans="1:25" x14ac:dyDescent="0.2">
      <c r="A251" s="72">
        <v>17</v>
      </c>
      <c r="B251" s="72" t="s">
        <v>155</v>
      </c>
      <c r="C251" s="72" t="s">
        <v>59</v>
      </c>
      <c r="D251" s="72">
        <v>0.61</v>
      </c>
      <c r="Q251" s="72">
        <v>49938</v>
      </c>
      <c r="R251" s="72">
        <v>6246</v>
      </c>
      <c r="S251" s="72" t="s">
        <v>74</v>
      </c>
      <c r="U251" s="72">
        <v>806464</v>
      </c>
      <c r="V251" s="72">
        <v>251.1</v>
      </c>
      <c r="X251" s="72" t="s">
        <v>132</v>
      </c>
      <c r="Y251" s="72" t="s">
        <v>156</v>
      </c>
    </row>
    <row r="252" spans="1:25" x14ac:dyDescent="0.2">
      <c r="A252" s="72">
        <v>18</v>
      </c>
      <c r="B252" s="72" t="s">
        <v>155</v>
      </c>
      <c r="C252" s="72" t="s">
        <v>60</v>
      </c>
      <c r="D252" s="72">
        <v>0.53</v>
      </c>
      <c r="Q252" s="72">
        <v>84</v>
      </c>
      <c r="R252" s="72">
        <v>6712</v>
      </c>
      <c r="U252" s="72">
        <v>1502</v>
      </c>
      <c r="V252" s="72">
        <v>149.1</v>
      </c>
      <c r="X252" s="72" t="s">
        <v>132</v>
      </c>
      <c r="Y252" s="72" t="s">
        <v>157</v>
      </c>
    </row>
    <row r="253" spans="1:25" x14ac:dyDescent="0.2">
      <c r="A253" s="72">
        <v>18</v>
      </c>
      <c r="B253" s="72" t="s">
        <v>155</v>
      </c>
      <c r="C253" s="72" t="s">
        <v>60</v>
      </c>
      <c r="D253" s="72">
        <v>0.53</v>
      </c>
      <c r="Q253" s="72">
        <v>6887</v>
      </c>
      <c r="R253" s="72">
        <v>6715</v>
      </c>
      <c r="S253" s="72" t="s">
        <v>73</v>
      </c>
      <c r="U253" s="72">
        <v>88704</v>
      </c>
      <c r="V253" s="72">
        <v>179.1</v>
      </c>
      <c r="X253" s="72" t="s">
        <v>132</v>
      </c>
      <c r="Y253" s="72" t="s">
        <v>157</v>
      </c>
    </row>
    <row r="254" spans="1:25" x14ac:dyDescent="0.2">
      <c r="A254" s="72">
        <v>18</v>
      </c>
      <c r="B254" s="72" t="s">
        <v>155</v>
      </c>
      <c r="C254" s="72" t="s">
        <v>60</v>
      </c>
      <c r="D254" s="72">
        <v>0.53</v>
      </c>
      <c r="Q254" s="72">
        <v>48392</v>
      </c>
      <c r="R254" s="72">
        <v>6242</v>
      </c>
      <c r="S254" s="72" t="s">
        <v>74</v>
      </c>
      <c r="U254" s="72">
        <v>778905</v>
      </c>
      <c r="V254" s="72">
        <v>251.1</v>
      </c>
      <c r="X254" s="72" t="s">
        <v>132</v>
      </c>
      <c r="Y254" s="72" t="s">
        <v>157</v>
      </c>
    </row>
    <row r="255" spans="1:25" x14ac:dyDescent="0.2">
      <c r="A255" s="72">
        <v>19</v>
      </c>
      <c r="B255" s="72" t="s">
        <v>158</v>
      </c>
      <c r="C255" s="72" t="s">
        <v>61</v>
      </c>
      <c r="D255" s="72">
        <v>0.53</v>
      </c>
      <c r="Q255" s="72">
        <v>83</v>
      </c>
      <c r="R255" s="72">
        <v>6725</v>
      </c>
      <c r="S255" s="72" t="s">
        <v>73</v>
      </c>
      <c r="U255" s="72">
        <v>1464</v>
      </c>
      <c r="V255" s="72">
        <v>150.1</v>
      </c>
      <c r="X255" s="72" t="s">
        <v>132</v>
      </c>
      <c r="Y255" s="72" t="s">
        <v>159</v>
      </c>
    </row>
    <row r="256" spans="1:25" x14ac:dyDescent="0.2">
      <c r="A256" s="72">
        <v>19</v>
      </c>
      <c r="B256" s="72" t="s">
        <v>158</v>
      </c>
      <c r="C256" s="72" t="s">
        <v>61</v>
      </c>
      <c r="D256" s="72">
        <v>0.53</v>
      </c>
      <c r="Q256" s="72">
        <v>8657</v>
      </c>
      <c r="R256" s="72">
        <v>6723</v>
      </c>
      <c r="S256" s="72" t="s">
        <v>73</v>
      </c>
      <c r="U256" s="72">
        <v>111207</v>
      </c>
      <c r="V256" s="72">
        <v>179.1</v>
      </c>
      <c r="X256" s="72" t="s">
        <v>132</v>
      </c>
      <c r="Y256" s="72" t="s">
        <v>159</v>
      </c>
    </row>
    <row r="257" spans="1:25" x14ac:dyDescent="0.2">
      <c r="A257" s="72">
        <v>19</v>
      </c>
      <c r="B257" s="72" t="s">
        <v>158</v>
      </c>
      <c r="C257" s="72" t="s">
        <v>61</v>
      </c>
      <c r="D257" s="72">
        <v>0.53</v>
      </c>
      <c r="Q257" s="72">
        <v>61428</v>
      </c>
      <c r="R257" s="72">
        <v>6249</v>
      </c>
      <c r="S257" s="72" t="s">
        <v>74</v>
      </c>
      <c r="U257" s="72">
        <v>994165</v>
      </c>
      <c r="V257" s="72">
        <v>250.1</v>
      </c>
      <c r="X257" s="72" t="s">
        <v>132</v>
      </c>
      <c r="Y257" s="72" t="s">
        <v>159</v>
      </c>
    </row>
    <row r="258" spans="1:25" x14ac:dyDescent="0.2">
      <c r="A258" s="72">
        <v>20</v>
      </c>
      <c r="B258" s="72" t="s">
        <v>158</v>
      </c>
      <c r="C258" s="72" t="s">
        <v>62</v>
      </c>
      <c r="D258" s="72">
        <v>0.45</v>
      </c>
      <c r="Q258" s="72">
        <v>87</v>
      </c>
      <c r="R258" s="72">
        <v>6714</v>
      </c>
      <c r="U258" s="72">
        <v>1533</v>
      </c>
      <c r="V258" s="72">
        <v>148.1</v>
      </c>
      <c r="X258" s="72" t="s">
        <v>132</v>
      </c>
      <c r="Y258" s="72" t="s">
        <v>160</v>
      </c>
    </row>
    <row r="259" spans="1:25" x14ac:dyDescent="0.2">
      <c r="A259" s="72">
        <v>20</v>
      </c>
      <c r="B259" s="72" t="s">
        <v>158</v>
      </c>
      <c r="C259" s="72" t="s">
        <v>62</v>
      </c>
      <c r="D259" s="72">
        <v>0.45</v>
      </c>
      <c r="Q259" s="72">
        <v>7935</v>
      </c>
      <c r="R259" s="72">
        <v>6722</v>
      </c>
      <c r="S259" s="72" t="s">
        <v>73</v>
      </c>
      <c r="U259" s="72">
        <v>103395</v>
      </c>
      <c r="V259" s="72">
        <v>179.1</v>
      </c>
      <c r="X259" s="72" t="s">
        <v>132</v>
      </c>
      <c r="Y259" s="72" t="s">
        <v>160</v>
      </c>
    </row>
    <row r="260" spans="1:25" x14ac:dyDescent="0.2">
      <c r="A260" s="72">
        <v>20</v>
      </c>
      <c r="B260" s="72" t="s">
        <v>158</v>
      </c>
      <c r="C260" s="72" t="s">
        <v>62</v>
      </c>
      <c r="D260" s="72">
        <v>0.45</v>
      </c>
      <c r="Q260" s="72">
        <v>57522</v>
      </c>
      <c r="R260" s="72">
        <v>6245</v>
      </c>
      <c r="S260" s="72" t="s">
        <v>74</v>
      </c>
      <c r="U260" s="72">
        <v>940200</v>
      </c>
      <c r="V260" s="72">
        <v>250.1</v>
      </c>
      <c r="X260" s="72" t="s">
        <v>132</v>
      </c>
      <c r="Y260" s="72" t="s">
        <v>160</v>
      </c>
    </row>
    <row r="261" spans="1:25" x14ac:dyDescent="0.2">
      <c r="A261" s="72">
        <v>21</v>
      </c>
      <c r="B261" s="72" t="s">
        <v>161</v>
      </c>
      <c r="C261" s="72" t="s">
        <v>63</v>
      </c>
      <c r="D261" s="72">
        <v>0.51</v>
      </c>
      <c r="Q261" s="72">
        <v>86</v>
      </c>
      <c r="R261" s="72">
        <v>6708</v>
      </c>
      <c r="U261" s="72">
        <v>1516</v>
      </c>
      <c r="V261" s="72">
        <v>149.1</v>
      </c>
      <c r="X261" s="72" t="s">
        <v>132</v>
      </c>
      <c r="Y261" s="72" t="s">
        <v>162</v>
      </c>
    </row>
    <row r="262" spans="1:25" x14ac:dyDescent="0.2">
      <c r="A262" s="72">
        <v>21</v>
      </c>
      <c r="B262" s="72" t="s">
        <v>161</v>
      </c>
      <c r="C262" s="72" t="s">
        <v>63</v>
      </c>
      <c r="D262" s="72">
        <v>0.51</v>
      </c>
      <c r="Q262" s="72">
        <v>5899</v>
      </c>
      <c r="R262" s="72">
        <v>6720</v>
      </c>
      <c r="S262" s="72" t="s">
        <v>73</v>
      </c>
      <c r="U262" s="72">
        <v>77406</v>
      </c>
      <c r="V262" s="72">
        <v>179.1</v>
      </c>
      <c r="X262" s="72" t="s">
        <v>132</v>
      </c>
      <c r="Y262" s="72" t="s">
        <v>162</v>
      </c>
    </row>
    <row r="263" spans="1:25" x14ac:dyDescent="0.2">
      <c r="A263" s="72">
        <v>21</v>
      </c>
      <c r="B263" s="72" t="s">
        <v>161</v>
      </c>
      <c r="C263" s="72" t="s">
        <v>63</v>
      </c>
      <c r="D263" s="72">
        <v>0.51</v>
      </c>
      <c r="Q263" s="72">
        <v>42092</v>
      </c>
      <c r="R263" s="72">
        <v>6247</v>
      </c>
      <c r="S263" s="72" t="s">
        <v>74</v>
      </c>
      <c r="U263" s="72">
        <v>688815</v>
      </c>
      <c r="V263" s="72">
        <v>251.1</v>
      </c>
      <c r="X263" s="72" t="s">
        <v>132</v>
      </c>
      <c r="Y263" s="72" t="s">
        <v>162</v>
      </c>
    </row>
    <row r="264" spans="1:25" x14ac:dyDescent="0.2">
      <c r="A264" s="72">
        <v>22</v>
      </c>
      <c r="B264" s="72" t="s">
        <v>161</v>
      </c>
      <c r="C264" s="72" t="s">
        <v>64</v>
      </c>
      <c r="D264" s="72">
        <v>0.55000000000000004</v>
      </c>
      <c r="Q264" s="72">
        <v>87</v>
      </c>
      <c r="R264" s="72">
        <v>6711</v>
      </c>
      <c r="U264" s="72">
        <v>1544</v>
      </c>
      <c r="V264" s="72">
        <v>149.1</v>
      </c>
      <c r="X264" s="72" t="s">
        <v>132</v>
      </c>
      <c r="Y264" s="72" t="s">
        <v>163</v>
      </c>
    </row>
    <row r="265" spans="1:25" x14ac:dyDescent="0.2">
      <c r="A265" s="72">
        <v>22</v>
      </c>
      <c r="B265" s="72" t="s">
        <v>161</v>
      </c>
      <c r="C265" s="72" t="s">
        <v>64</v>
      </c>
      <c r="D265" s="72">
        <v>0.55000000000000004</v>
      </c>
      <c r="Q265" s="72">
        <v>7625</v>
      </c>
      <c r="R265" s="72">
        <v>6729</v>
      </c>
      <c r="S265" s="72" t="s">
        <v>73</v>
      </c>
      <c r="U265" s="72">
        <v>100516</v>
      </c>
      <c r="V265" s="72">
        <v>179.1</v>
      </c>
      <c r="X265" s="72" t="s">
        <v>132</v>
      </c>
      <c r="Y265" s="72" t="s">
        <v>163</v>
      </c>
    </row>
    <row r="266" spans="1:25" x14ac:dyDescent="0.2">
      <c r="A266" s="72">
        <v>22</v>
      </c>
      <c r="B266" s="72" t="s">
        <v>161</v>
      </c>
      <c r="C266" s="72" t="s">
        <v>64</v>
      </c>
      <c r="D266" s="72">
        <v>0.55000000000000004</v>
      </c>
      <c r="Q266" s="72">
        <v>55002</v>
      </c>
      <c r="R266" s="72">
        <v>6250</v>
      </c>
      <c r="S266" s="72" t="s">
        <v>74</v>
      </c>
      <c r="U266" s="72">
        <v>907489</v>
      </c>
      <c r="V266" s="72">
        <v>251.1</v>
      </c>
      <c r="X266" s="72" t="s">
        <v>132</v>
      </c>
      <c r="Y266" s="72" t="s">
        <v>163</v>
      </c>
    </row>
    <row r="267" spans="1:25" x14ac:dyDescent="0.2">
      <c r="A267" s="72">
        <v>23</v>
      </c>
      <c r="B267" s="72" t="s">
        <v>17</v>
      </c>
      <c r="C267" s="72" t="s">
        <v>14</v>
      </c>
      <c r="D267" s="72">
        <v>0.44</v>
      </c>
      <c r="Q267" s="72">
        <v>7540</v>
      </c>
      <c r="R267" s="72">
        <v>6437</v>
      </c>
      <c r="S267" s="72" t="s">
        <v>73</v>
      </c>
      <c r="U267" s="72">
        <v>100975</v>
      </c>
      <c r="V267" s="72">
        <v>173.2</v>
      </c>
      <c r="X267" s="72" t="s">
        <v>132</v>
      </c>
      <c r="Y267" s="72" t="s">
        <v>164</v>
      </c>
    </row>
    <row r="268" spans="1:25" x14ac:dyDescent="0.2">
      <c r="A268" s="72">
        <v>23</v>
      </c>
      <c r="B268" s="72" t="s">
        <v>17</v>
      </c>
      <c r="C268" s="72" t="s">
        <v>14</v>
      </c>
      <c r="D268" s="72">
        <v>0.44</v>
      </c>
      <c r="Q268" s="72">
        <v>53137</v>
      </c>
      <c r="R268" s="72">
        <v>6198</v>
      </c>
      <c r="S268" s="72" t="s">
        <v>74</v>
      </c>
      <c r="U268" s="72">
        <v>921796</v>
      </c>
      <c r="V268" s="72">
        <v>243.2</v>
      </c>
      <c r="X268" s="72" t="s">
        <v>132</v>
      </c>
      <c r="Y268" s="72" t="s">
        <v>164</v>
      </c>
    </row>
    <row r="269" spans="1:25" x14ac:dyDescent="0.2">
      <c r="A269" s="72">
        <v>24</v>
      </c>
      <c r="B269" s="72" t="s">
        <v>17</v>
      </c>
      <c r="C269" s="72" t="s">
        <v>15</v>
      </c>
      <c r="D269" s="72">
        <v>0.49</v>
      </c>
      <c r="Q269" s="72">
        <v>7679</v>
      </c>
      <c r="R269" s="72">
        <v>6453</v>
      </c>
      <c r="S269" s="72" t="s">
        <v>73</v>
      </c>
      <c r="U269" s="72">
        <v>103025</v>
      </c>
      <c r="V269" s="72">
        <v>173.1</v>
      </c>
      <c r="X269" s="72" t="s">
        <v>132</v>
      </c>
      <c r="Y269" s="72" t="s">
        <v>165</v>
      </c>
    </row>
    <row r="270" spans="1:25" x14ac:dyDescent="0.2">
      <c r="A270" s="72">
        <v>24</v>
      </c>
      <c r="B270" s="72" t="s">
        <v>17</v>
      </c>
      <c r="C270" s="72" t="s">
        <v>15</v>
      </c>
      <c r="D270" s="72">
        <v>0.49</v>
      </c>
      <c r="Q270" s="72">
        <v>54069</v>
      </c>
      <c r="R270" s="72">
        <v>6209</v>
      </c>
      <c r="S270" s="72" t="s">
        <v>74</v>
      </c>
      <c r="U270" s="72">
        <v>940076</v>
      </c>
      <c r="V270" s="72">
        <v>243.1</v>
      </c>
      <c r="X270" s="72" t="s">
        <v>132</v>
      </c>
      <c r="Y270" s="72" t="s">
        <v>165</v>
      </c>
    </row>
    <row r="271" spans="1:25" x14ac:dyDescent="0.2">
      <c r="A271" s="72">
        <v>25</v>
      </c>
      <c r="B271" s="72" t="s">
        <v>12</v>
      </c>
      <c r="C271" s="72" t="s">
        <v>16</v>
      </c>
      <c r="D271" s="72">
        <v>0.48</v>
      </c>
      <c r="Q271" s="72">
        <v>11315</v>
      </c>
      <c r="R271" s="72">
        <v>6431</v>
      </c>
      <c r="S271" s="72" t="s">
        <v>73</v>
      </c>
      <c r="U271" s="72">
        <v>151043</v>
      </c>
      <c r="V271" s="72">
        <v>173.1</v>
      </c>
      <c r="X271" s="72" t="s">
        <v>132</v>
      </c>
      <c r="Y271" s="72" t="s">
        <v>166</v>
      </c>
    </row>
    <row r="272" spans="1:25" x14ac:dyDescent="0.2">
      <c r="A272" s="72">
        <v>25</v>
      </c>
      <c r="B272" s="72" t="s">
        <v>12</v>
      </c>
      <c r="C272" s="72" t="s">
        <v>16</v>
      </c>
      <c r="D272" s="72">
        <v>0.48</v>
      </c>
      <c r="Q272" s="72">
        <v>62680</v>
      </c>
      <c r="R272" s="72">
        <v>6197</v>
      </c>
      <c r="S272" s="72" t="s">
        <v>74</v>
      </c>
      <c r="U272" s="72">
        <v>1095326</v>
      </c>
      <c r="V272" s="72">
        <v>243.1</v>
      </c>
      <c r="X272" s="72" t="s">
        <v>132</v>
      </c>
      <c r="Y272" s="72" t="s">
        <v>166</v>
      </c>
    </row>
    <row r="273" spans="1:25" x14ac:dyDescent="0.2">
      <c r="A273" s="72">
        <v>26</v>
      </c>
      <c r="B273" s="72" t="s">
        <v>12</v>
      </c>
      <c r="C273" s="72" t="s">
        <v>18</v>
      </c>
      <c r="D273" s="72">
        <v>0.54</v>
      </c>
      <c r="Q273" s="72">
        <v>12977</v>
      </c>
      <c r="R273" s="72">
        <v>6435</v>
      </c>
      <c r="S273" s="72" t="s">
        <v>73</v>
      </c>
      <c r="U273" s="72">
        <v>171539</v>
      </c>
      <c r="V273" s="72">
        <v>173.2</v>
      </c>
      <c r="X273" s="72" t="s">
        <v>132</v>
      </c>
      <c r="Y273" s="72" t="s">
        <v>167</v>
      </c>
    </row>
    <row r="274" spans="1:25" x14ac:dyDescent="0.2">
      <c r="A274" s="72">
        <v>26</v>
      </c>
      <c r="B274" s="72" t="s">
        <v>12</v>
      </c>
      <c r="C274" s="72" t="s">
        <v>18</v>
      </c>
      <c r="D274" s="72">
        <v>0.54</v>
      </c>
      <c r="Q274" s="72">
        <v>71184</v>
      </c>
      <c r="R274" s="72">
        <v>6199</v>
      </c>
      <c r="S274" s="72" t="s">
        <v>74</v>
      </c>
      <c r="U274" s="72">
        <v>1242404</v>
      </c>
      <c r="V274" s="72">
        <v>242.2</v>
      </c>
      <c r="X274" s="72" t="s">
        <v>132</v>
      </c>
      <c r="Y274" s="72" t="s">
        <v>167</v>
      </c>
    </row>
    <row r="275" spans="1:25" x14ac:dyDescent="0.2">
      <c r="A275" s="72">
        <v>27</v>
      </c>
      <c r="B275" s="72" t="s">
        <v>168</v>
      </c>
      <c r="C275" s="72" t="s">
        <v>19</v>
      </c>
      <c r="D275" s="72">
        <v>0.56000000000000005</v>
      </c>
      <c r="Q275" s="72">
        <v>77</v>
      </c>
      <c r="R275" s="72">
        <v>6701</v>
      </c>
      <c r="U275" s="72">
        <v>1318</v>
      </c>
      <c r="V275" s="72">
        <v>148.1</v>
      </c>
      <c r="X275" s="72" t="s">
        <v>132</v>
      </c>
      <c r="Y275" s="72" t="s">
        <v>169</v>
      </c>
    </row>
    <row r="276" spans="1:25" x14ac:dyDescent="0.2">
      <c r="A276" s="72">
        <v>27</v>
      </c>
      <c r="B276" s="72" t="s">
        <v>168</v>
      </c>
      <c r="C276" s="72" t="s">
        <v>19</v>
      </c>
      <c r="D276" s="72">
        <v>0.56000000000000005</v>
      </c>
      <c r="Q276" s="72">
        <v>8866</v>
      </c>
      <c r="R276" s="72">
        <v>6717</v>
      </c>
      <c r="S276" s="72" t="s">
        <v>73</v>
      </c>
      <c r="U276" s="72">
        <v>118157</v>
      </c>
      <c r="V276" s="72">
        <v>178.1</v>
      </c>
      <c r="X276" s="72" t="s">
        <v>132</v>
      </c>
      <c r="Y276" s="72" t="s">
        <v>169</v>
      </c>
    </row>
    <row r="277" spans="1:25" x14ac:dyDescent="0.2">
      <c r="A277" s="72">
        <v>27</v>
      </c>
      <c r="B277" s="72" t="s">
        <v>168</v>
      </c>
      <c r="C277" s="72" t="s">
        <v>19</v>
      </c>
      <c r="D277" s="72">
        <v>0.56000000000000005</v>
      </c>
      <c r="Q277" s="72">
        <v>61484</v>
      </c>
      <c r="R277" s="72">
        <v>6251</v>
      </c>
      <c r="S277" s="72" t="s">
        <v>74</v>
      </c>
      <c r="U277" s="72">
        <v>1022901</v>
      </c>
      <c r="V277" s="72">
        <v>250.1</v>
      </c>
      <c r="X277" s="72" t="s">
        <v>132</v>
      </c>
      <c r="Y277" s="72" t="s">
        <v>169</v>
      </c>
    </row>
    <row r="278" spans="1:25" x14ac:dyDescent="0.2">
      <c r="A278" s="72">
        <v>28</v>
      </c>
      <c r="B278" s="72" t="s">
        <v>168</v>
      </c>
      <c r="C278" s="72" t="s">
        <v>20</v>
      </c>
      <c r="D278" s="72">
        <v>0.48</v>
      </c>
      <c r="Q278" s="72">
        <v>81</v>
      </c>
      <c r="R278" s="72">
        <v>6688</v>
      </c>
      <c r="S278" s="72" t="s">
        <v>73</v>
      </c>
      <c r="U278" s="72">
        <v>1444</v>
      </c>
      <c r="V278" s="72">
        <v>150.19999999999999</v>
      </c>
      <c r="X278" s="72" t="s">
        <v>132</v>
      </c>
      <c r="Y278" s="72" t="s">
        <v>170</v>
      </c>
    </row>
    <row r="279" spans="1:25" x14ac:dyDescent="0.2">
      <c r="A279" s="72">
        <v>28</v>
      </c>
      <c r="B279" s="72" t="s">
        <v>168</v>
      </c>
      <c r="C279" s="72" t="s">
        <v>20</v>
      </c>
      <c r="D279" s="72">
        <v>0.48</v>
      </c>
      <c r="Q279" s="72">
        <v>6604</v>
      </c>
      <c r="R279" s="72">
        <v>6713</v>
      </c>
      <c r="S279" s="72" t="s">
        <v>73</v>
      </c>
      <c r="U279" s="72">
        <v>88975</v>
      </c>
      <c r="V279" s="72">
        <v>179.2</v>
      </c>
      <c r="X279" s="72" t="s">
        <v>132</v>
      </c>
      <c r="Y279" s="72" t="s">
        <v>170</v>
      </c>
    </row>
    <row r="280" spans="1:25" x14ac:dyDescent="0.2">
      <c r="A280" s="72">
        <v>28</v>
      </c>
      <c r="B280" s="72" t="s">
        <v>168</v>
      </c>
      <c r="C280" s="72" t="s">
        <v>20</v>
      </c>
      <c r="D280" s="72">
        <v>0.48</v>
      </c>
      <c r="Q280" s="72">
        <v>47157</v>
      </c>
      <c r="R280" s="72">
        <v>6249</v>
      </c>
      <c r="S280" s="72" t="s">
        <v>74</v>
      </c>
      <c r="U280" s="72">
        <v>779271</v>
      </c>
      <c r="V280" s="72">
        <v>251.2</v>
      </c>
      <c r="X280" s="72" t="s">
        <v>132</v>
      </c>
      <c r="Y280" s="72" t="s">
        <v>170</v>
      </c>
    </row>
    <row r="281" spans="1:25" x14ac:dyDescent="0.2">
      <c r="A281" s="72">
        <v>29</v>
      </c>
      <c r="B281" s="72" t="s">
        <v>171</v>
      </c>
      <c r="C281" s="72" t="s">
        <v>21</v>
      </c>
      <c r="D281" s="72">
        <v>0.49</v>
      </c>
      <c r="Q281" s="72">
        <v>90</v>
      </c>
      <c r="R281" s="72">
        <v>6686</v>
      </c>
      <c r="U281" s="72">
        <v>1590</v>
      </c>
      <c r="V281" s="72">
        <v>149.1</v>
      </c>
      <c r="X281" s="72" t="s">
        <v>132</v>
      </c>
      <c r="Y281" s="72" t="s">
        <v>172</v>
      </c>
    </row>
    <row r="282" spans="1:25" x14ac:dyDescent="0.2">
      <c r="A282" s="72">
        <v>29</v>
      </c>
      <c r="B282" s="72" t="s">
        <v>171</v>
      </c>
      <c r="C282" s="72" t="s">
        <v>21</v>
      </c>
      <c r="D282" s="72">
        <v>0.49</v>
      </c>
      <c r="Q282" s="72">
        <v>3791</v>
      </c>
      <c r="R282" s="72">
        <v>6727</v>
      </c>
      <c r="S282" s="72" t="s">
        <v>73</v>
      </c>
      <c r="U282" s="72">
        <v>51843</v>
      </c>
      <c r="V282" s="72">
        <v>179.1</v>
      </c>
      <c r="X282" s="72" t="s">
        <v>132</v>
      </c>
      <c r="Y282" s="72" t="s">
        <v>172</v>
      </c>
    </row>
    <row r="283" spans="1:25" x14ac:dyDescent="0.2">
      <c r="A283" s="72">
        <v>29</v>
      </c>
      <c r="B283" s="72" t="s">
        <v>171</v>
      </c>
      <c r="C283" s="72" t="s">
        <v>21</v>
      </c>
      <c r="D283" s="72">
        <v>0.49</v>
      </c>
      <c r="Q283" s="72">
        <v>27120</v>
      </c>
      <c r="R283" s="72">
        <v>6253</v>
      </c>
      <c r="S283" s="72" t="s">
        <v>74</v>
      </c>
      <c r="U283" s="72">
        <v>446866</v>
      </c>
      <c r="V283" s="72">
        <v>252.1</v>
      </c>
      <c r="X283" s="72" t="s">
        <v>132</v>
      </c>
      <c r="Y283" s="72" t="s">
        <v>172</v>
      </c>
    </row>
    <row r="284" spans="1:25" x14ac:dyDescent="0.2">
      <c r="A284" s="72">
        <v>30</v>
      </c>
      <c r="B284" s="72" t="s">
        <v>173</v>
      </c>
      <c r="C284" s="72" t="s">
        <v>22</v>
      </c>
      <c r="D284" s="72">
        <v>0.47</v>
      </c>
      <c r="Q284" s="72">
        <v>82</v>
      </c>
      <c r="R284" s="72">
        <v>6689</v>
      </c>
      <c r="U284" s="72">
        <v>1409</v>
      </c>
      <c r="V284" s="72">
        <v>148.1</v>
      </c>
      <c r="X284" s="72" t="s">
        <v>132</v>
      </c>
      <c r="Y284" s="72" t="s">
        <v>174</v>
      </c>
    </row>
    <row r="285" spans="1:25" x14ac:dyDescent="0.2">
      <c r="A285" s="72">
        <v>30</v>
      </c>
      <c r="B285" s="72" t="s">
        <v>173</v>
      </c>
      <c r="C285" s="72" t="s">
        <v>22</v>
      </c>
      <c r="D285" s="72">
        <v>0.47</v>
      </c>
      <c r="Q285" s="72">
        <v>7439</v>
      </c>
      <c r="R285" s="72">
        <v>6725</v>
      </c>
      <c r="S285" s="72" t="s">
        <v>73</v>
      </c>
      <c r="U285" s="72">
        <v>100781</v>
      </c>
      <c r="V285" s="72">
        <v>179.1</v>
      </c>
      <c r="X285" s="72" t="s">
        <v>132</v>
      </c>
      <c r="Y285" s="72" t="s">
        <v>174</v>
      </c>
    </row>
    <row r="286" spans="1:25" x14ac:dyDescent="0.2">
      <c r="A286" s="72">
        <v>30</v>
      </c>
      <c r="B286" s="72" t="s">
        <v>173</v>
      </c>
      <c r="C286" s="72" t="s">
        <v>22</v>
      </c>
      <c r="D286" s="72">
        <v>0.47</v>
      </c>
      <c r="Q286" s="72">
        <v>52256</v>
      </c>
      <c r="R286" s="72">
        <v>6252</v>
      </c>
      <c r="S286" s="72" t="s">
        <v>74</v>
      </c>
      <c r="U286" s="72">
        <v>870876</v>
      </c>
      <c r="V286" s="72">
        <v>251.1</v>
      </c>
      <c r="X286" s="72" t="s">
        <v>132</v>
      </c>
      <c r="Y286" s="72" t="s">
        <v>174</v>
      </c>
    </row>
    <row r="287" spans="1:25" x14ac:dyDescent="0.2">
      <c r="A287" s="72">
        <v>31</v>
      </c>
      <c r="B287" s="72" t="s">
        <v>173</v>
      </c>
      <c r="C287" s="72" t="s">
        <v>92</v>
      </c>
      <c r="D287" s="72">
        <v>0.49</v>
      </c>
      <c r="Q287" s="72">
        <v>86</v>
      </c>
      <c r="R287" s="72">
        <v>6669</v>
      </c>
      <c r="U287" s="72">
        <v>1525</v>
      </c>
      <c r="V287" s="72">
        <v>148.1</v>
      </c>
      <c r="X287" s="72" t="s">
        <v>132</v>
      </c>
      <c r="Y287" s="72" t="s">
        <v>175</v>
      </c>
    </row>
    <row r="288" spans="1:25" x14ac:dyDescent="0.2">
      <c r="A288" s="72">
        <v>31</v>
      </c>
      <c r="B288" s="72" t="s">
        <v>173</v>
      </c>
      <c r="C288" s="72" t="s">
        <v>92</v>
      </c>
      <c r="D288" s="72">
        <v>0.49</v>
      </c>
      <c r="Q288" s="72">
        <v>5941</v>
      </c>
      <c r="R288" s="72">
        <v>6702</v>
      </c>
      <c r="S288" s="72" t="s">
        <v>73</v>
      </c>
      <c r="U288" s="72">
        <v>81235</v>
      </c>
      <c r="V288" s="72">
        <v>179.1</v>
      </c>
      <c r="X288" s="72" t="s">
        <v>132</v>
      </c>
      <c r="Y288" s="72" t="s">
        <v>175</v>
      </c>
    </row>
    <row r="289" spans="1:25" x14ac:dyDescent="0.2">
      <c r="A289" s="72">
        <v>31</v>
      </c>
      <c r="B289" s="72" t="s">
        <v>173</v>
      </c>
      <c r="C289" s="72" t="s">
        <v>92</v>
      </c>
      <c r="D289" s="72">
        <v>0.49</v>
      </c>
      <c r="Q289" s="72">
        <v>42875</v>
      </c>
      <c r="R289" s="72">
        <v>6243</v>
      </c>
      <c r="S289" s="72" t="s">
        <v>74</v>
      </c>
      <c r="U289" s="72">
        <v>710403</v>
      </c>
      <c r="V289" s="72">
        <v>252.1</v>
      </c>
      <c r="X289" s="72" t="s">
        <v>132</v>
      </c>
      <c r="Y289" s="72" t="s">
        <v>175</v>
      </c>
    </row>
    <row r="290" spans="1:25" x14ac:dyDescent="0.2">
      <c r="A290" s="72">
        <v>32</v>
      </c>
      <c r="B290" s="72" t="s">
        <v>176</v>
      </c>
      <c r="C290" s="72" t="s">
        <v>93</v>
      </c>
      <c r="D290" s="72">
        <v>0.54</v>
      </c>
      <c r="Q290" s="72">
        <v>77</v>
      </c>
      <c r="R290" s="72">
        <v>6697</v>
      </c>
      <c r="U290" s="72">
        <v>1300</v>
      </c>
      <c r="V290" s="72">
        <v>149.1</v>
      </c>
      <c r="X290" s="72" t="s">
        <v>132</v>
      </c>
      <c r="Y290" s="72" t="s">
        <v>177</v>
      </c>
    </row>
    <row r="291" spans="1:25" x14ac:dyDescent="0.2">
      <c r="A291" s="72">
        <v>32</v>
      </c>
      <c r="B291" s="72" t="s">
        <v>176</v>
      </c>
      <c r="C291" s="72" t="s">
        <v>93</v>
      </c>
      <c r="D291" s="72">
        <v>0.54</v>
      </c>
      <c r="Q291" s="72">
        <v>7211</v>
      </c>
      <c r="R291" s="72">
        <v>6727</v>
      </c>
      <c r="S291" s="72" t="s">
        <v>73</v>
      </c>
      <c r="U291" s="72">
        <v>98510</v>
      </c>
      <c r="V291" s="72">
        <v>179.1</v>
      </c>
      <c r="X291" s="72" t="s">
        <v>132</v>
      </c>
      <c r="Y291" s="72" t="s">
        <v>177</v>
      </c>
    </row>
    <row r="292" spans="1:25" x14ac:dyDescent="0.2">
      <c r="A292" s="72">
        <v>32</v>
      </c>
      <c r="B292" s="72" t="s">
        <v>176</v>
      </c>
      <c r="C292" s="72" t="s">
        <v>93</v>
      </c>
      <c r="D292" s="72">
        <v>0.54</v>
      </c>
      <c r="Q292" s="72">
        <v>48621</v>
      </c>
      <c r="R292" s="72">
        <v>6252</v>
      </c>
      <c r="S292" s="72" t="s">
        <v>74</v>
      </c>
      <c r="U292" s="72">
        <v>808286</v>
      </c>
      <c r="V292" s="72">
        <v>251.1</v>
      </c>
      <c r="X292" s="72" t="s">
        <v>132</v>
      </c>
      <c r="Y292" s="72" t="s">
        <v>177</v>
      </c>
    </row>
    <row r="293" spans="1:25" x14ac:dyDescent="0.2">
      <c r="A293" s="72">
        <v>34</v>
      </c>
      <c r="B293" s="72" t="s">
        <v>179</v>
      </c>
      <c r="C293" s="72" t="s">
        <v>44</v>
      </c>
      <c r="D293" s="72">
        <v>0.53</v>
      </c>
      <c r="Q293" s="72">
        <v>153</v>
      </c>
      <c r="R293" s="72">
        <v>6598</v>
      </c>
      <c r="S293" s="72" t="s">
        <v>73</v>
      </c>
      <c r="U293" s="72">
        <v>3997</v>
      </c>
      <c r="V293" s="72">
        <v>154.1</v>
      </c>
      <c r="X293" s="72" t="s">
        <v>180</v>
      </c>
      <c r="Y293" s="72" t="s">
        <v>181</v>
      </c>
    </row>
    <row r="294" spans="1:25" x14ac:dyDescent="0.2">
      <c r="A294" s="72">
        <v>34</v>
      </c>
      <c r="B294" s="72" t="s">
        <v>179</v>
      </c>
      <c r="C294" s="72" t="s">
        <v>44</v>
      </c>
      <c r="D294" s="72">
        <v>0.53</v>
      </c>
      <c r="Q294" s="72">
        <v>13400</v>
      </c>
      <c r="R294" s="72">
        <v>6624</v>
      </c>
      <c r="U294" s="72">
        <v>424528</v>
      </c>
      <c r="V294" s="72">
        <v>207.1</v>
      </c>
      <c r="X294" s="72" t="s">
        <v>180</v>
      </c>
      <c r="Y294" s="72" t="s">
        <v>181</v>
      </c>
    </row>
    <row r="295" spans="1:25" x14ac:dyDescent="0.2">
      <c r="A295" s="72">
        <v>35</v>
      </c>
      <c r="B295" s="72" t="s">
        <v>179</v>
      </c>
      <c r="C295" s="72" t="s">
        <v>45</v>
      </c>
      <c r="D295" s="72">
        <v>0.55000000000000004</v>
      </c>
      <c r="Q295" s="72">
        <v>148</v>
      </c>
      <c r="R295" s="72">
        <v>6609</v>
      </c>
      <c r="S295" s="72" t="s">
        <v>73</v>
      </c>
      <c r="U295" s="72">
        <v>3810</v>
      </c>
      <c r="V295" s="72">
        <v>154.1</v>
      </c>
      <c r="X295" s="72" t="s">
        <v>180</v>
      </c>
      <c r="Y295" s="72" t="s">
        <v>182</v>
      </c>
    </row>
    <row r="296" spans="1:25" x14ac:dyDescent="0.2">
      <c r="A296" s="72">
        <v>35</v>
      </c>
      <c r="B296" s="72" t="s">
        <v>179</v>
      </c>
      <c r="C296" s="72" t="s">
        <v>45</v>
      </c>
      <c r="D296" s="72">
        <v>0.55000000000000004</v>
      </c>
      <c r="Q296" s="72">
        <v>13632</v>
      </c>
      <c r="R296" s="72">
        <v>6615</v>
      </c>
      <c r="U296" s="72">
        <v>430935</v>
      </c>
      <c r="V296" s="72">
        <v>207.1</v>
      </c>
      <c r="X296" s="72" t="s">
        <v>180</v>
      </c>
      <c r="Y296" s="72" t="s">
        <v>182</v>
      </c>
    </row>
    <row r="297" spans="1:25" x14ac:dyDescent="0.2">
      <c r="A297" s="72">
        <v>36</v>
      </c>
      <c r="B297" s="72" t="s">
        <v>65</v>
      </c>
      <c r="C297" s="72" t="s">
        <v>46</v>
      </c>
      <c r="Q297" s="72">
        <v>12099</v>
      </c>
      <c r="R297" s="72">
        <v>6468</v>
      </c>
      <c r="U297" s="72">
        <v>459350</v>
      </c>
      <c r="V297" s="72">
        <v>207.1</v>
      </c>
      <c r="X297" s="72" t="s">
        <v>180</v>
      </c>
      <c r="Y297" s="72" t="s">
        <v>183</v>
      </c>
    </row>
    <row r="298" spans="1:25" x14ac:dyDescent="0.2">
      <c r="A298" s="72"/>
      <c r="B298" s="72"/>
      <c r="C298" s="72"/>
      <c r="E298" s="72"/>
      <c r="F298" s="72"/>
      <c r="G298" s="72"/>
      <c r="H298" s="72"/>
      <c r="K298" s="72"/>
      <c r="L298" s="72"/>
      <c r="N298" s="72"/>
      <c r="O298" s="72"/>
      <c r="X298" s="72"/>
      <c r="Y298" s="72"/>
    </row>
    <row r="299" spans="1:25" x14ac:dyDescent="0.2">
      <c r="A299" s="72" t="s">
        <v>0</v>
      </c>
      <c r="B299" s="72" t="s">
        <v>1</v>
      </c>
      <c r="C299" s="72" t="s">
        <v>2</v>
      </c>
      <c r="D299" s="72" t="s">
        <v>3</v>
      </c>
      <c r="E299" s="72" t="s">
        <v>4</v>
      </c>
      <c r="F299" s="72" t="s">
        <v>5</v>
      </c>
      <c r="G299" s="72" t="s">
        <v>6</v>
      </c>
      <c r="H299" s="72" t="s">
        <v>7</v>
      </c>
      <c r="I299" s="72" t="s">
        <v>8</v>
      </c>
      <c r="J299" s="72" t="s">
        <v>9</v>
      </c>
      <c r="K299" s="72" t="s">
        <v>23</v>
      </c>
      <c r="L299" s="72" t="s">
        <v>24</v>
      </c>
      <c r="M299" s="72" t="s">
        <v>66</v>
      </c>
      <c r="N299" s="72" t="s">
        <v>67</v>
      </c>
      <c r="O299" s="72" t="s">
        <v>123</v>
      </c>
      <c r="P299" s="72" t="s">
        <v>124</v>
      </c>
      <c r="Q299" s="72" t="s">
        <v>68</v>
      </c>
      <c r="R299" s="72" t="s">
        <v>69</v>
      </c>
      <c r="S299" s="72" t="s">
        <v>71</v>
      </c>
      <c r="T299" s="72" t="s">
        <v>127</v>
      </c>
      <c r="U299" s="72" t="s">
        <v>70</v>
      </c>
      <c r="V299" s="72" t="s">
        <v>128</v>
      </c>
      <c r="W299" s="72" t="s">
        <v>129</v>
      </c>
      <c r="X299" s="72" t="s">
        <v>130</v>
      </c>
      <c r="Y299" s="72" t="s">
        <v>131</v>
      </c>
    </row>
    <row r="300" spans="1:25" x14ac:dyDescent="0.2">
      <c r="A300" s="72">
        <v>55</v>
      </c>
      <c r="B300" s="72" t="s">
        <v>269</v>
      </c>
      <c r="C300" s="72" t="s">
        <v>116</v>
      </c>
      <c r="D300">
        <v>0.18229999999999999</v>
      </c>
      <c r="E300">
        <v>57</v>
      </c>
      <c r="F300">
        <v>1</v>
      </c>
      <c r="G300">
        <v>56.8</v>
      </c>
      <c r="H300">
        <v>23.544</v>
      </c>
      <c r="I300">
        <v>1272</v>
      </c>
      <c r="J300">
        <v>-26.966999999999999</v>
      </c>
      <c r="M300">
        <v>3.5790000000000001E-3</v>
      </c>
      <c r="P300">
        <v>0.35662500000000003</v>
      </c>
      <c r="X300" s="72" t="s">
        <v>184</v>
      </c>
      <c r="Y300" s="72" t="s">
        <v>270</v>
      </c>
    </row>
    <row r="301" spans="1:25" x14ac:dyDescent="0.2">
      <c r="A301" s="72">
        <v>60</v>
      </c>
      <c r="B301" s="72" t="s">
        <v>65</v>
      </c>
      <c r="C301" s="72" t="s">
        <v>121</v>
      </c>
      <c r="E301">
        <v>98</v>
      </c>
      <c r="F301">
        <v>1</v>
      </c>
      <c r="G301">
        <v>56.8</v>
      </c>
      <c r="H301">
        <v>23.815999999999999</v>
      </c>
      <c r="I301">
        <v>1288</v>
      </c>
      <c r="J301">
        <v>-27.027000000000001</v>
      </c>
      <c r="M301">
        <v>3.5788E-3</v>
      </c>
      <c r="P301">
        <v>0.356603</v>
      </c>
      <c r="X301" s="72" t="s">
        <v>271</v>
      </c>
      <c r="Y301" s="72" t="s">
        <v>276</v>
      </c>
    </row>
    <row r="302" spans="1:25" x14ac:dyDescent="0.2">
      <c r="A302" s="72">
        <v>21</v>
      </c>
      <c r="B302" s="72" t="s">
        <v>215</v>
      </c>
      <c r="C302" s="72" t="s">
        <v>63</v>
      </c>
      <c r="D302" s="72">
        <v>0.59</v>
      </c>
      <c r="E302" s="72">
        <v>33</v>
      </c>
      <c r="F302" s="72">
        <v>1</v>
      </c>
      <c r="G302" s="72">
        <v>57.1</v>
      </c>
      <c r="H302" s="72">
        <v>22.709</v>
      </c>
      <c r="I302" s="72">
        <v>1227</v>
      </c>
      <c r="J302" s="72">
        <v>-27.048999999999999</v>
      </c>
      <c r="M302" s="72">
        <v>3.5787000000000002E-3</v>
      </c>
      <c r="P302" s="72">
        <v>0.356595</v>
      </c>
      <c r="X302" s="72" t="s">
        <v>184</v>
      </c>
      <c r="Y302" s="72" t="s">
        <v>216</v>
      </c>
    </row>
    <row r="303" spans="1:25" x14ac:dyDescent="0.2">
      <c r="A303" s="72">
        <v>19</v>
      </c>
      <c r="B303" s="72" t="s">
        <v>211</v>
      </c>
      <c r="C303" s="72" t="s">
        <v>61</v>
      </c>
      <c r="D303" s="72">
        <v>0.57999999999999996</v>
      </c>
      <c r="E303" s="72">
        <v>33</v>
      </c>
      <c r="F303" s="72">
        <v>1</v>
      </c>
      <c r="G303" s="72">
        <v>57.3</v>
      </c>
      <c r="H303" s="72">
        <v>22.663</v>
      </c>
      <c r="I303" s="72">
        <v>1226</v>
      </c>
      <c r="J303" s="72">
        <v>-27.036999999999999</v>
      </c>
      <c r="M303" s="72">
        <v>3.5788E-3</v>
      </c>
      <c r="P303" s="72">
        <v>0.356599</v>
      </c>
      <c r="X303" s="72" t="s">
        <v>184</v>
      </c>
      <c r="Y303" s="72" t="s">
        <v>212</v>
      </c>
    </row>
    <row r="304" spans="1:25" x14ac:dyDescent="0.2">
      <c r="A304" s="72">
        <v>31</v>
      </c>
      <c r="B304" s="72" t="s">
        <v>231</v>
      </c>
      <c r="C304" s="72" t="s">
        <v>92</v>
      </c>
      <c r="D304" s="72">
        <v>0.56999999999999995</v>
      </c>
      <c r="E304" s="72">
        <v>33</v>
      </c>
      <c r="F304" s="72">
        <v>1</v>
      </c>
      <c r="G304" s="72">
        <v>57.3</v>
      </c>
      <c r="H304" s="72">
        <v>22.795000000000002</v>
      </c>
      <c r="I304" s="72">
        <v>1233</v>
      </c>
      <c r="J304" s="72">
        <v>-27.088999999999999</v>
      </c>
      <c r="M304" s="72">
        <v>3.5785999999999999E-3</v>
      </c>
      <c r="P304" s="72">
        <v>0.35658000000000001</v>
      </c>
      <c r="X304" s="72" t="s">
        <v>184</v>
      </c>
      <c r="Y304" s="72" t="s">
        <v>232</v>
      </c>
    </row>
    <row r="305" spans="1:25" x14ac:dyDescent="0.2">
      <c r="A305" s="72">
        <v>32</v>
      </c>
      <c r="B305" s="72" t="s">
        <v>233</v>
      </c>
      <c r="C305" s="72" t="s">
        <v>93</v>
      </c>
      <c r="D305" s="72">
        <v>0.48</v>
      </c>
      <c r="E305" s="72">
        <v>33</v>
      </c>
      <c r="F305" s="72">
        <v>1</v>
      </c>
      <c r="G305" s="72">
        <v>57.3</v>
      </c>
      <c r="H305" s="72">
        <v>22.78</v>
      </c>
      <c r="I305" s="72">
        <v>1232</v>
      </c>
      <c r="J305" s="72">
        <v>-27.024000000000001</v>
      </c>
      <c r="M305" s="72">
        <v>3.5788E-3</v>
      </c>
      <c r="P305" s="72">
        <v>0.35660399999999998</v>
      </c>
      <c r="X305" s="72" t="s">
        <v>184</v>
      </c>
      <c r="Y305" s="72" t="s">
        <v>234</v>
      </c>
    </row>
    <row r="306" spans="1:25" x14ac:dyDescent="0.2">
      <c r="A306" s="72">
        <v>2</v>
      </c>
      <c r="B306" s="72" t="s">
        <v>17</v>
      </c>
      <c r="C306" s="72" t="s">
        <v>44</v>
      </c>
      <c r="D306" s="72">
        <v>0.55259999999999998</v>
      </c>
      <c r="E306" s="72">
        <v>57</v>
      </c>
      <c r="F306" s="72">
        <v>1</v>
      </c>
      <c r="G306" s="72">
        <v>57.5</v>
      </c>
      <c r="H306" s="72">
        <v>22.704000000000001</v>
      </c>
      <c r="I306" s="72">
        <v>1227</v>
      </c>
      <c r="J306" s="72">
        <v>-27.074000000000002</v>
      </c>
      <c r="M306" s="72">
        <v>3.5785999999999999E-3</v>
      </c>
      <c r="P306" s="72">
        <v>0.35658499999999999</v>
      </c>
      <c r="X306" s="72" t="s">
        <v>184</v>
      </c>
      <c r="Y306" s="72" t="s">
        <v>186</v>
      </c>
    </row>
    <row r="307" spans="1:25" x14ac:dyDescent="0.2">
      <c r="A307" s="72">
        <v>3</v>
      </c>
      <c r="B307" s="72" t="s">
        <v>17</v>
      </c>
      <c r="C307" s="72" t="s">
        <v>45</v>
      </c>
      <c r="D307" s="72">
        <v>0.63729999999999998</v>
      </c>
      <c r="E307" s="72">
        <v>57</v>
      </c>
      <c r="F307" s="72">
        <v>1</v>
      </c>
      <c r="G307" s="72">
        <v>57.5</v>
      </c>
      <c r="H307" s="72">
        <v>22.652000000000001</v>
      </c>
      <c r="I307" s="72">
        <v>1226</v>
      </c>
      <c r="J307" s="72">
        <v>-27.082000000000001</v>
      </c>
      <c r="M307" s="72">
        <v>3.5785999999999999E-3</v>
      </c>
      <c r="P307" s="72">
        <v>0.35658299999999998</v>
      </c>
      <c r="X307" s="72" t="s">
        <v>184</v>
      </c>
      <c r="Y307" s="72" t="s">
        <v>187</v>
      </c>
    </row>
    <row r="308" spans="1:25" x14ac:dyDescent="0.2">
      <c r="A308" s="72">
        <v>4</v>
      </c>
      <c r="B308" s="72" t="s">
        <v>12</v>
      </c>
      <c r="C308" s="72" t="s">
        <v>46</v>
      </c>
      <c r="D308" s="72">
        <v>0.52410000000000001</v>
      </c>
      <c r="E308" s="72">
        <v>57</v>
      </c>
      <c r="F308" s="72">
        <v>1</v>
      </c>
      <c r="G308" s="72">
        <v>57.5</v>
      </c>
      <c r="H308" s="72">
        <v>22.745999999999999</v>
      </c>
      <c r="I308" s="72">
        <v>1230</v>
      </c>
      <c r="J308" s="72">
        <v>-27.007999999999999</v>
      </c>
      <c r="M308" s="72">
        <v>3.5788999999999999E-3</v>
      </c>
      <c r="P308" s="72">
        <v>0.35660999999999998</v>
      </c>
      <c r="X308" s="72" t="s">
        <v>184</v>
      </c>
      <c r="Y308" s="72" t="s">
        <v>188</v>
      </c>
    </row>
    <row r="309" spans="1:25" x14ac:dyDescent="0.2">
      <c r="A309" s="72">
        <v>5</v>
      </c>
      <c r="B309" s="72" t="s">
        <v>12</v>
      </c>
      <c r="C309" s="72" t="s">
        <v>47</v>
      </c>
      <c r="D309" s="72">
        <v>0.49309999999999998</v>
      </c>
      <c r="E309" s="72">
        <v>57</v>
      </c>
      <c r="F309" s="72">
        <v>1</v>
      </c>
      <c r="G309" s="72">
        <v>57.5</v>
      </c>
      <c r="H309" s="72">
        <v>22.748000000000001</v>
      </c>
      <c r="I309" s="72">
        <v>1231</v>
      </c>
      <c r="J309" s="72">
        <v>-27.062999999999999</v>
      </c>
      <c r="M309" s="72">
        <v>3.5787000000000002E-3</v>
      </c>
      <c r="P309" s="72">
        <v>0.35659000000000002</v>
      </c>
      <c r="X309" s="72" t="s">
        <v>184</v>
      </c>
      <c r="Y309" s="72" t="s">
        <v>189</v>
      </c>
    </row>
    <row r="310" spans="1:25" x14ac:dyDescent="0.2">
      <c r="A310" s="72">
        <v>6</v>
      </c>
      <c r="B310" s="72" t="s">
        <v>190</v>
      </c>
      <c r="C310" s="72" t="s">
        <v>48</v>
      </c>
      <c r="D310" s="72">
        <v>0.55000000000000004</v>
      </c>
      <c r="E310" s="72">
        <v>33</v>
      </c>
      <c r="F310" s="72">
        <v>1</v>
      </c>
      <c r="G310" s="72">
        <v>57.5</v>
      </c>
      <c r="H310" s="72">
        <v>22.472999999999999</v>
      </c>
      <c r="I310" s="72">
        <v>1217</v>
      </c>
      <c r="J310" s="72">
        <v>-27.06</v>
      </c>
      <c r="M310" s="72">
        <v>3.5787000000000002E-3</v>
      </c>
      <c r="P310" s="72">
        <v>0.35659099999999999</v>
      </c>
      <c r="X310" s="72" t="s">
        <v>184</v>
      </c>
      <c r="Y310" s="72" t="s">
        <v>191</v>
      </c>
    </row>
    <row r="311" spans="1:25" x14ac:dyDescent="0.2">
      <c r="A311" s="72">
        <v>7</v>
      </c>
      <c r="B311" s="72" t="s">
        <v>190</v>
      </c>
      <c r="C311" s="72" t="s">
        <v>49</v>
      </c>
      <c r="D311" s="72">
        <v>0.59</v>
      </c>
      <c r="E311" s="72">
        <v>33</v>
      </c>
      <c r="F311" s="72">
        <v>1</v>
      </c>
      <c r="G311" s="72">
        <v>57.5</v>
      </c>
      <c r="H311" s="72">
        <v>22.469000000000001</v>
      </c>
      <c r="I311" s="72">
        <v>1217</v>
      </c>
      <c r="J311" s="72">
        <v>-27.009</v>
      </c>
      <c r="M311" s="72">
        <v>3.5788999999999999E-3</v>
      </c>
      <c r="P311" s="72">
        <v>0.35660900000000001</v>
      </c>
      <c r="X311" s="72" t="s">
        <v>184</v>
      </c>
      <c r="Y311" s="72" t="s">
        <v>192</v>
      </c>
    </row>
    <row r="312" spans="1:25" x14ac:dyDescent="0.2">
      <c r="A312" s="72">
        <v>8</v>
      </c>
      <c r="B312" s="72" t="s">
        <v>193</v>
      </c>
      <c r="C312" s="72" t="s">
        <v>50</v>
      </c>
      <c r="D312" s="72">
        <v>0.53</v>
      </c>
      <c r="E312" s="72">
        <v>33</v>
      </c>
      <c r="F312" s="72">
        <v>1</v>
      </c>
      <c r="G312" s="72">
        <v>57.5</v>
      </c>
      <c r="H312" s="72">
        <v>22.459</v>
      </c>
      <c r="I312" s="72">
        <v>1213</v>
      </c>
      <c r="J312" s="72">
        <v>-27.067</v>
      </c>
      <c r="M312" s="72">
        <v>3.5785999999999999E-3</v>
      </c>
      <c r="P312" s="72">
        <v>0.35658800000000002</v>
      </c>
      <c r="X312" s="72" t="s">
        <v>184</v>
      </c>
      <c r="Y312" s="72" t="s">
        <v>194</v>
      </c>
    </row>
    <row r="313" spans="1:25" x14ac:dyDescent="0.2">
      <c r="A313" s="72">
        <v>9</v>
      </c>
      <c r="B313" s="72" t="s">
        <v>193</v>
      </c>
      <c r="C313" s="72" t="s">
        <v>51</v>
      </c>
      <c r="D313" s="72">
        <v>0.52</v>
      </c>
      <c r="E313" s="72">
        <v>33</v>
      </c>
      <c r="F313" s="72">
        <v>1</v>
      </c>
      <c r="G313" s="72">
        <v>57.5</v>
      </c>
      <c r="H313" s="72">
        <v>22.503</v>
      </c>
      <c r="I313" s="72">
        <v>1218</v>
      </c>
      <c r="J313" s="72">
        <v>-27.082999999999998</v>
      </c>
      <c r="M313" s="72">
        <v>3.5785999999999999E-3</v>
      </c>
      <c r="P313" s="72">
        <v>0.35658200000000001</v>
      </c>
      <c r="X313" s="72" t="s">
        <v>184</v>
      </c>
      <c r="Y313" s="72" t="s">
        <v>195</v>
      </c>
    </row>
    <row r="314" spans="1:25" x14ac:dyDescent="0.2">
      <c r="A314" s="72">
        <v>10</v>
      </c>
      <c r="B314" s="72" t="s">
        <v>196</v>
      </c>
      <c r="C314" s="72" t="s">
        <v>52</v>
      </c>
      <c r="D314" s="72">
        <v>0.5</v>
      </c>
      <c r="E314" s="72">
        <v>33</v>
      </c>
      <c r="F314" s="72">
        <v>1</v>
      </c>
      <c r="G314" s="72">
        <v>57.5</v>
      </c>
      <c r="H314" s="72">
        <v>22.488</v>
      </c>
      <c r="I314" s="72">
        <v>1217</v>
      </c>
      <c r="J314" s="72">
        <v>-26.992999999999999</v>
      </c>
      <c r="M314" s="72">
        <v>3.5788999999999999E-3</v>
      </c>
      <c r="P314" s="72">
        <v>0.35661500000000002</v>
      </c>
      <c r="X314" s="72" t="s">
        <v>184</v>
      </c>
      <c r="Y314" s="72" t="s">
        <v>197</v>
      </c>
    </row>
    <row r="315" spans="1:25" x14ac:dyDescent="0.2">
      <c r="A315" s="72">
        <v>11</v>
      </c>
      <c r="B315" s="72" t="s">
        <v>196</v>
      </c>
      <c r="C315" s="72" t="s">
        <v>53</v>
      </c>
      <c r="D315" s="72">
        <v>0.48</v>
      </c>
      <c r="E315" s="72">
        <v>33</v>
      </c>
      <c r="F315" s="72">
        <v>1</v>
      </c>
      <c r="G315" s="72">
        <v>57.5</v>
      </c>
      <c r="H315" s="72">
        <v>22.478000000000002</v>
      </c>
      <c r="I315" s="72">
        <v>1217</v>
      </c>
      <c r="J315" s="72">
        <v>-27.004000000000001</v>
      </c>
      <c r="M315" s="72">
        <v>3.5788999999999999E-3</v>
      </c>
      <c r="P315" s="72">
        <v>0.35661100000000001</v>
      </c>
      <c r="X315" s="72" t="s">
        <v>184</v>
      </c>
      <c r="Y315" s="72" t="s">
        <v>198</v>
      </c>
    </row>
    <row r="316" spans="1:25" x14ac:dyDescent="0.2">
      <c r="A316" s="72">
        <v>12</v>
      </c>
      <c r="B316" s="72" t="s">
        <v>199</v>
      </c>
      <c r="C316" s="72" t="s">
        <v>54</v>
      </c>
      <c r="D316" s="72">
        <v>0.55000000000000004</v>
      </c>
      <c r="E316" s="72">
        <v>33</v>
      </c>
      <c r="F316" s="72">
        <v>1</v>
      </c>
      <c r="G316" s="72">
        <v>57.5</v>
      </c>
      <c r="H316" s="72">
        <v>22.58</v>
      </c>
      <c r="I316" s="72">
        <v>1222</v>
      </c>
      <c r="J316" s="72">
        <v>-27.082999999999998</v>
      </c>
      <c r="M316" s="72">
        <v>3.5785999999999999E-3</v>
      </c>
      <c r="P316" s="72">
        <v>0.35658200000000001</v>
      </c>
      <c r="X316" s="72" t="s">
        <v>184</v>
      </c>
      <c r="Y316" s="72" t="s">
        <v>200</v>
      </c>
    </row>
    <row r="317" spans="1:25" x14ac:dyDescent="0.2">
      <c r="A317" s="72">
        <v>13</v>
      </c>
      <c r="B317" s="72" t="s">
        <v>199</v>
      </c>
      <c r="C317" s="72" t="s">
        <v>55</v>
      </c>
      <c r="D317" s="72">
        <v>0.53</v>
      </c>
      <c r="E317" s="72">
        <v>33</v>
      </c>
      <c r="F317" s="72">
        <v>1</v>
      </c>
      <c r="G317" s="72">
        <v>57.5</v>
      </c>
      <c r="H317" s="72">
        <v>22.585000000000001</v>
      </c>
      <c r="I317" s="72">
        <v>1222</v>
      </c>
      <c r="J317" s="72">
        <v>-27.100999999999999</v>
      </c>
      <c r="M317" s="72">
        <v>3.5785000000000001E-3</v>
      </c>
      <c r="P317" s="72">
        <v>0.356576</v>
      </c>
      <c r="X317" s="72" t="s">
        <v>184</v>
      </c>
      <c r="Y317" s="72" t="s">
        <v>201</v>
      </c>
    </row>
    <row r="318" spans="1:25" x14ac:dyDescent="0.2">
      <c r="A318" s="72">
        <v>14</v>
      </c>
      <c r="B318" s="72" t="s">
        <v>202</v>
      </c>
      <c r="C318" s="72" t="s">
        <v>56</v>
      </c>
      <c r="D318" s="72">
        <v>0.59</v>
      </c>
      <c r="E318" s="72">
        <v>33</v>
      </c>
      <c r="F318" s="72">
        <v>1</v>
      </c>
      <c r="G318" s="72">
        <v>57.5</v>
      </c>
      <c r="H318" s="72">
        <v>22.550999999999998</v>
      </c>
      <c r="I318" s="72">
        <v>1221</v>
      </c>
      <c r="J318" s="72">
        <v>-27.058</v>
      </c>
      <c r="M318" s="72">
        <v>3.5787000000000002E-3</v>
      </c>
      <c r="P318" s="72">
        <v>0.35659099999999999</v>
      </c>
      <c r="X318" s="72" t="s">
        <v>184</v>
      </c>
      <c r="Y318" s="72" t="s">
        <v>203</v>
      </c>
    </row>
    <row r="319" spans="1:25" x14ac:dyDescent="0.2">
      <c r="A319" s="72">
        <v>15</v>
      </c>
      <c r="B319" s="72" t="s">
        <v>202</v>
      </c>
      <c r="C319" s="72" t="s">
        <v>57</v>
      </c>
      <c r="D319" s="72">
        <v>0.54</v>
      </c>
      <c r="E319" s="72">
        <v>33</v>
      </c>
      <c r="F319" s="72">
        <v>1</v>
      </c>
      <c r="G319" s="72">
        <v>57.5</v>
      </c>
      <c r="H319" s="72">
        <v>22.6</v>
      </c>
      <c r="I319" s="72">
        <v>1224</v>
      </c>
      <c r="J319" s="72">
        <v>-27.045000000000002</v>
      </c>
      <c r="M319" s="72">
        <v>3.5787000000000002E-3</v>
      </c>
      <c r="P319" s="72">
        <v>0.35659600000000002</v>
      </c>
      <c r="X319" s="72" t="s">
        <v>184</v>
      </c>
      <c r="Y319" s="72" t="s">
        <v>204</v>
      </c>
    </row>
    <row r="320" spans="1:25" x14ac:dyDescent="0.2">
      <c r="A320" s="72">
        <v>16</v>
      </c>
      <c r="B320" s="72" t="s">
        <v>205</v>
      </c>
      <c r="C320" s="72" t="s">
        <v>58</v>
      </c>
      <c r="D320" s="72">
        <v>0.6</v>
      </c>
      <c r="E320" s="72">
        <v>33</v>
      </c>
      <c r="F320" s="72">
        <v>1</v>
      </c>
      <c r="G320" s="72">
        <v>57.5</v>
      </c>
      <c r="H320" s="72">
        <v>22.55</v>
      </c>
      <c r="I320" s="72">
        <v>1219</v>
      </c>
      <c r="J320" s="72">
        <v>-27.076000000000001</v>
      </c>
      <c r="M320" s="72">
        <v>3.5785999999999999E-3</v>
      </c>
      <c r="P320" s="72">
        <v>0.35658499999999999</v>
      </c>
      <c r="X320" s="72" t="s">
        <v>184</v>
      </c>
      <c r="Y320" s="72" t="s">
        <v>206</v>
      </c>
    </row>
    <row r="321" spans="1:25" x14ac:dyDescent="0.2">
      <c r="A321" s="72">
        <v>17</v>
      </c>
      <c r="B321" s="72" t="s">
        <v>207</v>
      </c>
      <c r="C321" s="72" t="s">
        <v>59</v>
      </c>
      <c r="D321" s="72">
        <v>0.54</v>
      </c>
      <c r="E321" s="72">
        <v>33</v>
      </c>
      <c r="F321" s="72">
        <v>1</v>
      </c>
      <c r="G321" s="72">
        <v>57.5</v>
      </c>
      <c r="H321" s="72">
        <v>22.567</v>
      </c>
      <c r="I321" s="72">
        <v>1221</v>
      </c>
      <c r="J321" s="72">
        <v>-27.039000000000001</v>
      </c>
      <c r="M321" s="72">
        <v>3.5787000000000002E-3</v>
      </c>
      <c r="P321" s="72">
        <v>0.35659800000000003</v>
      </c>
      <c r="X321" s="72" t="s">
        <v>184</v>
      </c>
      <c r="Y321" s="72" t="s">
        <v>208</v>
      </c>
    </row>
    <row r="322" spans="1:25" x14ac:dyDescent="0.2">
      <c r="A322" s="72">
        <v>18</v>
      </c>
      <c r="B322" s="72" t="s">
        <v>209</v>
      </c>
      <c r="C322" s="72" t="s">
        <v>60</v>
      </c>
      <c r="D322" s="72">
        <v>0.57999999999999996</v>
      </c>
      <c r="E322" s="72">
        <v>33</v>
      </c>
      <c r="F322" s="72">
        <v>1</v>
      </c>
      <c r="G322" s="72">
        <v>57.5</v>
      </c>
      <c r="H322" s="72">
        <v>22.7</v>
      </c>
      <c r="I322" s="72">
        <v>1228</v>
      </c>
      <c r="J322" s="72">
        <v>-26.988</v>
      </c>
      <c r="M322" s="72">
        <v>3.5788999999999999E-3</v>
      </c>
      <c r="P322" s="72">
        <v>0.35661700000000002</v>
      </c>
      <c r="X322" s="72" t="s">
        <v>184</v>
      </c>
      <c r="Y322" s="72" t="s">
        <v>210</v>
      </c>
    </row>
    <row r="323" spans="1:25" x14ac:dyDescent="0.2">
      <c r="A323" s="72">
        <v>20</v>
      </c>
      <c r="B323" s="72" t="s">
        <v>213</v>
      </c>
      <c r="C323" s="72" t="s">
        <v>62</v>
      </c>
      <c r="D323" s="72">
        <v>0.56999999999999995</v>
      </c>
      <c r="E323" s="72">
        <v>33</v>
      </c>
      <c r="F323" s="72">
        <v>1</v>
      </c>
      <c r="G323" s="72">
        <v>57.5</v>
      </c>
      <c r="H323" s="72">
        <v>22.623000000000001</v>
      </c>
      <c r="I323" s="72">
        <v>1223</v>
      </c>
      <c r="J323" s="72">
        <v>-27.047999999999998</v>
      </c>
      <c r="M323" s="72">
        <v>3.5787000000000002E-3</v>
      </c>
      <c r="P323" s="72">
        <v>0.356595</v>
      </c>
      <c r="X323" s="72" t="s">
        <v>184</v>
      </c>
      <c r="Y323" s="72" t="s">
        <v>214</v>
      </c>
    </row>
    <row r="324" spans="1:25" x14ac:dyDescent="0.2">
      <c r="A324" s="72">
        <v>22</v>
      </c>
      <c r="B324" s="72" t="s">
        <v>17</v>
      </c>
      <c r="C324" s="72" t="s">
        <v>64</v>
      </c>
      <c r="D324" s="72">
        <v>0.46660000000000001</v>
      </c>
      <c r="E324" s="72">
        <v>50</v>
      </c>
      <c r="F324" s="72">
        <v>1</v>
      </c>
      <c r="G324" s="72">
        <v>57.5</v>
      </c>
      <c r="H324" s="72">
        <v>22.893999999999998</v>
      </c>
      <c r="I324" s="72">
        <v>1239</v>
      </c>
      <c r="J324" s="72">
        <v>-26.992999999999999</v>
      </c>
      <c r="M324" s="72">
        <v>3.5788999999999999E-3</v>
      </c>
      <c r="P324" s="72">
        <v>0.35661500000000002</v>
      </c>
      <c r="X324" s="72" t="s">
        <v>184</v>
      </c>
      <c r="Y324" s="72" t="s">
        <v>217</v>
      </c>
    </row>
    <row r="325" spans="1:25" x14ac:dyDescent="0.2">
      <c r="A325" s="72">
        <v>23</v>
      </c>
      <c r="B325" s="72" t="s">
        <v>17</v>
      </c>
      <c r="C325" s="72" t="s">
        <v>14</v>
      </c>
      <c r="D325" s="72">
        <v>0.62290000000000001</v>
      </c>
      <c r="E325" s="72">
        <v>50</v>
      </c>
      <c r="F325" s="72">
        <v>1</v>
      </c>
      <c r="G325" s="72">
        <v>57.5</v>
      </c>
      <c r="H325" s="72">
        <v>22.960999999999999</v>
      </c>
      <c r="I325" s="72">
        <v>1242</v>
      </c>
      <c r="J325" s="72">
        <v>-26.981999999999999</v>
      </c>
      <c r="M325" s="72">
        <v>3.5790000000000001E-3</v>
      </c>
      <c r="P325" s="72">
        <v>0.35661900000000002</v>
      </c>
      <c r="X325" s="72" t="s">
        <v>184</v>
      </c>
      <c r="Y325" s="72" t="s">
        <v>218</v>
      </c>
    </row>
    <row r="326" spans="1:25" x14ac:dyDescent="0.2">
      <c r="A326" s="72">
        <v>24</v>
      </c>
      <c r="B326" s="72" t="s">
        <v>12</v>
      </c>
      <c r="C326" s="72" t="s">
        <v>15</v>
      </c>
      <c r="D326" s="72">
        <v>0.53</v>
      </c>
      <c r="E326" s="72">
        <v>50</v>
      </c>
      <c r="F326" s="72">
        <v>1</v>
      </c>
      <c r="G326" s="72">
        <v>57.5</v>
      </c>
      <c r="H326" s="72">
        <v>22.925999999999998</v>
      </c>
      <c r="I326" s="72">
        <v>1240</v>
      </c>
      <c r="J326" s="72">
        <v>-27.033999999999999</v>
      </c>
      <c r="M326" s="72">
        <v>3.5788E-3</v>
      </c>
      <c r="P326" s="72">
        <v>0.35659999999999997</v>
      </c>
      <c r="X326" s="72" t="s">
        <v>184</v>
      </c>
      <c r="Y326" s="72" t="s">
        <v>219</v>
      </c>
    </row>
    <row r="327" spans="1:25" x14ac:dyDescent="0.2">
      <c r="A327" s="72">
        <v>25</v>
      </c>
      <c r="B327" s="72" t="s">
        <v>12</v>
      </c>
      <c r="C327" s="72" t="s">
        <v>16</v>
      </c>
      <c r="D327" s="72">
        <v>0.62</v>
      </c>
      <c r="E327" s="72">
        <v>50</v>
      </c>
      <c r="F327" s="72">
        <v>1</v>
      </c>
      <c r="G327" s="72">
        <v>57.5</v>
      </c>
      <c r="H327" s="72">
        <v>22.959</v>
      </c>
      <c r="I327" s="72">
        <v>1241</v>
      </c>
      <c r="J327" s="72">
        <v>-26.995999999999999</v>
      </c>
      <c r="M327" s="72">
        <v>3.5788999999999999E-3</v>
      </c>
      <c r="P327" s="72">
        <v>0.35661399999999999</v>
      </c>
      <c r="X327" s="72" t="s">
        <v>184</v>
      </c>
      <c r="Y327" s="72" t="s">
        <v>220</v>
      </c>
    </row>
    <row r="328" spans="1:25" x14ac:dyDescent="0.2">
      <c r="A328" s="72">
        <v>26</v>
      </c>
      <c r="B328" s="72" t="s">
        <v>221</v>
      </c>
      <c r="C328" s="72" t="s">
        <v>18</v>
      </c>
      <c r="D328" s="72">
        <v>0.61</v>
      </c>
      <c r="E328" s="72">
        <v>33</v>
      </c>
      <c r="F328" s="72">
        <v>1</v>
      </c>
      <c r="G328" s="72">
        <v>57.5</v>
      </c>
      <c r="H328" s="72">
        <v>22.745999999999999</v>
      </c>
      <c r="I328" s="72">
        <v>1231</v>
      </c>
      <c r="J328" s="72">
        <v>-27.013000000000002</v>
      </c>
      <c r="M328" s="72">
        <v>3.5788E-3</v>
      </c>
      <c r="P328" s="72">
        <v>0.35660799999999998</v>
      </c>
      <c r="X328" s="72" t="s">
        <v>184</v>
      </c>
      <c r="Y328" s="72" t="s">
        <v>222</v>
      </c>
    </row>
    <row r="329" spans="1:25" x14ac:dyDescent="0.2">
      <c r="A329" s="72">
        <v>27</v>
      </c>
      <c r="B329" s="72" t="s">
        <v>223</v>
      </c>
      <c r="C329" s="72" t="s">
        <v>19</v>
      </c>
      <c r="D329" s="72">
        <v>0.48</v>
      </c>
      <c r="E329" s="72">
        <v>33</v>
      </c>
      <c r="F329" s="72">
        <v>1</v>
      </c>
      <c r="G329" s="72">
        <v>57.5</v>
      </c>
      <c r="H329" s="72">
        <v>22.637</v>
      </c>
      <c r="I329" s="72">
        <v>1225</v>
      </c>
      <c r="J329" s="72">
        <v>-27.065000000000001</v>
      </c>
      <c r="M329" s="72">
        <v>3.5785999999999999E-3</v>
      </c>
      <c r="P329" s="72">
        <v>0.35658899999999999</v>
      </c>
      <c r="X329" s="72" t="s">
        <v>184</v>
      </c>
      <c r="Y329" s="72" t="s">
        <v>224</v>
      </c>
    </row>
    <row r="330" spans="1:25" x14ac:dyDescent="0.2">
      <c r="A330" s="72">
        <v>28</v>
      </c>
      <c r="B330" s="72" t="s">
        <v>225</v>
      </c>
      <c r="C330" s="72" t="s">
        <v>20</v>
      </c>
      <c r="D330" s="72">
        <v>0.47</v>
      </c>
      <c r="E330" s="72">
        <v>33</v>
      </c>
      <c r="F330" s="72">
        <v>1</v>
      </c>
      <c r="G330" s="72">
        <v>57.5</v>
      </c>
      <c r="H330" s="72">
        <v>22.65</v>
      </c>
      <c r="I330" s="72">
        <v>1225</v>
      </c>
      <c r="J330" s="72">
        <v>-27.015000000000001</v>
      </c>
      <c r="M330" s="72">
        <v>3.5788E-3</v>
      </c>
      <c r="P330" s="72">
        <v>0.35660700000000001</v>
      </c>
      <c r="X330" s="72" t="s">
        <v>184</v>
      </c>
      <c r="Y330" s="72" t="s">
        <v>226</v>
      </c>
    </row>
    <row r="331" spans="1:25" x14ac:dyDescent="0.2">
      <c r="A331" s="72">
        <v>29</v>
      </c>
      <c r="B331" s="72" t="s">
        <v>227</v>
      </c>
      <c r="C331" s="72" t="s">
        <v>21</v>
      </c>
      <c r="D331" s="72">
        <v>0.52</v>
      </c>
      <c r="E331" s="72">
        <v>33</v>
      </c>
      <c r="F331" s="72">
        <v>1</v>
      </c>
      <c r="G331" s="72">
        <v>57.5</v>
      </c>
      <c r="H331" s="72">
        <v>22.748999999999999</v>
      </c>
      <c r="I331" s="72">
        <v>1230</v>
      </c>
      <c r="J331" s="72">
        <v>-27.047000000000001</v>
      </c>
      <c r="M331" s="72">
        <v>3.5787000000000002E-3</v>
      </c>
      <c r="P331" s="72">
        <v>0.356595</v>
      </c>
      <c r="X331" s="72" t="s">
        <v>184</v>
      </c>
      <c r="Y331" s="72" t="s">
        <v>228</v>
      </c>
    </row>
    <row r="332" spans="1:25" x14ac:dyDescent="0.2">
      <c r="A332" s="72">
        <v>30</v>
      </c>
      <c r="B332" s="72" t="s">
        <v>229</v>
      </c>
      <c r="C332" s="72" t="s">
        <v>22</v>
      </c>
      <c r="D332" s="72">
        <v>0.45</v>
      </c>
      <c r="E332" s="72">
        <v>33</v>
      </c>
      <c r="F332" s="72">
        <v>1</v>
      </c>
      <c r="G332" s="72">
        <v>57.5</v>
      </c>
      <c r="H332" s="72">
        <v>22.722000000000001</v>
      </c>
      <c r="I332" s="72">
        <v>1229</v>
      </c>
      <c r="J332" s="72">
        <v>-27.045000000000002</v>
      </c>
      <c r="M332" s="72">
        <v>3.5787000000000002E-3</v>
      </c>
      <c r="P332" s="72">
        <v>0.35659600000000002</v>
      </c>
      <c r="X332" s="72" t="s">
        <v>184</v>
      </c>
      <c r="Y332" s="72" t="s">
        <v>230</v>
      </c>
    </row>
    <row r="333" spans="1:25" x14ac:dyDescent="0.2">
      <c r="A333" s="72">
        <v>33</v>
      </c>
      <c r="B333" s="72" t="s">
        <v>235</v>
      </c>
      <c r="C333" s="72" t="s">
        <v>94</v>
      </c>
      <c r="D333" s="72">
        <v>0.51</v>
      </c>
      <c r="E333" s="72">
        <v>33</v>
      </c>
      <c r="F333" s="72">
        <v>1</v>
      </c>
      <c r="G333" s="72">
        <v>57.5</v>
      </c>
      <c r="H333" s="72">
        <v>22.792999999999999</v>
      </c>
      <c r="I333" s="72">
        <v>1233</v>
      </c>
      <c r="J333" s="72">
        <v>-27.015000000000001</v>
      </c>
      <c r="M333" s="72">
        <v>3.5788E-3</v>
      </c>
      <c r="P333" s="72">
        <v>0.35660700000000001</v>
      </c>
      <c r="X333" s="72" t="s">
        <v>184</v>
      </c>
      <c r="Y333" s="72" t="s">
        <v>236</v>
      </c>
    </row>
    <row r="334" spans="1:25" x14ac:dyDescent="0.2">
      <c r="A334" s="72">
        <v>34</v>
      </c>
      <c r="B334" s="72" t="s">
        <v>237</v>
      </c>
      <c r="C334" s="72" t="s">
        <v>95</v>
      </c>
      <c r="D334" s="72">
        <v>0.54</v>
      </c>
      <c r="E334" s="72">
        <v>33</v>
      </c>
      <c r="F334" s="72">
        <v>1</v>
      </c>
      <c r="G334" s="72">
        <v>57.5</v>
      </c>
      <c r="H334" s="72">
        <v>22.899000000000001</v>
      </c>
      <c r="I334" s="72">
        <v>1236</v>
      </c>
      <c r="J334" s="72">
        <v>-27.038</v>
      </c>
      <c r="M334" s="72">
        <v>3.5787000000000002E-3</v>
      </c>
      <c r="P334" s="72">
        <v>0.356599</v>
      </c>
      <c r="X334" s="72" t="s">
        <v>184</v>
      </c>
      <c r="Y334" s="72" t="s">
        <v>238</v>
      </c>
    </row>
    <row r="335" spans="1:25" x14ac:dyDescent="0.2">
      <c r="A335" s="72">
        <v>35</v>
      </c>
      <c r="B335" s="72" t="s">
        <v>239</v>
      </c>
      <c r="C335" s="72" t="s">
        <v>96</v>
      </c>
      <c r="D335" s="72">
        <v>0.53</v>
      </c>
      <c r="E335" s="72">
        <v>33</v>
      </c>
      <c r="F335" s="72">
        <v>1</v>
      </c>
      <c r="G335" s="72">
        <v>57.5</v>
      </c>
      <c r="H335" s="72">
        <v>22.800999999999998</v>
      </c>
      <c r="I335" s="72">
        <v>1234</v>
      </c>
      <c r="J335" s="72">
        <v>-27.056000000000001</v>
      </c>
      <c r="M335" s="72">
        <v>3.5787000000000002E-3</v>
      </c>
      <c r="P335" s="72">
        <v>0.35659200000000002</v>
      </c>
      <c r="X335" s="72" t="s">
        <v>184</v>
      </c>
      <c r="Y335" s="72" t="s">
        <v>240</v>
      </c>
    </row>
    <row r="336" spans="1:25" x14ac:dyDescent="0.2">
      <c r="A336" s="72">
        <v>36</v>
      </c>
      <c r="B336" s="72" t="s">
        <v>241</v>
      </c>
      <c r="C336" s="72" t="s">
        <v>97</v>
      </c>
      <c r="D336" s="72">
        <v>0.53</v>
      </c>
      <c r="E336" s="72">
        <v>33</v>
      </c>
      <c r="F336" s="72">
        <v>1</v>
      </c>
      <c r="G336" s="72">
        <v>57.5</v>
      </c>
      <c r="H336" s="72">
        <v>22.84</v>
      </c>
      <c r="I336" s="72">
        <v>1235</v>
      </c>
      <c r="J336" s="72">
        <v>-27.038</v>
      </c>
      <c r="M336" s="72">
        <v>3.5787000000000002E-3</v>
      </c>
      <c r="P336" s="72">
        <v>0.356599</v>
      </c>
      <c r="X336" s="72" t="s">
        <v>184</v>
      </c>
      <c r="Y336" s="72" t="s">
        <v>242</v>
      </c>
    </row>
    <row r="337" spans="1:25" x14ac:dyDescent="0.2">
      <c r="A337" s="72">
        <v>37</v>
      </c>
      <c r="B337" s="72" t="s">
        <v>243</v>
      </c>
      <c r="C337" s="72" t="s">
        <v>98</v>
      </c>
      <c r="D337" s="72">
        <v>0.59</v>
      </c>
      <c r="E337" s="72">
        <v>33</v>
      </c>
      <c r="F337" s="72">
        <v>1</v>
      </c>
      <c r="G337" s="72">
        <v>57.5</v>
      </c>
      <c r="H337" s="72">
        <v>22.815000000000001</v>
      </c>
      <c r="I337" s="72">
        <v>1234</v>
      </c>
      <c r="J337" s="72">
        <v>-27.024000000000001</v>
      </c>
      <c r="M337" s="72">
        <v>3.5788E-3</v>
      </c>
      <c r="P337" s="72">
        <v>0.35660399999999998</v>
      </c>
      <c r="X337" s="72" t="s">
        <v>184</v>
      </c>
      <c r="Y337" s="72" t="s">
        <v>244</v>
      </c>
    </row>
    <row r="338" spans="1:25" x14ac:dyDescent="0.2">
      <c r="A338" s="72">
        <v>38</v>
      </c>
      <c r="B338" s="72" t="s">
        <v>245</v>
      </c>
      <c r="C338" s="72" t="s">
        <v>99</v>
      </c>
      <c r="D338" s="72">
        <v>0.59</v>
      </c>
      <c r="E338" s="72">
        <v>33</v>
      </c>
      <c r="F338" s="72">
        <v>1</v>
      </c>
      <c r="G338" s="72">
        <v>57.5</v>
      </c>
      <c r="H338" s="72">
        <v>22.815000000000001</v>
      </c>
      <c r="I338" s="72">
        <v>1234</v>
      </c>
      <c r="J338" s="72">
        <v>-27.03</v>
      </c>
      <c r="M338" s="72">
        <v>3.5788E-3</v>
      </c>
      <c r="P338" s="72">
        <v>0.35660199999999997</v>
      </c>
      <c r="X338" s="72" t="s">
        <v>184</v>
      </c>
      <c r="Y338" s="72" t="s">
        <v>246</v>
      </c>
    </row>
    <row r="339" spans="1:25" x14ac:dyDescent="0.2">
      <c r="A339" s="72">
        <v>39</v>
      </c>
      <c r="B339" s="72" t="s">
        <v>247</v>
      </c>
      <c r="C339" s="72" t="s">
        <v>100</v>
      </c>
      <c r="D339" s="72">
        <v>0.5</v>
      </c>
      <c r="E339" s="72">
        <v>33</v>
      </c>
      <c r="F339" s="72">
        <v>1</v>
      </c>
      <c r="G339" s="72">
        <v>57.5</v>
      </c>
      <c r="H339" s="72">
        <v>22.965</v>
      </c>
      <c r="I339" s="72">
        <v>1241</v>
      </c>
      <c r="J339" s="72">
        <v>-27.021999999999998</v>
      </c>
      <c r="M339" s="72">
        <v>3.5788E-3</v>
      </c>
      <c r="P339" s="72">
        <v>0.35660500000000001</v>
      </c>
      <c r="X339" s="72" t="s">
        <v>184</v>
      </c>
      <c r="Y339" s="72" t="s">
        <v>248</v>
      </c>
    </row>
    <row r="340" spans="1:25" x14ac:dyDescent="0.2">
      <c r="A340" s="72">
        <v>40</v>
      </c>
      <c r="B340" s="72" t="s">
        <v>249</v>
      </c>
      <c r="C340" s="72" t="s">
        <v>101</v>
      </c>
      <c r="D340" s="72">
        <v>0.6</v>
      </c>
      <c r="E340" s="72">
        <v>33</v>
      </c>
      <c r="F340" s="72">
        <v>1</v>
      </c>
      <c r="G340" s="72">
        <v>57.5</v>
      </c>
      <c r="H340" s="72">
        <v>23.016999999999999</v>
      </c>
      <c r="I340" s="72">
        <v>1239</v>
      </c>
      <c r="J340" s="72">
        <v>-27.047000000000001</v>
      </c>
      <c r="M340" s="72">
        <v>3.5787000000000002E-3</v>
      </c>
      <c r="P340" s="72">
        <v>0.356595</v>
      </c>
      <c r="X340" s="72" t="s">
        <v>184</v>
      </c>
      <c r="Y340" s="72" t="s">
        <v>250</v>
      </c>
    </row>
    <row r="341" spans="1:25" x14ac:dyDescent="0.2">
      <c r="A341" s="72">
        <v>41</v>
      </c>
      <c r="B341" s="72" t="s">
        <v>251</v>
      </c>
      <c r="C341" s="72" t="s">
        <v>102</v>
      </c>
      <c r="D341" s="72">
        <v>0.49</v>
      </c>
      <c r="E341" s="72">
        <v>33</v>
      </c>
      <c r="F341" s="72">
        <v>1</v>
      </c>
      <c r="G341" s="72">
        <v>57.5</v>
      </c>
      <c r="H341" s="72">
        <v>22.885000000000002</v>
      </c>
      <c r="I341" s="72">
        <v>1237</v>
      </c>
      <c r="J341" s="72">
        <v>-27.068999999999999</v>
      </c>
      <c r="M341" s="72">
        <v>3.5785999999999999E-3</v>
      </c>
      <c r="P341" s="72">
        <v>0.35658699999999999</v>
      </c>
      <c r="X341" s="72" t="s">
        <v>184</v>
      </c>
      <c r="Y341" s="72" t="s">
        <v>252</v>
      </c>
    </row>
    <row r="342" spans="1:25" x14ac:dyDescent="0.2">
      <c r="A342" s="72">
        <v>42</v>
      </c>
      <c r="B342" s="72" t="s">
        <v>17</v>
      </c>
      <c r="C342" s="72" t="s">
        <v>103</v>
      </c>
      <c r="D342" s="72">
        <v>0.55369999999999997</v>
      </c>
      <c r="E342">
        <v>57</v>
      </c>
      <c r="F342">
        <v>1</v>
      </c>
      <c r="G342">
        <v>57.5</v>
      </c>
      <c r="H342">
        <v>23.181000000000001</v>
      </c>
      <c r="I342">
        <v>1253</v>
      </c>
      <c r="J342">
        <v>-27.018000000000001</v>
      </c>
      <c r="M342">
        <v>3.5788E-3</v>
      </c>
      <c r="P342">
        <v>0.35660599999999998</v>
      </c>
      <c r="X342" s="72" t="s">
        <v>184</v>
      </c>
      <c r="Y342" s="72" t="s">
        <v>253</v>
      </c>
    </row>
    <row r="343" spans="1:25" x14ac:dyDescent="0.2">
      <c r="A343" s="72">
        <v>43</v>
      </c>
      <c r="B343" s="72" t="s">
        <v>17</v>
      </c>
      <c r="C343" s="72" t="s">
        <v>104</v>
      </c>
      <c r="D343" s="72">
        <v>0.64159999999999995</v>
      </c>
      <c r="E343">
        <v>57</v>
      </c>
      <c r="F343">
        <v>1</v>
      </c>
      <c r="G343">
        <v>57.5</v>
      </c>
      <c r="H343">
        <v>23.268999999999998</v>
      </c>
      <c r="I343">
        <v>1257</v>
      </c>
      <c r="J343">
        <v>-27.010999999999999</v>
      </c>
      <c r="M343">
        <v>3.5788E-3</v>
      </c>
      <c r="P343">
        <v>0.35660799999999998</v>
      </c>
      <c r="X343" s="72" t="s">
        <v>184</v>
      </c>
      <c r="Y343" s="72" t="s">
        <v>254</v>
      </c>
    </row>
    <row r="344" spans="1:25" x14ac:dyDescent="0.2">
      <c r="A344" s="72">
        <v>44</v>
      </c>
      <c r="B344" s="72" t="s">
        <v>12</v>
      </c>
      <c r="C344" s="72" t="s">
        <v>105</v>
      </c>
      <c r="D344" s="72">
        <v>0.52580000000000005</v>
      </c>
      <c r="E344">
        <v>57</v>
      </c>
      <c r="F344">
        <v>1</v>
      </c>
      <c r="G344">
        <v>57.5</v>
      </c>
      <c r="H344">
        <v>23.238</v>
      </c>
      <c r="I344">
        <v>1256</v>
      </c>
      <c r="J344">
        <v>-27.027999999999999</v>
      </c>
      <c r="M344">
        <v>3.5788E-3</v>
      </c>
      <c r="P344">
        <v>0.35660199999999997</v>
      </c>
      <c r="X344" s="72" t="s">
        <v>184</v>
      </c>
      <c r="Y344" s="72" t="s">
        <v>255</v>
      </c>
    </row>
    <row r="345" spans="1:25" x14ac:dyDescent="0.2">
      <c r="A345" s="72">
        <v>45</v>
      </c>
      <c r="B345" s="72" t="s">
        <v>12</v>
      </c>
      <c r="C345" s="72" t="s">
        <v>106</v>
      </c>
      <c r="D345" s="72">
        <v>0.62739999999999996</v>
      </c>
      <c r="E345">
        <v>57</v>
      </c>
      <c r="F345">
        <v>1</v>
      </c>
      <c r="G345">
        <v>57.5</v>
      </c>
      <c r="H345">
        <v>23.234999999999999</v>
      </c>
      <c r="I345">
        <v>1254</v>
      </c>
      <c r="J345">
        <v>-27.003</v>
      </c>
      <c r="M345">
        <v>3.5788999999999999E-3</v>
      </c>
      <c r="P345">
        <v>0.35661100000000001</v>
      </c>
      <c r="X345" s="72" t="s">
        <v>184</v>
      </c>
      <c r="Y345" s="72" t="s">
        <v>256</v>
      </c>
    </row>
    <row r="346" spans="1:25" x14ac:dyDescent="0.2">
      <c r="A346" s="72">
        <v>46</v>
      </c>
      <c r="B346" s="72" t="s">
        <v>10</v>
      </c>
      <c r="C346" s="72" t="s">
        <v>107</v>
      </c>
      <c r="D346" s="72">
        <v>0.87</v>
      </c>
      <c r="E346">
        <v>50</v>
      </c>
      <c r="F346">
        <v>1</v>
      </c>
      <c r="G346">
        <v>57.5</v>
      </c>
      <c r="H346">
        <v>23.184999999999999</v>
      </c>
      <c r="I346">
        <v>1251</v>
      </c>
      <c r="J346">
        <v>-26.988</v>
      </c>
      <c r="M346">
        <v>3.5788999999999999E-3</v>
      </c>
      <c r="P346">
        <v>0.35661700000000002</v>
      </c>
      <c r="X346" s="72" t="s">
        <v>184</v>
      </c>
      <c r="Y346" s="72" t="s">
        <v>257</v>
      </c>
    </row>
    <row r="347" spans="1:25" x14ac:dyDescent="0.2">
      <c r="A347" s="72">
        <v>47</v>
      </c>
      <c r="B347" s="72" t="s">
        <v>11</v>
      </c>
      <c r="C347" s="72" t="s">
        <v>108</v>
      </c>
      <c r="D347" s="72">
        <v>0.21</v>
      </c>
      <c r="E347">
        <v>50</v>
      </c>
      <c r="F347">
        <v>1</v>
      </c>
      <c r="G347">
        <v>57.5</v>
      </c>
      <c r="H347">
        <v>23.204999999999998</v>
      </c>
      <c r="I347">
        <v>1254</v>
      </c>
      <c r="J347">
        <v>-27.09</v>
      </c>
      <c r="M347">
        <v>3.5785999999999999E-3</v>
      </c>
      <c r="P347">
        <v>0.35658000000000001</v>
      </c>
      <c r="X347" s="72" t="s">
        <v>184</v>
      </c>
      <c r="Y347" s="72" t="s">
        <v>258</v>
      </c>
    </row>
    <row r="348" spans="1:25" x14ac:dyDescent="0.2">
      <c r="A348" s="72">
        <v>48</v>
      </c>
      <c r="B348" s="72" t="s">
        <v>12</v>
      </c>
      <c r="C348" s="72" t="s">
        <v>109</v>
      </c>
      <c r="D348" s="72">
        <v>0.55000000000000004</v>
      </c>
      <c r="E348">
        <v>50</v>
      </c>
      <c r="F348">
        <v>1</v>
      </c>
      <c r="G348">
        <v>57.5</v>
      </c>
      <c r="H348">
        <v>23.17</v>
      </c>
      <c r="I348">
        <v>1253</v>
      </c>
      <c r="J348">
        <v>-27.027999999999999</v>
      </c>
      <c r="M348">
        <v>3.5788E-3</v>
      </c>
      <c r="P348">
        <v>0.35660199999999997</v>
      </c>
      <c r="X348" s="72" t="s">
        <v>184</v>
      </c>
      <c r="Y348" s="72" t="s">
        <v>259</v>
      </c>
    </row>
    <row r="349" spans="1:25" x14ac:dyDescent="0.2">
      <c r="A349" s="72">
        <v>49</v>
      </c>
      <c r="B349" s="72" t="s">
        <v>13</v>
      </c>
      <c r="C349" s="72" t="s">
        <v>110</v>
      </c>
      <c r="D349" s="72">
        <v>1.49</v>
      </c>
      <c r="E349">
        <v>50</v>
      </c>
      <c r="F349">
        <v>1</v>
      </c>
      <c r="G349">
        <v>57.5</v>
      </c>
      <c r="H349">
        <v>23.143000000000001</v>
      </c>
      <c r="I349">
        <v>1253</v>
      </c>
      <c r="J349">
        <v>-27.038</v>
      </c>
      <c r="M349">
        <v>3.5788E-3</v>
      </c>
      <c r="P349">
        <v>0.356599</v>
      </c>
      <c r="X349" s="72" t="s">
        <v>184</v>
      </c>
      <c r="Y349" s="72" t="s">
        <v>260</v>
      </c>
    </row>
    <row r="350" spans="1:25" x14ac:dyDescent="0.2">
      <c r="A350" s="72">
        <v>52</v>
      </c>
      <c r="B350" s="72" t="s">
        <v>263</v>
      </c>
      <c r="C350" s="72" t="s">
        <v>113</v>
      </c>
      <c r="E350">
        <v>0</v>
      </c>
      <c r="F350">
        <v>1</v>
      </c>
      <c r="G350">
        <v>57.5</v>
      </c>
      <c r="H350">
        <v>23.166</v>
      </c>
      <c r="I350">
        <v>1251</v>
      </c>
      <c r="J350">
        <v>-27.007000000000001</v>
      </c>
      <c r="M350">
        <v>3.5788999999999999E-3</v>
      </c>
      <c r="P350">
        <v>0.35660999999999998</v>
      </c>
      <c r="X350" s="72" t="s">
        <v>184</v>
      </c>
      <c r="Y350" s="72" t="s">
        <v>264</v>
      </c>
    </row>
    <row r="351" spans="1:25" x14ac:dyDescent="0.2">
      <c r="A351" s="72">
        <v>53</v>
      </c>
      <c r="B351" s="72" t="s">
        <v>265</v>
      </c>
      <c r="C351" s="72" t="s">
        <v>114</v>
      </c>
      <c r="E351">
        <v>0</v>
      </c>
      <c r="F351">
        <v>1</v>
      </c>
      <c r="G351">
        <v>57.5</v>
      </c>
      <c r="H351">
        <v>23.103999999999999</v>
      </c>
      <c r="I351">
        <v>1248</v>
      </c>
      <c r="J351">
        <v>-27.012</v>
      </c>
      <c r="M351">
        <v>3.5788E-3</v>
      </c>
      <c r="P351">
        <v>0.35660799999999998</v>
      </c>
      <c r="X351" s="72" t="s">
        <v>184</v>
      </c>
      <c r="Y351" s="72" t="s">
        <v>266</v>
      </c>
    </row>
    <row r="352" spans="1:25" x14ac:dyDescent="0.2">
      <c r="A352" s="72">
        <v>54</v>
      </c>
      <c r="B352" s="72" t="s">
        <v>267</v>
      </c>
      <c r="C352" s="72" t="s">
        <v>115</v>
      </c>
      <c r="E352">
        <v>0</v>
      </c>
      <c r="F352">
        <v>1</v>
      </c>
      <c r="G352">
        <v>57.5</v>
      </c>
      <c r="H352">
        <v>23.187000000000001</v>
      </c>
      <c r="I352">
        <v>1254</v>
      </c>
      <c r="J352">
        <v>-27.056999999999999</v>
      </c>
      <c r="M352">
        <v>3.5787000000000002E-3</v>
      </c>
      <c r="P352">
        <v>0.35659200000000002</v>
      </c>
      <c r="X352" s="72" t="s">
        <v>184</v>
      </c>
      <c r="Y352" s="72" t="s">
        <v>268</v>
      </c>
    </row>
    <row r="353" spans="1:25" x14ac:dyDescent="0.2">
      <c r="A353" s="72">
        <v>56</v>
      </c>
      <c r="B353" s="72" t="s">
        <v>269</v>
      </c>
      <c r="C353" s="72" t="s">
        <v>117</v>
      </c>
      <c r="D353">
        <v>0.27500000000000002</v>
      </c>
      <c r="E353">
        <v>57</v>
      </c>
      <c r="F353">
        <v>1</v>
      </c>
      <c r="G353">
        <v>57.5</v>
      </c>
      <c r="H353">
        <v>23.456</v>
      </c>
      <c r="I353">
        <v>1272</v>
      </c>
      <c r="J353">
        <v>-27.082000000000001</v>
      </c>
      <c r="M353">
        <v>3.5785999999999999E-3</v>
      </c>
      <c r="P353">
        <v>0.35658200000000001</v>
      </c>
      <c r="X353" s="72" t="s">
        <v>271</v>
      </c>
      <c r="Y353" s="72" t="s">
        <v>272</v>
      </c>
    </row>
    <row r="354" spans="1:25" x14ac:dyDescent="0.2">
      <c r="A354" s="72">
        <v>57</v>
      </c>
      <c r="B354" s="72" t="s">
        <v>269</v>
      </c>
      <c r="C354" s="72" t="s">
        <v>118</v>
      </c>
      <c r="D354">
        <v>0.46450000000000002</v>
      </c>
      <c r="E354">
        <v>57</v>
      </c>
      <c r="F354">
        <v>1</v>
      </c>
      <c r="G354">
        <v>57.5</v>
      </c>
      <c r="H354">
        <v>23.437999999999999</v>
      </c>
      <c r="I354">
        <v>1267</v>
      </c>
      <c r="J354">
        <v>-27.126999999999999</v>
      </c>
      <c r="M354">
        <v>3.5783999999999998E-3</v>
      </c>
      <c r="P354">
        <v>0.35656599999999999</v>
      </c>
      <c r="X354" s="72" t="s">
        <v>271</v>
      </c>
      <c r="Y354" s="72" t="s">
        <v>273</v>
      </c>
    </row>
    <row r="355" spans="1:25" x14ac:dyDescent="0.2">
      <c r="A355" s="72">
        <v>58</v>
      </c>
      <c r="B355" s="72" t="s">
        <v>269</v>
      </c>
      <c r="C355" s="72" t="s">
        <v>119</v>
      </c>
      <c r="D355">
        <v>0.69979999999999998</v>
      </c>
      <c r="E355">
        <v>57</v>
      </c>
      <c r="F355">
        <v>1</v>
      </c>
      <c r="G355">
        <v>57.5</v>
      </c>
      <c r="H355">
        <v>23.577999999999999</v>
      </c>
      <c r="I355">
        <v>1275</v>
      </c>
      <c r="J355">
        <v>-27.105</v>
      </c>
      <c r="M355">
        <v>3.5785000000000001E-3</v>
      </c>
      <c r="P355">
        <v>0.356574</v>
      </c>
      <c r="X355" s="72" t="s">
        <v>271</v>
      </c>
      <c r="Y355" s="72" t="s">
        <v>274</v>
      </c>
    </row>
    <row r="356" spans="1:25" x14ac:dyDescent="0.2">
      <c r="A356" s="72">
        <v>59</v>
      </c>
      <c r="B356" s="72" t="s">
        <v>269</v>
      </c>
      <c r="C356" s="72" t="s">
        <v>120</v>
      </c>
      <c r="D356">
        <v>0.81</v>
      </c>
      <c r="E356">
        <v>57</v>
      </c>
      <c r="F356">
        <v>1</v>
      </c>
      <c r="G356">
        <v>57.5</v>
      </c>
      <c r="H356">
        <v>23.577000000000002</v>
      </c>
      <c r="I356">
        <v>1275</v>
      </c>
      <c r="J356">
        <v>-27.106999999999999</v>
      </c>
      <c r="M356">
        <v>3.5785000000000001E-3</v>
      </c>
      <c r="P356">
        <v>0.35657299999999997</v>
      </c>
      <c r="X356" s="72" t="s">
        <v>271</v>
      </c>
      <c r="Y356" s="72" t="s">
        <v>275</v>
      </c>
    </row>
    <row r="357" spans="1:25" x14ac:dyDescent="0.2">
      <c r="A357" s="72">
        <v>1</v>
      </c>
      <c r="B357" s="72" t="s">
        <v>65</v>
      </c>
      <c r="C357" s="72" t="s">
        <v>43</v>
      </c>
      <c r="E357" s="72">
        <v>0</v>
      </c>
      <c r="F357" s="72">
        <v>1</v>
      </c>
      <c r="G357" s="72">
        <v>57.9</v>
      </c>
      <c r="H357" s="72">
        <v>75.632999999999996</v>
      </c>
      <c r="I357" s="72">
        <v>4106</v>
      </c>
      <c r="J357" s="72">
        <v>-27.003</v>
      </c>
      <c r="M357" s="72">
        <v>3.5788999999999999E-3</v>
      </c>
      <c r="P357" s="72">
        <v>0.35661100000000001</v>
      </c>
      <c r="X357" s="72" t="s">
        <v>184</v>
      </c>
      <c r="Y357" s="72" t="s">
        <v>185</v>
      </c>
    </row>
    <row r="358" spans="1:25" x14ac:dyDescent="0.2">
      <c r="A358" s="72">
        <v>50</v>
      </c>
      <c r="B358" s="72" t="s">
        <v>65</v>
      </c>
      <c r="C358" s="72" t="s">
        <v>111</v>
      </c>
      <c r="E358">
        <v>0</v>
      </c>
      <c r="F358">
        <v>1</v>
      </c>
      <c r="G358">
        <v>57.9</v>
      </c>
      <c r="H358">
        <v>77.554000000000002</v>
      </c>
      <c r="I358">
        <v>4206</v>
      </c>
      <c r="J358">
        <v>-26.997</v>
      </c>
      <c r="M358">
        <v>3.5788999999999999E-3</v>
      </c>
      <c r="P358">
        <v>0.35661399999999999</v>
      </c>
      <c r="X358" s="72" t="s">
        <v>184</v>
      </c>
      <c r="Y358" s="72" t="s">
        <v>261</v>
      </c>
    </row>
    <row r="359" spans="1:25" x14ac:dyDescent="0.2">
      <c r="A359" s="72">
        <v>51</v>
      </c>
      <c r="B359" s="72" t="s">
        <v>41</v>
      </c>
      <c r="C359" s="72" t="s">
        <v>112</v>
      </c>
      <c r="E359">
        <v>0</v>
      </c>
      <c r="F359">
        <v>1</v>
      </c>
      <c r="G359">
        <v>57.9</v>
      </c>
      <c r="H359">
        <v>77.778000000000006</v>
      </c>
      <c r="I359">
        <v>4223</v>
      </c>
      <c r="J359">
        <v>-27.004000000000001</v>
      </c>
      <c r="M359">
        <v>3.5788999999999999E-3</v>
      </c>
      <c r="P359">
        <v>0.35661100000000001</v>
      </c>
      <c r="X359" s="72" t="s">
        <v>184</v>
      </c>
      <c r="Y359" s="72" t="s">
        <v>262</v>
      </c>
    </row>
    <row r="360" spans="1:25" x14ac:dyDescent="0.2">
      <c r="A360" s="72">
        <v>9</v>
      </c>
      <c r="B360" s="72" t="s">
        <v>193</v>
      </c>
      <c r="C360" s="72" t="s">
        <v>51</v>
      </c>
      <c r="D360" s="72">
        <v>0.52</v>
      </c>
      <c r="E360" s="72">
        <v>33</v>
      </c>
      <c r="F360" s="72">
        <v>2</v>
      </c>
      <c r="G360" s="72">
        <v>105.3</v>
      </c>
      <c r="H360" s="72">
        <v>22.542000000000002</v>
      </c>
      <c r="I360" s="72">
        <v>1219</v>
      </c>
      <c r="J360" s="72">
        <v>-27.07</v>
      </c>
      <c r="M360" s="72">
        <v>3.5785999999999999E-3</v>
      </c>
      <c r="P360" s="72">
        <v>0.35658699999999999</v>
      </c>
      <c r="X360" s="72" t="s">
        <v>184</v>
      </c>
      <c r="Y360" s="72" t="s">
        <v>195</v>
      </c>
    </row>
    <row r="361" spans="1:25" x14ac:dyDescent="0.2">
      <c r="A361" s="72">
        <v>13</v>
      </c>
      <c r="B361" s="72" t="s">
        <v>199</v>
      </c>
      <c r="C361" s="72" t="s">
        <v>55</v>
      </c>
      <c r="D361" s="72">
        <v>0.53</v>
      </c>
      <c r="E361" s="72">
        <v>33</v>
      </c>
      <c r="F361" s="72">
        <v>2</v>
      </c>
      <c r="G361" s="72">
        <v>105.8</v>
      </c>
      <c r="H361" s="72">
        <v>22.596</v>
      </c>
      <c r="I361" s="72">
        <v>1220</v>
      </c>
      <c r="J361" s="72">
        <v>-27.07</v>
      </c>
      <c r="M361" s="72">
        <v>3.5785999999999999E-3</v>
      </c>
      <c r="P361" s="72">
        <v>0.35658699999999999</v>
      </c>
      <c r="X361" s="72" t="s">
        <v>184</v>
      </c>
      <c r="Y361" s="72" t="s">
        <v>201</v>
      </c>
    </row>
    <row r="362" spans="1:25" x14ac:dyDescent="0.2">
      <c r="A362" s="72">
        <v>38</v>
      </c>
      <c r="B362" s="72" t="s">
        <v>245</v>
      </c>
      <c r="C362" s="72" t="s">
        <v>99</v>
      </c>
      <c r="D362" s="72">
        <v>0.59</v>
      </c>
      <c r="E362" s="72">
        <v>33</v>
      </c>
      <c r="F362" s="72">
        <v>2</v>
      </c>
      <c r="G362" s="72">
        <v>106</v>
      </c>
      <c r="H362" s="72">
        <v>22.847000000000001</v>
      </c>
      <c r="I362" s="72">
        <v>1234</v>
      </c>
      <c r="J362" s="72">
        <v>-27.07</v>
      </c>
      <c r="M362" s="72">
        <v>3.5785999999999999E-3</v>
      </c>
      <c r="P362" s="72">
        <v>0.35658699999999999</v>
      </c>
      <c r="X362" s="72" t="s">
        <v>184</v>
      </c>
      <c r="Y362" s="72" t="s">
        <v>246</v>
      </c>
    </row>
    <row r="363" spans="1:25" x14ac:dyDescent="0.2">
      <c r="A363" s="72">
        <v>35</v>
      </c>
      <c r="B363" s="72" t="s">
        <v>239</v>
      </c>
      <c r="C363" s="72" t="s">
        <v>96</v>
      </c>
      <c r="D363" s="72">
        <v>0.53</v>
      </c>
      <c r="E363" s="72">
        <v>33</v>
      </c>
      <c r="F363" s="72">
        <v>2</v>
      </c>
      <c r="G363" s="72">
        <v>106.4</v>
      </c>
      <c r="H363" s="72">
        <v>22.831</v>
      </c>
      <c r="I363" s="72">
        <v>1232</v>
      </c>
      <c r="J363" s="72">
        <v>-27.07</v>
      </c>
      <c r="M363" s="72">
        <v>3.5785999999999999E-3</v>
      </c>
      <c r="P363" s="72">
        <v>0.35658699999999999</v>
      </c>
      <c r="X363" s="72" t="s">
        <v>184</v>
      </c>
      <c r="Y363" s="72" t="s">
        <v>240</v>
      </c>
    </row>
    <row r="364" spans="1:25" x14ac:dyDescent="0.2">
      <c r="A364" s="72">
        <v>46</v>
      </c>
      <c r="B364" s="72" t="s">
        <v>10</v>
      </c>
      <c r="C364" s="72" t="s">
        <v>107</v>
      </c>
      <c r="D364" s="72">
        <v>0.87</v>
      </c>
      <c r="E364">
        <v>50</v>
      </c>
      <c r="F364">
        <v>2</v>
      </c>
      <c r="G364">
        <v>106.6</v>
      </c>
      <c r="H364">
        <v>23.175000000000001</v>
      </c>
      <c r="I364">
        <v>1251</v>
      </c>
      <c r="J364">
        <v>-27.07</v>
      </c>
      <c r="M364">
        <v>3.5785999999999999E-3</v>
      </c>
      <c r="P364">
        <v>0.35658699999999999</v>
      </c>
      <c r="X364" s="72" t="s">
        <v>184</v>
      </c>
      <c r="Y364" s="72" t="s">
        <v>257</v>
      </c>
    </row>
    <row r="365" spans="1:25" x14ac:dyDescent="0.2">
      <c r="A365" s="72">
        <v>11</v>
      </c>
      <c r="B365" s="72" t="s">
        <v>196</v>
      </c>
      <c r="C365" s="72" t="s">
        <v>53</v>
      </c>
      <c r="D365" s="72">
        <v>0.48</v>
      </c>
      <c r="E365" s="72">
        <v>33</v>
      </c>
      <c r="F365" s="72">
        <v>2</v>
      </c>
      <c r="G365" s="72">
        <v>106.8</v>
      </c>
      <c r="H365" s="72">
        <v>22.492000000000001</v>
      </c>
      <c r="I365" s="72">
        <v>1218</v>
      </c>
      <c r="J365" s="72">
        <v>-27.07</v>
      </c>
      <c r="M365" s="72">
        <v>3.5785999999999999E-3</v>
      </c>
      <c r="P365" s="72">
        <v>0.35658699999999999</v>
      </c>
      <c r="X365" s="72" t="s">
        <v>184</v>
      </c>
      <c r="Y365" s="72" t="s">
        <v>198</v>
      </c>
    </row>
    <row r="366" spans="1:25" x14ac:dyDescent="0.2">
      <c r="A366" s="72">
        <v>14</v>
      </c>
      <c r="B366" s="72" t="s">
        <v>202</v>
      </c>
      <c r="C366" s="72" t="s">
        <v>56</v>
      </c>
      <c r="D366" s="72">
        <v>0.59</v>
      </c>
      <c r="E366" s="72">
        <v>33</v>
      </c>
      <c r="F366" s="72">
        <v>2</v>
      </c>
      <c r="G366" s="72">
        <v>106.8</v>
      </c>
      <c r="H366" s="72">
        <v>22.611000000000001</v>
      </c>
      <c r="I366" s="72">
        <v>1222</v>
      </c>
      <c r="J366" s="72">
        <v>-27.07</v>
      </c>
      <c r="M366" s="72">
        <v>3.5785999999999999E-3</v>
      </c>
      <c r="P366" s="72">
        <v>0.35658699999999999</v>
      </c>
      <c r="X366" s="72" t="s">
        <v>184</v>
      </c>
      <c r="Y366" s="72" t="s">
        <v>203</v>
      </c>
    </row>
    <row r="367" spans="1:25" x14ac:dyDescent="0.2">
      <c r="A367" s="72">
        <v>47</v>
      </c>
      <c r="B367" s="72" t="s">
        <v>11</v>
      </c>
      <c r="C367" s="72" t="s">
        <v>108</v>
      </c>
      <c r="D367" s="72">
        <v>0.21</v>
      </c>
      <c r="E367">
        <v>50</v>
      </c>
      <c r="F367">
        <v>2</v>
      </c>
      <c r="G367">
        <v>106.8</v>
      </c>
      <c r="H367">
        <v>23.193999999999999</v>
      </c>
      <c r="I367">
        <v>1253</v>
      </c>
      <c r="J367">
        <v>-27.07</v>
      </c>
      <c r="M367">
        <v>3.5785999999999999E-3</v>
      </c>
      <c r="P367">
        <v>0.35658699999999999</v>
      </c>
      <c r="X367" s="72" t="s">
        <v>184</v>
      </c>
      <c r="Y367" s="72" t="s">
        <v>258</v>
      </c>
    </row>
    <row r="368" spans="1:25" x14ac:dyDescent="0.2">
      <c r="A368" s="72">
        <v>58</v>
      </c>
      <c r="B368" s="72" t="s">
        <v>269</v>
      </c>
      <c r="C368" s="72" t="s">
        <v>119</v>
      </c>
      <c r="D368">
        <v>0.69979999999999998</v>
      </c>
      <c r="E368">
        <v>57</v>
      </c>
      <c r="F368">
        <v>2</v>
      </c>
      <c r="G368">
        <v>106.8</v>
      </c>
      <c r="H368">
        <v>23.606999999999999</v>
      </c>
      <c r="I368">
        <v>1273</v>
      </c>
      <c r="J368">
        <v>-27.07</v>
      </c>
      <c r="M368">
        <v>3.5785999999999999E-3</v>
      </c>
      <c r="P368">
        <v>0.35658699999999999</v>
      </c>
      <c r="X368" s="72" t="s">
        <v>271</v>
      </c>
      <c r="Y368" s="72" t="s">
        <v>274</v>
      </c>
    </row>
    <row r="369" spans="1:25" x14ac:dyDescent="0.2">
      <c r="A369" s="72">
        <v>29</v>
      </c>
      <c r="B369" s="72" t="s">
        <v>227</v>
      </c>
      <c r="C369" s="72" t="s">
        <v>21</v>
      </c>
      <c r="D369" s="72">
        <v>0.52</v>
      </c>
      <c r="E369" s="72">
        <v>33</v>
      </c>
      <c r="F369" s="72">
        <v>2</v>
      </c>
      <c r="G369" s="72">
        <v>107</v>
      </c>
      <c r="H369" s="72">
        <v>22.765000000000001</v>
      </c>
      <c r="I369" s="72">
        <v>1230</v>
      </c>
      <c r="J369" s="72">
        <v>-27.07</v>
      </c>
      <c r="M369" s="72">
        <v>3.5785999999999999E-3</v>
      </c>
      <c r="P369" s="72">
        <v>0.35658699999999999</v>
      </c>
      <c r="X369" s="72" t="s">
        <v>184</v>
      </c>
      <c r="Y369" s="72" t="s">
        <v>228</v>
      </c>
    </row>
    <row r="370" spans="1:25" x14ac:dyDescent="0.2">
      <c r="A370" s="72">
        <v>36</v>
      </c>
      <c r="B370" s="72" t="s">
        <v>241</v>
      </c>
      <c r="C370" s="72" t="s">
        <v>97</v>
      </c>
      <c r="D370" s="72">
        <v>0.53</v>
      </c>
      <c r="E370" s="72">
        <v>33</v>
      </c>
      <c r="F370" s="72">
        <v>2</v>
      </c>
      <c r="G370" s="72">
        <v>107</v>
      </c>
      <c r="H370" s="72">
        <v>22.861999999999998</v>
      </c>
      <c r="I370" s="72">
        <v>1235</v>
      </c>
      <c r="J370" s="72">
        <v>-27.07</v>
      </c>
      <c r="M370" s="72">
        <v>3.5785999999999999E-3</v>
      </c>
      <c r="P370" s="72">
        <v>0.35658699999999999</v>
      </c>
      <c r="X370" s="72" t="s">
        <v>184</v>
      </c>
      <c r="Y370" s="72" t="s">
        <v>242</v>
      </c>
    </row>
    <row r="371" spans="1:25" x14ac:dyDescent="0.2">
      <c r="A371" s="72">
        <v>40</v>
      </c>
      <c r="B371" s="72" t="s">
        <v>249</v>
      </c>
      <c r="C371" s="72" t="s">
        <v>101</v>
      </c>
      <c r="D371" s="72">
        <v>0.6</v>
      </c>
      <c r="E371" s="72">
        <v>33</v>
      </c>
      <c r="F371" s="72">
        <v>2</v>
      </c>
      <c r="G371" s="72">
        <v>107</v>
      </c>
      <c r="H371" s="72">
        <v>22.905999999999999</v>
      </c>
      <c r="I371" s="72">
        <v>1239</v>
      </c>
      <c r="J371" s="72">
        <v>-27.07</v>
      </c>
      <c r="M371" s="72">
        <v>3.5785999999999999E-3</v>
      </c>
      <c r="P371" s="72">
        <v>0.35658699999999999</v>
      </c>
      <c r="X371" s="72" t="s">
        <v>184</v>
      </c>
      <c r="Y371" s="72" t="s">
        <v>250</v>
      </c>
    </row>
    <row r="372" spans="1:25" x14ac:dyDescent="0.2">
      <c r="A372" s="72">
        <v>2</v>
      </c>
      <c r="B372" s="72" t="s">
        <v>17</v>
      </c>
      <c r="C372" s="72" t="s">
        <v>44</v>
      </c>
      <c r="D372" s="72">
        <v>0.55259999999999998</v>
      </c>
      <c r="E372" s="72">
        <v>57</v>
      </c>
      <c r="F372" s="72">
        <v>2</v>
      </c>
      <c r="G372" s="72">
        <v>107.2</v>
      </c>
      <c r="H372" s="72">
        <v>22.710999999999999</v>
      </c>
      <c r="I372" s="72">
        <v>1227</v>
      </c>
      <c r="J372" s="72">
        <v>-27.07</v>
      </c>
      <c r="M372" s="72">
        <v>3.5785999999999999E-3</v>
      </c>
      <c r="P372" s="72">
        <v>0.35658699999999999</v>
      </c>
      <c r="X372" s="72" t="s">
        <v>184</v>
      </c>
      <c r="Y372" s="72" t="s">
        <v>186</v>
      </c>
    </row>
    <row r="373" spans="1:25" x14ac:dyDescent="0.2">
      <c r="A373" s="72">
        <v>3</v>
      </c>
      <c r="B373" s="72" t="s">
        <v>17</v>
      </c>
      <c r="C373" s="72" t="s">
        <v>45</v>
      </c>
      <c r="D373" s="72">
        <v>0.63729999999999998</v>
      </c>
      <c r="E373" s="72">
        <v>57</v>
      </c>
      <c r="F373" s="72">
        <v>2</v>
      </c>
      <c r="G373" s="72">
        <v>107.2</v>
      </c>
      <c r="H373" s="72">
        <v>22.675999999999998</v>
      </c>
      <c r="I373" s="72">
        <v>1227</v>
      </c>
      <c r="J373" s="72">
        <v>-27.07</v>
      </c>
      <c r="M373" s="72">
        <v>3.5785999999999999E-3</v>
      </c>
      <c r="P373" s="72">
        <v>0.35658699999999999</v>
      </c>
      <c r="X373" s="72" t="s">
        <v>184</v>
      </c>
      <c r="Y373" s="72" t="s">
        <v>187</v>
      </c>
    </row>
    <row r="374" spans="1:25" x14ac:dyDescent="0.2">
      <c r="A374" s="72">
        <v>4</v>
      </c>
      <c r="B374" s="72" t="s">
        <v>12</v>
      </c>
      <c r="C374" s="72" t="s">
        <v>46</v>
      </c>
      <c r="D374" s="72">
        <v>0.52410000000000001</v>
      </c>
      <c r="E374" s="72">
        <v>57</v>
      </c>
      <c r="F374" s="72">
        <v>2</v>
      </c>
      <c r="G374" s="72">
        <v>107.2</v>
      </c>
      <c r="H374" s="72">
        <v>22.728999999999999</v>
      </c>
      <c r="I374" s="72">
        <v>1228</v>
      </c>
      <c r="J374" s="72">
        <v>-27.07</v>
      </c>
      <c r="M374" s="72">
        <v>3.5785999999999999E-3</v>
      </c>
      <c r="P374" s="72">
        <v>0.35658699999999999</v>
      </c>
      <c r="X374" s="72" t="s">
        <v>184</v>
      </c>
      <c r="Y374" s="72" t="s">
        <v>188</v>
      </c>
    </row>
    <row r="375" spans="1:25" x14ac:dyDescent="0.2">
      <c r="A375" s="72">
        <v>5</v>
      </c>
      <c r="B375" s="72" t="s">
        <v>12</v>
      </c>
      <c r="C375" s="72" t="s">
        <v>47</v>
      </c>
      <c r="D375" s="72">
        <v>0.49309999999999998</v>
      </c>
      <c r="E375" s="72">
        <v>57</v>
      </c>
      <c r="F375" s="72">
        <v>2</v>
      </c>
      <c r="G375" s="72">
        <v>107.2</v>
      </c>
      <c r="H375" s="72">
        <v>22.734000000000002</v>
      </c>
      <c r="I375" s="72">
        <v>1231</v>
      </c>
      <c r="J375" s="72">
        <v>-27.07</v>
      </c>
      <c r="M375" s="72">
        <v>3.5785999999999999E-3</v>
      </c>
      <c r="P375" s="72">
        <v>0.35658699999999999</v>
      </c>
      <c r="X375" s="72" t="s">
        <v>184</v>
      </c>
      <c r="Y375" s="72" t="s">
        <v>189</v>
      </c>
    </row>
    <row r="376" spans="1:25" x14ac:dyDescent="0.2">
      <c r="A376" s="72">
        <v>6</v>
      </c>
      <c r="B376" s="72" t="s">
        <v>190</v>
      </c>
      <c r="C376" s="72" t="s">
        <v>48</v>
      </c>
      <c r="D376" s="72">
        <v>0.55000000000000004</v>
      </c>
      <c r="E376" s="72">
        <v>33</v>
      </c>
      <c r="F376" s="72">
        <v>2</v>
      </c>
      <c r="G376" s="72">
        <v>107.2</v>
      </c>
      <c r="H376" s="72">
        <v>22.497</v>
      </c>
      <c r="I376" s="72">
        <v>1217</v>
      </c>
      <c r="J376" s="72">
        <v>-27.07</v>
      </c>
      <c r="M376" s="72">
        <v>3.5785999999999999E-3</v>
      </c>
      <c r="P376" s="72">
        <v>0.35658699999999999</v>
      </c>
      <c r="X376" s="72" t="s">
        <v>184</v>
      </c>
      <c r="Y376" s="72" t="s">
        <v>191</v>
      </c>
    </row>
    <row r="377" spans="1:25" x14ac:dyDescent="0.2">
      <c r="A377" s="72">
        <v>7</v>
      </c>
      <c r="B377" s="72" t="s">
        <v>190</v>
      </c>
      <c r="C377" s="72" t="s">
        <v>49</v>
      </c>
      <c r="D377" s="72">
        <v>0.59</v>
      </c>
      <c r="E377" s="72">
        <v>33</v>
      </c>
      <c r="F377" s="72">
        <v>2</v>
      </c>
      <c r="G377" s="72">
        <v>107.2</v>
      </c>
      <c r="H377" s="72">
        <v>22.504000000000001</v>
      </c>
      <c r="I377" s="72">
        <v>1217</v>
      </c>
      <c r="J377" s="72">
        <v>-27.07</v>
      </c>
      <c r="M377" s="72">
        <v>3.5785999999999999E-3</v>
      </c>
      <c r="P377" s="72">
        <v>0.35658699999999999</v>
      </c>
      <c r="X377" s="72" t="s">
        <v>184</v>
      </c>
      <c r="Y377" s="72" t="s">
        <v>192</v>
      </c>
    </row>
    <row r="378" spans="1:25" x14ac:dyDescent="0.2">
      <c r="A378" s="72">
        <v>8</v>
      </c>
      <c r="B378" s="72" t="s">
        <v>193</v>
      </c>
      <c r="C378" s="72" t="s">
        <v>50</v>
      </c>
      <c r="D378" s="72">
        <v>0.53</v>
      </c>
      <c r="E378" s="72">
        <v>33</v>
      </c>
      <c r="F378" s="72">
        <v>2</v>
      </c>
      <c r="G378" s="72">
        <v>107.2</v>
      </c>
      <c r="H378" s="72">
        <v>22.414999999999999</v>
      </c>
      <c r="I378" s="72">
        <v>1215</v>
      </c>
      <c r="J378" s="72">
        <v>-27.07</v>
      </c>
      <c r="M378" s="72">
        <v>3.5785999999999999E-3</v>
      </c>
      <c r="P378" s="72">
        <v>0.35658699999999999</v>
      </c>
      <c r="X378" s="72" t="s">
        <v>184</v>
      </c>
      <c r="Y378" s="72" t="s">
        <v>194</v>
      </c>
    </row>
    <row r="379" spans="1:25" x14ac:dyDescent="0.2">
      <c r="A379" s="72">
        <v>10</v>
      </c>
      <c r="B379" s="72" t="s">
        <v>196</v>
      </c>
      <c r="C379" s="72" t="s">
        <v>52</v>
      </c>
      <c r="D379" s="72">
        <v>0.5</v>
      </c>
      <c r="E379" s="72">
        <v>33</v>
      </c>
      <c r="F379" s="72">
        <v>2</v>
      </c>
      <c r="G379" s="72">
        <v>107.2</v>
      </c>
      <c r="H379" s="72">
        <v>22.530999999999999</v>
      </c>
      <c r="I379" s="72">
        <v>1216</v>
      </c>
      <c r="J379" s="72">
        <v>-27.07</v>
      </c>
      <c r="M379" s="72">
        <v>3.5785999999999999E-3</v>
      </c>
      <c r="P379" s="72">
        <v>0.35658699999999999</v>
      </c>
      <c r="X379" s="72" t="s">
        <v>184</v>
      </c>
      <c r="Y379" s="72" t="s">
        <v>197</v>
      </c>
    </row>
    <row r="380" spans="1:25" x14ac:dyDescent="0.2">
      <c r="A380" s="72">
        <v>12</v>
      </c>
      <c r="B380" s="72" t="s">
        <v>199</v>
      </c>
      <c r="C380" s="72" t="s">
        <v>54</v>
      </c>
      <c r="D380" s="72">
        <v>0.55000000000000004</v>
      </c>
      <c r="E380" s="72">
        <v>33</v>
      </c>
      <c r="F380" s="72">
        <v>2</v>
      </c>
      <c r="G380" s="72">
        <v>107.2</v>
      </c>
      <c r="H380" s="72">
        <v>22.591000000000001</v>
      </c>
      <c r="I380" s="72">
        <v>1223</v>
      </c>
      <c r="J380" s="72">
        <v>-27.07</v>
      </c>
      <c r="M380" s="72">
        <v>3.5785999999999999E-3</v>
      </c>
      <c r="P380" s="72">
        <v>0.35658699999999999</v>
      </c>
      <c r="X380" s="72" t="s">
        <v>184</v>
      </c>
      <c r="Y380" s="72" t="s">
        <v>200</v>
      </c>
    </row>
    <row r="381" spans="1:25" x14ac:dyDescent="0.2">
      <c r="A381" s="72">
        <v>15</v>
      </c>
      <c r="B381" s="72" t="s">
        <v>202</v>
      </c>
      <c r="C381" s="72" t="s">
        <v>57</v>
      </c>
      <c r="D381" s="72">
        <v>0.54</v>
      </c>
      <c r="E381" s="72">
        <v>33</v>
      </c>
      <c r="F381" s="72">
        <v>2</v>
      </c>
      <c r="G381" s="72">
        <v>107.2</v>
      </c>
      <c r="H381" s="72">
        <v>22.626000000000001</v>
      </c>
      <c r="I381" s="72">
        <v>1225</v>
      </c>
      <c r="J381" s="72">
        <v>-27.07</v>
      </c>
      <c r="M381" s="72">
        <v>3.5785999999999999E-3</v>
      </c>
      <c r="P381" s="72">
        <v>0.35658699999999999</v>
      </c>
      <c r="X381" s="72" t="s">
        <v>184</v>
      </c>
      <c r="Y381" s="72" t="s">
        <v>204</v>
      </c>
    </row>
    <row r="382" spans="1:25" x14ac:dyDescent="0.2">
      <c r="A382" s="72">
        <v>17</v>
      </c>
      <c r="B382" s="72" t="s">
        <v>207</v>
      </c>
      <c r="C382" s="72" t="s">
        <v>59</v>
      </c>
      <c r="D382" s="72">
        <v>0.54</v>
      </c>
      <c r="E382" s="72">
        <v>33</v>
      </c>
      <c r="F382" s="72">
        <v>2</v>
      </c>
      <c r="G382" s="72">
        <v>107.2</v>
      </c>
      <c r="H382" s="72">
        <v>22.57</v>
      </c>
      <c r="I382" s="72">
        <v>1221</v>
      </c>
      <c r="J382" s="72">
        <v>-27.07</v>
      </c>
      <c r="M382" s="72">
        <v>3.5785999999999999E-3</v>
      </c>
      <c r="P382" s="72">
        <v>0.35658699999999999</v>
      </c>
      <c r="X382" s="72" t="s">
        <v>184</v>
      </c>
      <c r="Y382" s="72" t="s">
        <v>208</v>
      </c>
    </row>
    <row r="383" spans="1:25" x14ac:dyDescent="0.2">
      <c r="A383" s="72">
        <v>18</v>
      </c>
      <c r="B383" s="72" t="s">
        <v>209</v>
      </c>
      <c r="C383" s="72" t="s">
        <v>60</v>
      </c>
      <c r="D383" s="72">
        <v>0.57999999999999996</v>
      </c>
      <c r="E383" s="72">
        <v>33</v>
      </c>
      <c r="F383" s="72">
        <v>2</v>
      </c>
      <c r="G383" s="72">
        <v>107.2</v>
      </c>
      <c r="H383" s="72">
        <v>22.704999999999998</v>
      </c>
      <c r="I383" s="72">
        <v>1228</v>
      </c>
      <c r="J383" s="72">
        <v>-27.07</v>
      </c>
      <c r="M383" s="72">
        <v>3.5785999999999999E-3</v>
      </c>
      <c r="P383" s="72">
        <v>0.35658699999999999</v>
      </c>
      <c r="X383" s="72" t="s">
        <v>184</v>
      </c>
      <c r="Y383" s="72" t="s">
        <v>210</v>
      </c>
    </row>
    <row r="384" spans="1:25" x14ac:dyDescent="0.2">
      <c r="A384" s="72">
        <v>19</v>
      </c>
      <c r="B384" s="72" t="s">
        <v>211</v>
      </c>
      <c r="C384" s="72" t="s">
        <v>61</v>
      </c>
      <c r="D384" s="72">
        <v>0.57999999999999996</v>
      </c>
      <c r="E384" s="72">
        <v>33</v>
      </c>
      <c r="F384" s="72">
        <v>2</v>
      </c>
      <c r="G384" s="72">
        <v>107.2</v>
      </c>
      <c r="H384" s="72">
        <v>22.704000000000001</v>
      </c>
      <c r="I384" s="72">
        <v>1227</v>
      </c>
      <c r="J384" s="72">
        <v>-27.07</v>
      </c>
      <c r="M384" s="72">
        <v>3.5785999999999999E-3</v>
      </c>
      <c r="P384" s="72">
        <v>0.35658699999999999</v>
      </c>
      <c r="X384" s="72" t="s">
        <v>184</v>
      </c>
      <c r="Y384" s="72" t="s">
        <v>212</v>
      </c>
    </row>
    <row r="385" spans="1:25" x14ac:dyDescent="0.2">
      <c r="A385" s="72">
        <v>20</v>
      </c>
      <c r="B385" s="72" t="s">
        <v>213</v>
      </c>
      <c r="C385" s="72" t="s">
        <v>62</v>
      </c>
      <c r="D385" s="72">
        <v>0.56999999999999995</v>
      </c>
      <c r="E385" s="72">
        <v>33</v>
      </c>
      <c r="F385" s="72">
        <v>2</v>
      </c>
      <c r="G385" s="72">
        <v>107.2</v>
      </c>
      <c r="H385" s="72">
        <v>22.651</v>
      </c>
      <c r="I385" s="72">
        <v>1225</v>
      </c>
      <c r="J385" s="72">
        <v>-27.07</v>
      </c>
      <c r="M385" s="72">
        <v>3.5785999999999999E-3</v>
      </c>
      <c r="P385" s="72">
        <v>0.35658699999999999</v>
      </c>
      <c r="X385" s="72" t="s">
        <v>184</v>
      </c>
      <c r="Y385" s="72" t="s">
        <v>214</v>
      </c>
    </row>
    <row r="386" spans="1:25" x14ac:dyDescent="0.2">
      <c r="A386" s="72">
        <v>21</v>
      </c>
      <c r="B386" s="72" t="s">
        <v>215</v>
      </c>
      <c r="C386" s="72" t="s">
        <v>63</v>
      </c>
      <c r="D386" s="72">
        <v>0.59</v>
      </c>
      <c r="E386" s="72">
        <v>33</v>
      </c>
      <c r="F386" s="72">
        <v>2</v>
      </c>
      <c r="G386" s="72">
        <v>107.2</v>
      </c>
      <c r="H386" s="72">
        <v>22.689</v>
      </c>
      <c r="I386" s="72">
        <v>1228</v>
      </c>
      <c r="J386" s="72">
        <v>-27.07</v>
      </c>
      <c r="M386" s="72">
        <v>3.5785999999999999E-3</v>
      </c>
      <c r="P386" s="72">
        <v>0.35658699999999999</v>
      </c>
      <c r="X386" s="72" t="s">
        <v>184</v>
      </c>
      <c r="Y386" s="72" t="s">
        <v>216</v>
      </c>
    </row>
    <row r="387" spans="1:25" x14ac:dyDescent="0.2">
      <c r="A387" s="72">
        <v>22</v>
      </c>
      <c r="B387" s="72" t="s">
        <v>17</v>
      </c>
      <c r="C387" s="72" t="s">
        <v>64</v>
      </c>
      <c r="D387" s="72">
        <v>0.46660000000000001</v>
      </c>
      <c r="E387" s="72">
        <v>50</v>
      </c>
      <c r="F387" s="72">
        <v>2</v>
      </c>
      <c r="G387" s="72">
        <v>107.2</v>
      </c>
      <c r="H387" s="72">
        <v>22.914999999999999</v>
      </c>
      <c r="I387" s="72">
        <v>1238</v>
      </c>
      <c r="J387" s="72">
        <v>-27.07</v>
      </c>
      <c r="M387" s="72">
        <v>3.5785999999999999E-3</v>
      </c>
      <c r="P387" s="72">
        <v>0.35658699999999999</v>
      </c>
      <c r="X387" s="72" t="s">
        <v>184</v>
      </c>
      <c r="Y387" s="72" t="s">
        <v>217</v>
      </c>
    </row>
    <row r="388" spans="1:25" x14ac:dyDescent="0.2">
      <c r="A388" s="72">
        <v>23</v>
      </c>
      <c r="B388" s="72" t="s">
        <v>17</v>
      </c>
      <c r="C388" s="72" t="s">
        <v>14</v>
      </c>
      <c r="D388" s="72">
        <v>0.62290000000000001</v>
      </c>
      <c r="E388" s="72">
        <v>50</v>
      </c>
      <c r="F388" s="72">
        <v>2</v>
      </c>
      <c r="G388" s="72">
        <v>107.2</v>
      </c>
      <c r="H388" s="72">
        <v>22.981999999999999</v>
      </c>
      <c r="I388" s="72">
        <v>1240</v>
      </c>
      <c r="J388" s="72">
        <v>-27.07</v>
      </c>
      <c r="M388" s="72">
        <v>3.5785999999999999E-3</v>
      </c>
      <c r="P388" s="72">
        <v>0.35658699999999999</v>
      </c>
      <c r="X388" s="72" t="s">
        <v>184</v>
      </c>
      <c r="Y388" s="72" t="s">
        <v>218</v>
      </c>
    </row>
    <row r="389" spans="1:25" x14ac:dyDescent="0.2">
      <c r="A389" s="72">
        <v>24</v>
      </c>
      <c r="B389" s="72" t="s">
        <v>12</v>
      </c>
      <c r="C389" s="72" t="s">
        <v>15</v>
      </c>
      <c r="D389" s="72">
        <v>0.53</v>
      </c>
      <c r="E389" s="72">
        <v>50</v>
      </c>
      <c r="F389" s="72">
        <v>2</v>
      </c>
      <c r="G389" s="72">
        <v>107.2</v>
      </c>
      <c r="H389" s="72">
        <v>22.969000000000001</v>
      </c>
      <c r="I389" s="72">
        <v>1239</v>
      </c>
      <c r="J389" s="72">
        <v>-27.07</v>
      </c>
      <c r="M389" s="72">
        <v>3.5785999999999999E-3</v>
      </c>
      <c r="P389" s="72">
        <v>0.35658699999999999</v>
      </c>
      <c r="X389" s="72" t="s">
        <v>184</v>
      </c>
      <c r="Y389" s="72" t="s">
        <v>219</v>
      </c>
    </row>
    <row r="390" spans="1:25" x14ac:dyDescent="0.2">
      <c r="A390" s="72">
        <v>25</v>
      </c>
      <c r="B390" s="72" t="s">
        <v>12</v>
      </c>
      <c r="C390" s="72" t="s">
        <v>16</v>
      </c>
      <c r="D390" s="72">
        <v>0.62</v>
      </c>
      <c r="E390" s="72">
        <v>50</v>
      </c>
      <c r="F390" s="72">
        <v>2</v>
      </c>
      <c r="G390" s="72">
        <v>107.2</v>
      </c>
      <c r="H390" s="72">
        <v>22.984000000000002</v>
      </c>
      <c r="I390" s="72">
        <v>1242</v>
      </c>
      <c r="J390" s="72">
        <v>-27.07</v>
      </c>
      <c r="M390" s="72">
        <v>3.5785999999999999E-3</v>
      </c>
      <c r="P390" s="72">
        <v>0.35658699999999999</v>
      </c>
      <c r="X390" s="72" t="s">
        <v>184</v>
      </c>
      <c r="Y390" s="72" t="s">
        <v>220</v>
      </c>
    </row>
    <row r="391" spans="1:25" x14ac:dyDescent="0.2">
      <c r="A391" s="72">
        <v>26</v>
      </c>
      <c r="B391" s="72" t="s">
        <v>221</v>
      </c>
      <c r="C391" s="72" t="s">
        <v>18</v>
      </c>
      <c r="D391" s="72">
        <v>0.61</v>
      </c>
      <c r="E391" s="72">
        <v>33</v>
      </c>
      <c r="F391" s="72">
        <v>2</v>
      </c>
      <c r="G391" s="72">
        <v>107.2</v>
      </c>
      <c r="H391" s="72">
        <v>22.76</v>
      </c>
      <c r="I391" s="72">
        <v>1232</v>
      </c>
      <c r="J391" s="72">
        <v>-27.07</v>
      </c>
      <c r="M391" s="72">
        <v>3.5785999999999999E-3</v>
      </c>
      <c r="P391" s="72">
        <v>0.35658699999999999</v>
      </c>
      <c r="X391" s="72" t="s">
        <v>184</v>
      </c>
      <c r="Y391" s="72" t="s">
        <v>222</v>
      </c>
    </row>
    <row r="392" spans="1:25" x14ac:dyDescent="0.2">
      <c r="A392" s="72">
        <v>27</v>
      </c>
      <c r="B392" s="72" t="s">
        <v>223</v>
      </c>
      <c r="C392" s="72" t="s">
        <v>19</v>
      </c>
      <c r="D392" s="72">
        <v>0.48</v>
      </c>
      <c r="E392" s="72">
        <v>33</v>
      </c>
      <c r="F392" s="72">
        <v>2</v>
      </c>
      <c r="G392" s="72">
        <v>107.2</v>
      </c>
      <c r="H392" s="72">
        <v>22.687999999999999</v>
      </c>
      <c r="I392" s="72">
        <v>1228</v>
      </c>
      <c r="J392" s="72">
        <v>-27.07</v>
      </c>
      <c r="M392" s="72">
        <v>3.5785999999999999E-3</v>
      </c>
      <c r="P392" s="72">
        <v>0.35658699999999999</v>
      </c>
      <c r="X392" s="72" t="s">
        <v>184</v>
      </c>
      <c r="Y392" s="72" t="s">
        <v>224</v>
      </c>
    </row>
    <row r="393" spans="1:25" x14ac:dyDescent="0.2">
      <c r="A393" s="72">
        <v>28</v>
      </c>
      <c r="B393" s="72" t="s">
        <v>225</v>
      </c>
      <c r="C393" s="72" t="s">
        <v>20</v>
      </c>
      <c r="D393" s="72">
        <v>0.47</v>
      </c>
      <c r="E393" s="72">
        <v>33</v>
      </c>
      <c r="F393" s="72">
        <v>2</v>
      </c>
      <c r="G393" s="72">
        <v>107.2</v>
      </c>
      <c r="H393" s="72">
        <v>22.678000000000001</v>
      </c>
      <c r="I393" s="72">
        <v>1225</v>
      </c>
      <c r="J393" s="72">
        <v>-27.07</v>
      </c>
      <c r="M393" s="72">
        <v>3.5785999999999999E-3</v>
      </c>
      <c r="P393" s="72">
        <v>0.35658699999999999</v>
      </c>
      <c r="X393" s="72" t="s">
        <v>184</v>
      </c>
      <c r="Y393" s="72" t="s">
        <v>226</v>
      </c>
    </row>
    <row r="394" spans="1:25" x14ac:dyDescent="0.2">
      <c r="A394" s="72">
        <v>30</v>
      </c>
      <c r="B394" s="72" t="s">
        <v>229</v>
      </c>
      <c r="C394" s="72" t="s">
        <v>22</v>
      </c>
      <c r="D394" s="72">
        <v>0.45</v>
      </c>
      <c r="E394" s="72">
        <v>33</v>
      </c>
      <c r="F394" s="72">
        <v>2</v>
      </c>
      <c r="G394" s="72">
        <v>107.2</v>
      </c>
      <c r="H394" s="72">
        <v>22.739000000000001</v>
      </c>
      <c r="I394" s="72">
        <v>1230</v>
      </c>
      <c r="J394" s="72">
        <v>-27.07</v>
      </c>
      <c r="M394" s="72">
        <v>3.5785999999999999E-3</v>
      </c>
      <c r="P394" s="72">
        <v>0.35658699999999999</v>
      </c>
      <c r="X394" s="72" t="s">
        <v>184</v>
      </c>
      <c r="Y394" s="72" t="s">
        <v>230</v>
      </c>
    </row>
    <row r="395" spans="1:25" x14ac:dyDescent="0.2">
      <c r="A395" s="72">
        <v>31</v>
      </c>
      <c r="B395" s="72" t="s">
        <v>231</v>
      </c>
      <c r="C395" s="72" t="s">
        <v>92</v>
      </c>
      <c r="D395" s="72">
        <v>0.56999999999999995</v>
      </c>
      <c r="E395" s="72">
        <v>33</v>
      </c>
      <c r="F395" s="72">
        <v>2</v>
      </c>
      <c r="G395" s="72">
        <v>107.2</v>
      </c>
      <c r="H395" s="72">
        <v>22.838000000000001</v>
      </c>
      <c r="I395" s="72">
        <v>1234</v>
      </c>
      <c r="J395" s="72">
        <v>-27.07</v>
      </c>
      <c r="M395" s="72">
        <v>3.5785999999999999E-3</v>
      </c>
      <c r="P395" s="72">
        <v>0.35658699999999999</v>
      </c>
      <c r="X395" s="72" t="s">
        <v>184</v>
      </c>
      <c r="Y395" s="72" t="s">
        <v>232</v>
      </c>
    </row>
    <row r="396" spans="1:25" x14ac:dyDescent="0.2">
      <c r="A396" s="72">
        <v>32</v>
      </c>
      <c r="B396" s="72" t="s">
        <v>233</v>
      </c>
      <c r="C396" s="72" t="s">
        <v>93</v>
      </c>
      <c r="D396" s="72">
        <v>0.48</v>
      </c>
      <c r="E396" s="72">
        <v>33</v>
      </c>
      <c r="F396" s="72">
        <v>2</v>
      </c>
      <c r="G396" s="72">
        <v>107.2</v>
      </c>
      <c r="H396" s="72">
        <v>22.812000000000001</v>
      </c>
      <c r="I396" s="72">
        <v>1233</v>
      </c>
      <c r="J396" s="72">
        <v>-27.07</v>
      </c>
      <c r="M396" s="72">
        <v>3.5785999999999999E-3</v>
      </c>
      <c r="P396" s="72">
        <v>0.35658699999999999</v>
      </c>
      <c r="X396" s="72" t="s">
        <v>184</v>
      </c>
      <c r="Y396" s="72" t="s">
        <v>234</v>
      </c>
    </row>
    <row r="397" spans="1:25" x14ac:dyDescent="0.2">
      <c r="A397" s="72">
        <v>33</v>
      </c>
      <c r="B397" s="72" t="s">
        <v>235</v>
      </c>
      <c r="C397" s="72" t="s">
        <v>94</v>
      </c>
      <c r="D397" s="72">
        <v>0.51</v>
      </c>
      <c r="E397" s="72">
        <v>33</v>
      </c>
      <c r="F397" s="72">
        <v>2</v>
      </c>
      <c r="G397" s="72">
        <v>107.2</v>
      </c>
      <c r="H397" s="72">
        <v>22.846</v>
      </c>
      <c r="I397" s="72">
        <v>1235</v>
      </c>
      <c r="J397" s="72">
        <v>-27.07</v>
      </c>
      <c r="M397" s="72">
        <v>3.5785999999999999E-3</v>
      </c>
      <c r="P397" s="72">
        <v>0.35658699999999999</v>
      </c>
      <c r="X397" s="72" t="s">
        <v>184</v>
      </c>
      <c r="Y397" s="72" t="s">
        <v>236</v>
      </c>
    </row>
    <row r="398" spans="1:25" x14ac:dyDescent="0.2">
      <c r="A398" s="72">
        <v>34</v>
      </c>
      <c r="B398" s="72" t="s">
        <v>237</v>
      </c>
      <c r="C398" s="72" t="s">
        <v>95</v>
      </c>
      <c r="D398" s="72">
        <v>0.54</v>
      </c>
      <c r="E398" s="72">
        <v>33</v>
      </c>
      <c r="F398" s="72">
        <v>2</v>
      </c>
      <c r="G398" s="72">
        <v>107.2</v>
      </c>
      <c r="H398" s="72">
        <v>22.870999999999999</v>
      </c>
      <c r="I398" s="72">
        <v>1236</v>
      </c>
      <c r="J398" s="72">
        <v>-27.07</v>
      </c>
      <c r="M398" s="72">
        <v>3.5785999999999999E-3</v>
      </c>
      <c r="P398" s="72">
        <v>0.35658699999999999</v>
      </c>
      <c r="X398" s="72" t="s">
        <v>184</v>
      </c>
      <c r="Y398" s="72" t="s">
        <v>238</v>
      </c>
    </row>
    <row r="399" spans="1:25" x14ac:dyDescent="0.2">
      <c r="A399" s="72">
        <v>37</v>
      </c>
      <c r="B399" s="72" t="s">
        <v>243</v>
      </c>
      <c r="C399" s="72" t="s">
        <v>98</v>
      </c>
      <c r="D399" s="72">
        <v>0.59</v>
      </c>
      <c r="E399" s="72">
        <v>33</v>
      </c>
      <c r="F399" s="72">
        <v>2</v>
      </c>
      <c r="G399" s="72">
        <v>107.2</v>
      </c>
      <c r="H399" s="72">
        <v>22.835000000000001</v>
      </c>
      <c r="I399" s="72">
        <v>1234</v>
      </c>
      <c r="J399" s="72">
        <v>-27.07</v>
      </c>
      <c r="M399" s="72">
        <v>3.5785999999999999E-3</v>
      </c>
      <c r="P399" s="72">
        <v>0.35658699999999999</v>
      </c>
      <c r="X399" s="72" t="s">
        <v>184</v>
      </c>
      <c r="Y399" s="72" t="s">
        <v>244</v>
      </c>
    </row>
    <row r="400" spans="1:25" x14ac:dyDescent="0.2">
      <c r="A400" s="72">
        <v>39</v>
      </c>
      <c r="B400" s="72" t="s">
        <v>247</v>
      </c>
      <c r="C400" s="72" t="s">
        <v>100</v>
      </c>
      <c r="D400" s="72">
        <v>0.5</v>
      </c>
      <c r="E400" s="72">
        <v>33</v>
      </c>
      <c r="F400" s="72">
        <v>2</v>
      </c>
      <c r="G400" s="72">
        <v>107.2</v>
      </c>
      <c r="H400" s="72">
        <v>22.98</v>
      </c>
      <c r="I400" s="72">
        <v>1244</v>
      </c>
      <c r="J400" s="72">
        <v>-27.07</v>
      </c>
      <c r="M400" s="72">
        <v>3.5785999999999999E-3</v>
      </c>
      <c r="P400" s="72">
        <v>0.35658699999999999</v>
      </c>
      <c r="X400" s="72" t="s">
        <v>184</v>
      </c>
      <c r="Y400" s="72" t="s">
        <v>248</v>
      </c>
    </row>
    <row r="401" spans="1:25" x14ac:dyDescent="0.2">
      <c r="A401" s="72">
        <v>41</v>
      </c>
      <c r="B401" s="72" t="s">
        <v>251</v>
      </c>
      <c r="C401" s="72" t="s">
        <v>102</v>
      </c>
      <c r="D401" s="72">
        <v>0.49</v>
      </c>
      <c r="E401" s="72">
        <v>33</v>
      </c>
      <c r="F401" s="72">
        <v>2</v>
      </c>
      <c r="G401" s="72">
        <v>107.2</v>
      </c>
      <c r="H401" s="72">
        <v>22.884</v>
      </c>
      <c r="I401" s="72">
        <v>1239</v>
      </c>
      <c r="J401" s="72">
        <v>-27.07</v>
      </c>
      <c r="M401" s="72">
        <v>3.5785999999999999E-3</v>
      </c>
      <c r="P401" s="72">
        <v>0.35658699999999999</v>
      </c>
      <c r="X401" s="72" t="s">
        <v>184</v>
      </c>
      <c r="Y401" s="72" t="s">
        <v>252</v>
      </c>
    </row>
    <row r="402" spans="1:25" x14ac:dyDescent="0.2">
      <c r="A402" s="72">
        <v>42</v>
      </c>
      <c r="B402" s="72" t="s">
        <v>17</v>
      </c>
      <c r="C402" s="72" t="s">
        <v>103</v>
      </c>
      <c r="D402" s="72">
        <v>0.55369999999999997</v>
      </c>
      <c r="E402">
        <v>57</v>
      </c>
      <c r="F402">
        <v>2</v>
      </c>
      <c r="G402">
        <v>107.2</v>
      </c>
      <c r="H402">
        <v>23.231999999999999</v>
      </c>
      <c r="I402">
        <v>1252</v>
      </c>
      <c r="J402">
        <v>-27.07</v>
      </c>
      <c r="M402">
        <v>3.5785999999999999E-3</v>
      </c>
      <c r="P402">
        <v>0.35658699999999999</v>
      </c>
      <c r="X402" s="72" t="s">
        <v>184</v>
      </c>
      <c r="Y402" s="72" t="s">
        <v>253</v>
      </c>
    </row>
    <row r="403" spans="1:25" x14ac:dyDescent="0.2">
      <c r="A403" s="72">
        <v>43</v>
      </c>
      <c r="B403" s="72" t="s">
        <v>17</v>
      </c>
      <c r="C403" s="72" t="s">
        <v>104</v>
      </c>
      <c r="D403" s="72">
        <v>0.64159999999999995</v>
      </c>
      <c r="E403">
        <v>57</v>
      </c>
      <c r="F403">
        <v>2</v>
      </c>
      <c r="G403">
        <v>107.2</v>
      </c>
      <c r="H403">
        <v>23.263999999999999</v>
      </c>
      <c r="I403">
        <v>1257</v>
      </c>
      <c r="J403">
        <v>-27.07</v>
      </c>
      <c r="M403">
        <v>3.5785999999999999E-3</v>
      </c>
      <c r="P403">
        <v>0.35658699999999999</v>
      </c>
      <c r="X403" s="72" t="s">
        <v>184</v>
      </c>
      <c r="Y403" s="72" t="s">
        <v>254</v>
      </c>
    </row>
    <row r="404" spans="1:25" x14ac:dyDescent="0.2">
      <c r="A404" s="72">
        <v>44</v>
      </c>
      <c r="B404" s="72" t="s">
        <v>12</v>
      </c>
      <c r="C404" s="72" t="s">
        <v>105</v>
      </c>
      <c r="D404" s="72">
        <v>0.52580000000000005</v>
      </c>
      <c r="E404">
        <v>57</v>
      </c>
      <c r="F404">
        <v>2</v>
      </c>
      <c r="G404">
        <v>107.2</v>
      </c>
      <c r="H404">
        <v>23.242999999999999</v>
      </c>
      <c r="I404">
        <v>1254</v>
      </c>
      <c r="J404">
        <v>-27.07</v>
      </c>
      <c r="M404">
        <v>3.5785999999999999E-3</v>
      </c>
      <c r="P404">
        <v>0.35658699999999999</v>
      </c>
      <c r="X404" s="72" t="s">
        <v>184</v>
      </c>
      <c r="Y404" s="72" t="s">
        <v>255</v>
      </c>
    </row>
    <row r="405" spans="1:25" x14ac:dyDescent="0.2">
      <c r="A405" s="72">
        <v>45</v>
      </c>
      <c r="B405" s="72" t="s">
        <v>12</v>
      </c>
      <c r="C405" s="72" t="s">
        <v>106</v>
      </c>
      <c r="D405" s="72">
        <v>0.62739999999999996</v>
      </c>
      <c r="E405">
        <v>57</v>
      </c>
      <c r="F405">
        <v>2</v>
      </c>
      <c r="G405">
        <v>107.2</v>
      </c>
      <c r="H405">
        <v>23.23</v>
      </c>
      <c r="I405">
        <v>1253</v>
      </c>
      <c r="J405">
        <v>-27.07</v>
      </c>
      <c r="M405">
        <v>3.5785999999999999E-3</v>
      </c>
      <c r="P405">
        <v>0.35658699999999999</v>
      </c>
      <c r="X405" s="72" t="s">
        <v>184</v>
      </c>
      <c r="Y405" s="72" t="s">
        <v>256</v>
      </c>
    </row>
    <row r="406" spans="1:25" x14ac:dyDescent="0.2">
      <c r="A406" s="72">
        <v>48</v>
      </c>
      <c r="B406" s="72" t="s">
        <v>12</v>
      </c>
      <c r="C406" s="72" t="s">
        <v>109</v>
      </c>
      <c r="D406" s="72">
        <v>0.55000000000000004</v>
      </c>
      <c r="E406">
        <v>50</v>
      </c>
      <c r="F406">
        <v>2</v>
      </c>
      <c r="G406">
        <v>107.2</v>
      </c>
      <c r="H406">
        <v>23.196999999999999</v>
      </c>
      <c r="I406">
        <v>1252</v>
      </c>
      <c r="J406">
        <v>-27.07</v>
      </c>
      <c r="M406">
        <v>3.5785999999999999E-3</v>
      </c>
      <c r="P406">
        <v>0.35658699999999999</v>
      </c>
      <c r="X406" s="72" t="s">
        <v>184</v>
      </c>
      <c r="Y406" s="72" t="s">
        <v>259</v>
      </c>
    </row>
    <row r="407" spans="1:25" x14ac:dyDescent="0.2">
      <c r="A407" s="72">
        <v>49</v>
      </c>
      <c r="B407" s="72" t="s">
        <v>13</v>
      </c>
      <c r="C407" s="72" t="s">
        <v>110</v>
      </c>
      <c r="D407" s="72">
        <v>1.49</v>
      </c>
      <c r="E407">
        <v>50</v>
      </c>
      <c r="F407">
        <v>2</v>
      </c>
      <c r="G407">
        <v>107.2</v>
      </c>
      <c r="H407">
        <v>23.164000000000001</v>
      </c>
      <c r="I407">
        <v>1251</v>
      </c>
      <c r="J407">
        <v>-27.07</v>
      </c>
      <c r="M407">
        <v>3.5785999999999999E-3</v>
      </c>
      <c r="P407">
        <v>0.35658699999999999</v>
      </c>
      <c r="X407" s="72" t="s">
        <v>184</v>
      </c>
      <c r="Y407" s="72" t="s">
        <v>260</v>
      </c>
    </row>
    <row r="408" spans="1:25" x14ac:dyDescent="0.2">
      <c r="A408" s="72">
        <v>52</v>
      </c>
      <c r="B408" s="72" t="s">
        <v>263</v>
      </c>
      <c r="C408" s="72" t="s">
        <v>113</v>
      </c>
      <c r="E408">
        <v>0</v>
      </c>
      <c r="F408">
        <v>2</v>
      </c>
      <c r="G408">
        <v>107.2</v>
      </c>
      <c r="H408">
        <v>23.155999999999999</v>
      </c>
      <c r="I408">
        <v>1251</v>
      </c>
      <c r="J408">
        <v>-27.07</v>
      </c>
      <c r="M408">
        <v>3.5785999999999999E-3</v>
      </c>
      <c r="P408">
        <v>0.35658699999999999</v>
      </c>
      <c r="X408" s="72" t="s">
        <v>184</v>
      </c>
      <c r="Y408" s="72" t="s">
        <v>264</v>
      </c>
    </row>
    <row r="409" spans="1:25" x14ac:dyDescent="0.2">
      <c r="A409" s="72">
        <v>53</v>
      </c>
      <c r="B409" s="72" t="s">
        <v>265</v>
      </c>
      <c r="C409" s="72" t="s">
        <v>114</v>
      </c>
      <c r="E409">
        <v>0</v>
      </c>
      <c r="F409">
        <v>2</v>
      </c>
      <c r="G409">
        <v>107.2</v>
      </c>
      <c r="H409">
        <v>23.103000000000002</v>
      </c>
      <c r="I409">
        <v>1247</v>
      </c>
      <c r="J409">
        <v>-27.07</v>
      </c>
      <c r="M409">
        <v>3.5785999999999999E-3</v>
      </c>
      <c r="P409">
        <v>0.35658699999999999</v>
      </c>
      <c r="X409" s="72" t="s">
        <v>184</v>
      </c>
      <c r="Y409" s="72" t="s">
        <v>266</v>
      </c>
    </row>
    <row r="410" spans="1:25" x14ac:dyDescent="0.2">
      <c r="A410" s="72">
        <v>54</v>
      </c>
      <c r="B410" s="72" t="s">
        <v>267</v>
      </c>
      <c r="C410" s="72" t="s">
        <v>115</v>
      </c>
      <c r="E410">
        <v>0</v>
      </c>
      <c r="F410">
        <v>2</v>
      </c>
      <c r="G410">
        <v>107.2</v>
      </c>
      <c r="H410">
        <v>23.219000000000001</v>
      </c>
      <c r="I410">
        <v>1253</v>
      </c>
      <c r="J410">
        <v>-27.07</v>
      </c>
      <c r="M410">
        <v>3.5785999999999999E-3</v>
      </c>
      <c r="P410">
        <v>0.35658699999999999</v>
      </c>
      <c r="X410" s="72" t="s">
        <v>184</v>
      </c>
      <c r="Y410" s="72" t="s">
        <v>268</v>
      </c>
    </row>
    <row r="411" spans="1:25" x14ac:dyDescent="0.2">
      <c r="A411" s="72">
        <v>56</v>
      </c>
      <c r="B411" s="72" t="s">
        <v>269</v>
      </c>
      <c r="C411" s="72" t="s">
        <v>117</v>
      </c>
      <c r="D411">
        <v>0.27500000000000002</v>
      </c>
      <c r="E411">
        <v>57</v>
      </c>
      <c r="F411">
        <v>2</v>
      </c>
      <c r="G411">
        <v>107.2</v>
      </c>
      <c r="H411">
        <v>23.526</v>
      </c>
      <c r="I411">
        <v>1272</v>
      </c>
      <c r="J411">
        <v>-27.07</v>
      </c>
      <c r="M411">
        <v>3.5785999999999999E-3</v>
      </c>
      <c r="P411">
        <v>0.35658699999999999</v>
      </c>
      <c r="X411" s="72" t="s">
        <v>271</v>
      </c>
      <c r="Y411" s="72" t="s">
        <v>272</v>
      </c>
    </row>
    <row r="412" spans="1:25" x14ac:dyDescent="0.2">
      <c r="A412" s="72">
        <v>57</v>
      </c>
      <c r="B412" s="72" t="s">
        <v>269</v>
      </c>
      <c r="C412" s="72" t="s">
        <v>118</v>
      </c>
      <c r="D412">
        <v>0.46450000000000002</v>
      </c>
      <c r="E412">
        <v>57</v>
      </c>
      <c r="F412">
        <v>2</v>
      </c>
      <c r="G412">
        <v>107.2</v>
      </c>
      <c r="H412">
        <v>23.452000000000002</v>
      </c>
      <c r="I412">
        <v>1266</v>
      </c>
      <c r="J412">
        <v>-27.07</v>
      </c>
      <c r="M412">
        <v>3.5785999999999999E-3</v>
      </c>
      <c r="P412">
        <v>0.35658699999999999</v>
      </c>
      <c r="X412" s="72" t="s">
        <v>271</v>
      </c>
      <c r="Y412" s="72" t="s">
        <v>273</v>
      </c>
    </row>
    <row r="413" spans="1:25" x14ac:dyDescent="0.2">
      <c r="A413" s="72">
        <v>59</v>
      </c>
      <c r="B413" s="72" t="s">
        <v>269</v>
      </c>
      <c r="C413" s="72" t="s">
        <v>120</v>
      </c>
      <c r="D413">
        <v>0.81</v>
      </c>
      <c r="E413">
        <v>57</v>
      </c>
      <c r="F413">
        <v>2</v>
      </c>
      <c r="G413">
        <v>107.2</v>
      </c>
      <c r="H413">
        <v>23.582000000000001</v>
      </c>
      <c r="I413">
        <v>1273</v>
      </c>
      <c r="J413">
        <v>-27.07</v>
      </c>
      <c r="M413">
        <v>3.5785999999999999E-3</v>
      </c>
      <c r="P413">
        <v>0.35658699999999999</v>
      </c>
      <c r="X413" s="72" t="s">
        <v>271</v>
      </c>
      <c r="Y413" s="72" t="s">
        <v>275</v>
      </c>
    </row>
    <row r="414" spans="1:25" x14ac:dyDescent="0.2">
      <c r="A414" s="72">
        <v>60</v>
      </c>
      <c r="B414" s="72" t="s">
        <v>65</v>
      </c>
      <c r="C414" s="72" t="s">
        <v>121</v>
      </c>
      <c r="E414">
        <v>98</v>
      </c>
      <c r="F414">
        <v>2</v>
      </c>
      <c r="G414">
        <v>107.2</v>
      </c>
      <c r="H414">
        <v>23.776</v>
      </c>
      <c r="I414">
        <v>1287</v>
      </c>
      <c r="J414">
        <v>-27.07</v>
      </c>
      <c r="M414">
        <v>3.5785999999999999E-3</v>
      </c>
      <c r="P414">
        <v>0.35658699999999999</v>
      </c>
      <c r="X414" s="72" t="s">
        <v>271</v>
      </c>
      <c r="Y414" s="72" t="s">
        <v>276</v>
      </c>
    </row>
    <row r="415" spans="1:25" x14ac:dyDescent="0.2">
      <c r="A415" s="72">
        <v>16</v>
      </c>
      <c r="B415" s="72" t="s">
        <v>205</v>
      </c>
      <c r="C415" s="72" t="s">
        <v>58</v>
      </c>
      <c r="D415" s="72">
        <v>0.6</v>
      </c>
      <c r="E415" s="72">
        <v>33</v>
      </c>
      <c r="F415" s="72">
        <v>2</v>
      </c>
      <c r="G415" s="72">
        <v>107.4</v>
      </c>
      <c r="H415" s="72">
        <v>22.568000000000001</v>
      </c>
      <c r="I415" s="72">
        <v>1220</v>
      </c>
      <c r="J415" s="72">
        <v>-27.07</v>
      </c>
      <c r="M415" s="72">
        <v>3.5785999999999999E-3</v>
      </c>
      <c r="P415" s="72">
        <v>0.35658699999999999</v>
      </c>
      <c r="X415" s="72" t="s">
        <v>184</v>
      </c>
      <c r="Y415" s="72" t="s">
        <v>206</v>
      </c>
    </row>
    <row r="416" spans="1:25" x14ac:dyDescent="0.2">
      <c r="A416" s="72">
        <v>55</v>
      </c>
      <c r="B416" s="72" t="s">
        <v>269</v>
      </c>
      <c r="C416" s="72" t="s">
        <v>116</v>
      </c>
      <c r="D416">
        <v>0.18229999999999999</v>
      </c>
      <c r="E416">
        <v>57</v>
      </c>
      <c r="F416">
        <v>2</v>
      </c>
      <c r="G416">
        <v>107.4</v>
      </c>
      <c r="H416">
        <v>23.762</v>
      </c>
      <c r="I416">
        <v>1272</v>
      </c>
      <c r="J416">
        <v>-27.07</v>
      </c>
      <c r="M416">
        <v>3.5785999999999999E-3</v>
      </c>
      <c r="P416">
        <v>0.35658699999999999</v>
      </c>
      <c r="X416" s="72" t="s">
        <v>184</v>
      </c>
      <c r="Y416" s="72" t="s">
        <v>270</v>
      </c>
    </row>
    <row r="417" spans="1:25" x14ac:dyDescent="0.2">
      <c r="A417" s="72">
        <v>1</v>
      </c>
      <c r="B417" s="72" t="s">
        <v>65</v>
      </c>
      <c r="C417" s="72" t="s">
        <v>43</v>
      </c>
      <c r="E417" s="72">
        <v>0</v>
      </c>
      <c r="F417" s="72">
        <v>2</v>
      </c>
      <c r="G417" s="72">
        <v>107.6</v>
      </c>
      <c r="H417" s="72">
        <v>75.638999999999996</v>
      </c>
      <c r="I417" s="72">
        <v>4110</v>
      </c>
      <c r="J417" s="72">
        <v>-27.07</v>
      </c>
      <c r="M417" s="72">
        <v>3.5785999999999999E-3</v>
      </c>
      <c r="P417" s="72">
        <v>0.35658699999999999</v>
      </c>
      <c r="X417" s="72" t="s">
        <v>184</v>
      </c>
      <c r="Y417" s="72" t="s">
        <v>185</v>
      </c>
    </row>
    <row r="418" spans="1:25" x14ac:dyDescent="0.2">
      <c r="A418" s="72">
        <v>50</v>
      </c>
      <c r="B418" s="72" t="s">
        <v>65</v>
      </c>
      <c r="C418" s="72" t="s">
        <v>111</v>
      </c>
      <c r="E418">
        <v>0</v>
      </c>
      <c r="F418">
        <v>2</v>
      </c>
      <c r="G418">
        <v>107.6</v>
      </c>
      <c r="H418">
        <v>77.647000000000006</v>
      </c>
      <c r="I418">
        <v>4212</v>
      </c>
      <c r="J418">
        <v>-27.07</v>
      </c>
      <c r="M418">
        <v>3.5785999999999999E-3</v>
      </c>
      <c r="P418">
        <v>0.35658699999999999</v>
      </c>
      <c r="X418" s="72" t="s">
        <v>184</v>
      </c>
      <c r="Y418" s="72" t="s">
        <v>261</v>
      </c>
    </row>
    <row r="419" spans="1:25" x14ac:dyDescent="0.2">
      <c r="A419" s="72">
        <v>51</v>
      </c>
      <c r="B419" s="72" t="s">
        <v>41</v>
      </c>
      <c r="C419" s="72" t="s">
        <v>112</v>
      </c>
      <c r="E419">
        <v>0</v>
      </c>
      <c r="F419">
        <v>2</v>
      </c>
      <c r="G419">
        <v>107.6</v>
      </c>
      <c r="H419">
        <v>77.852999999999994</v>
      </c>
      <c r="I419">
        <v>4221</v>
      </c>
      <c r="J419">
        <v>-27.07</v>
      </c>
      <c r="M419">
        <v>3.5785999999999999E-3</v>
      </c>
      <c r="P419">
        <v>0.35658699999999999</v>
      </c>
      <c r="X419" s="72" t="s">
        <v>184</v>
      </c>
      <c r="Y419" s="72" t="s">
        <v>262</v>
      </c>
    </row>
    <row r="420" spans="1:25" x14ac:dyDescent="0.2">
      <c r="A420" s="72">
        <v>49</v>
      </c>
      <c r="B420" s="72" t="s">
        <v>13</v>
      </c>
      <c r="C420" s="72" t="s">
        <v>110</v>
      </c>
      <c r="D420" s="72">
        <v>1.49</v>
      </c>
      <c r="E420">
        <v>50</v>
      </c>
      <c r="F420">
        <v>3</v>
      </c>
      <c r="G420">
        <v>291.3</v>
      </c>
      <c r="H420">
        <v>60.204999999999998</v>
      </c>
      <c r="I420">
        <v>5202</v>
      </c>
      <c r="J420">
        <v>5.9669999999999996</v>
      </c>
      <c r="M420">
        <v>3.7001E-3</v>
      </c>
      <c r="P420">
        <v>0.36865100000000001</v>
      </c>
      <c r="X420" s="72" t="s">
        <v>184</v>
      </c>
      <c r="Y420" s="72" t="s">
        <v>260</v>
      </c>
    </row>
    <row r="421" spans="1:25" x14ac:dyDescent="0.2">
      <c r="A421" s="72">
        <v>46</v>
      </c>
      <c r="B421" s="72" t="s">
        <v>10</v>
      </c>
      <c r="C421" s="72" t="s">
        <v>107</v>
      </c>
      <c r="D421" s="72">
        <v>0.87</v>
      </c>
      <c r="E421">
        <v>50</v>
      </c>
      <c r="F421">
        <v>3</v>
      </c>
      <c r="G421">
        <v>292.8</v>
      </c>
      <c r="H421">
        <v>31.998999999999999</v>
      </c>
      <c r="I421">
        <v>2693</v>
      </c>
      <c r="J421">
        <v>6.0069999999999997</v>
      </c>
      <c r="M421">
        <v>3.7003000000000001E-3</v>
      </c>
      <c r="P421">
        <v>0.36866500000000002</v>
      </c>
      <c r="X421" s="72" t="s">
        <v>184</v>
      </c>
      <c r="Y421" s="72" t="s">
        <v>257</v>
      </c>
    </row>
    <row r="422" spans="1:25" x14ac:dyDescent="0.2">
      <c r="A422" s="72">
        <v>4</v>
      </c>
      <c r="B422" s="72" t="s">
        <v>12</v>
      </c>
      <c r="C422" s="72" t="s">
        <v>46</v>
      </c>
      <c r="D422" s="72">
        <v>0.52410000000000001</v>
      </c>
      <c r="E422" s="72">
        <v>57</v>
      </c>
      <c r="F422" s="72">
        <v>3</v>
      </c>
      <c r="G422" s="72">
        <v>293.2</v>
      </c>
      <c r="H422" s="72">
        <v>15.271000000000001</v>
      </c>
      <c r="I422" s="72">
        <v>1292</v>
      </c>
      <c r="J422" s="72">
        <v>5.7220000000000004</v>
      </c>
      <c r="M422" s="72">
        <v>3.6992000000000001E-3</v>
      </c>
      <c r="P422" s="72">
        <v>0.36856100000000003</v>
      </c>
      <c r="X422" s="72" t="s">
        <v>184</v>
      </c>
      <c r="Y422" s="72" t="s">
        <v>188</v>
      </c>
    </row>
    <row r="423" spans="1:25" x14ac:dyDescent="0.2">
      <c r="A423" s="72">
        <v>42</v>
      </c>
      <c r="B423" s="72" t="s">
        <v>17</v>
      </c>
      <c r="C423" s="72" t="s">
        <v>103</v>
      </c>
      <c r="D423" s="72">
        <v>0.55369999999999997</v>
      </c>
      <c r="E423">
        <v>57</v>
      </c>
      <c r="F423">
        <v>3</v>
      </c>
      <c r="G423">
        <v>293.2</v>
      </c>
      <c r="H423">
        <v>19.420999999999999</v>
      </c>
      <c r="I423">
        <v>1618</v>
      </c>
      <c r="J423">
        <v>5.8890000000000002</v>
      </c>
      <c r="M423">
        <v>3.6998999999999999E-3</v>
      </c>
      <c r="P423">
        <v>0.36862200000000001</v>
      </c>
      <c r="X423" s="72" t="s">
        <v>184</v>
      </c>
      <c r="Y423" s="72" t="s">
        <v>253</v>
      </c>
    </row>
    <row r="424" spans="1:25" x14ac:dyDescent="0.2">
      <c r="A424" s="72">
        <v>59</v>
      </c>
      <c r="B424" s="72" t="s">
        <v>269</v>
      </c>
      <c r="C424" s="72" t="s">
        <v>120</v>
      </c>
      <c r="D424">
        <v>0.81</v>
      </c>
      <c r="E424">
        <v>57</v>
      </c>
      <c r="F424">
        <v>3</v>
      </c>
      <c r="G424">
        <v>293.39999999999998</v>
      </c>
      <c r="H424">
        <v>31.44</v>
      </c>
      <c r="I424">
        <v>2546</v>
      </c>
      <c r="J424">
        <v>-1.393</v>
      </c>
      <c r="M424">
        <v>3.6730999999999999E-3</v>
      </c>
      <c r="P424">
        <v>0.36596299999999998</v>
      </c>
      <c r="X424" s="72" t="s">
        <v>271</v>
      </c>
      <c r="Y424" s="72" t="s">
        <v>275</v>
      </c>
    </row>
    <row r="425" spans="1:25" x14ac:dyDescent="0.2">
      <c r="A425" s="72">
        <v>2</v>
      </c>
      <c r="B425" s="72" t="s">
        <v>17</v>
      </c>
      <c r="C425" s="72" t="s">
        <v>44</v>
      </c>
      <c r="D425" s="72">
        <v>0.55259999999999998</v>
      </c>
      <c r="E425" s="72">
        <v>57</v>
      </c>
      <c r="F425" s="72">
        <v>3</v>
      </c>
      <c r="G425" s="72">
        <v>293.60000000000002</v>
      </c>
      <c r="H425" s="72">
        <v>18.794</v>
      </c>
      <c r="I425" s="72">
        <v>1581</v>
      </c>
      <c r="J425" s="72">
        <v>5.7229999999999999</v>
      </c>
      <c r="M425" s="72">
        <v>3.6992000000000001E-3</v>
      </c>
      <c r="P425" s="72">
        <v>0.368562</v>
      </c>
      <c r="X425" s="72" t="s">
        <v>184</v>
      </c>
      <c r="Y425" s="72" t="s">
        <v>186</v>
      </c>
    </row>
    <row r="426" spans="1:25" x14ac:dyDescent="0.2">
      <c r="A426" s="72">
        <v>22</v>
      </c>
      <c r="B426" s="72" t="s">
        <v>17</v>
      </c>
      <c r="C426" s="72" t="s">
        <v>64</v>
      </c>
      <c r="D426" s="72">
        <v>0.46660000000000001</v>
      </c>
      <c r="E426" s="72">
        <v>50</v>
      </c>
      <c r="F426" s="72">
        <v>3</v>
      </c>
      <c r="G426" s="72">
        <v>293.60000000000002</v>
      </c>
      <c r="H426" s="72">
        <v>20.202000000000002</v>
      </c>
      <c r="I426" s="72">
        <v>1697</v>
      </c>
      <c r="J426" s="72">
        <v>5.9459999999999997</v>
      </c>
      <c r="M426" s="72">
        <v>3.7001E-3</v>
      </c>
      <c r="P426" s="72">
        <v>0.368643</v>
      </c>
      <c r="X426" s="72" t="s">
        <v>184</v>
      </c>
      <c r="Y426" s="72" t="s">
        <v>217</v>
      </c>
    </row>
    <row r="427" spans="1:25" x14ac:dyDescent="0.2">
      <c r="A427" s="72">
        <v>23</v>
      </c>
      <c r="B427" s="72" t="s">
        <v>17</v>
      </c>
      <c r="C427" s="72" t="s">
        <v>14</v>
      </c>
      <c r="D427" s="72">
        <v>0.62290000000000001</v>
      </c>
      <c r="E427" s="72">
        <v>50</v>
      </c>
      <c r="F427" s="72">
        <v>3</v>
      </c>
      <c r="G427" s="72">
        <v>293.60000000000002</v>
      </c>
      <c r="H427" s="72">
        <v>26.579000000000001</v>
      </c>
      <c r="I427" s="72">
        <v>2247</v>
      </c>
      <c r="J427" s="72">
        <v>5.9909999999999997</v>
      </c>
      <c r="M427" s="72">
        <v>3.7001999999999998E-3</v>
      </c>
      <c r="P427" s="72">
        <v>0.36865999999999999</v>
      </c>
      <c r="X427" s="72" t="s">
        <v>184</v>
      </c>
      <c r="Y427" s="72" t="s">
        <v>218</v>
      </c>
    </row>
    <row r="428" spans="1:25" x14ac:dyDescent="0.2">
      <c r="A428" s="72">
        <v>25</v>
      </c>
      <c r="B428" s="72" t="s">
        <v>12</v>
      </c>
      <c r="C428" s="72" t="s">
        <v>16</v>
      </c>
      <c r="D428" s="72">
        <v>0.62</v>
      </c>
      <c r="E428" s="72">
        <v>50</v>
      </c>
      <c r="F428" s="72">
        <v>3</v>
      </c>
      <c r="G428" s="72">
        <v>293.60000000000002</v>
      </c>
      <c r="H428" s="72">
        <v>17.34</v>
      </c>
      <c r="I428" s="72">
        <v>1444</v>
      </c>
      <c r="J428" s="72">
        <v>5.6539999999999999</v>
      </c>
      <c r="M428" s="72">
        <v>3.699E-3</v>
      </c>
      <c r="P428" s="72">
        <v>0.368537</v>
      </c>
      <c r="X428" s="72" t="s">
        <v>184</v>
      </c>
      <c r="Y428" s="72" t="s">
        <v>220</v>
      </c>
    </row>
    <row r="429" spans="1:25" x14ac:dyDescent="0.2">
      <c r="A429" s="72">
        <v>43</v>
      </c>
      <c r="B429" s="72" t="s">
        <v>17</v>
      </c>
      <c r="C429" s="72" t="s">
        <v>104</v>
      </c>
      <c r="D429" s="72">
        <v>0.64159999999999995</v>
      </c>
      <c r="E429">
        <v>57</v>
      </c>
      <c r="F429">
        <v>3</v>
      </c>
      <c r="G429">
        <v>293.60000000000002</v>
      </c>
      <c r="H429">
        <v>22.765000000000001</v>
      </c>
      <c r="I429">
        <v>1902</v>
      </c>
      <c r="J429">
        <v>5.8860000000000001</v>
      </c>
      <c r="M429">
        <v>3.6998999999999999E-3</v>
      </c>
      <c r="P429">
        <v>0.36862099999999998</v>
      </c>
      <c r="X429" s="72" t="s">
        <v>184</v>
      </c>
      <c r="Y429" s="72" t="s">
        <v>254</v>
      </c>
    </row>
    <row r="430" spans="1:25" x14ac:dyDescent="0.2">
      <c r="A430" s="72">
        <v>44</v>
      </c>
      <c r="B430" s="72" t="s">
        <v>12</v>
      </c>
      <c r="C430" s="72" t="s">
        <v>105</v>
      </c>
      <c r="D430" s="72">
        <v>0.52580000000000005</v>
      </c>
      <c r="E430">
        <v>57</v>
      </c>
      <c r="F430">
        <v>3</v>
      </c>
      <c r="G430">
        <v>293.60000000000002</v>
      </c>
      <c r="H430">
        <v>15.888</v>
      </c>
      <c r="I430">
        <v>1319</v>
      </c>
      <c r="J430">
        <v>6.07</v>
      </c>
      <c r="M430">
        <v>3.7004999999999998E-3</v>
      </c>
      <c r="P430">
        <v>0.36868800000000002</v>
      </c>
      <c r="X430" s="72" t="s">
        <v>184</v>
      </c>
      <c r="Y430" s="72" t="s">
        <v>255</v>
      </c>
    </row>
    <row r="431" spans="1:25" x14ac:dyDescent="0.2">
      <c r="A431" s="72">
        <v>45</v>
      </c>
      <c r="B431" s="72" t="s">
        <v>12</v>
      </c>
      <c r="C431" s="72" t="s">
        <v>106</v>
      </c>
      <c r="D431" s="72">
        <v>0.62739999999999996</v>
      </c>
      <c r="E431">
        <v>57</v>
      </c>
      <c r="F431">
        <v>3</v>
      </c>
      <c r="G431">
        <v>293.60000000000002</v>
      </c>
      <c r="H431">
        <v>19.190000000000001</v>
      </c>
      <c r="I431">
        <v>1601</v>
      </c>
      <c r="J431">
        <v>6.07</v>
      </c>
      <c r="M431">
        <v>3.7004999999999998E-3</v>
      </c>
      <c r="P431">
        <v>0.36868800000000002</v>
      </c>
      <c r="X431" s="72" t="s">
        <v>184</v>
      </c>
      <c r="Y431" s="72" t="s">
        <v>256</v>
      </c>
    </row>
    <row r="432" spans="1:25" x14ac:dyDescent="0.2">
      <c r="A432" s="72">
        <v>48</v>
      </c>
      <c r="B432" s="72" t="s">
        <v>12</v>
      </c>
      <c r="C432" s="72" t="s">
        <v>109</v>
      </c>
      <c r="D432" s="72">
        <v>0.55000000000000004</v>
      </c>
      <c r="E432">
        <v>50</v>
      </c>
      <c r="F432">
        <v>3</v>
      </c>
      <c r="G432">
        <v>293.60000000000002</v>
      </c>
      <c r="H432">
        <v>20.846</v>
      </c>
      <c r="I432">
        <v>1722</v>
      </c>
      <c r="J432">
        <v>6.0519999999999996</v>
      </c>
      <c r="M432">
        <v>3.7004999999999998E-3</v>
      </c>
      <c r="P432">
        <v>0.36868200000000001</v>
      </c>
      <c r="X432" s="72" t="s">
        <v>184</v>
      </c>
      <c r="Y432" s="72" t="s">
        <v>259</v>
      </c>
    </row>
    <row r="433" spans="1:25" x14ac:dyDescent="0.2">
      <c r="A433" s="72">
        <v>57</v>
      </c>
      <c r="B433" s="72" t="s">
        <v>269</v>
      </c>
      <c r="C433" s="72" t="s">
        <v>118</v>
      </c>
      <c r="D433">
        <v>0.46450000000000002</v>
      </c>
      <c r="E433">
        <v>57</v>
      </c>
      <c r="F433">
        <v>3</v>
      </c>
      <c r="G433">
        <v>293.60000000000002</v>
      </c>
      <c r="H433">
        <v>17.053999999999998</v>
      </c>
      <c r="I433">
        <v>1381</v>
      </c>
      <c r="J433">
        <v>-1.038</v>
      </c>
      <c r="M433">
        <v>3.6744E-3</v>
      </c>
      <c r="P433">
        <v>0.366093</v>
      </c>
      <c r="X433" s="72" t="s">
        <v>271</v>
      </c>
      <c r="Y433" s="72" t="s">
        <v>273</v>
      </c>
    </row>
    <row r="434" spans="1:25" x14ac:dyDescent="0.2">
      <c r="A434" s="72">
        <v>24</v>
      </c>
      <c r="B434" s="72" t="s">
        <v>12</v>
      </c>
      <c r="C434" s="72" t="s">
        <v>15</v>
      </c>
      <c r="D434" s="72">
        <v>0.53</v>
      </c>
      <c r="E434" s="72">
        <v>50</v>
      </c>
      <c r="F434" s="72">
        <v>3</v>
      </c>
      <c r="G434" s="72">
        <v>293.89999999999998</v>
      </c>
      <c r="H434" s="72">
        <v>23.972000000000001</v>
      </c>
      <c r="I434" s="72">
        <v>2018</v>
      </c>
      <c r="J434" s="72">
        <v>5.8170000000000002</v>
      </c>
      <c r="M434" s="72">
        <v>3.6995999999999999E-3</v>
      </c>
      <c r="P434" s="72">
        <v>0.36859599999999998</v>
      </c>
      <c r="X434" s="72" t="s">
        <v>184</v>
      </c>
      <c r="Y434" s="72" t="s">
        <v>219</v>
      </c>
    </row>
    <row r="435" spans="1:25" x14ac:dyDescent="0.2">
      <c r="A435" s="72">
        <v>58</v>
      </c>
      <c r="B435" s="72" t="s">
        <v>269</v>
      </c>
      <c r="C435" s="72" t="s">
        <v>119</v>
      </c>
      <c r="D435">
        <v>0.69979999999999998</v>
      </c>
      <c r="E435">
        <v>57</v>
      </c>
      <c r="F435">
        <v>3</v>
      </c>
      <c r="G435">
        <v>293.89999999999998</v>
      </c>
      <c r="H435">
        <v>26.172000000000001</v>
      </c>
      <c r="I435">
        <v>2122</v>
      </c>
      <c r="J435">
        <v>-1.2130000000000001</v>
      </c>
      <c r="M435">
        <v>3.6736999999999998E-3</v>
      </c>
      <c r="P435">
        <v>0.36602899999999999</v>
      </c>
      <c r="X435" s="72" t="s">
        <v>271</v>
      </c>
      <c r="Y435" s="72" t="s">
        <v>274</v>
      </c>
    </row>
    <row r="436" spans="1:25" x14ac:dyDescent="0.2">
      <c r="A436" s="72">
        <v>3</v>
      </c>
      <c r="B436" s="72" t="s">
        <v>17</v>
      </c>
      <c r="C436" s="72" t="s">
        <v>45</v>
      </c>
      <c r="D436" s="72">
        <v>0.63729999999999998</v>
      </c>
      <c r="E436" s="72">
        <v>57</v>
      </c>
      <c r="F436" s="72">
        <v>3</v>
      </c>
      <c r="G436" s="72">
        <v>294.10000000000002</v>
      </c>
      <c r="H436" s="72">
        <v>21.984999999999999</v>
      </c>
      <c r="I436" s="72">
        <v>1858</v>
      </c>
      <c r="J436" s="72">
        <v>5.85</v>
      </c>
      <c r="M436" s="72">
        <v>3.6997000000000002E-3</v>
      </c>
      <c r="P436" s="72">
        <v>0.36860799999999999</v>
      </c>
      <c r="X436" s="72" t="s">
        <v>184</v>
      </c>
      <c r="Y436" s="72" t="s">
        <v>187</v>
      </c>
    </row>
    <row r="437" spans="1:25" x14ac:dyDescent="0.2">
      <c r="A437" s="72">
        <v>5</v>
      </c>
      <c r="B437" s="72" t="s">
        <v>12</v>
      </c>
      <c r="C437" s="72" t="s">
        <v>47</v>
      </c>
      <c r="D437" s="72">
        <v>0.49309999999999998</v>
      </c>
      <c r="E437" s="72">
        <v>57</v>
      </c>
      <c r="F437" s="72">
        <v>3</v>
      </c>
      <c r="G437" s="72">
        <v>294.10000000000002</v>
      </c>
      <c r="H437" s="72">
        <v>14.521000000000001</v>
      </c>
      <c r="I437" s="72">
        <v>1220</v>
      </c>
      <c r="J437" s="72">
        <v>5.9340000000000002</v>
      </c>
      <c r="M437" s="72">
        <v>3.7000000000000002E-3</v>
      </c>
      <c r="P437" s="72">
        <v>0.36863899999999999</v>
      </c>
      <c r="X437" s="72" t="s">
        <v>184</v>
      </c>
      <c r="Y437" s="72" t="s">
        <v>189</v>
      </c>
    </row>
    <row r="438" spans="1:25" x14ac:dyDescent="0.2">
      <c r="A438" s="72">
        <v>47</v>
      </c>
      <c r="B438" s="72" t="s">
        <v>11</v>
      </c>
      <c r="C438" s="72" t="s">
        <v>108</v>
      </c>
      <c r="D438" s="72">
        <v>0.21</v>
      </c>
      <c r="E438">
        <v>50</v>
      </c>
      <c r="F438">
        <v>3</v>
      </c>
      <c r="G438">
        <v>294.3</v>
      </c>
      <c r="H438">
        <v>7.3570000000000002</v>
      </c>
      <c r="I438">
        <v>599</v>
      </c>
      <c r="J438">
        <v>5.94</v>
      </c>
      <c r="M438">
        <v>3.7000000000000002E-3</v>
      </c>
      <c r="P438">
        <v>0.368641</v>
      </c>
      <c r="X438" s="72" t="s">
        <v>184</v>
      </c>
      <c r="Y438" s="72" t="s">
        <v>258</v>
      </c>
    </row>
    <row r="439" spans="1:25" x14ac:dyDescent="0.2">
      <c r="A439" s="72">
        <v>56</v>
      </c>
      <c r="B439" s="72" t="s">
        <v>269</v>
      </c>
      <c r="C439" s="72" t="s">
        <v>117</v>
      </c>
      <c r="D439">
        <v>0.27500000000000002</v>
      </c>
      <c r="E439">
        <v>57</v>
      </c>
      <c r="F439">
        <v>3</v>
      </c>
      <c r="G439">
        <v>294.3</v>
      </c>
      <c r="H439">
        <v>9.9030000000000005</v>
      </c>
      <c r="I439">
        <v>808</v>
      </c>
      <c r="J439">
        <v>-1.175</v>
      </c>
      <c r="M439">
        <v>3.6738999999999999E-3</v>
      </c>
      <c r="P439">
        <v>0.36604300000000001</v>
      </c>
      <c r="X439" s="72" t="s">
        <v>271</v>
      </c>
      <c r="Y439" s="72" t="s">
        <v>272</v>
      </c>
    </row>
    <row r="440" spans="1:25" x14ac:dyDescent="0.2">
      <c r="A440" s="72">
        <v>55</v>
      </c>
      <c r="B440" s="72" t="s">
        <v>269</v>
      </c>
      <c r="C440" s="72" t="s">
        <v>116</v>
      </c>
      <c r="D440">
        <v>0.18229999999999999</v>
      </c>
      <c r="E440">
        <v>57</v>
      </c>
      <c r="F440">
        <v>3</v>
      </c>
      <c r="G440">
        <v>294.7</v>
      </c>
      <c r="H440">
        <v>6.3819999999999997</v>
      </c>
      <c r="I440">
        <v>516</v>
      </c>
      <c r="J440">
        <v>-1.002</v>
      </c>
      <c r="M440">
        <v>3.6744999999999998E-3</v>
      </c>
      <c r="P440">
        <v>0.36610599999999999</v>
      </c>
      <c r="X440" s="72" t="s">
        <v>184</v>
      </c>
      <c r="Y440" s="72" t="s">
        <v>270</v>
      </c>
    </row>
    <row r="441" spans="1:25" x14ac:dyDescent="0.2">
      <c r="A441" s="72">
        <v>17</v>
      </c>
      <c r="B441" s="72" t="s">
        <v>207</v>
      </c>
      <c r="C441" s="72" t="s">
        <v>59</v>
      </c>
      <c r="D441" s="72">
        <v>0.54</v>
      </c>
      <c r="E441" s="72">
        <v>33</v>
      </c>
      <c r="F441" s="72">
        <v>3</v>
      </c>
      <c r="G441" s="72">
        <v>301.60000000000002</v>
      </c>
      <c r="H441" s="72">
        <v>28.18</v>
      </c>
      <c r="I441" s="72">
        <v>2533</v>
      </c>
      <c r="J441" s="72">
        <v>11.114000000000001</v>
      </c>
      <c r="M441" s="72">
        <v>3.7190999999999999E-3</v>
      </c>
      <c r="P441" s="72">
        <v>0.37053000000000003</v>
      </c>
      <c r="X441" s="72" t="s">
        <v>184</v>
      </c>
      <c r="Y441" s="72" t="s">
        <v>208</v>
      </c>
    </row>
    <row r="442" spans="1:25" x14ac:dyDescent="0.2">
      <c r="A442" s="72">
        <v>26</v>
      </c>
      <c r="B442" s="72" t="s">
        <v>221</v>
      </c>
      <c r="C442" s="72" t="s">
        <v>18</v>
      </c>
      <c r="D442" s="72">
        <v>0.61</v>
      </c>
      <c r="E442" s="72">
        <v>33</v>
      </c>
      <c r="F442" s="72">
        <v>3</v>
      </c>
      <c r="G442" s="72">
        <v>301.60000000000002</v>
      </c>
      <c r="H442" s="72">
        <v>27.055</v>
      </c>
      <c r="I442" s="72">
        <v>2377</v>
      </c>
      <c r="J442" s="72">
        <v>10.09</v>
      </c>
      <c r="M442" s="72">
        <v>3.7152999999999999E-3</v>
      </c>
      <c r="P442" s="72">
        <v>0.37015599999999999</v>
      </c>
      <c r="X442" s="72" t="s">
        <v>184</v>
      </c>
      <c r="Y442" s="72" t="s">
        <v>222</v>
      </c>
    </row>
    <row r="443" spans="1:25" x14ac:dyDescent="0.2">
      <c r="A443" s="72">
        <v>13</v>
      </c>
      <c r="B443" s="72" t="s">
        <v>199</v>
      </c>
      <c r="C443" s="72" t="s">
        <v>55</v>
      </c>
      <c r="D443" s="72">
        <v>0.53</v>
      </c>
      <c r="E443" s="72">
        <v>33</v>
      </c>
      <c r="F443" s="72">
        <v>3</v>
      </c>
      <c r="G443" s="72">
        <v>301.8</v>
      </c>
      <c r="H443" s="72">
        <v>24.533999999999999</v>
      </c>
      <c r="I443" s="72">
        <v>2191</v>
      </c>
      <c r="J443" s="72">
        <v>11.205</v>
      </c>
      <c r="M443" s="72">
        <v>3.7193999999999999E-3</v>
      </c>
      <c r="P443" s="72">
        <v>0.37056299999999998</v>
      </c>
      <c r="X443" s="72" t="s">
        <v>184</v>
      </c>
      <c r="Y443" s="72" t="s">
        <v>201</v>
      </c>
    </row>
    <row r="444" spans="1:25" x14ac:dyDescent="0.2">
      <c r="A444" s="72">
        <v>15</v>
      </c>
      <c r="B444" s="72" t="s">
        <v>202</v>
      </c>
      <c r="C444" s="72" t="s">
        <v>57</v>
      </c>
      <c r="D444" s="72">
        <v>0.54</v>
      </c>
      <c r="E444" s="72">
        <v>33</v>
      </c>
      <c r="F444" s="72">
        <v>3</v>
      </c>
      <c r="G444" s="72">
        <v>301.8</v>
      </c>
      <c r="H444" s="72">
        <v>26.1</v>
      </c>
      <c r="I444" s="72">
        <v>2338</v>
      </c>
      <c r="J444" s="72">
        <v>10.573</v>
      </c>
      <c r="M444" s="72">
        <v>3.7171000000000001E-3</v>
      </c>
      <c r="P444" s="72">
        <v>0.37033199999999999</v>
      </c>
      <c r="X444" s="72" t="s">
        <v>184</v>
      </c>
      <c r="Y444" s="72" t="s">
        <v>204</v>
      </c>
    </row>
    <row r="445" spans="1:25" x14ac:dyDescent="0.2">
      <c r="A445" s="72">
        <v>21</v>
      </c>
      <c r="B445" s="72" t="s">
        <v>215</v>
      </c>
      <c r="C445" s="72" t="s">
        <v>63</v>
      </c>
      <c r="D445" s="72">
        <v>0.59</v>
      </c>
      <c r="E445" s="72">
        <v>33</v>
      </c>
      <c r="F445" s="72">
        <v>3</v>
      </c>
      <c r="G445" s="72">
        <v>301.8</v>
      </c>
      <c r="H445" s="72">
        <v>29.76</v>
      </c>
      <c r="I445" s="72">
        <v>2676</v>
      </c>
      <c r="J445" s="72">
        <v>11.51</v>
      </c>
      <c r="M445" s="72">
        <v>3.7204999999999998E-3</v>
      </c>
      <c r="P445" s="72">
        <v>0.37067499999999998</v>
      </c>
      <c r="X445" s="72" t="s">
        <v>184</v>
      </c>
      <c r="Y445" s="72" t="s">
        <v>216</v>
      </c>
    </row>
    <row r="446" spans="1:25" x14ac:dyDescent="0.2">
      <c r="A446" s="72">
        <v>8</v>
      </c>
      <c r="B446" s="72" t="s">
        <v>193</v>
      </c>
      <c r="C446" s="72" t="s">
        <v>50</v>
      </c>
      <c r="D446" s="72">
        <v>0.53</v>
      </c>
      <c r="E446" s="72">
        <v>33</v>
      </c>
      <c r="F446" s="72">
        <v>3</v>
      </c>
      <c r="G446" s="72">
        <v>302</v>
      </c>
      <c r="H446" s="72">
        <v>24.561</v>
      </c>
      <c r="I446" s="72">
        <v>2179</v>
      </c>
      <c r="J446" s="72">
        <v>9.5660000000000007</v>
      </c>
      <c r="M446" s="72">
        <v>3.7133999999999999E-3</v>
      </c>
      <c r="P446" s="72">
        <v>0.36996499999999999</v>
      </c>
      <c r="X446" s="72" t="s">
        <v>184</v>
      </c>
      <c r="Y446" s="72" t="s">
        <v>194</v>
      </c>
    </row>
    <row r="447" spans="1:25" x14ac:dyDescent="0.2">
      <c r="A447" s="72">
        <v>16</v>
      </c>
      <c r="B447" s="72" t="s">
        <v>205</v>
      </c>
      <c r="C447" s="72" t="s">
        <v>58</v>
      </c>
      <c r="D447" s="72">
        <v>0.6</v>
      </c>
      <c r="E447" s="72">
        <v>33</v>
      </c>
      <c r="F447" s="72">
        <v>3</v>
      </c>
      <c r="G447" s="72">
        <v>302</v>
      </c>
      <c r="H447" s="72">
        <v>23.347999999999999</v>
      </c>
      <c r="I447" s="72">
        <v>2068</v>
      </c>
      <c r="J447" s="72">
        <v>11.039</v>
      </c>
      <c r="M447" s="72">
        <v>3.7188E-3</v>
      </c>
      <c r="P447" s="72">
        <v>0.370502</v>
      </c>
      <c r="X447" s="72" t="s">
        <v>184</v>
      </c>
      <c r="Y447" s="72" t="s">
        <v>206</v>
      </c>
    </row>
    <row r="448" spans="1:25" x14ac:dyDescent="0.2">
      <c r="A448" s="72">
        <v>19</v>
      </c>
      <c r="B448" s="72" t="s">
        <v>211</v>
      </c>
      <c r="C448" s="72" t="s">
        <v>61</v>
      </c>
      <c r="D448" s="72">
        <v>0.57999999999999996</v>
      </c>
      <c r="E448" s="72">
        <v>33</v>
      </c>
      <c r="F448" s="72">
        <v>3</v>
      </c>
      <c r="G448" s="72">
        <v>302</v>
      </c>
      <c r="H448" s="72">
        <v>24.012</v>
      </c>
      <c r="I448" s="72">
        <v>2144</v>
      </c>
      <c r="J448" s="72">
        <v>10.141</v>
      </c>
      <c r="M448" s="72">
        <v>3.7155000000000001E-3</v>
      </c>
      <c r="P448" s="72">
        <v>0.37017499999999998</v>
      </c>
      <c r="X448" s="72" t="s">
        <v>184</v>
      </c>
      <c r="Y448" s="72" t="s">
        <v>212</v>
      </c>
    </row>
    <row r="449" spans="1:25" x14ac:dyDescent="0.2">
      <c r="A449" s="72">
        <v>20</v>
      </c>
      <c r="B449" s="72" t="s">
        <v>213</v>
      </c>
      <c r="C449" s="72" t="s">
        <v>62</v>
      </c>
      <c r="D449" s="72">
        <v>0.56999999999999995</v>
      </c>
      <c r="E449" s="72">
        <v>33</v>
      </c>
      <c r="F449" s="72">
        <v>3</v>
      </c>
      <c r="G449" s="72">
        <v>302</v>
      </c>
      <c r="H449" s="72">
        <v>29.922999999999998</v>
      </c>
      <c r="I449" s="72">
        <v>2696</v>
      </c>
      <c r="J449" s="72">
        <v>11.542999999999999</v>
      </c>
      <c r="M449" s="72">
        <v>3.7207E-3</v>
      </c>
      <c r="P449" s="72">
        <v>0.37068699999999999</v>
      </c>
      <c r="X449" s="72" t="s">
        <v>184</v>
      </c>
      <c r="Y449" s="72" t="s">
        <v>214</v>
      </c>
    </row>
    <row r="450" spans="1:25" x14ac:dyDescent="0.2">
      <c r="A450" s="72">
        <v>29</v>
      </c>
      <c r="B450" s="72" t="s">
        <v>227</v>
      </c>
      <c r="C450" s="72" t="s">
        <v>21</v>
      </c>
      <c r="D450" s="72">
        <v>0.52</v>
      </c>
      <c r="E450" s="72">
        <v>33</v>
      </c>
      <c r="F450" s="72">
        <v>3</v>
      </c>
      <c r="G450" s="72">
        <v>302</v>
      </c>
      <c r="H450" s="72">
        <v>30.859000000000002</v>
      </c>
      <c r="I450" s="72">
        <v>2758</v>
      </c>
      <c r="J450" s="72">
        <v>10.914999999999999</v>
      </c>
      <c r="M450" s="72">
        <v>3.7182999999999999E-3</v>
      </c>
      <c r="P450" s="72">
        <v>0.37045699999999998</v>
      </c>
      <c r="X450" s="72" t="s">
        <v>184</v>
      </c>
      <c r="Y450" s="72" t="s">
        <v>228</v>
      </c>
    </row>
    <row r="451" spans="1:25" x14ac:dyDescent="0.2">
      <c r="A451" s="72">
        <v>30</v>
      </c>
      <c r="B451" s="72" t="s">
        <v>229</v>
      </c>
      <c r="C451" s="72" t="s">
        <v>22</v>
      </c>
      <c r="D451" s="72">
        <v>0.45</v>
      </c>
      <c r="E451" s="72">
        <v>33</v>
      </c>
      <c r="F451" s="72">
        <v>3</v>
      </c>
      <c r="G451" s="72">
        <v>302</v>
      </c>
      <c r="H451" s="72">
        <v>21.038</v>
      </c>
      <c r="I451" s="72">
        <v>1866</v>
      </c>
      <c r="J451" s="72">
        <v>10.65</v>
      </c>
      <c r="M451" s="72">
        <v>3.7174E-3</v>
      </c>
      <c r="P451" s="72">
        <v>0.37036000000000002</v>
      </c>
      <c r="X451" s="72" t="s">
        <v>184</v>
      </c>
      <c r="Y451" s="72" t="s">
        <v>230</v>
      </c>
    </row>
    <row r="452" spans="1:25" x14ac:dyDescent="0.2">
      <c r="A452" s="72">
        <v>10</v>
      </c>
      <c r="B452" s="72" t="s">
        <v>196</v>
      </c>
      <c r="C452" s="72" t="s">
        <v>52</v>
      </c>
      <c r="D452" s="72">
        <v>0.5</v>
      </c>
      <c r="E452" s="72">
        <v>33</v>
      </c>
      <c r="F452" s="72">
        <v>3</v>
      </c>
      <c r="G452" s="72">
        <v>302.2</v>
      </c>
      <c r="H452" s="72">
        <v>19.318999999999999</v>
      </c>
      <c r="I452" s="72">
        <v>1699</v>
      </c>
      <c r="J452" s="72">
        <v>11.166</v>
      </c>
      <c r="M452" s="72">
        <v>3.7193E-3</v>
      </c>
      <c r="P452" s="72">
        <v>0.37054900000000002</v>
      </c>
      <c r="X452" s="72" t="s">
        <v>184</v>
      </c>
      <c r="Y452" s="72" t="s">
        <v>197</v>
      </c>
    </row>
    <row r="453" spans="1:25" x14ac:dyDescent="0.2">
      <c r="A453" s="72">
        <v>11</v>
      </c>
      <c r="B453" s="72" t="s">
        <v>196</v>
      </c>
      <c r="C453" s="72" t="s">
        <v>53</v>
      </c>
      <c r="D453" s="72">
        <v>0.48</v>
      </c>
      <c r="E453" s="72">
        <v>33</v>
      </c>
      <c r="F453" s="72">
        <v>3</v>
      </c>
      <c r="G453" s="72">
        <v>302.2</v>
      </c>
      <c r="H453" s="72">
        <v>19.440999999999999</v>
      </c>
      <c r="I453" s="72">
        <v>1722</v>
      </c>
      <c r="J453" s="72">
        <v>11.47</v>
      </c>
      <c r="M453" s="72">
        <v>3.7204E-3</v>
      </c>
      <c r="P453" s="72">
        <v>0.37065999999999999</v>
      </c>
      <c r="X453" s="72" t="s">
        <v>184</v>
      </c>
      <c r="Y453" s="72" t="s">
        <v>198</v>
      </c>
    </row>
    <row r="454" spans="1:25" x14ac:dyDescent="0.2">
      <c r="A454" s="72">
        <v>12</v>
      </c>
      <c r="B454" s="72" t="s">
        <v>199</v>
      </c>
      <c r="C454" s="72" t="s">
        <v>54</v>
      </c>
      <c r="D454" s="72">
        <v>0.55000000000000004</v>
      </c>
      <c r="E454" s="72">
        <v>33</v>
      </c>
      <c r="F454" s="72">
        <v>3</v>
      </c>
      <c r="G454" s="72">
        <v>302.2</v>
      </c>
      <c r="H454" s="72">
        <v>21.327999999999999</v>
      </c>
      <c r="I454" s="72">
        <v>1891</v>
      </c>
      <c r="J454" s="72">
        <v>11.112</v>
      </c>
      <c r="M454" s="72">
        <v>3.7190999999999999E-3</v>
      </c>
      <c r="P454" s="72">
        <v>0.370529</v>
      </c>
      <c r="X454" s="72" t="s">
        <v>184</v>
      </c>
      <c r="Y454" s="72" t="s">
        <v>200</v>
      </c>
    </row>
    <row r="455" spans="1:25" x14ac:dyDescent="0.2">
      <c r="A455" s="72">
        <v>18</v>
      </c>
      <c r="B455" s="72" t="s">
        <v>209</v>
      </c>
      <c r="C455" s="72" t="s">
        <v>60</v>
      </c>
      <c r="D455" s="72">
        <v>0.57999999999999996</v>
      </c>
      <c r="E455" s="72">
        <v>33</v>
      </c>
      <c r="F455" s="72">
        <v>3</v>
      </c>
      <c r="G455" s="72">
        <v>302.2</v>
      </c>
      <c r="H455" s="72">
        <v>25.012</v>
      </c>
      <c r="I455" s="72">
        <v>2242</v>
      </c>
      <c r="J455" s="72">
        <v>10.773</v>
      </c>
      <c r="M455" s="72">
        <v>3.7177999999999998E-3</v>
      </c>
      <c r="P455" s="72">
        <v>0.37040499999999998</v>
      </c>
      <c r="X455" s="72" t="s">
        <v>184</v>
      </c>
      <c r="Y455" s="72" t="s">
        <v>210</v>
      </c>
    </row>
    <row r="456" spans="1:25" x14ac:dyDescent="0.2">
      <c r="A456" s="72">
        <v>27</v>
      </c>
      <c r="B456" s="72" t="s">
        <v>223</v>
      </c>
      <c r="C456" s="72" t="s">
        <v>19</v>
      </c>
      <c r="D456" s="72">
        <v>0.48</v>
      </c>
      <c r="E456" s="72">
        <v>33</v>
      </c>
      <c r="F456" s="72">
        <v>3</v>
      </c>
      <c r="G456" s="72">
        <v>302.2</v>
      </c>
      <c r="H456" s="72">
        <v>24.373999999999999</v>
      </c>
      <c r="I456" s="72">
        <v>2172</v>
      </c>
      <c r="J456" s="72">
        <v>10.449</v>
      </c>
      <c r="M456" s="72">
        <v>3.7166E-3</v>
      </c>
      <c r="P456" s="72">
        <v>0.37028699999999998</v>
      </c>
      <c r="X456" s="72" t="s">
        <v>184</v>
      </c>
      <c r="Y456" s="72" t="s">
        <v>224</v>
      </c>
    </row>
    <row r="457" spans="1:25" x14ac:dyDescent="0.2">
      <c r="A457" s="72">
        <v>28</v>
      </c>
      <c r="B457" s="72" t="s">
        <v>225</v>
      </c>
      <c r="C457" s="72" t="s">
        <v>20</v>
      </c>
      <c r="D457" s="72">
        <v>0.47</v>
      </c>
      <c r="E457" s="72">
        <v>33</v>
      </c>
      <c r="F457" s="72">
        <v>3</v>
      </c>
      <c r="G457" s="72">
        <v>302.2</v>
      </c>
      <c r="H457" s="72">
        <v>22.100999999999999</v>
      </c>
      <c r="I457" s="72">
        <v>1962</v>
      </c>
      <c r="J457" s="72">
        <v>11.156000000000001</v>
      </c>
      <c r="M457" s="72">
        <v>3.7192000000000002E-3</v>
      </c>
      <c r="P457" s="72">
        <v>0.37054500000000001</v>
      </c>
      <c r="X457" s="72" t="s">
        <v>184</v>
      </c>
      <c r="Y457" s="72" t="s">
        <v>226</v>
      </c>
    </row>
    <row r="458" spans="1:25" x14ac:dyDescent="0.2">
      <c r="A458" s="72">
        <v>32</v>
      </c>
      <c r="B458" s="72" t="s">
        <v>233</v>
      </c>
      <c r="C458" s="72" t="s">
        <v>93</v>
      </c>
      <c r="D458" s="72">
        <v>0.48</v>
      </c>
      <c r="E458" s="72">
        <v>33</v>
      </c>
      <c r="F458" s="72">
        <v>3</v>
      </c>
      <c r="G458" s="72">
        <v>302.2</v>
      </c>
      <c r="H458" s="72">
        <v>21.814</v>
      </c>
      <c r="I458" s="72">
        <v>1938</v>
      </c>
      <c r="J458" s="72">
        <v>10.605</v>
      </c>
      <c r="M458" s="72">
        <v>3.7171999999999999E-3</v>
      </c>
      <c r="P458" s="72">
        <v>0.37034400000000001</v>
      </c>
      <c r="X458" s="72" t="s">
        <v>184</v>
      </c>
      <c r="Y458" s="72" t="s">
        <v>234</v>
      </c>
    </row>
    <row r="459" spans="1:25" x14ac:dyDescent="0.2">
      <c r="A459" s="72">
        <v>33</v>
      </c>
      <c r="B459" s="72" t="s">
        <v>235</v>
      </c>
      <c r="C459" s="72" t="s">
        <v>94</v>
      </c>
      <c r="D459" s="72">
        <v>0.51</v>
      </c>
      <c r="E459" s="72">
        <v>33</v>
      </c>
      <c r="F459" s="72">
        <v>3</v>
      </c>
      <c r="G459" s="72">
        <v>302.2</v>
      </c>
      <c r="H459" s="72">
        <v>20.279</v>
      </c>
      <c r="I459" s="72">
        <v>1784</v>
      </c>
      <c r="J459" s="72">
        <v>10.631</v>
      </c>
      <c r="M459" s="72">
        <v>3.7173000000000002E-3</v>
      </c>
      <c r="P459" s="72">
        <v>0.37035400000000002</v>
      </c>
      <c r="X459" s="72" t="s">
        <v>184</v>
      </c>
      <c r="Y459" s="72" t="s">
        <v>236</v>
      </c>
    </row>
    <row r="460" spans="1:25" x14ac:dyDescent="0.2">
      <c r="A460" s="72">
        <v>36</v>
      </c>
      <c r="B460" s="72" t="s">
        <v>241</v>
      </c>
      <c r="C460" s="72" t="s">
        <v>97</v>
      </c>
      <c r="D460" s="72">
        <v>0.53</v>
      </c>
      <c r="E460" s="72">
        <v>33</v>
      </c>
      <c r="F460" s="72">
        <v>3</v>
      </c>
      <c r="G460" s="72">
        <v>302.2</v>
      </c>
      <c r="H460" s="72">
        <v>26.408999999999999</v>
      </c>
      <c r="I460" s="72">
        <v>2353</v>
      </c>
      <c r="J460" s="72">
        <v>10.694000000000001</v>
      </c>
      <c r="M460" s="72">
        <v>3.7174999999999999E-3</v>
      </c>
      <c r="P460" s="72">
        <v>0.37037700000000001</v>
      </c>
      <c r="X460" s="72" t="s">
        <v>184</v>
      </c>
      <c r="Y460" s="72" t="s">
        <v>242</v>
      </c>
    </row>
    <row r="461" spans="1:25" x14ac:dyDescent="0.2">
      <c r="A461" s="72">
        <v>37</v>
      </c>
      <c r="B461" s="72" t="s">
        <v>243</v>
      </c>
      <c r="C461" s="72" t="s">
        <v>98</v>
      </c>
      <c r="D461" s="72">
        <v>0.59</v>
      </c>
      <c r="E461" s="72">
        <v>33</v>
      </c>
      <c r="F461" s="72">
        <v>3</v>
      </c>
      <c r="G461" s="72">
        <v>302.2</v>
      </c>
      <c r="H461" s="72">
        <v>26.574000000000002</v>
      </c>
      <c r="I461" s="72">
        <v>2371</v>
      </c>
      <c r="J461" s="72">
        <v>10.85</v>
      </c>
      <c r="M461" s="72">
        <v>3.7180999999999998E-3</v>
      </c>
      <c r="P461" s="72">
        <v>0.37043300000000001</v>
      </c>
      <c r="X461" s="72" t="s">
        <v>184</v>
      </c>
      <c r="Y461" s="72" t="s">
        <v>244</v>
      </c>
    </row>
    <row r="462" spans="1:25" x14ac:dyDescent="0.2">
      <c r="A462" s="72">
        <v>38</v>
      </c>
      <c r="B462" s="72" t="s">
        <v>245</v>
      </c>
      <c r="C462" s="72" t="s">
        <v>99</v>
      </c>
      <c r="D462" s="72">
        <v>0.59</v>
      </c>
      <c r="E462" s="72">
        <v>33</v>
      </c>
      <c r="F462" s="72">
        <v>3</v>
      </c>
      <c r="G462" s="72">
        <v>302.2</v>
      </c>
      <c r="H462" s="72">
        <v>21.382000000000001</v>
      </c>
      <c r="I462" s="72">
        <v>1882</v>
      </c>
      <c r="J462" s="72">
        <v>9.8949999999999996</v>
      </c>
      <c r="M462" s="72">
        <v>3.7146000000000002E-3</v>
      </c>
      <c r="P462" s="72">
        <v>0.370085</v>
      </c>
      <c r="X462" s="72" t="s">
        <v>184</v>
      </c>
      <c r="Y462" s="72" t="s">
        <v>246</v>
      </c>
    </row>
    <row r="463" spans="1:25" x14ac:dyDescent="0.2">
      <c r="A463" s="72">
        <v>39</v>
      </c>
      <c r="B463" s="72" t="s">
        <v>247</v>
      </c>
      <c r="C463" s="72" t="s">
        <v>100</v>
      </c>
      <c r="D463" s="72">
        <v>0.5</v>
      </c>
      <c r="E463" s="72">
        <v>33</v>
      </c>
      <c r="F463" s="72">
        <v>3</v>
      </c>
      <c r="G463" s="72">
        <v>302.2</v>
      </c>
      <c r="H463" s="72">
        <v>20.542000000000002</v>
      </c>
      <c r="I463" s="72">
        <v>1801</v>
      </c>
      <c r="J463" s="72">
        <v>10.335000000000001</v>
      </c>
      <c r="M463" s="72">
        <v>3.7161999999999998E-3</v>
      </c>
      <c r="P463" s="72">
        <v>0.37024600000000002</v>
      </c>
      <c r="X463" s="72" t="s">
        <v>184</v>
      </c>
      <c r="Y463" s="72" t="s">
        <v>248</v>
      </c>
    </row>
    <row r="464" spans="1:25" x14ac:dyDescent="0.2">
      <c r="A464" s="72">
        <v>40</v>
      </c>
      <c r="B464" s="72" t="s">
        <v>249</v>
      </c>
      <c r="C464" s="72" t="s">
        <v>101</v>
      </c>
      <c r="D464" s="72">
        <v>0.6</v>
      </c>
      <c r="E464" s="72">
        <v>33</v>
      </c>
      <c r="F464" s="72">
        <v>3</v>
      </c>
      <c r="G464" s="72">
        <v>302.2</v>
      </c>
      <c r="H464" s="72">
        <v>20.431000000000001</v>
      </c>
      <c r="I464" s="72">
        <v>1802</v>
      </c>
      <c r="J464" s="72">
        <v>11.055</v>
      </c>
      <c r="M464" s="72">
        <v>3.7188999999999998E-3</v>
      </c>
      <c r="P464" s="72">
        <v>0.370508</v>
      </c>
      <c r="X464" s="72" t="s">
        <v>184</v>
      </c>
      <c r="Y464" s="72" t="s">
        <v>250</v>
      </c>
    </row>
    <row r="465" spans="1:25" x14ac:dyDescent="0.2">
      <c r="A465" s="72">
        <v>14</v>
      </c>
      <c r="B465" s="72" t="s">
        <v>202</v>
      </c>
      <c r="C465" s="72" t="s">
        <v>56</v>
      </c>
      <c r="D465" s="72">
        <v>0.59</v>
      </c>
      <c r="E465" s="72">
        <v>33</v>
      </c>
      <c r="F465" s="72">
        <v>3</v>
      </c>
      <c r="G465" s="72">
        <v>302.39999999999998</v>
      </c>
      <c r="H465" s="72">
        <v>23.542999999999999</v>
      </c>
      <c r="I465" s="72">
        <v>2094</v>
      </c>
      <c r="J465" s="72">
        <v>10.305</v>
      </c>
      <c r="M465" s="72">
        <v>3.7161E-3</v>
      </c>
      <c r="P465" s="72">
        <v>0.37023499999999998</v>
      </c>
      <c r="X465" s="72" t="s">
        <v>184</v>
      </c>
      <c r="Y465" s="72" t="s">
        <v>203</v>
      </c>
    </row>
    <row r="466" spans="1:25" x14ac:dyDescent="0.2">
      <c r="A466" s="72">
        <v>31</v>
      </c>
      <c r="B466" s="72" t="s">
        <v>231</v>
      </c>
      <c r="C466" s="72" t="s">
        <v>92</v>
      </c>
      <c r="D466" s="72">
        <v>0.56999999999999995</v>
      </c>
      <c r="E466" s="72">
        <v>33</v>
      </c>
      <c r="F466" s="72">
        <v>3</v>
      </c>
      <c r="G466" s="72">
        <v>302.39999999999998</v>
      </c>
      <c r="H466" s="72">
        <v>21.946999999999999</v>
      </c>
      <c r="I466" s="72">
        <v>1948</v>
      </c>
      <c r="J466" s="72">
        <v>10.295999999999999</v>
      </c>
      <c r="M466" s="72">
        <v>3.7161E-3</v>
      </c>
      <c r="P466" s="72">
        <v>0.37023099999999998</v>
      </c>
      <c r="X466" s="72" t="s">
        <v>184</v>
      </c>
      <c r="Y466" s="72" t="s">
        <v>232</v>
      </c>
    </row>
    <row r="467" spans="1:25" x14ac:dyDescent="0.2">
      <c r="A467" s="72">
        <v>34</v>
      </c>
      <c r="B467" s="72" t="s">
        <v>237</v>
      </c>
      <c r="C467" s="72" t="s">
        <v>95</v>
      </c>
      <c r="D467" s="72">
        <v>0.54</v>
      </c>
      <c r="E467" s="72">
        <v>33</v>
      </c>
      <c r="F467" s="72">
        <v>3</v>
      </c>
      <c r="G467" s="72">
        <v>302.39999999999998</v>
      </c>
      <c r="H467" s="72">
        <v>20.024000000000001</v>
      </c>
      <c r="I467" s="72">
        <v>1765</v>
      </c>
      <c r="J467" s="72">
        <v>10.225</v>
      </c>
      <c r="M467" s="72">
        <v>3.7158E-3</v>
      </c>
      <c r="P467" s="72">
        <v>0.37020500000000001</v>
      </c>
      <c r="X467" s="72" t="s">
        <v>184</v>
      </c>
      <c r="Y467" s="72" t="s">
        <v>238</v>
      </c>
    </row>
    <row r="468" spans="1:25" x14ac:dyDescent="0.2">
      <c r="A468" s="72">
        <v>35</v>
      </c>
      <c r="B468" s="72" t="s">
        <v>239</v>
      </c>
      <c r="C468" s="72" t="s">
        <v>96</v>
      </c>
      <c r="D468" s="72">
        <v>0.53</v>
      </c>
      <c r="E468" s="72">
        <v>33</v>
      </c>
      <c r="F468" s="72">
        <v>3</v>
      </c>
      <c r="G468" s="72">
        <v>302.39999999999998</v>
      </c>
      <c r="H468" s="72">
        <v>23.856999999999999</v>
      </c>
      <c r="I468" s="72">
        <v>2112</v>
      </c>
      <c r="J468" s="72">
        <v>10.755000000000001</v>
      </c>
      <c r="M468" s="72">
        <v>3.7177999999999998E-3</v>
      </c>
      <c r="P468" s="72">
        <v>0.37039899999999998</v>
      </c>
      <c r="X468" s="72" t="s">
        <v>184</v>
      </c>
      <c r="Y468" s="72" t="s">
        <v>240</v>
      </c>
    </row>
    <row r="469" spans="1:25" x14ac:dyDescent="0.2">
      <c r="A469" s="72">
        <v>41</v>
      </c>
      <c r="B469" s="72" t="s">
        <v>251</v>
      </c>
      <c r="C469" s="72" t="s">
        <v>102</v>
      </c>
      <c r="D469" s="72">
        <v>0.49</v>
      </c>
      <c r="E469" s="72">
        <v>33</v>
      </c>
      <c r="F469" s="72">
        <v>3</v>
      </c>
      <c r="G469" s="72">
        <v>302.39999999999998</v>
      </c>
      <c r="H469" s="72">
        <v>17.806999999999999</v>
      </c>
      <c r="I469" s="72">
        <v>1558</v>
      </c>
      <c r="J469" s="72">
        <v>10.914</v>
      </c>
      <c r="M469" s="72">
        <v>3.7182999999999999E-3</v>
      </c>
      <c r="P469" s="72">
        <v>0.37045699999999998</v>
      </c>
      <c r="X469" s="72" t="s">
        <v>184</v>
      </c>
      <c r="Y469" s="72" t="s">
        <v>252</v>
      </c>
    </row>
    <row r="470" spans="1:25" x14ac:dyDescent="0.2">
      <c r="A470" s="72">
        <v>6</v>
      </c>
      <c r="B470" s="72" t="s">
        <v>190</v>
      </c>
      <c r="C470" s="72" t="s">
        <v>48</v>
      </c>
      <c r="D470" s="72">
        <v>0.55000000000000004</v>
      </c>
      <c r="E470" s="72">
        <v>33</v>
      </c>
      <c r="F470" s="72">
        <v>3</v>
      </c>
      <c r="G470" s="72">
        <v>302.60000000000002</v>
      </c>
      <c r="H470" s="72">
        <v>13.302</v>
      </c>
      <c r="I470" s="72">
        <v>1162</v>
      </c>
      <c r="J470" s="72">
        <v>9.5790000000000006</v>
      </c>
      <c r="M470" s="72">
        <v>3.7133999999999999E-3</v>
      </c>
      <c r="P470" s="72">
        <v>0.36997000000000002</v>
      </c>
      <c r="X470" s="72" t="s">
        <v>184</v>
      </c>
      <c r="Y470" s="72" t="s">
        <v>191</v>
      </c>
    </row>
    <row r="471" spans="1:25" x14ac:dyDescent="0.2">
      <c r="A471" s="72">
        <v>7</v>
      </c>
      <c r="B471" s="72" t="s">
        <v>190</v>
      </c>
      <c r="C471" s="72" t="s">
        <v>49</v>
      </c>
      <c r="D471" s="72">
        <v>0.59</v>
      </c>
      <c r="E471" s="72">
        <v>33</v>
      </c>
      <c r="F471" s="72">
        <v>3</v>
      </c>
      <c r="G471" s="72">
        <v>302.60000000000002</v>
      </c>
      <c r="H471" s="72">
        <v>17.475999999999999</v>
      </c>
      <c r="I471" s="72">
        <v>1534</v>
      </c>
      <c r="J471" s="72">
        <v>9.0779999999999994</v>
      </c>
      <c r="M471" s="72">
        <v>3.7115999999999998E-3</v>
      </c>
      <c r="P471" s="72">
        <v>0.369786</v>
      </c>
      <c r="X471" s="72" t="s">
        <v>184</v>
      </c>
      <c r="Y471" s="72" t="s">
        <v>192</v>
      </c>
    </row>
    <row r="472" spans="1:25" x14ac:dyDescent="0.2">
      <c r="A472" s="72">
        <v>9</v>
      </c>
      <c r="B472" s="72" t="s">
        <v>193</v>
      </c>
      <c r="C472" s="72" t="s">
        <v>51</v>
      </c>
      <c r="D472" s="72">
        <v>0.52</v>
      </c>
      <c r="E472" s="72">
        <v>33</v>
      </c>
      <c r="F472" s="72">
        <v>3</v>
      </c>
      <c r="G472" s="72">
        <v>302.60000000000002</v>
      </c>
      <c r="H472" s="72">
        <v>17.074000000000002</v>
      </c>
      <c r="I472" s="72">
        <v>1499</v>
      </c>
      <c r="J472" s="72">
        <v>9.7319999999999993</v>
      </c>
      <c r="M472" s="72">
        <v>3.7139999999999999E-3</v>
      </c>
      <c r="P472" s="72">
        <v>0.37002499999999999</v>
      </c>
      <c r="X472" s="72" t="s">
        <v>184</v>
      </c>
      <c r="Y472" s="72" t="s">
        <v>195</v>
      </c>
    </row>
    <row r="473" spans="1:25" x14ac:dyDescent="0.2">
      <c r="A473" s="72">
        <v>49</v>
      </c>
      <c r="B473" s="72" t="s">
        <v>13</v>
      </c>
      <c r="C473" s="72" t="s">
        <v>110</v>
      </c>
      <c r="D473" s="72">
        <v>1.49</v>
      </c>
      <c r="E473">
        <v>89</v>
      </c>
      <c r="F473">
        <v>4</v>
      </c>
      <c r="G473">
        <v>353.8</v>
      </c>
      <c r="H473">
        <v>60.2</v>
      </c>
      <c r="K473">
        <v>4060</v>
      </c>
      <c r="L473">
        <v>-33.712000000000003</v>
      </c>
      <c r="N473">
        <v>1.08033E-2</v>
      </c>
      <c r="O473">
        <v>1.068783</v>
      </c>
      <c r="X473" s="72" t="s">
        <v>184</v>
      </c>
      <c r="Y473" s="72" t="s">
        <v>260</v>
      </c>
    </row>
    <row r="474" spans="1:25" x14ac:dyDescent="0.2">
      <c r="A474" s="72">
        <v>46</v>
      </c>
      <c r="B474" s="72" t="s">
        <v>10</v>
      </c>
      <c r="C474" s="72" t="s">
        <v>107</v>
      </c>
      <c r="D474" s="72">
        <v>0.87</v>
      </c>
      <c r="E474">
        <v>89</v>
      </c>
      <c r="F474">
        <v>4</v>
      </c>
      <c r="G474">
        <v>357.2</v>
      </c>
      <c r="H474">
        <v>30.474</v>
      </c>
      <c r="K474">
        <v>2334</v>
      </c>
      <c r="L474">
        <v>-34.215000000000003</v>
      </c>
      <c r="N474">
        <v>1.07977E-2</v>
      </c>
      <c r="O474">
        <v>1.068233</v>
      </c>
      <c r="X474" s="72" t="s">
        <v>184</v>
      </c>
      <c r="Y474" s="72" t="s">
        <v>257</v>
      </c>
    </row>
    <row r="475" spans="1:25" x14ac:dyDescent="0.2">
      <c r="A475" s="72">
        <v>4</v>
      </c>
      <c r="B475" s="72" t="s">
        <v>12</v>
      </c>
      <c r="C475" s="72" t="s">
        <v>46</v>
      </c>
      <c r="D475" s="72">
        <v>0.52410000000000001</v>
      </c>
      <c r="E475" s="72">
        <v>89</v>
      </c>
      <c r="F475" s="72">
        <v>4</v>
      </c>
      <c r="G475" s="72">
        <v>357.4</v>
      </c>
      <c r="H475" s="72">
        <v>18.387</v>
      </c>
      <c r="K475" s="72">
        <v>1501</v>
      </c>
      <c r="L475" s="72">
        <v>-34.323</v>
      </c>
      <c r="N475" s="72">
        <v>1.0796500000000001E-2</v>
      </c>
      <c r="O475" s="72">
        <v>1.0681149999999999</v>
      </c>
      <c r="X475" s="72" t="s">
        <v>184</v>
      </c>
      <c r="Y475" s="72" t="s">
        <v>188</v>
      </c>
    </row>
    <row r="476" spans="1:25" x14ac:dyDescent="0.2">
      <c r="A476" s="72">
        <v>42</v>
      </c>
      <c r="B476" s="72" t="s">
        <v>17</v>
      </c>
      <c r="C476" s="72" t="s">
        <v>103</v>
      </c>
      <c r="D476" s="72">
        <v>0.55369999999999997</v>
      </c>
      <c r="E476">
        <v>89</v>
      </c>
      <c r="F476">
        <v>4</v>
      </c>
      <c r="G476">
        <v>358</v>
      </c>
      <c r="H476">
        <v>17.54</v>
      </c>
      <c r="K476">
        <v>1437</v>
      </c>
      <c r="L476">
        <v>-29.003</v>
      </c>
      <c r="N476">
        <v>1.08559E-2</v>
      </c>
      <c r="O476">
        <v>1.0739350000000001</v>
      </c>
      <c r="X476" s="72" t="s">
        <v>184</v>
      </c>
      <c r="Y476" s="72" t="s">
        <v>253</v>
      </c>
    </row>
    <row r="477" spans="1:25" x14ac:dyDescent="0.2">
      <c r="A477" s="72">
        <v>45</v>
      </c>
      <c r="B477" s="72" t="s">
        <v>12</v>
      </c>
      <c r="C477" s="72" t="s">
        <v>106</v>
      </c>
      <c r="D477" s="72">
        <v>0.62739999999999996</v>
      </c>
      <c r="E477">
        <v>89</v>
      </c>
      <c r="F477">
        <v>4</v>
      </c>
      <c r="G477">
        <v>358</v>
      </c>
      <c r="H477">
        <v>22.032</v>
      </c>
      <c r="K477">
        <v>1760</v>
      </c>
      <c r="L477">
        <v>-34.345999999999997</v>
      </c>
      <c r="N477">
        <v>1.0796200000000001E-2</v>
      </c>
      <c r="O477">
        <v>1.0680890000000001</v>
      </c>
      <c r="X477" s="72" t="s">
        <v>184</v>
      </c>
      <c r="Y477" s="72" t="s">
        <v>256</v>
      </c>
    </row>
    <row r="478" spans="1:25" x14ac:dyDescent="0.2">
      <c r="A478" s="72">
        <v>5</v>
      </c>
      <c r="B478" s="72" t="s">
        <v>12</v>
      </c>
      <c r="C478" s="72" t="s">
        <v>47</v>
      </c>
      <c r="D478" s="72">
        <v>0.49309999999999998</v>
      </c>
      <c r="E478" s="72">
        <v>89</v>
      </c>
      <c r="F478" s="72">
        <v>4</v>
      </c>
      <c r="G478" s="72">
        <v>358.2</v>
      </c>
      <c r="H478" s="72">
        <v>17.268999999999998</v>
      </c>
      <c r="K478" s="72">
        <v>1411</v>
      </c>
      <c r="L478" s="72">
        <v>-34.347000000000001</v>
      </c>
      <c r="N478" s="72">
        <v>1.0796200000000001E-2</v>
      </c>
      <c r="O478" s="72">
        <v>1.0680879999999999</v>
      </c>
      <c r="X478" s="72" t="s">
        <v>184</v>
      </c>
      <c r="Y478" s="72" t="s">
        <v>189</v>
      </c>
    </row>
    <row r="479" spans="1:25" x14ac:dyDescent="0.2">
      <c r="A479" s="72">
        <v>43</v>
      </c>
      <c r="B479" s="72" t="s">
        <v>17</v>
      </c>
      <c r="C479" s="72" t="s">
        <v>104</v>
      </c>
      <c r="D479" s="72">
        <v>0.64159999999999995</v>
      </c>
      <c r="E479">
        <v>89</v>
      </c>
      <c r="F479">
        <v>4</v>
      </c>
      <c r="G479">
        <v>358.4</v>
      </c>
      <c r="H479">
        <v>20.654</v>
      </c>
      <c r="K479">
        <v>1663</v>
      </c>
      <c r="L479">
        <v>-29.164000000000001</v>
      </c>
      <c r="N479">
        <v>1.08541E-2</v>
      </c>
      <c r="O479">
        <v>1.0737589999999999</v>
      </c>
      <c r="X479" s="72" t="s">
        <v>184</v>
      </c>
      <c r="Y479" s="72" t="s">
        <v>254</v>
      </c>
    </row>
    <row r="480" spans="1:25" x14ac:dyDescent="0.2">
      <c r="A480" s="72">
        <v>44</v>
      </c>
      <c r="B480" s="72" t="s">
        <v>12</v>
      </c>
      <c r="C480" s="72" t="s">
        <v>105</v>
      </c>
      <c r="D480" s="72">
        <v>0.52580000000000005</v>
      </c>
      <c r="E480">
        <v>89</v>
      </c>
      <c r="F480">
        <v>4</v>
      </c>
      <c r="G480">
        <v>358.4</v>
      </c>
      <c r="H480">
        <v>18.05</v>
      </c>
      <c r="K480">
        <v>1472</v>
      </c>
      <c r="L480">
        <v>-34.500999999999998</v>
      </c>
      <c r="N480">
        <v>1.07945E-2</v>
      </c>
      <c r="O480">
        <v>1.06792</v>
      </c>
      <c r="X480" s="72" t="s">
        <v>184</v>
      </c>
      <c r="Y480" s="72" t="s">
        <v>255</v>
      </c>
    </row>
    <row r="481" spans="1:25" x14ac:dyDescent="0.2">
      <c r="A481" s="72">
        <v>2</v>
      </c>
      <c r="B481" s="72" t="s">
        <v>17</v>
      </c>
      <c r="C481" s="72" t="s">
        <v>44</v>
      </c>
      <c r="D481" s="72">
        <v>0.55259999999999998</v>
      </c>
      <c r="E481" s="72">
        <v>89</v>
      </c>
      <c r="F481" s="72">
        <v>4</v>
      </c>
      <c r="G481" s="72">
        <v>358.6</v>
      </c>
      <c r="H481" s="72">
        <v>17.931999999999999</v>
      </c>
      <c r="K481" s="72">
        <v>1453</v>
      </c>
      <c r="L481" s="72">
        <v>-29.050999999999998</v>
      </c>
      <c r="N481" s="72">
        <v>1.0855399999999999E-2</v>
      </c>
      <c r="O481" s="72">
        <v>1.0738829999999999</v>
      </c>
      <c r="X481" s="72" t="s">
        <v>184</v>
      </c>
      <c r="Y481" s="72" t="s">
        <v>186</v>
      </c>
    </row>
    <row r="482" spans="1:25" x14ac:dyDescent="0.2">
      <c r="A482" s="72">
        <v>59</v>
      </c>
      <c r="B482" s="72" t="s">
        <v>269</v>
      </c>
      <c r="C482" s="72" t="s">
        <v>120</v>
      </c>
      <c r="D482">
        <v>0.81</v>
      </c>
      <c r="E482">
        <v>89</v>
      </c>
      <c r="F482">
        <v>4</v>
      </c>
      <c r="G482">
        <v>358.6</v>
      </c>
      <c r="H482">
        <v>25.995999999999999</v>
      </c>
      <c r="K482">
        <v>2002</v>
      </c>
      <c r="L482">
        <v>-38.704000000000001</v>
      </c>
      <c r="N482">
        <v>1.07475E-2</v>
      </c>
      <c r="O482">
        <v>1.06332</v>
      </c>
      <c r="X482" s="72" t="s">
        <v>271</v>
      </c>
      <c r="Y482" s="72" t="s">
        <v>275</v>
      </c>
    </row>
    <row r="483" spans="1:25" x14ac:dyDescent="0.2">
      <c r="A483" s="72">
        <v>3</v>
      </c>
      <c r="B483" s="72" t="s">
        <v>17</v>
      </c>
      <c r="C483" s="72" t="s">
        <v>45</v>
      </c>
      <c r="D483" s="72">
        <v>0.63729999999999998</v>
      </c>
      <c r="E483" s="72">
        <v>89</v>
      </c>
      <c r="F483" s="72">
        <v>4</v>
      </c>
      <c r="G483" s="72">
        <v>358.9</v>
      </c>
      <c r="H483" s="72">
        <v>20.869</v>
      </c>
      <c r="K483" s="72">
        <v>1674</v>
      </c>
      <c r="L483" s="72">
        <v>-29.053999999999998</v>
      </c>
      <c r="N483" s="72">
        <v>1.0855399999999999E-2</v>
      </c>
      <c r="O483" s="72">
        <v>1.0738799999999999</v>
      </c>
      <c r="X483" s="72" t="s">
        <v>184</v>
      </c>
      <c r="Y483" s="72" t="s">
        <v>187</v>
      </c>
    </row>
    <row r="484" spans="1:25" x14ac:dyDescent="0.2">
      <c r="A484" s="72">
        <v>25</v>
      </c>
      <c r="B484" s="72" t="s">
        <v>12</v>
      </c>
      <c r="C484" s="72" t="s">
        <v>16</v>
      </c>
      <c r="D484" s="72">
        <v>0.62</v>
      </c>
      <c r="E484" s="72">
        <v>89</v>
      </c>
      <c r="F484" s="72">
        <v>4</v>
      </c>
      <c r="G484" s="72">
        <v>358.9</v>
      </c>
      <c r="H484" s="72">
        <v>12.769</v>
      </c>
      <c r="K484" s="72">
        <v>1062</v>
      </c>
      <c r="L484" s="72">
        <v>-28.983000000000001</v>
      </c>
      <c r="N484" s="72">
        <v>1.08562E-2</v>
      </c>
      <c r="O484" s="72">
        <v>1.0739570000000001</v>
      </c>
      <c r="X484" s="72" t="s">
        <v>184</v>
      </c>
      <c r="Y484" s="72" t="s">
        <v>220</v>
      </c>
    </row>
    <row r="485" spans="1:25" x14ac:dyDescent="0.2">
      <c r="A485" s="72">
        <v>48</v>
      </c>
      <c r="B485" s="72" t="s">
        <v>12</v>
      </c>
      <c r="C485" s="72" t="s">
        <v>109</v>
      </c>
      <c r="D485" s="72">
        <v>0.55000000000000004</v>
      </c>
      <c r="E485">
        <v>89</v>
      </c>
      <c r="F485">
        <v>4</v>
      </c>
      <c r="G485">
        <v>358.9</v>
      </c>
      <c r="H485">
        <v>19.177</v>
      </c>
      <c r="K485">
        <v>1545</v>
      </c>
      <c r="L485">
        <v>-34.371000000000002</v>
      </c>
      <c r="N485">
        <v>1.0795900000000001E-2</v>
      </c>
      <c r="O485">
        <v>1.0680620000000001</v>
      </c>
      <c r="X485" s="72" t="s">
        <v>184</v>
      </c>
      <c r="Y485" s="72" t="s">
        <v>259</v>
      </c>
    </row>
    <row r="486" spans="1:25" x14ac:dyDescent="0.2">
      <c r="A486" s="72">
        <v>57</v>
      </c>
      <c r="B486" s="72" t="s">
        <v>269</v>
      </c>
      <c r="C486" s="72" t="s">
        <v>118</v>
      </c>
      <c r="D486">
        <v>0.46450000000000002</v>
      </c>
      <c r="E486">
        <v>89</v>
      </c>
      <c r="F486">
        <v>4</v>
      </c>
      <c r="G486">
        <v>358.9</v>
      </c>
      <c r="H486">
        <v>13.795999999999999</v>
      </c>
      <c r="K486">
        <v>1131</v>
      </c>
      <c r="L486">
        <v>-38.639000000000003</v>
      </c>
      <c r="N486">
        <v>1.0748199999999999E-2</v>
      </c>
      <c r="O486">
        <v>1.063391</v>
      </c>
      <c r="X486" s="72" t="s">
        <v>271</v>
      </c>
      <c r="Y486" s="72" t="s">
        <v>273</v>
      </c>
    </row>
    <row r="487" spans="1:25" x14ac:dyDescent="0.2">
      <c r="A487" s="72">
        <v>58</v>
      </c>
      <c r="B487" s="72" t="s">
        <v>269</v>
      </c>
      <c r="C487" s="72" t="s">
        <v>119</v>
      </c>
      <c r="D487">
        <v>0.69979999999999998</v>
      </c>
      <c r="E487">
        <v>89</v>
      </c>
      <c r="F487">
        <v>4</v>
      </c>
      <c r="G487">
        <v>358.9</v>
      </c>
      <c r="H487">
        <v>21.710999999999999</v>
      </c>
      <c r="K487">
        <v>1714</v>
      </c>
      <c r="L487">
        <v>-38.799999999999997</v>
      </c>
      <c r="N487">
        <v>1.07464E-2</v>
      </c>
      <c r="O487">
        <v>1.063215</v>
      </c>
      <c r="X487" s="72" t="s">
        <v>271</v>
      </c>
      <c r="Y487" s="72" t="s">
        <v>274</v>
      </c>
    </row>
    <row r="488" spans="1:25" x14ac:dyDescent="0.2">
      <c r="A488" s="72">
        <v>22</v>
      </c>
      <c r="B488" s="72" t="s">
        <v>17</v>
      </c>
      <c r="C488" s="72" t="s">
        <v>64</v>
      </c>
      <c r="D488" s="72">
        <v>0.46660000000000001</v>
      </c>
      <c r="E488" s="72">
        <v>89</v>
      </c>
      <c r="F488" s="72">
        <v>4</v>
      </c>
      <c r="G488" s="72">
        <v>359.3</v>
      </c>
      <c r="H488" s="72">
        <v>14.891</v>
      </c>
      <c r="K488" s="72">
        <v>1235</v>
      </c>
      <c r="L488" s="72">
        <v>-29.565000000000001</v>
      </c>
      <c r="N488" s="72">
        <v>1.08497E-2</v>
      </c>
      <c r="O488" s="72">
        <v>1.073321</v>
      </c>
      <c r="X488" s="72" t="s">
        <v>184</v>
      </c>
      <c r="Y488" s="72" t="s">
        <v>217</v>
      </c>
    </row>
    <row r="489" spans="1:25" x14ac:dyDescent="0.2">
      <c r="A489" s="72">
        <v>24</v>
      </c>
      <c r="B489" s="72" t="s">
        <v>12</v>
      </c>
      <c r="C489" s="72" t="s">
        <v>15</v>
      </c>
      <c r="D489" s="72">
        <v>0.53</v>
      </c>
      <c r="E489" s="72">
        <v>89</v>
      </c>
      <c r="F489" s="72">
        <v>4</v>
      </c>
      <c r="G489" s="72">
        <v>359.7</v>
      </c>
      <c r="H489" s="72">
        <v>17.8</v>
      </c>
      <c r="K489" s="72">
        <v>1453</v>
      </c>
      <c r="L489" s="72">
        <v>-29.106999999999999</v>
      </c>
      <c r="N489" s="72">
        <v>1.08548E-2</v>
      </c>
      <c r="O489" s="72">
        <v>1.0738220000000001</v>
      </c>
      <c r="X489" s="72" t="s">
        <v>184</v>
      </c>
      <c r="Y489" s="72" t="s">
        <v>219</v>
      </c>
    </row>
    <row r="490" spans="1:25" x14ac:dyDescent="0.2">
      <c r="A490" s="72">
        <v>23</v>
      </c>
      <c r="B490" s="72" t="s">
        <v>17</v>
      </c>
      <c r="C490" s="72" t="s">
        <v>14</v>
      </c>
      <c r="D490" s="72">
        <v>0.62290000000000001</v>
      </c>
      <c r="E490" s="72">
        <v>89</v>
      </c>
      <c r="F490" s="72">
        <v>4</v>
      </c>
      <c r="G490" s="72">
        <v>359.9</v>
      </c>
      <c r="H490" s="72">
        <v>20.004999999999999</v>
      </c>
      <c r="K490" s="72">
        <v>1619</v>
      </c>
      <c r="L490" s="72">
        <v>-29.172999999999998</v>
      </c>
      <c r="N490" s="72">
        <v>1.0854000000000001E-2</v>
      </c>
      <c r="O490" s="72">
        <v>1.0737490000000001</v>
      </c>
      <c r="X490" s="72" t="s">
        <v>184</v>
      </c>
      <c r="Y490" s="72" t="s">
        <v>218</v>
      </c>
    </row>
    <row r="491" spans="1:25" x14ac:dyDescent="0.2">
      <c r="A491" s="72">
        <v>47</v>
      </c>
      <c r="B491" s="72" t="s">
        <v>11</v>
      </c>
      <c r="C491" s="72" t="s">
        <v>108</v>
      </c>
      <c r="D491" s="72">
        <v>0.21</v>
      </c>
      <c r="E491">
        <v>89</v>
      </c>
      <c r="F491">
        <v>4</v>
      </c>
      <c r="G491">
        <v>360.5</v>
      </c>
      <c r="H491">
        <v>6.27</v>
      </c>
      <c r="K491">
        <v>541</v>
      </c>
      <c r="L491">
        <v>-34.588999999999999</v>
      </c>
      <c r="N491">
        <v>1.0793499999999999E-2</v>
      </c>
      <c r="O491">
        <v>1.067823</v>
      </c>
      <c r="X491" s="72" t="s">
        <v>184</v>
      </c>
      <c r="Y491" s="72" t="s">
        <v>258</v>
      </c>
    </row>
    <row r="492" spans="1:25" x14ac:dyDescent="0.2">
      <c r="A492" s="72">
        <v>56</v>
      </c>
      <c r="B492" s="72" t="s">
        <v>269</v>
      </c>
      <c r="C492" s="72" t="s">
        <v>117</v>
      </c>
      <c r="D492">
        <v>0.27500000000000002</v>
      </c>
      <c r="E492">
        <v>89</v>
      </c>
      <c r="F492">
        <v>4</v>
      </c>
      <c r="G492">
        <v>360.5</v>
      </c>
      <c r="H492">
        <v>7.7039999999999997</v>
      </c>
      <c r="K492">
        <v>657</v>
      </c>
      <c r="L492">
        <v>-38.728999999999999</v>
      </c>
      <c r="N492">
        <v>1.07472E-2</v>
      </c>
      <c r="O492">
        <v>1.063293</v>
      </c>
      <c r="X492" s="72" t="s">
        <v>271</v>
      </c>
      <c r="Y492" s="72" t="s">
        <v>272</v>
      </c>
    </row>
    <row r="493" spans="1:25" x14ac:dyDescent="0.2">
      <c r="A493" s="72">
        <v>55</v>
      </c>
      <c r="B493" s="72" t="s">
        <v>269</v>
      </c>
      <c r="C493" s="72" t="s">
        <v>116</v>
      </c>
      <c r="D493">
        <v>0.18229999999999999</v>
      </c>
      <c r="E493">
        <v>89</v>
      </c>
      <c r="F493">
        <v>4</v>
      </c>
      <c r="G493">
        <v>360.9</v>
      </c>
      <c r="H493">
        <v>4.8899999999999997</v>
      </c>
      <c r="K493">
        <v>422</v>
      </c>
      <c r="L493">
        <v>-38.786999999999999</v>
      </c>
      <c r="N493">
        <v>1.07466E-2</v>
      </c>
      <c r="O493">
        <v>1.063229</v>
      </c>
      <c r="X493" s="72" t="s">
        <v>184</v>
      </c>
      <c r="Y493" s="72" t="s">
        <v>270</v>
      </c>
    </row>
    <row r="494" spans="1:25" x14ac:dyDescent="0.2">
      <c r="A494" s="72">
        <v>17</v>
      </c>
      <c r="B494" s="72" t="s">
        <v>207</v>
      </c>
      <c r="C494" s="72" t="s">
        <v>59</v>
      </c>
      <c r="D494" s="72">
        <v>0.54</v>
      </c>
      <c r="E494" s="72">
        <v>89</v>
      </c>
      <c r="F494" s="72">
        <v>4</v>
      </c>
      <c r="G494" s="72">
        <v>364.3</v>
      </c>
      <c r="H494" s="72">
        <v>16.725000000000001</v>
      </c>
      <c r="K494" s="72">
        <v>1414</v>
      </c>
      <c r="L494" s="72">
        <v>-24.957000000000001</v>
      </c>
      <c r="N494" s="72">
        <v>1.09012E-2</v>
      </c>
      <c r="O494" s="72">
        <v>1.078362</v>
      </c>
      <c r="X494" s="72" t="s">
        <v>184</v>
      </c>
      <c r="Y494" s="72" t="s">
        <v>208</v>
      </c>
    </row>
    <row r="495" spans="1:25" x14ac:dyDescent="0.2">
      <c r="A495" s="72">
        <v>20</v>
      </c>
      <c r="B495" s="72" t="s">
        <v>213</v>
      </c>
      <c r="C495" s="72" t="s">
        <v>62</v>
      </c>
      <c r="D495" s="72">
        <v>0.56999999999999995</v>
      </c>
      <c r="E495" s="72">
        <v>89</v>
      </c>
      <c r="F495" s="72">
        <v>4</v>
      </c>
      <c r="G495" s="72">
        <v>364.3</v>
      </c>
      <c r="H495" s="72">
        <v>19.007000000000001</v>
      </c>
      <c r="K495" s="72">
        <v>1585</v>
      </c>
      <c r="L495" s="72">
        <v>-27.408000000000001</v>
      </c>
      <c r="N495" s="72">
        <v>1.0873799999999999E-2</v>
      </c>
      <c r="O495" s="72">
        <v>1.0756810000000001</v>
      </c>
      <c r="X495" s="72" t="s">
        <v>184</v>
      </c>
      <c r="Y495" s="72" t="s">
        <v>214</v>
      </c>
    </row>
    <row r="496" spans="1:25" x14ac:dyDescent="0.2">
      <c r="A496" s="72">
        <v>21</v>
      </c>
      <c r="B496" s="72" t="s">
        <v>215</v>
      </c>
      <c r="C496" s="72" t="s">
        <v>63</v>
      </c>
      <c r="D496" s="72">
        <v>0.59</v>
      </c>
      <c r="E496" s="72">
        <v>89</v>
      </c>
      <c r="F496" s="72">
        <v>4</v>
      </c>
      <c r="G496" s="72">
        <v>364.3</v>
      </c>
      <c r="H496" s="72">
        <v>18.635999999999999</v>
      </c>
      <c r="K496" s="72">
        <v>1555</v>
      </c>
      <c r="L496" s="72">
        <v>-27.309000000000001</v>
      </c>
      <c r="N496" s="72">
        <v>1.08749E-2</v>
      </c>
      <c r="O496" s="72">
        <v>1.0757890000000001</v>
      </c>
      <c r="X496" s="72" t="s">
        <v>184</v>
      </c>
      <c r="Y496" s="72" t="s">
        <v>216</v>
      </c>
    </row>
    <row r="497" spans="1:25" x14ac:dyDescent="0.2">
      <c r="A497" s="72">
        <v>26</v>
      </c>
      <c r="B497" s="72" t="s">
        <v>221</v>
      </c>
      <c r="C497" s="72" t="s">
        <v>18</v>
      </c>
      <c r="D497" s="72">
        <v>0.61</v>
      </c>
      <c r="E497" s="72">
        <v>89</v>
      </c>
      <c r="F497" s="72">
        <v>4</v>
      </c>
      <c r="G497" s="72">
        <v>364.3</v>
      </c>
      <c r="H497" s="72">
        <v>16.295999999999999</v>
      </c>
      <c r="K497" s="72">
        <v>1377</v>
      </c>
      <c r="L497" s="72">
        <v>-26.105</v>
      </c>
      <c r="N497" s="72">
        <v>1.08883E-2</v>
      </c>
      <c r="O497" s="72">
        <v>1.0771059999999999</v>
      </c>
      <c r="X497" s="72" t="s">
        <v>184</v>
      </c>
      <c r="Y497" s="72" t="s">
        <v>222</v>
      </c>
    </row>
    <row r="498" spans="1:25" x14ac:dyDescent="0.2">
      <c r="A498" s="72">
        <v>13</v>
      </c>
      <c r="B498" s="72" t="s">
        <v>199</v>
      </c>
      <c r="C498" s="72" t="s">
        <v>55</v>
      </c>
      <c r="D498" s="72">
        <v>0.53</v>
      </c>
      <c r="E498" s="72">
        <v>89</v>
      </c>
      <c r="F498" s="72">
        <v>4</v>
      </c>
      <c r="G498" s="72">
        <v>364.5</v>
      </c>
      <c r="H498" s="72">
        <v>15.384</v>
      </c>
      <c r="K498" s="72">
        <v>1304</v>
      </c>
      <c r="L498" s="72">
        <v>-28.821000000000002</v>
      </c>
      <c r="N498" s="72">
        <v>1.0858E-2</v>
      </c>
      <c r="O498" s="72">
        <v>1.0741350000000001</v>
      </c>
      <c r="X498" s="72" t="s">
        <v>184</v>
      </c>
      <c r="Y498" s="72" t="s">
        <v>201</v>
      </c>
    </row>
    <row r="499" spans="1:25" x14ac:dyDescent="0.2">
      <c r="A499" s="72">
        <v>15</v>
      </c>
      <c r="B499" s="72" t="s">
        <v>202</v>
      </c>
      <c r="C499" s="72" t="s">
        <v>57</v>
      </c>
      <c r="D499" s="72">
        <v>0.54</v>
      </c>
      <c r="E499" s="72">
        <v>89</v>
      </c>
      <c r="F499" s="72">
        <v>4</v>
      </c>
      <c r="G499" s="72">
        <v>364.5</v>
      </c>
      <c r="H499" s="72">
        <v>16.541</v>
      </c>
      <c r="K499" s="72">
        <v>1399</v>
      </c>
      <c r="L499" s="72">
        <v>-28.234000000000002</v>
      </c>
      <c r="N499" s="72">
        <v>1.0864499999999999E-2</v>
      </c>
      <c r="O499" s="72">
        <v>1.0747770000000001</v>
      </c>
      <c r="X499" s="72" t="s">
        <v>184</v>
      </c>
      <c r="Y499" s="72" t="s">
        <v>204</v>
      </c>
    </row>
    <row r="500" spans="1:25" x14ac:dyDescent="0.2">
      <c r="A500" s="72">
        <v>8</v>
      </c>
      <c r="B500" s="72" t="s">
        <v>193</v>
      </c>
      <c r="C500" s="72" t="s">
        <v>50</v>
      </c>
      <c r="D500" s="72">
        <v>0.53</v>
      </c>
      <c r="E500" s="72">
        <v>89</v>
      </c>
      <c r="F500" s="72">
        <v>4</v>
      </c>
      <c r="G500" s="72">
        <v>364.9</v>
      </c>
      <c r="H500" s="72">
        <v>13.670999999999999</v>
      </c>
      <c r="K500" s="72">
        <v>1156</v>
      </c>
      <c r="L500" s="72">
        <v>-27.588999999999999</v>
      </c>
      <c r="N500" s="72">
        <v>1.0871799999999999E-2</v>
      </c>
      <c r="O500" s="72">
        <v>1.075483</v>
      </c>
      <c r="X500" s="72" t="s">
        <v>184</v>
      </c>
      <c r="Y500" s="72" t="s">
        <v>194</v>
      </c>
    </row>
    <row r="501" spans="1:25" x14ac:dyDescent="0.2">
      <c r="A501" s="72">
        <v>14</v>
      </c>
      <c r="B501" s="72" t="s">
        <v>202</v>
      </c>
      <c r="C501" s="72" t="s">
        <v>56</v>
      </c>
      <c r="D501" s="72">
        <v>0.59</v>
      </c>
      <c r="E501" s="72">
        <v>89</v>
      </c>
      <c r="F501" s="72">
        <v>4</v>
      </c>
      <c r="G501" s="72">
        <v>364.9</v>
      </c>
      <c r="H501" s="72">
        <v>14.625</v>
      </c>
      <c r="K501" s="72">
        <v>1245</v>
      </c>
      <c r="L501" s="72">
        <v>-28.25</v>
      </c>
      <c r="N501" s="72">
        <v>1.08644E-2</v>
      </c>
      <c r="O501" s="72">
        <v>1.074759</v>
      </c>
      <c r="X501" s="72" t="s">
        <v>184</v>
      </c>
      <c r="Y501" s="72" t="s">
        <v>203</v>
      </c>
    </row>
    <row r="502" spans="1:25" x14ac:dyDescent="0.2">
      <c r="A502" s="72">
        <v>18</v>
      </c>
      <c r="B502" s="72" t="s">
        <v>209</v>
      </c>
      <c r="C502" s="72" t="s">
        <v>60</v>
      </c>
      <c r="D502" s="72">
        <v>0.57999999999999996</v>
      </c>
      <c r="E502" s="72">
        <v>89</v>
      </c>
      <c r="F502" s="72">
        <v>4</v>
      </c>
      <c r="G502" s="72">
        <v>364.9</v>
      </c>
      <c r="H502" s="72">
        <v>15.263</v>
      </c>
      <c r="K502" s="72">
        <v>1299</v>
      </c>
      <c r="L502" s="72">
        <v>-28.632000000000001</v>
      </c>
      <c r="N502" s="72">
        <v>1.0860099999999999E-2</v>
      </c>
      <c r="O502" s="72">
        <v>1.0743419999999999</v>
      </c>
      <c r="X502" s="72" t="s">
        <v>184</v>
      </c>
      <c r="Y502" s="72" t="s">
        <v>210</v>
      </c>
    </row>
    <row r="503" spans="1:25" x14ac:dyDescent="0.2">
      <c r="A503" s="72">
        <v>19</v>
      </c>
      <c r="B503" s="72" t="s">
        <v>211</v>
      </c>
      <c r="C503" s="72" t="s">
        <v>61</v>
      </c>
      <c r="D503" s="72">
        <v>0.57999999999999996</v>
      </c>
      <c r="E503" s="72">
        <v>89</v>
      </c>
      <c r="F503" s="72">
        <v>4</v>
      </c>
      <c r="G503" s="72">
        <v>364.9</v>
      </c>
      <c r="H503" s="72">
        <v>14.423</v>
      </c>
      <c r="K503" s="72">
        <v>1232</v>
      </c>
      <c r="L503" s="72">
        <v>-28.734999999999999</v>
      </c>
      <c r="N503" s="72">
        <v>1.0858899999999999E-2</v>
      </c>
      <c r="O503" s="72">
        <v>1.074228</v>
      </c>
      <c r="X503" s="72" t="s">
        <v>184</v>
      </c>
      <c r="Y503" s="72" t="s">
        <v>212</v>
      </c>
    </row>
    <row r="504" spans="1:25" x14ac:dyDescent="0.2">
      <c r="A504" s="72">
        <v>29</v>
      </c>
      <c r="B504" s="72" t="s">
        <v>227</v>
      </c>
      <c r="C504" s="72" t="s">
        <v>21</v>
      </c>
      <c r="D504" s="72">
        <v>0.52</v>
      </c>
      <c r="E504" s="72">
        <v>89</v>
      </c>
      <c r="F504" s="72">
        <v>4</v>
      </c>
      <c r="G504" s="72">
        <v>364.9</v>
      </c>
      <c r="H504" s="72">
        <v>19.204000000000001</v>
      </c>
      <c r="K504" s="72">
        <v>1597</v>
      </c>
      <c r="L504" s="72">
        <v>-28.423999999999999</v>
      </c>
      <c r="N504" s="72">
        <v>1.0862399999999999E-2</v>
      </c>
      <c r="O504" s="72">
        <v>1.0745690000000001</v>
      </c>
      <c r="X504" s="72" t="s">
        <v>184</v>
      </c>
      <c r="Y504" s="72" t="s">
        <v>228</v>
      </c>
    </row>
    <row r="505" spans="1:25" x14ac:dyDescent="0.2">
      <c r="A505" s="72">
        <v>12</v>
      </c>
      <c r="B505" s="72" t="s">
        <v>199</v>
      </c>
      <c r="C505" s="72" t="s">
        <v>54</v>
      </c>
      <c r="D505" s="72">
        <v>0.55000000000000004</v>
      </c>
      <c r="E505" s="72">
        <v>89</v>
      </c>
      <c r="F505" s="72">
        <v>4</v>
      </c>
      <c r="G505" s="72">
        <v>365.1</v>
      </c>
      <c r="H505" s="72">
        <v>12.707000000000001</v>
      </c>
      <c r="K505" s="72">
        <v>1078</v>
      </c>
      <c r="L505" s="72">
        <v>-28.635000000000002</v>
      </c>
      <c r="N505" s="72">
        <v>1.0860099999999999E-2</v>
      </c>
      <c r="O505" s="72">
        <v>1.074338</v>
      </c>
      <c r="X505" s="72" t="s">
        <v>184</v>
      </c>
      <c r="Y505" s="72" t="s">
        <v>200</v>
      </c>
    </row>
    <row r="506" spans="1:25" x14ac:dyDescent="0.2">
      <c r="A506" s="72">
        <v>30</v>
      </c>
      <c r="B506" s="72" t="s">
        <v>229</v>
      </c>
      <c r="C506" s="72" t="s">
        <v>22</v>
      </c>
      <c r="D506" s="72">
        <v>0.45</v>
      </c>
      <c r="E506" s="72">
        <v>89</v>
      </c>
      <c r="F506" s="72">
        <v>4</v>
      </c>
      <c r="G506" s="72">
        <v>365.1</v>
      </c>
      <c r="H506" s="72">
        <v>12.488</v>
      </c>
      <c r="K506" s="72">
        <v>1078</v>
      </c>
      <c r="L506" s="72">
        <v>-29.28</v>
      </c>
      <c r="N506" s="72">
        <v>1.0852799999999999E-2</v>
      </c>
      <c r="O506" s="72">
        <v>1.0736319999999999</v>
      </c>
      <c r="X506" s="72" t="s">
        <v>184</v>
      </c>
      <c r="Y506" s="72" t="s">
        <v>230</v>
      </c>
    </row>
    <row r="507" spans="1:25" x14ac:dyDescent="0.2">
      <c r="A507" s="72">
        <v>32</v>
      </c>
      <c r="B507" s="72" t="s">
        <v>233</v>
      </c>
      <c r="C507" s="72" t="s">
        <v>93</v>
      </c>
      <c r="D507" s="72">
        <v>0.48</v>
      </c>
      <c r="E507" s="72">
        <v>89</v>
      </c>
      <c r="F507" s="72">
        <v>4</v>
      </c>
      <c r="G507" s="72">
        <v>365.1</v>
      </c>
      <c r="H507" s="72">
        <v>12.852</v>
      </c>
      <c r="K507" s="72">
        <v>1105</v>
      </c>
      <c r="L507" s="72">
        <v>-25.834</v>
      </c>
      <c r="N507" s="72">
        <v>1.0891400000000001E-2</v>
      </c>
      <c r="O507" s="72">
        <v>1.0774030000000001</v>
      </c>
      <c r="X507" s="72" t="s">
        <v>184</v>
      </c>
      <c r="Y507" s="72" t="s">
        <v>234</v>
      </c>
    </row>
    <row r="508" spans="1:25" x14ac:dyDescent="0.2">
      <c r="A508" s="72">
        <v>33</v>
      </c>
      <c r="B508" s="72" t="s">
        <v>235</v>
      </c>
      <c r="C508" s="72" t="s">
        <v>94</v>
      </c>
      <c r="D508" s="72">
        <v>0.51</v>
      </c>
      <c r="E508" s="72">
        <v>89</v>
      </c>
      <c r="F508" s="72">
        <v>4</v>
      </c>
      <c r="G508" s="72">
        <v>365.1</v>
      </c>
      <c r="H508" s="72">
        <v>11.996</v>
      </c>
      <c r="K508" s="72">
        <v>1039</v>
      </c>
      <c r="L508" s="72">
        <v>-25.811</v>
      </c>
      <c r="N508" s="72">
        <v>1.08916E-2</v>
      </c>
      <c r="O508" s="72">
        <v>1.0774280000000001</v>
      </c>
      <c r="X508" s="72" t="s">
        <v>184</v>
      </c>
      <c r="Y508" s="72" t="s">
        <v>236</v>
      </c>
    </row>
    <row r="509" spans="1:25" x14ac:dyDescent="0.2">
      <c r="A509" s="72">
        <v>36</v>
      </c>
      <c r="B509" s="72" t="s">
        <v>241</v>
      </c>
      <c r="C509" s="72" t="s">
        <v>97</v>
      </c>
      <c r="D509" s="72">
        <v>0.53</v>
      </c>
      <c r="E509" s="72">
        <v>89</v>
      </c>
      <c r="F509" s="72">
        <v>4</v>
      </c>
      <c r="G509" s="72">
        <v>365.1</v>
      </c>
      <c r="H509" s="72">
        <v>15.487</v>
      </c>
      <c r="K509" s="72">
        <v>1311</v>
      </c>
      <c r="L509" s="72">
        <v>-25.445</v>
      </c>
      <c r="N509" s="72">
        <v>1.0895699999999999E-2</v>
      </c>
      <c r="O509" s="72">
        <v>1.077828</v>
      </c>
      <c r="X509" s="72" t="s">
        <v>184</v>
      </c>
      <c r="Y509" s="72" t="s">
        <v>242</v>
      </c>
    </row>
    <row r="510" spans="1:25" x14ac:dyDescent="0.2">
      <c r="A510" s="72">
        <v>51</v>
      </c>
      <c r="B510" s="72" t="s">
        <v>41</v>
      </c>
      <c r="C510" s="72" t="s">
        <v>112</v>
      </c>
      <c r="E510">
        <v>0</v>
      </c>
      <c r="F510">
        <v>3</v>
      </c>
      <c r="G510">
        <v>365.1</v>
      </c>
      <c r="H510">
        <v>1.1579999999999999</v>
      </c>
      <c r="K510">
        <v>72</v>
      </c>
      <c r="L510">
        <v>-39.947000000000003</v>
      </c>
      <c r="N510">
        <v>1.0733599999999999E-2</v>
      </c>
      <c r="O510">
        <v>1.06196</v>
      </c>
      <c r="X510" s="72" t="s">
        <v>184</v>
      </c>
      <c r="Y510" s="72" t="s">
        <v>262</v>
      </c>
    </row>
    <row r="511" spans="1:25" x14ac:dyDescent="0.2">
      <c r="A511" s="72">
        <v>10</v>
      </c>
      <c r="B511" s="72" t="s">
        <v>196</v>
      </c>
      <c r="C511" s="72" t="s">
        <v>52</v>
      </c>
      <c r="D511" s="72">
        <v>0.5</v>
      </c>
      <c r="E511" s="72">
        <v>89</v>
      </c>
      <c r="F511" s="72">
        <v>4</v>
      </c>
      <c r="G511" s="72">
        <v>365.3</v>
      </c>
      <c r="H511" s="72">
        <v>11.782</v>
      </c>
      <c r="K511" s="72">
        <v>1004</v>
      </c>
      <c r="L511" s="72">
        <v>-26.736000000000001</v>
      </c>
      <c r="N511" s="72">
        <v>1.08813E-2</v>
      </c>
      <c r="O511" s="72">
        <v>1.076416</v>
      </c>
      <c r="X511" s="72" t="s">
        <v>184</v>
      </c>
      <c r="Y511" s="72" t="s">
        <v>197</v>
      </c>
    </row>
    <row r="512" spans="1:25" x14ac:dyDescent="0.2">
      <c r="A512" s="72">
        <v>16</v>
      </c>
      <c r="B512" s="72" t="s">
        <v>205</v>
      </c>
      <c r="C512" s="72" t="s">
        <v>58</v>
      </c>
      <c r="D512" s="72">
        <v>0.6</v>
      </c>
      <c r="E512" s="72">
        <v>89</v>
      </c>
      <c r="F512" s="72">
        <v>4</v>
      </c>
      <c r="G512" s="72">
        <v>365.3</v>
      </c>
      <c r="H512" s="72">
        <v>13.688000000000001</v>
      </c>
      <c r="K512" s="72">
        <v>1170</v>
      </c>
      <c r="L512" s="72">
        <v>-24.806999999999999</v>
      </c>
      <c r="N512" s="72">
        <v>1.0902800000000001E-2</v>
      </c>
      <c r="O512" s="72">
        <v>1.0785260000000001</v>
      </c>
      <c r="X512" s="72" t="s">
        <v>184</v>
      </c>
      <c r="Y512" s="72" t="s">
        <v>206</v>
      </c>
    </row>
    <row r="513" spans="1:25" x14ac:dyDescent="0.2">
      <c r="A513" s="72">
        <v>31</v>
      </c>
      <c r="B513" s="72" t="s">
        <v>231</v>
      </c>
      <c r="C513" s="72" t="s">
        <v>92</v>
      </c>
      <c r="D513" s="72">
        <v>0.56999999999999995</v>
      </c>
      <c r="E513" s="72">
        <v>89</v>
      </c>
      <c r="F513" s="72">
        <v>4</v>
      </c>
      <c r="G513" s="72">
        <v>365.3</v>
      </c>
      <c r="H513" s="72">
        <v>12.456</v>
      </c>
      <c r="K513" s="72">
        <v>1071</v>
      </c>
      <c r="L513" s="72">
        <v>-29.079000000000001</v>
      </c>
      <c r="N513" s="72">
        <v>1.0855099999999999E-2</v>
      </c>
      <c r="O513" s="72">
        <v>1.0738529999999999</v>
      </c>
      <c r="X513" s="72" t="s">
        <v>184</v>
      </c>
      <c r="Y513" s="72" t="s">
        <v>232</v>
      </c>
    </row>
    <row r="514" spans="1:25" x14ac:dyDescent="0.2">
      <c r="A514" s="72">
        <v>35</v>
      </c>
      <c r="B514" s="72" t="s">
        <v>239</v>
      </c>
      <c r="C514" s="72" t="s">
        <v>96</v>
      </c>
      <c r="D514" s="72">
        <v>0.53</v>
      </c>
      <c r="E514" s="72">
        <v>89</v>
      </c>
      <c r="F514" s="72">
        <v>4</v>
      </c>
      <c r="G514" s="72">
        <v>365.3</v>
      </c>
      <c r="H514" s="72">
        <v>14.378</v>
      </c>
      <c r="K514" s="72">
        <v>1225</v>
      </c>
      <c r="L514" s="72">
        <v>-29.187000000000001</v>
      </c>
      <c r="N514" s="72">
        <v>1.08539E-2</v>
      </c>
      <c r="O514" s="72">
        <v>1.073734</v>
      </c>
      <c r="X514" s="72" t="s">
        <v>184</v>
      </c>
      <c r="Y514" s="72" t="s">
        <v>240</v>
      </c>
    </row>
    <row r="515" spans="1:25" x14ac:dyDescent="0.2">
      <c r="A515" s="72">
        <v>40</v>
      </c>
      <c r="B515" s="72" t="s">
        <v>249</v>
      </c>
      <c r="C515" s="72" t="s">
        <v>101</v>
      </c>
      <c r="D515" s="72">
        <v>0.6</v>
      </c>
      <c r="E515" s="72">
        <v>89</v>
      </c>
      <c r="F515" s="72">
        <v>4</v>
      </c>
      <c r="G515" s="72">
        <v>365.3</v>
      </c>
      <c r="H515" s="72">
        <v>12.179</v>
      </c>
      <c r="K515" s="72">
        <v>1048</v>
      </c>
      <c r="L515" s="72">
        <v>-26.446999999999999</v>
      </c>
      <c r="N515" s="72">
        <v>1.08845E-2</v>
      </c>
      <c r="O515" s="72">
        <v>1.076732</v>
      </c>
      <c r="X515" s="72" t="s">
        <v>184</v>
      </c>
      <c r="Y515" s="72" t="s">
        <v>250</v>
      </c>
    </row>
    <row r="516" spans="1:25" x14ac:dyDescent="0.2">
      <c r="A516" s="72">
        <v>37</v>
      </c>
      <c r="B516" s="72" t="s">
        <v>243</v>
      </c>
      <c r="C516" s="72" t="s">
        <v>98</v>
      </c>
      <c r="D516" s="72">
        <v>0.59</v>
      </c>
      <c r="E516" s="72">
        <v>89</v>
      </c>
      <c r="F516" s="72">
        <v>4</v>
      </c>
      <c r="G516" s="72">
        <v>365.5</v>
      </c>
      <c r="H516" s="72">
        <v>15.962</v>
      </c>
      <c r="K516" s="72">
        <v>1348</v>
      </c>
      <c r="L516" s="72">
        <v>-25.545000000000002</v>
      </c>
      <c r="N516" s="72">
        <v>1.0894600000000001E-2</v>
      </c>
      <c r="O516" s="72">
        <v>1.0777190000000001</v>
      </c>
      <c r="X516" s="72" t="s">
        <v>184</v>
      </c>
      <c r="Y516" s="72" t="s">
        <v>244</v>
      </c>
    </row>
    <row r="517" spans="1:25" x14ac:dyDescent="0.2">
      <c r="A517" s="72">
        <v>38</v>
      </c>
      <c r="B517" s="72" t="s">
        <v>245</v>
      </c>
      <c r="C517" s="72" t="s">
        <v>99</v>
      </c>
      <c r="D517" s="72">
        <v>0.59</v>
      </c>
      <c r="E517" s="72">
        <v>89</v>
      </c>
      <c r="F517" s="72">
        <v>4</v>
      </c>
      <c r="G517" s="72">
        <v>365.5</v>
      </c>
      <c r="H517" s="72">
        <v>12.648999999999999</v>
      </c>
      <c r="K517" s="72">
        <v>1087</v>
      </c>
      <c r="L517" s="72">
        <v>-28.323</v>
      </c>
      <c r="N517" s="72">
        <v>1.08635E-2</v>
      </c>
      <c r="O517" s="72">
        <v>1.0746800000000001</v>
      </c>
      <c r="X517" s="72" t="s">
        <v>184</v>
      </c>
      <c r="Y517" s="72" t="s">
        <v>246</v>
      </c>
    </row>
    <row r="518" spans="1:25" x14ac:dyDescent="0.2">
      <c r="A518" s="72">
        <v>39</v>
      </c>
      <c r="B518" s="72" t="s">
        <v>247</v>
      </c>
      <c r="C518" s="72" t="s">
        <v>100</v>
      </c>
      <c r="D518" s="72">
        <v>0.5</v>
      </c>
      <c r="E518" s="72">
        <v>89</v>
      </c>
      <c r="F518" s="72">
        <v>4</v>
      </c>
      <c r="G518" s="72">
        <v>365.5</v>
      </c>
      <c r="H518" s="72">
        <v>12.847</v>
      </c>
      <c r="K518" s="72">
        <v>1102</v>
      </c>
      <c r="L518" s="72">
        <v>-28.640999999999998</v>
      </c>
      <c r="N518" s="72">
        <v>1.086E-2</v>
      </c>
      <c r="O518" s="72">
        <v>1.0743309999999999</v>
      </c>
      <c r="X518" s="72" t="s">
        <v>184</v>
      </c>
      <c r="Y518" s="72" t="s">
        <v>248</v>
      </c>
    </row>
    <row r="519" spans="1:25" x14ac:dyDescent="0.2">
      <c r="A519" s="72">
        <v>41</v>
      </c>
      <c r="B519" s="72" t="s">
        <v>251</v>
      </c>
      <c r="C519" s="72" t="s">
        <v>102</v>
      </c>
      <c r="D519" s="72">
        <v>0.49</v>
      </c>
      <c r="E519" s="72">
        <v>89</v>
      </c>
      <c r="F519" s="72">
        <v>4</v>
      </c>
      <c r="G519" s="72">
        <v>365.5</v>
      </c>
      <c r="H519" s="72">
        <v>10.366</v>
      </c>
      <c r="K519" s="72">
        <v>900</v>
      </c>
      <c r="L519" s="72">
        <v>-26.37</v>
      </c>
      <c r="N519" s="72">
        <v>1.08854E-2</v>
      </c>
      <c r="O519" s="72">
        <v>1.076816</v>
      </c>
      <c r="X519" s="72" t="s">
        <v>184</v>
      </c>
      <c r="Y519" s="72" t="s">
        <v>252</v>
      </c>
    </row>
    <row r="520" spans="1:25" x14ac:dyDescent="0.2">
      <c r="A520" s="72">
        <v>11</v>
      </c>
      <c r="B520" s="72" t="s">
        <v>196</v>
      </c>
      <c r="C520" s="72" t="s">
        <v>53</v>
      </c>
      <c r="D520" s="72">
        <v>0.48</v>
      </c>
      <c r="E520" s="72">
        <v>89</v>
      </c>
      <c r="F520" s="72">
        <v>4</v>
      </c>
      <c r="G520" s="72">
        <v>365.8</v>
      </c>
      <c r="H520" s="72">
        <v>11.548999999999999</v>
      </c>
      <c r="K520" s="72">
        <v>990</v>
      </c>
      <c r="L520" s="72">
        <v>-26.501999999999999</v>
      </c>
      <c r="N520" s="72">
        <v>1.08839E-2</v>
      </c>
      <c r="O520" s="72">
        <v>1.0766720000000001</v>
      </c>
      <c r="X520" s="72" t="s">
        <v>184</v>
      </c>
      <c r="Y520" s="72" t="s">
        <v>198</v>
      </c>
    </row>
    <row r="521" spans="1:25" x14ac:dyDescent="0.2">
      <c r="A521" s="72">
        <v>27</v>
      </c>
      <c r="B521" s="72" t="s">
        <v>223</v>
      </c>
      <c r="C521" s="72" t="s">
        <v>19</v>
      </c>
      <c r="D521" s="72">
        <v>0.48</v>
      </c>
      <c r="E521" s="72">
        <v>89</v>
      </c>
      <c r="F521" s="72">
        <v>4</v>
      </c>
      <c r="G521" s="72">
        <v>365.8</v>
      </c>
      <c r="H521" s="72">
        <v>14.82</v>
      </c>
      <c r="K521" s="72">
        <v>1262</v>
      </c>
      <c r="L521" s="72">
        <v>-26.48</v>
      </c>
      <c r="N521" s="72">
        <v>1.08842E-2</v>
      </c>
      <c r="O521" s="72">
        <v>1.0766960000000001</v>
      </c>
      <c r="X521" s="72" t="s">
        <v>184</v>
      </c>
      <c r="Y521" s="72" t="s">
        <v>224</v>
      </c>
    </row>
    <row r="522" spans="1:25" x14ac:dyDescent="0.2">
      <c r="A522" s="72">
        <v>28</v>
      </c>
      <c r="B522" s="72" t="s">
        <v>225</v>
      </c>
      <c r="C522" s="72" t="s">
        <v>20</v>
      </c>
      <c r="D522" s="72">
        <v>0.47</v>
      </c>
      <c r="E522" s="72">
        <v>89</v>
      </c>
      <c r="F522" s="72">
        <v>4</v>
      </c>
      <c r="G522" s="72">
        <v>365.8</v>
      </c>
      <c r="H522" s="72">
        <v>13.798999999999999</v>
      </c>
      <c r="K522" s="72">
        <v>1181</v>
      </c>
      <c r="L522" s="72">
        <v>-28.725000000000001</v>
      </c>
      <c r="N522" s="72">
        <v>1.08591E-2</v>
      </c>
      <c r="O522" s="72">
        <v>1.0742400000000001</v>
      </c>
      <c r="X522" s="72" t="s">
        <v>184</v>
      </c>
      <c r="Y522" s="72" t="s">
        <v>226</v>
      </c>
    </row>
    <row r="523" spans="1:25" x14ac:dyDescent="0.2">
      <c r="A523" s="72">
        <v>7</v>
      </c>
      <c r="B523" s="72" t="s">
        <v>190</v>
      </c>
      <c r="C523" s="72" t="s">
        <v>49</v>
      </c>
      <c r="D523" s="72">
        <v>0.59</v>
      </c>
      <c r="E523" s="72">
        <v>89</v>
      </c>
      <c r="F523" s="72">
        <v>4</v>
      </c>
      <c r="G523" s="72">
        <v>366</v>
      </c>
      <c r="H523" s="72">
        <v>9.9160000000000004</v>
      </c>
      <c r="K523" s="72">
        <v>863</v>
      </c>
      <c r="L523" s="72">
        <v>-26.891999999999999</v>
      </c>
      <c r="N523" s="72">
        <v>1.08795E-2</v>
      </c>
      <c r="O523" s="72">
        <v>1.0762449999999999</v>
      </c>
      <c r="X523" s="72" t="s">
        <v>184</v>
      </c>
      <c r="Y523" s="72" t="s">
        <v>192</v>
      </c>
    </row>
    <row r="524" spans="1:25" x14ac:dyDescent="0.2">
      <c r="A524" s="72">
        <v>34</v>
      </c>
      <c r="B524" s="72" t="s">
        <v>237</v>
      </c>
      <c r="C524" s="72" t="s">
        <v>95</v>
      </c>
      <c r="D524" s="72">
        <v>0.54</v>
      </c>
      <c r="E524" s="72">
        <v>89</v>
      </c>
      <c r="F524" s="72">
        <v>4</v>
      </c>
      <c r="G524" s="72">
        <v>366</v>
      </c>
      <c r="H524" s="72">
        <v>11.89</v>
      </c>
      <c r="K524" s="72">
        <v>1027</v>
      </c>
      <c r="L524" s="72">
        <v>-29.292000000000002</v>
      </c>
      <c r="N524" s="72">
        <v>1.08527E-2</v>
      </c>
      <c r="O524" s="72">
        <v>1.0736190000000001</v>
      </c>
      <c r="X524" s="72" t="s">
        <v>184</v>
      </c>
      <c r="Y524" s="72" t="s">
        <v>238</v>
      </c>
    </row>
    <row r="525" spans="1:25" x14ac:dyDescent="0.2">
      <c r="A525" s="72">
        <v>6</v>
      </c>
      <c r="B525" s="72" t="s">
        <v>190</v>
      </c>
      <c r="C525" s="72" t="s">
        <v>48</v>
      </c>
      <c r="D525" s="72">
        <v>0.55000000000000004</v>
      </c>
      <c r="E525" s="72">
        <v>89</v>
      </c>
      <c r="F525" s="72">
        <v>4</v>
      </c>
      <c r="G525" s="72">
        <v>366.2</v>
      </c>
      <c r="H525" s="72">
        <v>7.8789999999999996</v>
      </c>
      <c r="K525" s="72">
        <v>696</v>
      </c>
      <c r="L525" s="72">
        <v>-27.931000000000001</v>
      </c>
      <c r="N525" s="72">
        <v>1.08679E-2</v>
      </c>
      <c r="O525" s="72">
        <v>1.075108</v>
      </c>
      <c r="X525" s="72" t="s">
        <v>184</v>
      </c>
      <c r="Y525" s="72" t="s">
        <v>191</v>
      </c>
    </row>
    <row r="526" spans="1:25" x14ac:dyDescent="0.2">
      <c r="A526" s="72">
        <v>9</v>
      </c>
      <c r="B526" s="72" t="s">
        <v>193</v>
      </c>
      <c r="C526" s="72" t="s">
        <v>51</v>
      </c>
      <c r="D526" s="72">
        <v>0.52</v>
      </c>
      <c r="E526" s="72">
        <v>89</v>
      </c>
      <c r="F526" s="72">
        <v>4</v>
      </c>
      <c r="G526" s="72">
        <v>366.2</v>
      </c>
      <c r="H526" s="72">
        <v>9.36</v>
      </c>
      <c r="K526" s="72">
        <v>816</v>
      </c>
      <c r="L526" s="72">
        <v>-27.585000000000001</v>
      </c>
      <c r="N526" s="72">
        <v>1.0871799999999999E-2</v>
      </c>
      <c r="O526" s="72">
        <v>1.0754870000000001</v>
      </c>
      <c r="X526" s="72" t="s">
        <v>184</v>
      </c>
      <c r="Y526" s="72" t="s">
        <v>195</v>
      </c>
    </row>
    <row r="527" spans="1:25" x14ac:dyDescent="0.2">
      <c r="A527" s="72">
        <v>53</v>
      </c>
      <c r="B527" s="72" t="s">
        <v>265</v>
      </c>
      <c r="C527" s="72" t="s">
        <v>114</v>
      </c>
      <c r="E527">
        <v>0</v>
      </c>
      <c r="F527">
        <v>3</v>
      </c>
      <c r="G527">
        <v>372.4</v>
      </c>
      <c r="H527">
        <v>2.6320000000000001</v>
      </c>
      <c r="K527">
        <v>170</v>
      </c>
      <c r="L527">
        <v>-38.317999999999998</v>
      </c>
      <c r="N527">
        <v>1.0751800000000001E-2</v>
      </c>
      <c r="O527">
        <v>1.0637430000000001</v>
      </c>
      <c r="X527" s="72" t="s">
        <v>184</v>
      </c>
      <c r="Y527" s="72" t="s">
        <v>266</v>
      </c>
    </row>
    <row r="528" spans="1:25" x14ac:dyDescent="0.2">
      <c r="A528" s="72">
        <v>54</v>
      </c>
      <c r="B528" s="72" t="s">
        <v>267</v>
      </c>
      <c r="C528" s="72" t="s">
        <v>115</v>
      </c>
      <c r="E528">
        <v>0</v>
      </c>
      <c r="F528">
        <v>3</v>
      </c>
      <c r="G528">
        <v>372.9</v>
      </c>
      <c r="H528">
        <v>2.423</v>
      </c>
      <c r="K528">
        <v>156</v>
      </c>
      <c r="L528">
        <v>-39.005000000000003</v>
      </c>
      <c r="N528">
        <v>1.0744099999999999E-2</v>
      </c>
      <c r="O528">
        <v>1.062991</v>
      </c>
      <c r="X528" s="72" t="s">
        <v>184</v>
      </c>
      <c r="Y528" s="72" t="s">
        <v>268</v>
      </c>
    </row>
    <row r="529" spans="1:25" x14ac:dyDescent="0.2">
      <c r="A529" s="72">
        <v>52</v>
      </c>
      <c r="B529" s="72" t="s">
        <v>263</v>
      </c>
      <c r="C529" s="72" t="s">
        <v>113</v>
      </c>
      <c r="E529">
        <v>0</v>
      </c>
      <c r="F529">
        <v>3</v>
      </c>
      <c r="G529">
        <v>373.3</v>
      </c>
      <c r="H529">
        <v>2.714</v>
      </c>
      <c r="K529">
        <v>175</v>
      </c>
      <c r="L529">
        <v>-37.328000000000003</v>
      </c>
      <c r="N529">
        <v>1.0762900000000001E-2</v>
      </c>
      <c r="O529">
        <v>1.0648260000000001</v>
      </c>
      <c r="X529" s="72" t="s">
        <v>184</v>
      </c>
      <c r="Y529" s="72" t="s">
        <v>264</v>
      </c>
    </row>
    <row r="530" spans="1:25" x14ac:dyDescent="0.2">
      <c r="A530" s="72">
        <v>60</v>
      </c>
      <c r="B530" s="72" t="s">
        <v>65</v>
      </c>
      <c r="C530" s="72" t="s">
        <v>121</v>
      </c>
      <c r="E530">
        <v>98</v>
      </c>
      <c r="F530">
        <v>3</v>
      </c>
      <c r="G530">
        <v>574.79999999999995</v>
      </c>
      <c r="H530">
        <v>3.8210000000000002</v>
      </c>
      <c r="K530">
        <v>214</v>
      </c>
      <c r="L530">
        <v>-36.380000000000003</v>
      </c>
      <c r="N530">
        <v>1.07735E-2</v>
      </c>
      <c r="O530">
        <v>1.065863</v>
      </c>
      <c r="X530" s="72" t="s">
        <v>271</v>
      </c>
      <c r="Y530" s="72" t="s">
        <v>276</v>
      </c>
    </row>
    <row r="531" spans="1:25" x14ac:dyDescent="0.2">
      <c r="A531" s="72">
        <v>1</v>
      </c>
      <c r="B531" s="72" t="s">
        <v>65</v>
      </c>
      <c r="C531" s="72" t="s">
        <v>43</v>
      </c>
      <c r="E531" s="72">
        <v>0</v>
      </c>
      <c r="F531" s="72">
        <v>3</v>
      </c>
      <c r="G531" s="72">
        <v>575.4</v>
      </c>
      <c r="H531" s="72">
        <v>55.033000000000001</v>
      </c>
      <c r="K531" s="72">
        <v>3025</v>
      </c>
      <c r="L531" s="72">
        <v>-36.380000000000003</v>
      </c>
      <c r="N531" s="72">
        <v>1.07735E-2</v>
      </c>
      <c r="O531" s="72">
        <v>1.065863</v>
      </c>
      <c r="X531" s="72" t="s">
        <v>184</v>
      </c>
      <c r="Y531" s="72" t="s">
        <v>185</v>
      </c>
    </row>
    <row r="532" spans="1:25" x14ac:dyDescent="0.2">
      <c r="A532" s="72">
        <v>2</v>
      </c>
      <c r="B532" s="72" t="s">
        <v>17</v>
      </c>
      <c r="C532" s="72" t="s">
        <v>44</v>
      </c>
      <c r="D532" s="72">
        <v>0.55259999999999998</v>
      </c>
      <c r="E532" s="72">
        <v>89</v>
      </c>
      <c r="F532" s="72">
        <v>5</v>
      </c>
      <c r="G532" s="72">
        <v>575.4</v>
      </c>
      <c r="H532" s="72">
        <v>36.366999999999997</v>
      </c>
      <c r="K532" s="72">
        <v>1996</v>
      </c>
      <c r="L532" s="72">
        <v>-36.380000000000003</v>
      </c>
      <c r="N532" s="72">
        <v>1.07735E-2</v>
      </c>
      <c r="O532" s="72">
        <v>1.065863</v>
      </c>
      <c r="X532" s="72" t="s">
        <v>184</v>
      </c>
      <c r="Y532" s="72" t="s">
        <v>186</v>
      </c>
    </row>
    <row r="533" spans="1:25" x14ac:dyDescent="0.2">
      <c r="A533" s="72">
        <v>3</v>
      </c>
      <c r="B533" s="72" t="s">
        <v>17</v>
      </c>
      <c r="C533" s="72" t="s">
        <v>45</v>
      </c>
      <c r="D533" s="72">
        <v>0.63729999999999998</v>
      </c>
      <c r="E533" s="72">
        <v>89</v>
      </c>
      <c r="F533" s="72">
        <v>5</v>
      </c>
      <c r="G533" s="72">
        <v>575.4</v>
      </c>
      <c r="H533" s="72">
        <v>36.372999999999998</v>
      </c>
      <c r="K533" s="72">
        <v>1989</v>
      </c>
      <c r="L533" s="72">
        <v>-36.380000000000003</v>
      </c>
      <c r="N533" s="72">
        <v>1.07735E-2</v>
      </c>
      <c r="O533" s="72">
        <v>1.065863</v>
      </c>
      <c r="X533" s="72" t="s">
        <v>184</v>
      </c>
      <c r="Y533" s="72" t="s">
        <v>187</v>
      </c>
    </row>
    <row r="534" spans="1:25" x14ac:dyDescent="0.2">
      <c r="A534" s="72">
        <v>4</v>
      </c>
      <c r="B534" s="72" t="s">
        <v>12</v>
      </c>
      <c r="C534" s="72" t="s">
        <v>46</v>
      </c>
      <c r="D534" s="72">
        <v>0.52410000000000001</v>
      </c>
      <c r="E534" s="72">
        <v>89</v>
      </c>
      <c r="F534" s="72">
        <v>5</v>
      </c>
      <c r="G534" s="72">
        <v>575.4</v>
      </c>
      <c r="H534" s="72">
        <v>36.356000000000002</v>
      </c>
      <c r="K534" s="72">
        <v>1991</v>
      </c>
      <c r="L534" s="72">
        <v>-36.380000000000003</v>
      </c>
      <c r="N534" s="72">
        <v>1.07735E-2</v>
      </c>
      <c r="O534" s="72">
        <v>1.065863</v>
      </c>
      <c r="X534" s="72" t="s">
        <v>184</v>
      </c>
      <c r="Y534" s="72" t="s">
        <v>188</v>
      </c>
    </row>
    <row r="535" spans="1:25" x14ac:dyDescent="0.2">
      <c r="A535" s="72">
        <v>5</v>
      </c>
      <c r="B535" s="72" t="s">
        <v>12</v>
      </c>
      <c r="C535" s="72" t="s">
        <v>47</v>
      </c>
      <c r="D535" s="72">
        <v>0.49309999999999998</v>
      </c>
      <c r="E535" s="72">
        <v>89</v>
      </c>
      <c r="F535" s="72">
        <v>5</v>
      </c>
      <c r="G535" s="72">
        <v>575.4</v>
      </c>
      <c r="H535" s="72">
        <v>36.161999999999999</v>
      </c>
      <c r="K535" s="72">
        <v>1982</v>
      </c>
      <c r="L535" s="72">
        <v>-36.380000000000003</v>
      </c>
      <c r="N535" s="72">
        <v>1.07735E-2</v>
      </c>
      <c r="O535" s="72">
        <v>1.065863</v>
      </c>
      <c r="X535" s="72" t="s">
        <v>184</v>
      </c>
      <c r="Y535" s="72" t="s">
        <v>189</v>
      </c>
    </row>
    <row r="536" spans="1:25" x14ac:dyDescent="0.2">
      <c r="A536" s="72">
        <v>6</v>
      </c>
      <c r="B536" s="72" t="s">
        <v>190</v>
      </c>
      <c r="C536" s="72" t="s">
        <v>48</v>
      </c>
      <c r="D536" s="72">
        <v>0.55000000000000004</v>
      </c>
      <c r="E536" s="72">
        <v>89</v>
      </c>
      <c r="F536" s="72">
        <v>5</v>
      </c>
      <c r="G536" s="72">
        <v>575.4</v>
      </c>
      <c r="H536" s="72">
        <v>36.276000000000003</v>
      </c>
      <c r="K536" s="72">
        <v>1989</v>
      </c>
      <c r="L536" s="72">
        <v>-36.380000000000003</v>
      </c>
      <c r="N536" s="72">
        <v>1.07735E-2</v>
      </c>
      <c r="O536" s="72">
        <v>1.065863</v>
      </c>
      <c r="X536" s="72" t="s">
        <v>184</v>
      </c>
      <c r="Y536" s="72" t="s">
        <v>191</v>
      </c>
    </row>
    <row r="537" spans="1:25" x14ac:dyDescent="0.2">
      <c r="A537" s="72">
        <v>7</v>
      </c>
      <c r="B537" s="72" t="s">
        <v>190</v>
      </c>
      <c r="C537" s="72" t="s">
        <v>49</v>
      </c>
      <c r="D537" s="72">
        <v>0.59</v>
      </c>
      <c r="E537" s="72">
        <v>89</v>
      </c>
      <c r="F537" s="72">
        <v>5</v>
      </c>
      <c r="G537" s="72">
        <v>575.4</v>
      </c>
      <c r="H537" s="72">
        <v>36.194000000000003</v>
      </c>
      <c r="K537" s="72">
        <v>1983</v>
      </c>
      <c r="L537" s="72">
        <v>-36.380000000000003</v>
      </c>
      <c r="N537" s="72">
        <v>1.07735E-2</v>
      </c>
      <c r="O537" s="72">
        <v>1.065863</v>
      </c>
      <c r="X537" s="72" t="s">
        <v>184</v>
      </c>
      <c r="Y537" s="72" t="s">
        <v>192</v>
      </c>
    </row>
    <row r="538" spans="1:25" x14ac:dyDescent="0.2">
      <c r="A538" s="72">
        <v>8</v>
      </c>
      <c r="B538" s="72" t="s">
        <v>193</v>
      </c>
      <c r="C538" s="72" t="s">
        <v>50</v>
      </c>
      <c r="D538" s="72">
        <v>0.53</v>
      </c>
      <c r="E538" s="72">
        <v>89</v>
      </c>
      <c r="F538" s="72">
        <v>5</v>
      </c>
      <c r="G538" s="72">
        <v>575.4</v>
      </c>
      <c r="H538" s="72">
        <v>36.204999999999998</v>
      </c>
      <c r="K538" s="72">
        <v>1985</v>
      </c>
      <c r="L538" s="72">
        <v>-36.380000000000003</v>
      </c>
      <c r="N538" s="72">
        <v>1.07735E-2</v>
      </c>
      <c r="O538" s="72">
        <v>1.065863</v>
      </c>
      <c r="X538" s="72" t="s">
        <v>184</v>
      </c>
      <c r="Y538" s="72" t="s">
        <v>194</v>
      </c>
    </row>
    <row r="539" spans="1:25" x14ac:dyDescent="0.2">
      <c r="A539" s="72">
        <v>9</v>
      </c>
      <c r="B539" s="72" t="s">
        <v>193</v>
      </c>
      <c r="C539" s="72" t="s">
        <v>51</v>
      </c>
      <c r="D539" s="72">
        <v>0.52</v>
      </c>
      <c r="E539" s="72">
        <v>89</v>
      </c>
      <c r="F539" s="72">
        <v>5</v>
      </c>
      <c r="G539" s="72">
        <v>575.4</v>
      </c>
      <c r="H539" s="72">
        <v>36.241999999999997</v>
      </c>
      <c r="K539" s="72">
        <v>1984</v>
      </c>
      <c r="L539" s="72">
        <v>-36.380000000000003</v>
      </c>
      <c r="N539" s="72">
        <v>1.07735E-2</v>
      </c>
      <c r="O539" s="72">
        <v>1.065863</v>
      </c>
      <c r="X539" s="72" t="s">
        <v>184</v>
      </c>
      <c r="Y539" s="72" t="s">
        <v>195</v>
      </c>
    </row>
    <row r="540" spans="1:25" x14ac:dyDescent="0.2">
      <c r="A540" s="72">
        <v>10</v>
      </c>
      <c r="B540" s="72" t="s">
        <v>196</v>
      </c>
      <c r="C540" s="72" t="s">
        <v>52</v>
      </c>
      <c r="D540" s="72">
        <v>0.5</v>
      </c>
      <c r="E540" s="72">
        <v>89</v>
      </c>
      <c r="F540" s="72">
        <v>5</v>
      </c>
      <c r="G540" s="72">
        <v>575.4</v>
      </c>
      <c r="H540" s="72">
        <v>36.191000000000003</v>
      </c>
      <c r="K540" s="72">
        <v>1982</v>
      </c>
      <c r="L540" s="72">
        <v>-36.380000000000003</v>
      </c>
      <c r="N540" s="72">
        <v>1.07735E-2</v>
      </c>
      <c r="O540" s="72">
        <v>1.065863</v>
      </c>
      <c r="X540" s="72" t="s">
        <v>184</v>
      </c>
      <c r="Y540" s="72" t="s">
        <v>197</v>
      </c>
    </row>
    <row r="541" spans="1:25" x14ac:dyDescent="0.2">
      <c r="A541" s="72">
        <v>11</v>
      </c>
      <c r="B541" s="72" t="s">
        <v>196</v>
      </c>
      <c r="C541" s="72" t="s">
        <v>53</v>
      </c>
      <c r="D541" s="72">
        <v>0.48</v>
      </c>
      <c r="E541" s="72">
        <v>89</v>
      </c>
      <c r="F541" s="72">
        <v>5</v>
      </c>
      <c r="G541" s="72">
        <v>575.4</v>
      </c>
      <c r="H541" s="72">
        <v>36.25</v>
      </c>
      <c r="K541" s="72">
        <v>1985</v>
      </c>
      <c r="L541" s="72">
        <v>-36.380000000000003</v>
      </c>
      <c r="N541" s="72">
        <v>1.07735E-2</v>
      </c>
      <c r="O541" s="72">
        <v>1.065863</v>
      </c>
      <c r="X541" s="72" t="s">
        <v>184</v>
      </c>
      <c r="Y541" s="72" t="s">
        <v>198</v>
      </c>
    </row>
    <row r="542" spans="1:25" x14ac:dyDescent="0.2">
      <c r="A542" s="72">
        <v>12</v>
      </c>
      <c r="B542" s="72" t="s">
        <v>199</v>
      </c>
      <c r="C542" s="72" t="s">
        <v>54</v>
      </c>
      <c r="D542" s="72">
        <v>0.55000000000000004</v>
      </c>
      <c r="E542" s="72">
        <v>89</v>
      </c>
      <c r="F542" s="72">
        <v>5</v>
      </c>
      <c r="G542" s="72">
        <v>575.4</v>
      </c>
      <c r="H542" s="72">
        <v>36.116</v>
      </c>
      <c r="K542" s="72">
        <v>1977</v>
      </c>
      <c r="L542" s="72">
        <v>-36.380000000000003</v>
      </c>
      <c r="N542" s="72">
        <v>1.07735E-2</v>
      </c>
      <c r="O542" s="72">
        <v>1.065863</v>
      </c>
      <c r="X542" s="72" t="s">
        <v>184</v>
      </c>
      <c r="Y542" s="72" t="s">
        <v>200</v>
      </c>
    </row>
    <row r="543" spans="1:25" x14ac:dyDescent="0.2">
      <c r="A543" s="72">
        <v>13</v>
      </c>
      <c r="B543" s="72" t="s">
        <v>199</v>
      </c>
      <c r="C543" s="72" t="s">
        <v>55</v>
      </c>
      <c r="D543" s="72">
        <v>0.53</v>
      </c>
      <c r="E543" s="72">
        <v>89</v>
      </c>
      <c r="F543" s="72">
        <v>5</v>
      </c>
      <c r="G543" s="72">
        <v>575.4</v>
      </c>
      <c r="H543" s="72">
        <v>36.014000000000003</v>
      </c>
      <c r="K543" s="72">
        <v>1970</v>
      </c>
      <c r="L543" s="72">
        <v>-36.380000000000003</v>
      </c>
      <c r="N543" s="72">
        <v>1.07735E-2</v>
      </c>
      <c r="O543" s="72">
        <v>1.065863</v>
      </c>
      <c r="X543" s="72" t="s">
        <v>184</v>
      </c>
      <c r="Y543" s="72" t="s">
        <v>201</v>
      </c>
    </row>
    <row r="544" spans="1:25" x14ac:dyDescent="0.2">
      <c r="A544" s="72">
        <v>14</v>
      </c>
      <c r="B544" s="72" t="s">
        <v>202</v>
      </c>
      <c r="C544" s="72" t="s">
        <v>56</v>
      </c>
      <c r="D544" s="72">
        <v>0.59</v>
      </c>
      <c r="E544" s="72">
        <v>89</v>
      </c>
      <c r="F544" s="72">
        <v>5</v>
      </c>
      <c r="G544" s="72">
        <v>575.4</v>
      </c>
      <c r="H544" s="72">
        <v>36.084000000000003</v>
      </c>
      <c r="K544" s="72">
        <v>1974</v>
      </c>
      <c r="L544" s="72">
        <v>-36.380000000000003</v>
      </c>
      <c r="N544" s="72">
        <v>1.07735E-2</v>
      </c>
      <c r="O544" s="72">
        <v>1.065863</v>
      </c>
      <c r="X544" s="72" t="s">
        <v>184</v>
      </c>
      <c r="Y544" s="72" t="s">
        <v>203</v>
      </c>
    </row>
    <row r="545" spans="1:25" x14ac:dyDescent="0.2">
      <c r="A545" s="72">
        <v>15</v>
      </c>
      <c r="B545" s="72" t="s">
        <v>202</v>
      </c>
      <c r="C545" s="72" t="s">
        <v>57</v>
      </c>
      <c r="D545" s="72">
        <v>0.54</v>
      </c>
      <c r="E545" s="72">
        <v>89</v>
      </c>
      <c r="F545" s="72">
        <v>5</v>
      </c>
      <c r="G545" s="72">
        <v>575.4</v>
      </c>
      <c r="H545" s="72">
        <v>36.067999999999998</v>
      </c>
      <c r="K545" s="72">
        <v>1973</v>
      </c>
      <c r="L545" s="72">
        <v>-36.380000000000003</v>
      </c>
      <c r="N545" s="72">
        <v>1.07735E-2</v>
      </c>
      <c r="O545" s="72">
        <v>1.065863</v>
      </c>
      <c r="X545" s="72" t="s">
        <v>184</v>
      </c>
      <c r="Y545" s="72" t="s">
        <v>204</v>
      </c>
    </row>
    <row r="546" spans="1:25" x14ac:dyDescent="0.2">
      <c r="A546" s="72">
        <v>16</v>
      </c>
      <c r="B546" s="72" t="s">
        <v>205</v>
      </c>
      <c r="C546" s="72" t="s">
        <v>58</v>
      </c>
      <c r="D546" s="72">
        <v>0.6</v>
      </c>
      <c r="E546" s="72">
        <v>89</v>
      </c>
      <c r="F546" s="72">
        <v>5</v>
      </c>
      <c r="G546" s="72">
        <v>575.4</v>
      </c>
      <c r="H546" s="72">
        <v>35.981000000000002</v>
      </c>
      <c r="K546" s="72">
        <v>1966</v>
      </c>
      <c r="L546" s="72">
        <v>-36.380000000000003</v>
      </c>
      <c r="N546" s="72">
        <v>1.07735E-2</v>
      </c>
      <c r="O546" s="72">
        <v>1.065863</v>
      </c>
      <c r="X546" s="72" t="s">
        <v>184</v>
      </c>
      <c r="Y546" s="72" t="s">
        <v>206</v>
      </c>
    </row>
    <row r="547" spans="1:25" x14ac:dyDescent="0.2">
      <c r="A547" s="72">
        <v>17</v>
      </c>
      <c r="B547" s="72" t="s">
        <v>207</v>
      </c>
      <c r="C547" s="72" t="s">
        <v>59</v>
      </c>
      <c r="D547" s="72">
        <v>0.54</v>
      </c>
      <c r="E547" s="72">
        <v>89</v>
      </c>
      <c r="F547" s="72">
        <v>5</v>
      </c>
      <c r="G547" s="72">
        <v>575.4</v>
      </c>
      <c r="H547" s="72">
        <v>36.140999999999998</v>
      </c>
      <c r="K547" s="72">
        <v>1978</v>
      </c>
      <c r="L547" s="72">
        <v>-36.380000000000003</v>
      </c>
      <c r="N547" s="72">
        <v>1.07735E-2</v>
      </c>
      <c r="O547" s="72">
        <v>1.065863</v>
      </c>
      <c r="X547" s="72" t="s">
        <v>184</v>
      </c>
      <c r="Y547" s="72" t="s">
        <v>208</v>
      </c>
    </row>
    <row r="548" spans="1:25" x14ac:dyDescent="0.2">
      <c r="A548" s="72">
        <v>18</v>
      </c>
      <c r="B548" s="72" t="s">
        <v>209</v>
      </c>
      <c r="C548" s="72" t="s">
        <v>60</v>
      </c>
      <c r="D548" s="72">
        <v>0.57999999999999996</v>
      </c>
      <c r="E548" s="72">
        <v>89</v>
      </c>
      <c r="F548" s="72">
        <v>5</v>
      </c>
      <c r="G548" s="72">
        <v>575.4</v>
      </c>
      <c r="H548" s="72">
        <v>36.04</v>
      </c>
      <c r="K548" s="72">
        <v>1970</v>
      </c>
      <c r="L548" s="72">
        <v>-36.380000000000003</v>
      </c>
      <c r="N548" s="72">
        <v>1.07735E-2</v>
      </c>
      <c r="O548" s="72">
        <v>1.065863</v>
      </c>
      <c r="X548" s="72" t="s">
        <v>184</v>
      </c>
      <c r="Y548" s="72" t="s">
        <v>210</v>
      </c>
    </row>
    <row r="549" spans="1:25" x14ac:dyDescent="0.2">
      <c r="A549" s="72">
        <v>19</v>
      </c>
      <c r="B549" s="72" t="s">
        <v>211</v>
      </c>
      <c r="C549" s="72" t="s">
        <v>61</v>
      </c>
      <c r="D549" s="72">
        <v>0.57999999999999996</v>
      </c>
      <c r="E549" s="72">
        <v>89</v>
      </c>
      <c r="F549" s="72">
        <v>5</v>
      </c>
      <c r="G549" s="72">
        <v>575.4</v>
      </c>
      <c r="H549" s="72">
        <v>35.872999999999998</v>
      </c>
      <c r="K549" s="72">
        <v>1964</v>
      </c>
      <c r="L549" s="72">
        <v>-36.380000000000003</v>
      </c>
      <c r="N549" s="72">
        <v>1.07735E-2</v>
      </c>
      <c r="O549" s="72">
        <v>1.065863</v>
      </c>
      <c r="X549" s="72" t="s">
        <v>184</v>
      </c>
      <c r="Y549" s="72" t="s">
        <v>212</v>
      </c>
    </row>
    <row r="550" spans="1:25" x14ac:dyDescent="0.2">
      <c r="A550" s="72">
        <v>20</v>
      </c>
      <c r="B550" s="72" t="s">
        <v>213</v>
      </c>
      <c r="C550" s="72" t="s">
        <v>62</v>
      </c>
      <c r="D550" s="72">
        <v>0.56999999999999995</v>
      </c>
      <c r="E550" s="72">
        <v>89</v>
      </c>
      <c r="F550" s="72">
        <v>5</v>
      </c>
      <c r="G550" s="72">
        <v>575.4</v>
      </c>
      <c r="H550" s="72">
        <v>36.04</v>
      </c>
      <c r="K550" s="72">
        <v>1968</v>
      </c>
      <c r="L550" s="72">
        <v>-36.380000000000003</v>
      </c>
      <c r="N550" s="72">
        <v>1.07735E-2</v>
      </c>
      <c r="O550" s="72">
        <v>1.065863</v>
      </c>
      <c r="X550" s="72" t="s">
        <v>184</v>
      </c>
      <c r="Y550" s="72" t="s">
        <v>214</v>
      </c>
    </row>
    <row r="551" spans="1:25" x14ac:dyDescent="0.2">
      <c r="A551" s="72">
        <v>21</v>
      </c>
      <c r="B551" s="72" t="s">
        <v>215</v>
      </c>
      <c r="C551" s="72" t="s">
        <v>63</v>
      </c>
      <c r="D551" s="72">
        <v>0.59</v>
      </c>
      <c r="E551" s="72">
        <v>89</v>
      </c>
      <c r="F551" s="72">
        <v>5</v>
      </c>
      <c r="G551" s="72">
        <v>575.4</v>
      </c>
      <c r="H551" s="72">
        <v>35.881999999999998</v>
      </c>
      <c r="K551" s="72">
        <v>1966</v>
      </c>
      <c r="L551" s="72">
        <v>-36.380000000000003</v>
      </c>
      <c r="N551" s="72">
        <v>1.07735E-2</v>
      </c>
      <c r="O551" s="72">
        <v>1.065863</v>
      </c>
      <c r="X551" s="72" t="s">
        <v>184</v>
      </c>
      <c r="Y551" s="72" t="s">
        <v>216</v>
      </c>
    </row>
    <row r="552" spans="1:25" x14ac:dyDescent="0.2">
      <c r="A552" s="72">
        <v>22</v>
      </c>
      <c r="B552" s="72" t="s">
        <v>17</v>
      </c>
      <c r="C552" s="72" t="s">
        <v>64</v>
      </c>
      <c r="D552" s="72">
        <v>0.46660000000000001</v>
      </c>
      <c r="E552" s="72">
        <v>89</v>
      </c>
      <c r="F552" s="72">
        <v>5</v>
      </c>
      <c r="G552" s="72">
        <v>575.4</v>
      </c>
      <c r="H552" s="72">
        <v>35.784999999999997</v>
      </c>
      <c r="K552" s="72">
        <v>1959</v>
      </c>
      <c r="L552" s="72">
        <v>-36.380000000000003</v>
      </c>
      <c r="N552" s="72">
        <v>1.07735E-2</v>
      </c>
      <c r="O552" s="72">
        <v>1.065863</v>
      </c>
      <c r="X552" s="72" t="s">
        <v>184</v>
      </c>
      <c r="Y552" s="72" t="s">
        <v>217</v>
      </c>
    </row>
    <row r="553" spans="1:25" x14ac:dyDescent="0.2">
      <c r="A553" s="72">
        <v>23</v>
      </c>
      <c r="B553" s="72" t="s">
        <v>17</v>
      </c>
      <c r="C553" s="72" t="s">
        <v>14</v>
      </c>
      <c r="D553" s="72">
        <v>0.62290000000000001</v>
      </c>
      <c r="E553" s="72">
        <v>89</v>
      </c>
      <c r="F553" s="72">
        <v>5</v>
      </c>
      <c r="G553" s="72">
        <v>575.4</v>
      </c>
      <c r="H553" s="72">
        <v>35.85</v>
      </c>
      <c r="K553" s="72">
        <v>1959</v>
      </c>
      <c r="L553" s="72">
        <v>-36.380000000000003</v>
      </c>
      <c r="N553" s="72">
        <v>1.07735E-2</v>
      </c>
      <c r="O553" s="72">
        <v>1.065863</v>
      </c>
      <c r="X553" s="72" t="s">
        <v>184</v>
      </c>
      <c r="Y553" s="72" t="s">
        <v>218</v>
      </c>
    </row>
    <row r="554" spans="1:25" x14ac:dyDescent="0.2">
      <c r="A554" s="72">
        <v>24</v>
      </c>
      <c r="B554" s="72" t="s">
        <v>12</v>
      </c>
      <c r="C554" s="72" t="s">
        <v>15</v>
      </c>
      <c r="D554" s="72">
        <v>0.53</v>
      </c>
      <c r="E554" s="72">
        <v>89</v>
      </c>
      <c r="F554" s="72">
        <v>5</v>
      </c>
      <c r="G554" s="72">
        <v>575.4</v>
      </c>
      <c r="H554" s="72">
        <v>35.584000000000003</v>
      </c>
      <c r="K554" s="72">
        <v>1948</v>
      </c>
      <c r="L554" s="72">
        <v>-36.380000000000003</v>
      </c>
      <c r="N554" s="72">
        <v>1.07735E-2</v>
      </c>
      <c r="O554" s="72">
        <v>1.065863</v>
      </c>
      <c r="X554" s="72" t="s">
        <v>184</v>
      </c>
      <c r="Y554" s="72" t="s">
        <v>219</v>
      </c>
    </row>
    <row r="555" spans="1:25" x14ac:dyDescent="0.2">
      <c r="A555" s="72">
        <v>25</v>
      </c>
      <c r="B555" s="72" t="s">
        <v>12</v>
      </c>
      <c r="C555" s="72" t="s">
        <v>16</v>
      </c>
      <c r="D555" s="72">
        <v>0.62</v>
      </c>
      <c r="E555" s="72">
        <v>89</v>
      </c>
      <c r="F555" s="72">
        <v>5</v>
      </c>
      <c r="G555" s="72">
        <v>575.4</v>
      </c>
      <c r="H555" s="72">
        <v>35.631</v>
      </c>
      <c r="K555" s="72">
        <v>1950</v>
      </c>
      <c r="L555" s="72">
        <v>-36.380000000000003</v>
      </c>
      <c r="N555" s="72">
        <v>1.07735E-2</v>
      </c>
      <c r="O555" s="72">
        <v>1.065863</v>
      </c>
      <c r="X555" s="72" t="s">
        <v>184</v>
      </c>
      <c r="Y555" s="72" t="s">
        <v>220</v>
      </c>
    </row>
    <row r="556" spans="1:25" x14ac:dyDescent="0.2">
      <c r="A556" s="72">
        <v>26</v>
      </c>
      <c r="B556" s="72" t="s">
        <v>221</v>
      </c>
      <c r="C556" s="72" t="s">
        <v>18</v>
      </c>
      <c r="D556" s="72">
        <v>0.61</v>
      </c>
      <c r="E556" s="72">
        <v>89</v>
      </c>
      <c r="F556" s="72">
        <v>5</v>
      </c>
      <c r="G556" s="72">
        <v>575.4</v>
      </c>
      <c r="H556" s="72">
        <v>35.606999999999999</v>
      </c>
      <c r="K556" s="72">
        <v>1949</v>
      </c>
      <c r="L556" s="72">
        <v>-36.380000000000003</v>
      </c>
      <c r="N556" s="72">
        <v>1.07735E-2</v>
      </c>
      <c r="O556" s="72">
        <v>1.065863</v>
      </c>
      <c r="X556" s="72" t="s">
        <v>184</v>
      </c>
      <c r="Y556" s="72" t="s">
        <v>222</v>
      </c>
    </row>
    <row r="557" spans="1:25" x14ac:dyDescent="0.2">
      <c r="A557" s="72">
        <v>27</v>
      </c>
      <c r="B557" s="72" t="s">
        <v>223</v>
      </c>
      <c r="C557" s="72" t="s">
        <v>19</v>
      </c>
      <c r="D557" s="72">
        <v>0.48</v>
      </c>
      <c r="E557" s="72">
        <v>89</v>
      </c>
      <c r="F557" s="72">
        <v>5</v>
      </c>
      <c r="G557" s="72">
        <v>575.4</v>
      </c>
      <c r="H557" s="72">
        <v>35.546999999999997</v>
      </c>
      <c r="K557" s="72">
        <v>1942</v>
      </c>
      <c r="L557" s="72">
        <v>-36.380000000000003</v>
      </c>
      <c r="N557" s="72">
        <v>1.07735E-2</v>
      </c>
      <c r="O557" s="72">
        <v>1.065863</v>
      </c>
      <c r="X557" s="72" t="s">
        <v>184</v>
      </c>
      <c r="Y557" s="72" t="s">
        <v>224</v>
      </c>
    </row>
    <row r="558" spans="1:25" x14ac:dyDescent="0.2">
      <c r="A558" s="72">
        <v>28</v>
      </c>
      <c r="B558" s="72" t="s">
        <v>225</v>
      </c>
      <c r="C558" s="72" t="s">
        <v>20</v>
      </c>
      <c r="D558" s="72">
        <v>0.47</v>
      </c>
      <c r="E558" s="72">
        <v>89</v>
      </c>
      <c r="F558" s="72">
        <v>5</v>
      </c>
      <c r="G558" s="72">
        <v>575.4</v>
      </c>
      <c r="H558" s="72">
        <v>35.679000000000002</v>
      </c>
      <c r="K558" s="72">
        <v>1951</v>
      </c>
      <c r="L558" s="72">
        <v>-36.380000000000003</v>
      </c>
      <c r="N558" s="72">
        <v>1.07735E-2</v>
      </c>
      <c r="O558" s="72">
        <v>1.065863</v>
      </c>
      <c r="X558" s="72" t="s">
        <v>184</v>
      </c>
      <c r="Y558" s="72" t="s">
        <v>226</v>
      </c>
    </row>
    <row r="559" spans="1:25" x14ac:dyDescent="0.2">
      <c r="A559" s="72">
        <v>29</v>
      </c>
      <c r="B559" s="72" t="s">
        <v>227</v>
      </c>
      <c r="C559" s="72" t="s">
        <v>21</v>
      </c>
      <c r="D559" s="72">
        <v>0.52</v>
      </c>
      <c r="E559" s="72">
        <v>89</v>
      </c>
      <c r="F559" s="72">
        <v>5</v>
      </c>
      <c r="G559" s="72">
        <v>575.4</v>
      </c>
      <c r="H559" s="72">
        <v>35.648000000000003</v>
      </c>
      <c r="K559" s="72">
        <v>1949</v>
      </c>
      <c r="L559" s="72">
        <v>-36.380000000000003</v>
      </c>
      <c r="N559" s="72">
        <v>1.07735E-2</v>
      </c>
      <c r="O559" s="72">
        <v>1.065863</v>
      </c>
      <c r="X559" s="72" t="s">
        <v>184</v>
      </c>
      <c r="Y559" s="72" t="s">
        <v>228</v>
      </c>
    </row>
    <row r="560" spans="1:25" x14ac:dyDescent="0.2">
      <c r="A560" s="72">
        <v>30</v>
      </c>
      <c r="B560" s="72" t="s">
        <v>229</v>
      </c>
      <c r="C560" s="72" t="s">
        <v>22</v>
      </c>
      <c r="D560" s="72">
        <v>0.45</v>
      </c>
      <c r="E560" s="72">
        <v>89</v>
      </c>
      <c r="F560" s="72">
        <v>5</v>
      </c>
      <c r="G560" s="72">
        <v>575.4</v>
      </c>
      <c r="H560" s="72">
        <v>35.682000000000002</v>
      </c>
      <c r="K560" s="72">
        <v>1951</v>
      </c>
      <c r="L560" s="72">
        <v>-36.380000000000003</v>
      </c>
      <c r="N560" s="72">
        <v>1.07735E-2</v>
      </c>
      <c r="O560" s="72">
        <v>1.065863</v>
      </c>
      <c r="X560" s="72" t="s">
        <v>184</v>
      </c>
      <c r="Y560" s="72" t="s">
        <v>230</v>
      </c>
    </row>
    <row r="561" spans="1:25" x14ac:dyDescent="0.2">
      <c r="A561" s="72">
        <v>31</v>
      </c>
      <c r="B561" s="72" t="s">
        <v>231</v>
      </c>
      <c r="C561" s="72" t="s">
        <v>92</v>
      </c>
      <c r="D561" s="72">
        <v>0.56999999999999995</v>
      </c>
      <c r="E561" s="72">
        <v>89</v>
      </c>
      <c r="F561" s="72">
        <v>5</v>
      </c>
      <c r="G561" s="72">
        <v>575.4</v>
      </c>
      <c r="H561" s="72">
        <v>35.57</v>
      </c>
      <c r="K561" s="72">
        <v>1946</v>
      </c>
      <c r="L561" s="72">
        <v>-36.380000000000003</v>
      </c>
      <c r="N561" s="72">
        <v>1.07735E-2</v>
      </c>
      <c r="O561" s="72">
        <v>1.065863</v>
      </c>
      <c r="X561" s="72" t="s">
        <v>184</v>
      </c>
      <c r="Y561" s="72" t="s">
        <v>232</v>
      </c>
    </row>
    <row r="562" spans="1:25" x14ac:dyDescent="0.2">
      <c r="A562" s="72">
        <v>32</v>
      </c>
      <c r="B562" s="72" t="s">
        <v>233</v>
      </c>
      <c r="C562" s="72" t="s">
        <v>93</v>
      </c>
      <c r="D562" s="72">
        <v>0.48</v>
      </c>
      <c r="E562" s="72">
        <v>89</v>
      </c>
      <c r="F562" s="72">
        <v>5</v>
      </c>
      <c r="G562" s="72">
        <v>575.4</v>
      </c>
      <c r="H562" s="72">
        <v>35.375</v>
      </c>
      <c r="K562" s="72">
        <v>1933</v>
      </c>
      <c r="L562" s="72">
        <v>-36.380000000000003</v>
      </c>
      <c r="N562" s="72">
        <v>1.07735E-2</v>
      </c>
      <c r="O562" s="72">
        <v>1.065863</v>
      </c>
      <c r="X562" s="72" t="s">
        <v>184</v>
      </c>
      <c r="Y562" s="72" t="s">
        <v>234</v>
      </c>
    </row>
    <row r="563" spans="1:25" x14ac:dyDescent="0.2">
      <c r="A563" s="72">
        <v>33</v>
      </c>
      <c r="B563" s="72" t="s">
        <v>235</v>
      </c>
      <c r="C563" s="72" t="s">
        <v>94</v>
      </c>
      <c r="D563" s="72">
        <v>0.51</v>
      </c>
      <c r="E563" s="72">
        <v>89</v>
      </c>
      <c r="F563" s="72">
        <v>5</v>
      </c>
      <c r="G563" s="72">
        <v>575.4</v>
      </c>
      <c r="H563" s="72">
        <v>35.415999999999997</v>
      </c>
      <c r="K563" s="72">
        <v>1934</v>
      </c>
      <c r="L563" s="72">
        <v>-36.380000000000003</v>
      </c>
      <c r="N563" s="72">
        <v>1.07735E-2</v>
      </c>
      <c r="O563" s="72">
        <v>1.065863</v>
      </c>
      <c r="X563" s="72" t="s">
        <v>184</v>
      </c>
      <c r="Y563" s="72" t="s">
        <v>236</v>
      </c>
    </row>
    <row r="564" spans="1:25" x14ac:dyDescent="0.2">
      <c r="A564" s="72">
        <v>34</v>
      </c>
      <c r="B564" s="72" t="s">
        <v>237</v>
      </c>
      <c r="C564" s="72" t="s">
        <v>95</v>
      </c>
      <c r="D564" s="72">
        <v>0.54</v>
      </c>
      <c r="E564" s="72">
        <v>89</v>
      </c>
      <c r="F564" s="72">
        <v>5</v>
      </c>
      <c r="G564" s="72">
        <v>575.4</v>
      </c>
      <c r="H564" s="72">
        <v>35.326000000000001</v>
      </c>
      <c r="K564" s="72">
        <v>1934</v>
      </c>
      <c r="L564" s="72">
        <v>-36.380000000000003</v>
      </c>
      <c r="N564" s="72">
        <v>1.07735E-2</v>
      </c>
      <c r="O564" s="72">
        <v>1.065863</v>
      </c>
      <c r="X564" s="72" t="s">
        <v>184</v>
      </c>
      <c r="Y564" s="72" t="s">
        <v>238</v>
      </c>
    </row>
    <row r="565" spans="1:25" x14ac:dyDescent="0.2">
      <c r="A565" s="72">
        <v>35</v>
      </c>
      <c r="B565" s="72" t="s">
        <v>239</v>
      </c>
      <c r="C565" s="72" t="s">
        <v>96</v>
      </c>
      <c r="D565" s="72">
        <v>0.53</v>
      </c>
      <c r="E565" s="72">
        <v>89</v>
      </c>
      <c r="F565" s="72">
        <v>5</v>
      </c>
      <c r="G565" s="72">
        <v>575.4</v>
      </c>
      <c r="H565" s="72">
        <v>35.423999999999999</v>
      </c>
      <c r="K565" s="72">
        <v>1937</v>
      </c>
      <c r="L565" s="72">
        <v>-36.380000000000003</v>
      </c>
      <c r="N565" s="72">
        <v>1.07735E-2</v>
      </c>
      <c r="O565" s="72">
        <v>1.065863</v>
      </c>
      <c r="X565" s="72" t="s">
        <v>184</v>
      </c>
      <c r="Y565" s="72" t="s">
        <v>240</v>
      </c>
    </row>
    <row r="566" spans="1:25" x14ac:dyDescent="0.2">
      <c r="A566" s="72">
        <v>36</v>
      </c>
      <c r="B566" s="72" t="s">
        <v>241</v>
      </c>
      <c r="C566" s="72" t="s">
        <v>97</v>
      </c>
      <c r="D566" s="72">
        <v>0.53</v>
      </c>
      <c r="E566" s="72">
        <v>89</v>
      </c>
      <c r="F566" s="72">
        <v>5</v>
      </c>
      <c r="G566" s="72">
        <v>575.4</v>
      </c>
      <c r="H566" s="72">
        <v>35.423000000000002</v>
      </c>
      <c r="K566" s="72">
        <v>1936</v>
      </c>
      <c r="L566" s="72">
        <v>-36.380000000000003</v>
      </c>
      <c r="N566" s="72">
        <v>1.07735E-2</v>
      </c>
      <c r="O566" s="72">
        <v>1.065863</v>
      </c>
      <c r="X566" s="72" t="s">
        <v>184</v>
      </c>
      <c r="Y566" s="72" t="s">
        <v>242</v>
      </c>
    </row>
    <row r="567" spans="1:25" x14ac:dyDescent="0.2">
      <c r="A567" s="72">
        <v>37</v>
      </c>
      <c r="B567" s="72" t="s">
        <v>243</v>
      </c>
      <c r="C567" s="72" t="s">
        <v>98</v>
      </c>
      <c r="D567" s="72">
        <v>0.59</v>
      </c>
      <c r="E567" s="72">
        <v>89</v>
      </c>
      <c r="F567" s="72">
        <v>5</v>
      </c>
      <c r="G567" s="72">
        <v>575.4</v>
      </c>
      <c r="H567" s="72">
        <v>35.31</v>
      </c>
      <c r="K567" s="72">
        <v>1932</v>
      </c>
      <c r="L567" s="72">
        <v>-36.380000000000003</v>
      </c>
      <c r="N567" s="72">
        <v>1.07735E-2</v>
      </c>
      <c r="O567" s="72">
        <v>1.065863</v>
      </c>
      <c r="X567" s="72" t="s">
        <v>184</v>
      </c>
      <c r="Y567" s="72" t="s">
        <v>244</v>
      </c>
    </row>
    <row r="568" spans="1:25" x14ac:dyDescent="0.2">
      <c r="A568" s="72">
        <v>38</v>
      </c>
      <c r="B568" s="72" t="s">
        <v>245</v>
      </c>
      <c r="C568" s="72" t="s">
        <v>99</v>
      </c>
      <c r="D568" s="72">
        <v>0.59</v>
      </c>
      <c r="E568" s="72">
        <v>89</v>
      </c>
      <c r="F568" s="72">
        <v>5</v>
      </c>
      <c r="G568" s="72">
        <v>575.4</v>
      </c>
      <c r="H568" s="72">
        <v>35.423999999999999</v>
      </c>
      <c r="K568" s="72">
        <v>1935</v>
      </c>
      <c r="L568" s="72">
        <v>-36.380000000000003</v>
      </c>
      <c r="N568" s="72">
        <v>1.07735E-2</v>
      </c>
      <c r="O568" s="72">
        <v>1.065863</v>
      </c>
      <c r="X568" s="72" t="s">
        <v>184</v>
      </c>
      <c r="Y568" s="72" t="s">
        <v>246</v>
      </c>
    </row>
    <row r="569" spans="1:25" x14ac:dyDescent="0.2">
      <c r="A569" s="72">
        <v>39</v>
      </c>
      <c r="B569" s="72" t="s">
        <v>247</v>
      </c>
      <c r="C569" s="72" t="s">
        <v>100</v>
      </c>
      <c r="D569" s="72">
        <v>0.5</v>
      </c>
      <c r="E569" s="72">
        <v>89</v>
      </c>
      <c r="F569" s="72">
        <v>5</v>
      </c>
      <c r="G569" s="72">
        <v>575.4</v>
      </c>
      <c r="H569" s="72">
        <v>35.35</v>
      </c>
      <c r="K569" s="72">
        <v>1931</v>
      </c>
      <c r="L569" s="72">
        <v>-36.380000000000003</v>
      </c>
      <c r="N569" s="72">
        <v>1.07735E-2</v>
      </c>
      <c r="O569" s="72">
        <v>1.065863</v>
      </c>
      <c r="X569" s="72" t="s">
        <v>184</v>
      </c>
      <c r="Y569" s="72" t="s">
        <v>248</v>
      </c>
    </row>
    <row r="570" spans="1:25" x14ac:dyDescent="0.2">
      <c r="A570" s="72">
        <v>40</v>
      </c>
      <c r="B570" s="72" t="s">
        <v>249</v>
      </c>
      <c r="C570" s="72" t="s">
        <v>101</v>
      </c>
      <c r="D570" s="72">
        <v>0.6</v>
      </c>
      <c r="E570" s="72">
        <v>89</v>
      </c>
      <c r="F570" s="72">
        <v>5</v>
      </c>
      <c r="G570" s="72">
        <v>575.4</v>
      </c>
      <c r="H570" s="72">
        <v>35.268999999999998</v>
      </c>
      <c r="K570" s="72">
        <v>1927</v>
      </c>
      <c r="L570" s="72">
        <v>-36.380000000000003</v>
      </c>
      <c r="N570" s="72">
        <v>1.07735E-2</v>
      </c>
      <c r="O570" s="72">
        <v>1.065863</v>
      </c>
      <c r="X570" s="72" t="s">
        <v>184</v>
      </c>
      <c r="Y570" s="72" t="s">
        <v>250</v>
      </c>
    </row>
    <row r="571" spans="1:25" x14ac:dyDescent="0.2">
      <c r="A571" s="72">
        <v>41</v>
      </c>
      <c r="B571" s="72" t="s">
        <v>251</v>
      </c>
      <c r="C571" s="72" t="s">
        <v>102</v>
      </c>
      <c r="D571" s="72">
        <v>0.49</v>
      </c>
      <c r="E571" s="72">
        <v>89</v>
      </c>
      <c r="F571" s="72">
        <v>5</v>
      </c>
      <c r="G571" s="72">
        <v>575.4</v>
      </c>
      <c r="H571" s="72">
        <v>35.216999999999999</v>
      </c>
      <c r="K571" s="72">
        <v>1925</v>
      </c>
      <c r="L571" s="72">
        <v>-36.380000000000003</v>
      </c>
      <c r="N571" s="72">
        <v>1.07735E-2</v>
      </c>
      <c r="O571" s="72">
        <v>1.065863</v>
      </c>
      <c r="X571" s="72" t="s">
        <v>184</v>
      </c>
      <c r="Y571" s="72" t="s">
        <v>252</v>
      </c>
    </row>
    <row r="572" spans="1:25" x14ac:dyDescent="0.2">
      <c r="A572" s="72">
        <v>42</v>
      </c>
      <c r="B572" s="72" t="s">
        <v>17</v>
      </c>
      <c r="C572" s="72" t="s">
        <v>103</v>
      </c>
      <c r="D572" s="72">
        <v>0.55369999999999997</v>
      </c>
      <c r="E572">
        <v>89</v>
      </c>
      <c r="F572">
        <v>5</v>
      </c>
      <c r="G572">
        <v>575.4</v>
      </c>
      <c r="H572">
        <v>35.216999999999999</v>
      </c>
      <c r="K572">
        <v>1922</v>
      </c>
      <c r="L572">
        <v>-36.380000000000003</v>
      </c>
      <c r="N572">
        <v>1.07735E-2</v>
      </c>
      <c r="O572">
        <v>1.065863</v>
      </c>
      <c r="X572" s="72" t="s">
        <v>184</v>
      </c>
      <c r="Y572" s="72" t="s">
        <v>253</v>
      </c>
    </row>
    <row r="573" spans="1:25" x14ac:dyDescent="0.2">
      <c r="A573" s="72">
        <v>43</v>
      </c>
      <c r="B573" s="72" t="s">
        <v>17</v>
      </c>
      <c r="C573" s="72" t="s">
        <v>104</v>
      </c>
      <c r="D573" s="72">
        <v>0.64159999999999995</v>
      </c>
      <c r="E573">
        <v>89</v>
      </c>
      <c r="F573">
        <v>5</v>
      </c>
      <c r="G573">
        <v>575.4</v>
      </c>
      <c r="H573">
        <v>35.341000000000001</v>
      </c>
      <c r="K573">
        <v>1919</v>
      </c>
      <c r="L573">
        <v>-36.380000000000003</v>
      </c>
      <c r="N573">
        <v>1.07735E-2</v>
      </c>
      <c r="O573">
        <v>1.065863</v>
      </c>
      <c r="X573" s="72" t="s">
        <v>184</v>
      </c>
      <c r="Y573" s="72" t="s">
        <v>254</v>
      </c>
    </row>
    <row r="574" spans="1:25" x14ac:dyDescent="0.2">
      <c r="A574" s="72">
        <v>44</v>
      </c>
      <c r="B574" s="72" t="s">
        <v>12</v>
      </c>
      <c r="C574" s="72" t="s">
        <v>105</v>
      </c>
      <c r="D574" s="72">
        <v>0.52580000000000005</v>
      </c>
      <c r="E574">
        <v>89</v>
      </c>
      <c r="F574">
        <v>5</v>
      </c>
      <c r="G574">
        <v>575.4</v>
      </c>
      <c r="H574">
        <v>34.97</v>
      </c>
      <c r="K574">
        <v>1911</v>
      </c>
      <c r="L574">
        <v>-36.380000000000003</v>
      </c>
      <c r="N574">
        <v>1.07735E-2</v>
      </c>
      <c r="O574">
        <v>1.065863</v>
      </c>
      <c r="X574" s="72" t="s">
        <v>184</v>
      </c>
      <c r="Y574" s="72" t="s">
        <v>255</v>
      </c>
    </row>
    <row r="575" spans="1:25" x14ac:dyDescent="0.2">
      <c r="A575" s="72">
        <v>45</v>
      </c>
      <c r="B575" s="72" t="s">
        <v>12</v>
      </c>
      <c r="C575" s="72" t="s">
        <v>106</v>
      </c>
      <c r="D575" s="72">
        <v>0.62739999999999996</v>
      </c>
      <c r="E575">
        <v>89</v>
      </c>
      <c r="F575">
        <v>5</v>
      </c>
      <c r="G575">
        <v>575.4</v>
      </c>
      <c r="H575">
        <v>34.917000000000002</v>
      </c>
      <c r="K575">
        <v>1909</v>
      </c>
      <c r="L575">
        <v>-36.380000000000003</v>
      </c>
      <c r="N575">
        <v>1.07735E-2</v>
      </c>
      <c r="O575">
        <v>1.065863</v>
      </c>
      <c r="X575" s="72" t="s">
        <v>184</v>
      </c>
      <c r="Y575" s="72" t="s">
        <v>256</v>
      </c>
    </row>
    <row r="576" spans="1:25" x14ac:dyDescent="0.2">
      <c r="A576" s="72">
        <v>46</v>
      </c>
      <c r="B576" s="72" t="s">
        <v>10</v>
      </c>
      <c r="C576" s="72" t="s">
        <v>107</v>
      </c>
      <c r="D576" s="72">
        <v>0.87</v>
      </c>
      <c r="E576">
        <v>89</v>
      </c>
      <c r="F576">
        <v>5</v>
      </c>
      <c r="G576">
        <v>575.4</v>
      </c>
      <c r="H576">
        <v>35.122999999999998</v>
      </c>
      <c r="K576">
        <v>1920</v>
      </c>
      <c r="L576">
        <v>-36.380000000000003</v>
      </c>
      <c r="N576">
        <v>1.07735E-2</v>
      </c>
      <c r="O576">
        <v>1.065863</v>
      </c>
      <c r="X576" s="72" t="s">
        <v>184</v>
      </c>
      <c r="Y576" s="72" t="s">
        <v>257</v>
      </c>
    </row>
    <row r="577" spans="1:25" x14ac:dyDescent="0.2">
      <c r="A577" s="72">
        <v>47</v>
      </c>
      <c r="B577" s="72" t="s">
        <v>11</v>
      </c>
      <c r="C577" s="72" t="s">
        <v>108</v>
      </c>
      <c r="D577" s="72">
        <v>0.21</v>
      </c>
      <c r="E577">
        <v>89</v>
      </c>
      <c r="F577">
        <v>5</v>
      </c>
      <c r="G577">
        <v>575.4</v>
      </c>
      <c r="H577">
        <v>35.055999999999997</v>
      </c>
      <c r="K577">
        <v>1914</v>
      </c>
      <c r="L577">
        <v>-36.380000000000003</v>
      </c>
      <c r="N577">
        <v>1.07735E-2</v>
      </c>
      <c r="O577">
        <v>1.065863</v>
      </c>
      <c r="X577" s="72" t="s">
        <v>184</v>
      </c>
      <c r="Y577" s="72" t="s">
        <v>258</v>
      </c>
    </row>
    <row r="578" spans="1:25" x14ac:dyDescent="0.2">
      <c r="A578" s="72">
        <v>48</v>
      </c>
      <c r="B578" s="72" t="s">
        <v>12</v>
      </c>
      <c r="C578" s="72" t="s">
        <v>109</v>
      </c>
      <c r="D578" s="72">
        <v>0.55000000000000004</v>
      </c>
      <c r="E578">
        <v>89</v>
      </c>
      <c r="F578">
        <v>5</v>
      </c>
      <c r="G578">
        <v>575.4</v>
      </c>
      <c r="H578">
        <v>34.956000000000003</v>
      </c>
      <c r="K578">
        <v>1911</v>
      </c>
      <c r="L578">
        <v>-36.380000000000003</v>
      </c>
      <c r="N578">
        <v>1.07735E-2</v>
      </c>
      <c r="O578">
        <v>1.065863</v>
      </c>
      <c r="X578" s="72" t="s">
        <v>184</v>
      </c>
      <c r="Y578" s="72" t="s">
        <v>259</v>
      </c>
    </row>
    <row r="579" spans="1:25" x14ac:dyDescent="0.2">
      <c r="A579" s="72">
        <v>49</v>
      </c>
      <c r="B579" s="72" t="s">
        <v>13</v>
      </c>
      <c r="C579" s="72" t="s">
        <v>110</v>
      </c>
      <c r="D579" s="72">
        <v>1.49</v>
      </c>
      <c r="E579">
        <v>89</v>
      </c>
      <c r="F579">
        <v>5</v>
      </c>
      <c r="G579">
        <v>575.4</v>
      </c>
      <c r="H579">
        <v>34.981999999999999</v>
      </c>
      <c r="K579">
        <v>1914</v>
      </c>
      <c r="L579">
        <v>-36.380000000000003</v>
      </c>
      <c r="N579">
        <v>1.07735E-2</v>
      </c>
      <c r="O579">
        <v>1.065863</v>
      </c>
      <c r="X579" s="72" t="s">
        <v>184</v>
      </c>
      <c r="Y579" s="72" t="s">
        <v>260</v>
      </c>
    </row>
    <row r="580" spans="1:25" x14ac:dyDescent="0.2">
      <c r="A580" s="72">
        <v>50</v>
      </c>
      <c r="B580" s="72" t="s">
        <v>65</v>
      </c>
      <c r="C580" s="72" t="s">
        <v>111</v>
      </c>
      <c r="E580">
        <v>0</v>
      </c>
      <c r="F580">
        <v>3</v>
      </c>
      <c r="G580">
        <v>575.4</v>
      </c>
      <c r="H580">
        <v>53.326000000000001</v>
      </c>
      <c r="K580">
        <v>2909</v>
      </c>
      <c r="L580">
        <v>-36.380000000000003</v>
      </c>
      <c r="N580">
        <v>1.07735E-2</v>
      </c>
      <c r="O580">
        <v>1.065863</v>
      </c>
      <c r="X580" s="72" t="s">
        <v>184</v>
      </c>
      <c r="Y580" s="72" t="s">
        <v>261</v>
      </c>
    </row>
    <row r="581" spans="1:25" x14ac:dyDescent="0.2">
      <c r="A581" s="72">
        <v>51</v>
      </c>
      <c r="B581" s="72" t="s">
        <v>41</v>
      </c>
      <c r="C581" s="72" t="s">
        <v>112</v>
      </c>
      <c r="E581">
        <v>0</v>
      </c>
      <c r="F581">
        <v>4</v>
      </c>
      <c r="G581">
        <v>575.4</v>
      </c>
      <c r="H581">
        <v>53.16</v>
      </c>
      <c r="K581">
        <v>2900</v>
      </c>
      <c r="L581">
        <v>-36.380000000000003</v>
      </c>
      <c r="N581">
        <v>1.07735E-2</v>
      </c>
      <c r="O581">
        <v>1.065863</v>
      </c>
      <c r="X581" s="72" t="s">
        <v>184</v>
      </c>
      <c r="Y581" s="72" t="s">
        <v>262</v>
      </c>
    </row>
    <row r="582" spans="1:25" x14ac:dyDescent="0.2">
      <c r="A582" s="72">
        <v>52</v>
      </c>
      <c r="B582" s="72" t="s">
        <v>263</v>
      </c>
      <c r="C582" s="72" t="s">
        <v>113</v>
      </c>
      <c r="E582">
        <v>0</v>
      </c>
      <c r="F582">
        <v>4</v>
      </c>
      <c r="G582">
        <v>575.4</v>
      </c>
      <c r="H582">
        <v>34.923000000000002</v>
      </c>
      <c r="K582">
        <v>1905</v>
      </c>
      <c r="L582">
        <v>-36.380000000000003</v>
      </c>
      <c r="N582">
        <v>1.07735E-2</v>
      </c>
      <c r="O582">
        <v>1.065863</v>
      </c>
      <c r="X582" s="72" t="s">
        <v>184</v>
      </c>
      <c r="Y582" s="72" t="s">
        <v>264</v>
      </c>
    </row>
    <row r="583" spans="1:25" x14ac:dyDescent="0.2">
      <c r="A583" s="72">
        <v>53</v>
      </c>
      <c r="B583" s="72" t="s">
        <v>265</v>
      </c>
      <c r="C583" s="72" t="s">
        <v>114</v>
      </c>
      <c r="E583">
        <v>0</v>
      </c>
      <c r="F583">
        <v>4</v>
      </c>
      <c r="G583">
        <v>575.4</v>
      </c>
      <c r="H583">
        <v>35.063000000000002</v>
      </c>
      <c r="K583">
        <v>1911</v>
      </c>
      <c r="L583">
        <v>-36.380000000000003</v>
      </c>
      <c r="N583">
        <v>1.07735E-2</v>
      </c>
      <c r="O583">
        <v>1.065863</v>
      </c>
      <c r="X583" s="72" t="s">
        <v>184</v>
      </c>
      <c r="Y583" s="72" t="s">
        <v>266</v>
      </c>
    </row>
    <row r="584" spans="1:25" x14ac:dyDescent="0.2">
      <c r="A584" s="72">
        <v>54</v>
      </c>
      <c r="B584" s="72" t="s">
        <v>267</v>
      </c>
      <c r="C584" s="72" t="s">
        <v>115</v>
      </c>
      <c r="E584">
        <v>0</v>
      </c>
      <c r="F584">
        <v>4</v>
      </c>
      <c r="G584">
        <v>575.4</v>
      </c>
      <c r="H584">
        <v>34.881</v>
      </c>
      <c r="K584">
        <v>1903</v>
      </c>
      <c r="L584">
        <v>-36.380000000000003</v>
      </c>
      <c r="N584">
        <v>1.07735E-2</v>
      </c>
      <c r="O584">
        <v>1.065863</v>
      </c>
      <c r="X584" s="72" t="s">
        <v>184</v>
      </c>
      <c r="Y584" s="72" t="s">
        <v>268</v>
      </c>
    </row>
    <row r="585" spans="1:25" x14ac:dyDescent="0.2">
      <c r="A585" s="72">
        <v>55</v>
      </c>
      <c r="B585" s="72" t="s">
        <v>269</v>
      </c>
      <c r="C585" s="72" t="s">
        <v>116</v>
      </c>
      <c r="D585">
        <v>0.18229999999999999</v>
      </c>
      <c r="E585">
        <v>89</v>
      </c>
      <c r="F585">
        <v>5</v>
      </c>
      <c r="G585">
        <v>575.4</v>
      </c>
      <c r="H585">
        <v>34.936999999999998</v>
      </c>
      <c r="K585">
        <v>1909</v>
      </c>
      <c r="L585">
        <v>-36.380000000000003</v>
      </c>
      <c r="N585">
        <v>1.07735E-2</v>
      </c>
      <c r="O585">
        <v>1.065863</v>
      </c>
      <c r="X585" s="72" t="s">
        <v>184</v>
      </c>
      <c r="Y585" s="72" t="s">
        <v>270</v>
      </c>
    </row>
    <row r="586" spans="1:25" x14ac:dyDescent="0.2">
      <c r="A586" s="72">
        <v>56</v>
      </c>
      <c r="B586" s="72" t="s">
        <v>269</v>
      </c>
      <c r="C586" s="72" t="s">
        <v>117</v>
      </c>
      <c r="D586">
        <v>0.27500000000000002</v>
      </c>
      <c r="E586">
        <v>89</v>
      </c>
      <c r="F586">
        <v>5</v>
      </c>
      <c r="G586">
        <v>575.4</v>
      </c>
      <c r="H586">
        <v>34.783999999999999</v>
      </c>
      <c r="K586">
        <v>1903</v>
      </c>
      <c r="L586">
        <v>-36.380000000000003</v>
      </c>
      <c r="N586">
        <v>1.07735E-2</v>
      </c>
      <c r="O586">
        <v>1.065863</v>
      </c>
      <c r="X586" s="72" t="s">
        <v>271</v>
      </c>
      <c r="Y586" s="72" t="s">
        <v>272</v>
      </c>
    </row>
    <row r="587" spans="1:25" x14ac:dyDescent="0.2">
      <c r="A587" s="72">
        <v>57</v>
      </c>
      <c r="B587" s="72" t="s">
        <v>269</v>
      </c>
      <c r="C587" s="72" t="s">
        <v>118</v>
      </c>
      <c r="D587">
        <v>0.46450000000000002</v>
      </c>
      <c r="E587">
        <v>89</v>
      </c>
      <c r="F587">
        <v>5</v>
      </c>
      <c r="G587">
        <v>575.4</v>
      </c>
      <c r="H587">
        <v>34.936999999999998</v>
      </c>
      <c r="K587">
        <v>1908</v>
      </c>
      <c r="L587">
        <v>-36.380000000000003</v>
      </c>
      <c r="N587">
        <v>1.07735E-2</v>
      </c>
      <c r="O587">
        <v>1.065863</v>
      </c>
      <c r="X587" s="72" t="s">
        <v>271</v>
      </c>
      <c r="Y587" s="72" t="s">
        <v>273</v>
      </c>
    </row>
    <row r="588" spans="1:25" x14ac:dyDescent="0.2">
      <c r="A588" s="72">
        <v>58</v>
      </c>
      <c r="B588" s="72" t="s">
        <v>269</v>
      </c>
      <c r="C588" s="72" t="s">
        <v>119</v>
      </c>
      <c r="D588">
        <v>0.69979999999999998</v>
      </c>
      <c r="E588">
        <v>89</v>
      </c>
      <c r="F588">
        <v>5</v>
      </c>
      <c r="G588">
        <v>575.4</v>
      </c>
      <c r="H588">
        <v>34.856000000000002</v>
      </c>
      <c r="K588">
        <v>1900</v>
      </c>
      <c r="L588">
        <v>-36.380000000000003</v>
      </c>
      <c r="N588">
        <v>1.07735E-2</v>
      </c>
      <c r="O588">
        <v>1.065863</v>
      </c>
      <c r="X588" s="72" t="s">
        <v>271</v>
      </c>
      <c r="Y588" s="72" t="s">
        <v>274</v>
      </c>
    </row>
    <row r="589" spans="1:25" x14ac:dyDescent="0.2">
      <c r="A589" s="72">
        <v>59</v>
      </c>
      <c r="B589" s="72" t="s">
        <v>269</v>
      </c>
      <c r="C589" s="72" t="s">
        <v>120</v>
      </c>
      <c r="D589">
        <v>0.81</v>
      </c>
      <c r="E589">
        <v>89</v>
      </c>
      <c r="F589">
        <v>5</v>
      </c>
      <c r="G589">
        <v>575.4</v>
      </c>
      <c r="H589">
        <v>34.573999999999998</v>
      </c>
      <c r="K589">
        <v>1885</v>
      </c>
      <c r="L589">
        <v>-36.380000000000003</v>
      </c>
      <c r="N589">
        <v>1.07735E-2</v>
      </c>
      <c r="O589">
        <v>1.065863</v>
      </c>
      <c r="X589" s="72" t="s">
        <v>271</v>
      </c>
      <c r="Y589" s="72" t="s">
        <v>275</v>
      </c>
    </row>
    <row r="590" spans="1:25" x14ac:dyDescent="0.2">
      <c r="A590" s="72">
        <v>60</v>
      </c>
      <c r="B590" s="72" t="s">
        <v>65</v>
      </c>
      <c r="C590" s="72" t="s">
        <v>121</v>
      </c>
      <c r="E590">
        <v>98</v>
      </c>
      <c r="F590">
        <v>4</v>
      </c>
      <c r="G590">
        <v>624.5</v>
      </c>
      <c r="H590">
        <v>3.903</v>
      </c>
      <c r="K590">
        <v>215</v>
      </c>
      <c r="L590">
        <v>-36.323</v>
      </c>
      <c r="N590">
        <v>1.07741E-2</v>
      </c>
      <c r="O590">
        <v>1.065925</v>
      </c>
      <c r="X590" s="72" t="s">
        <v>271</v>
      </c>
      <c r="Y590" s="72" t="s">
        <v>276</v>
      </c>
    </row>
    <row r="591" spans="1:25" x14ac:dyDescent="0.2">
      <c r="A591" s="72">
        <v>1</v>
      </c>
      <c r="B591" s="72" t="s">
        <v>65</v>
      </c>
      <c r="C591" s="72" t="s">
        <v>43</v>
      </c>
      <c r="E591" s="72">
        <v>0</v>
      </c>
      <c r="F591" s="72">
        <v>4</v>
      </c>
      <c r="G591" s="72">
        <v>625.1</v>
      </c>
      <c r="H591" s="72">
        <v>55.713000000000001</v>
      </c>
      <c r="K591" s="72">
        <v>3026</v>
      </c>
      <c r="L591" s="72">
        <v>-36.726999999999997</v>
      </c>
      <c r="N591" s="72">
        <v>1.0769600000000001E-2</v>
      </c>
      <c r="O591" s="72">
        <v>1.065483</v>
      </c>
      <c r="X591" s="72" t="s">
        <v>184</v>
      </c>
      <c r="Y591" s="72" t="s">
        <v>185</v>
      </c>
    </row>
    <row r="592" spans="1:25" x14ac:dyDescent="0.2">
      <c r="A592" s="72">
        <v>2</v>
      </c>
      <c r="B592" s="72" t="s">
        <v>17</v>
      </c>
      <c r="C592" s="72" t="s">
        <v>44</v>
      </c>
      <c r="D592" s="72">
        <v>0.55259999999999998</v>
      </c>
      <c r="E592" s="72">
        <v>89</v>
      </c>
      <c r="F592" s="72">
        <v>6</v>
      </c>
      <c r="G592" s="72">
        <v>625.1</v>
      </c>
      <c r="H592" s="72">
        <v>36.643000000000001</v>
      </c>
      <c r="K592" s="72">
        <v>1992</v>
      </c>
      <c r="L592" s="72">
        <v>-36.654000000000003</v>
      </c>
      <c r="N592" s="72">
        <v>1.0770399999999999E-2</v>
      </c>
      <c r="O592" s="72">
        <v>1.065563</v>
      </c>
      <c r="X592" s="72" t="s">
        <v>184</v>
      </c>
      <c r="Y592" s="72" t="s">
        <v>186</v>
      </c>
    </row>
    <row r="593" spans="1:25" x14ac:dyDescent="0.2">
      <c r="A593" s="72">
        <v>3</v>
      </c>
      <c r="B593" s="72" t="s">
        <v>17</v>
      </c>
      <c r="C593" s="72" t="s">
        <v>45</v>
      </c>
      <c r="D593" s="72">
        <v>0.63729999999999998</v>
      </c>
      <c r="E593" s="72">
        <v>89</v>
      </c>
      <c r="F593" s="72">
        <v>6</v>
      </c>
      <c r="G593" s="72">
        <v>625.1</v>
      </c>
      <c r="H593" s="72">
        <v>36.628</v>
      </c>
      <c r="K593" s="72">
        <v>1987</v>
      </c>
      <c r="L593" s="72">
        <v>-36.606000000000002</v>
      </c>
      <c r="N593" s="72">
        <v>1.07709E-2</v>
      </c>
      <c r="O593" s="72">
        <v>1.065617</v>
      </c>
      <c r="X593" s="72" t="s">
        <v>184</v>
      </c>
      <c r="Y593" s="72" t="s">
        <v>187</v>
      </c>
    </row>
    <row r="594" spans="1:25" x14ac:dyDescent="0.2">
      <c r="A594" s="72">
        <v>4</v>
      </c>
      <c r="B594" s="72" t="s">
        <v>12</v>
      </c>
      <c r="C594" s="72" t="s">
        <v>46</v>
      </c>
      <c r="D594" s="72">
        <v>0.52410000000000001</v>
      </c>
      <c r="E594" s="72">
        <v>89</v>
      </c>
      <c r="F594" s="72">
        <v>6</v>
      </c>
      <c r="G594" s="72">
        <v>625.1</v>
      </c>
      <c r="H594" s="72">
        <v>36.685000000000002</v>
      </c>
      <c r="K594" s="72">
        <v>1991</v>
      </c>
      <c r="L594" s="72">
        <v>-36.67</v>
      </c>
      <c r="N594" s="72">
        <v>1.0770200000000001E-2</v>
      </c>
      <c r="O594" s="72">
        <v>1.065547</v>
      </c>
      <c r="X594" s="72" t="s">
        <v>184</v>
      </c>
      <c r="Y594" s="72" t="s">
        <v>188</v>
      </c>
    </row>
    <row r="595" spans="1:25" x14ac:dyDescent="0.2">
      <c r="A595" s="72">
        <v>5</v>
      </c>
      <c r="B595" s="72" t="s">
        <v>12</v>
      </c>
      <c r="C595" s="72" t="s">
        <v>47</v>
      </c>
      <c r="D595" s="72">
        <v>0.49309999999999998</v>
      </c>
      <c r="E595" s="72">
        <v>89</v>
      </c>
      <c r="F595" s="72">
        <v>6</v>
      </c>
      <c r="G595" s="72">
        <v>625.1</v>
      </c>
      <c r="H595" s="72">
        <v>36.582000000000001</v>
      </c>
      <c r="K595" s="72">
        <v>1984</v>
      </c>
      <c r="L595" s="72">
        <v>-36.628999999999998</v>
      </c>
      <c r="N595" s="72">
        <v>1.0770699999999999E-2</v>
      </c>
      <c r="O595" s="72">
        <v>1.065591</v>
      </c>
      <c r="X595" s="72" t="s">
        <v>184</v>
      </c>
      <c r="Y595" s="72" t="s">
        <v>189</v>
      </c>
    </row>
    <row r="596" spans="1:25" x14ac:dyDescent="0.2">
      <c r="A596" s="72">
        <v>6</v>
      </c>
      <c r="B596" s="72" t="s">
        <v>190</v>
      </c>
      <c r="C596" s="72" t="s">
        <v>48</v>
      </c>
      <c r="D596" s="72">
        <v>0.55000000000000004</v>
      </c>
      <c r="E596" s="72">
        <v>89</v>
      </c>
      <c r="F596" s="72">
        <v>6</v>
      </c>
      <c r="G596" s="72">
        <v>625.1</v>
      </c>
      <c r="H596" s="72">
        <v>36.661000000000001</v>
      </c>
      <c r="K596" s="72">
        <v>1989</v>
      </c>
      <c r="L596" s="72">
        <v>-36.640999999999998</v>
      </c>
      <c r="N596" s="72">
        <v>1.0770500000000001E-2</v>
      </c>
      <c r="O596" s="72">
        <v>1.065577</v>
      </c>
      <c r="X596" s="72" t="s">
        <v>184</v>
      </c>
      <c r="Y596" s="72" t="s">
        <v>191</v>
      </c>
    </row>
    <row r="597" spans="1:25" x14ac:dyDescent="0.2">
      <c r="A597" s="72">
        <v>7</v>
      </c>
      <c r="B597" s="72" t="s">
        <v>190</v>
      </c>
      <c r="C597" s="72" t="s">
        <v>49</v>
      </c>
      <c r="D597" s="72">
        <v>0.59</v>
      </c>
      <c r="E597" s="72">
        <v>89</v>
      </c>
      <c r="F597" s="72">
        <v>6</v>
      </c>
      <c r="G597" s="72">
        <v>625.1</v>
      </c>
      <c r="H597" s="72">
        <v>36.536999999999999</v>
      </c>
      <c r="K597" s="72">
        <v>1982</v>
      </c>
      <c r="L597" s="72">
        <v>-36.601999999999997</v>
      </c>
      <c r="N597" s="72">
        <v>1.0770999999999999E-2</v>
      </c>
      <c r="O597" s="72">
        <v>1.06562</v>
      </c>
      <c r="X597" s="72" t="s">
        <v>184</v>
      </c>
      <c r="Y597" s="72" t="s">
        <v>192</v>
      </c>
    </row>
    <row r="598" spans="1:25" x14ac:dyDescent="0.2">
      <c r="A598" s="72">
        <v>8</v>
      </c>
      <c r="B598" s="72" t="s">
        <v>193</v>
      </c>
      <c r="C598" s="72" t="s">
        <v>50</v>
      </c>
      <c r="D598" s="72">
        <v>0.53</v>
      </c>
      <c r="E598" s="72">
        <v>89</v>
      </c>
      <c r="F598" s="72">
        <v>6</v>
      </c>
      <c r="G598" s="72">
        <v>625.1</v>
      </c>
      <c r="H598" s="72">
        <v>36.593000000000004</v>
      </c>
      <c r="K598" s="72">
        <v>1985</v>
      </c>
      <c r="L598" s="72">
        <v>-36.624000000000002</v>
      </c>
      <c r="N598" s="72">
        <v>1.0770699999999999E-2</v>
      </c>
      <c r="O598" s="72">
        <v>1.0655969999999999</v>
      </c>
      <c r="X598" s="72" t="s">
        <v>184</v>
      </c>
      <c r="Y598" s="72" t="s">
        <v>194</v>
      </c>
    </row>
    <row r="599" spans="1:25" x14ac:dyDescent="0.2">
      <c r="A599" s="72">
        <v>9</v>
      </c>
      <c r="B599" s="72" t="s">
        <v>193</v>
      </c>
      <c r="C599" s="72" t="s">
        <v>51</v>
      </c>
      <c r="D599" s="72">
        <v>0.52</v>
      </c>
      <c r="E599" s="72">
        <v>89</v>
      </c>
      <c r="F599" s="72">
        <v>6</v>
      </c>
      <c r="G599" s="72">
        <v>625.1</v>
      </c>
      <c r="H599" s="72">
        <v>36.523000000000003</v>
      </c>
      <c r="K599" s="72">
        <v>1983</v>
      </c>
      <c r="L599" s="72">
        <v>-36.670999999999999</v>
      </c>
      <c r="N599" s="72">
        <v>1.0770200000000001E-2</v>
      </c>
      <c r="O599" s="72">
        <v>1.065544</v>
      </c>
      <c r="X599" s="72" t="s">
        <v>184</v>
      </c>
      <c r="Y599" s="72" t="s">
        <v>195</v>
      </c>
    </row>
    <row r="600" spans="1:25" x14ac:dyDescent="0.2">
      <c r="A600" s="72">
        <v>10</v>
      </c>
      <c r="B600" s="72" t="s">
        <v>196</v>
      </c>
      <c r="C600" s="72" t="s">
        <v>52</v>
      </c>
      <c r="D600" s="72">
        <v>0.5</v>
      </c>
      <c r="E600" s="72">
        <v>89</v>
      </c>
      <c r="F600" s="72">
        <v>6</v>
      </c>
      <c r="G600" s="72">
        <v>625.1</v>
      </c>
      <c r="H600" s="72">
        <v>36.463999999999999</v>
      </c>
      <c r="K600" s="72">
        <v>1980</v>
      </c>
      <c r="L600" s="72">
        <v>-36.643999999999998</v>
      </c>
      <c r="N600" s="72">
        <v>1.0770500000000001E-2</v>
      </c>
      <c r="O600" s="72">
        <v>1.065574</v>
      </c>
      <c r="X600" s="72" t="s">
        <v>184</v>
      </c>
      <c r="Y600" s="72" t="s">
        <v>197</v>
      </c>
    </row>
    <row r="601" spans="1:25" x14ac:dyDescent="0.2">
      <c r="A601" s="72">
        <v>11</v>
      </c>
      <c r="B601" s="72" t="s">
        <v>196</v>
      </c>
      <c r="C601" s="72" t="s">
        <v>53</v>
      </c>
      <c r="D601" s="72">
        <v>0.48</v>
      </c>
      <c r="E601" s="72">
        <v>89</v>
      </c>
      <c r="F601" s="72">
        <v>6</v>
      </c>
      <c r="G601" s="72">
        <v>625.1</v>
      </c>
      <c r="H601" s="72">
        <v>36.520000000000003</v>
      </c>
      <c r="K601" s="72">
        <v>1983</v>
      </c>
      <c r="L601" s="72">
        <v>-36.609000000000002</v>
      </c>
      <c r="N601" s="72">
        <v>1.07709E-2</v>
      </c>
      <c r="O601" s="72">
        <v>1.0656129999999999</v>
      </c>
      <c r="X601" s="72" t="s">
        <v>184</v>
      </c>
      <c r="Y601" s="72" t="s">
        <v>198</v>
      </c>
    </row>
    <row r="602" spans="1:25" x14ac:dyDescent="0.2">
      <c r="A602" s="72">
        <v>12</v>
      </c>
      <c r="B602" s="72" t="s">
        <v>199</v>
      </c>
      <c r="C602" s="72" t="s">
        <v>54</v>
      </c>
      <c r="D602" s="72">
        <v>0.55000000000000004</v>
      </c>
      <c r="E602" s="72">
        <v>89</v>
      </c>
      <c r="F602" s="72">
        <v>6</v>
      </c>
      <c r="G602" s="72">
        <v>625.1</v>
      </c>
      <c r="H602" s="72">
        <v>36.395000000000003</v>
      </c>
      <c r="K602" s="72">
        <v>1977</v>
      </c>
      <c r="L602" s="72">
        <v>-36.619</v>
      </c>
      <c r="N602" s="72">
        <v>1.0770800000000001E-2</v>
      </c>
      <c r="O602" s="72">
        <v>1.065601</v>
      </c>
      <c r="X602" s="72" t="s">
        <v>184</v>
      </c>
      <c r="Y602" s="72" t="s">
        <v>200</v>
      </c>
    </row>
    <row r="603" spans="1:25" x14ac:dyDescent="0.2">
      <c r="A603" s="72">
        <v>13</v>
      </c>
      <c r="B603" s="72" t="s">
        <v>199</v>
      </c>
      <c r="C603" s="72" t="s">
        <v>55</v>
      </c>
      <c r="D603" s="72">
        <v>0.53</v>
      </c>
      <c r="E603" s="72">
        <v>89</v>
      </c>
      <c r="F603" s="72">
        <v>6</v>
      </c>
      <c r="G603" s="72">
        <v>625.1</v>
      </c>
      <c r="H603" s="72">
        <v>36.308</v>
      </c>
      <c r="K603" s="72">
        <v>1972</v>
      </c>
      <c r="L603" s="72">
        <v>-36.563000000000002</v>
      </c>
      <c r="N603" s="72">
        <v>1.07714E-2</v>
      </c>
      <c r="O603" s="72">
        <v>1.0656639999999999</v>
      </c>
      <c r="X603" s="72" t="s">
        <v>184</v>
      </c>
      <c r="Y603" s="72" t="s">
        <v>201</v>
      </c>
    </row>
    <row r="604" spans="1:25" x14ac:dyDescent="0.2">
      <c r="A604" s="72">
        <v>14</v>
      </c>
      <c r="B604" s="72" t="s">
        <v>202</v>
      </c>
      <c r="C604" s="72" t="s">
        <v>56</v>
      </c>
      <c r="D604" s="72">
        <v>0.59</v>
      </c>
      <c r="E604" s="72">
        <v>89</v>
      </c>
      <c r="F604" s="72">
        <v>6</v>
      </c>
      <c r="G604" s="72">
        <v>625.1</v>
      </c>
      <c r="H604" s="72">
        <v>36.362000000000002</v>
      </c>
      <c r="K604" s="72">
        <v>1973</v>
      </c>
      <c r="L604" s="72">
        <v>-36.616999999999997</v>
      </c>
      <c r="N604" s="72">
        <v>1.0770800000000001E-2</v>
      </c>
      <c r="O604" s="72">
        <v>1.065604</v>
      </c>
      <c r="X604" s="72" t="s">
        <v>184</v>
      </c>
      <c r="Y604" s="72" t="s">
        <v>203</v>
      </c>
    </row>
    <row r="605" spans="1:25" x14ac:dyDescent="0.2">
      <c r="A605" s="72">
        <v>15</v>
      </c>
      <c r="B605" s="72" t="s">
        <v>202</v>
      </c>
      <c r="C605" s="72" t="s">
        <v>57</v>
      </c>
      <c r="D605" s="72">
        <v>0.54</v>
      </c>
      <c r="E605" s="72">
        <v>89</v>
      </c>
      <c r="F605" s="72">
        <v>6</v>
      </c>
      <c r="G605" s="72">
        <v>625.1</v>
      </c>
      <c r="H605" s="72">
        <v>36.331000000000003</v>
      </c>
      <c r="K605" s="72">
        <v>1973</v>
      </c>
      <c r="L605" s="72">
        <v>-36.587000000000003</v>
      </c>
      <c r="N605" s="72">
        <v>1.07711E-2</v>
      </c>
      <c r="O605" s="72">
        <v>1.0656369999999999</v>
      </c>
      <c r="X605" s="72" t="s">
        <v>184</v>
      </c>
      <c r="Y605" s="72" t="s">
        <v>204</v>
      </c>
    </row>
    <row r="606" spans="1:25" x14ac:dyDescent="0.2">
      <c r="A606" s="72">
        <v>17</v>
      </c>
      <c r="B606" s="72" t="s">
        <v>207</v>
      </c>
      <c r="C606" s="72" t="s">
        <v>59</v>
      </c>
      <c r="D606" s="72">
        <v>0.54</v>
      </c>
      <c r="E606" s="72">
        <v>89</v>
      </c>
      <c r="F606" s="72">
        <v>6</v>
      </c>
      <c r="G606" s="72">
        <v>625.1</v>
      </c>
      <c r="H606" s="72">
        <v>36.380000000000003</v>
      </c>
      <c r="K606" s="72">
        <v>1976</v>
      </c>
      <c r="L606" s="72">
        <v>-36.607999999999997</v>
      </c>
      <c r="N606" s="72">
        <v>1.07709E-2</v>
      </c>
      <c r="O606" s="72">
        <v>1.0656140000000001</v>
      </c>
      <c r="X606" s="72" t="s">
        <v>184</v>
      </c>
      <c r="Y606" s="72" t="s">
        <v>208</v>
      </c>
    </row>
    <row r="607" spans="1:25" x14ac:dyDescent="0.2">
      <c r="A607" s="72">
        <v>18</v>
      </c>
      <c r="B607" s="72" t="s">
        <v>209</v>
      </c>
      <c r="C607" s="72" t="s">
        <v>60</v>
      </c>
      <c r="D607" s="72">
        <v>0.57999999999999996</v>
      </c>
      <c r="E607" s="72">
        <v>89</v>
      </c>
      <c r="F607" s="72">
        <v>6</v>
      </c>
      <c r="G607" s="72">
        <v>625.1</v>
      </c>
      <c r="H607" s="72">
        <v>36.325000000000003</v>
      </c>
      <c r="K607" s="72">
        <v>1971</v>
      </c>
      <c r="L607" s="72">
        <v>-36.536999999999999</v>
      </c>
      <c r="N607" s="72">
        <v>1.07717E-2</v>
      </c>
      <c r="O607" s="72">
        <v>1.0656920000000001</v>
      </c>
      <c r="X607" s="72" t="s">
        <v>184</v>
      </c>
      <c r="Y607" s="72" t="s">
        <v>210</v>
      </c>
    </row>
    <row r="608" spans="1:25" x14ac:dyDescent="0.2">
      <c r="A608" s="72">
        <v>19</v>
      </c>
      <c r="B608" s="72" t="s">
        <v>211</v>
      </c>
      <c r="C608" s="72" t="s">
        <v>61</v>
      </c>
      <c r="D608" s="72">
        <v>0.57999999999999996</v>
      </c>
      <c r="E608" s="72">
        <v>89</v>
      </c>
      <c r="F608" s="72">
        <v>6</v>
      </c>
      <c r="G608" s="72">
        <v>625.1</v>
      </c>
      <c r="H608" s="72">
        <v>36.142000000000003</v>
      </c>
      <c r="K608" s="72">
        <v>1961</v>
      </c>
      <c r="L608" s="72">
        <v>-36.563000000000002</v>
      </c>
      <c r="N608" s="72">
        <v>1.07714E-2</v>
      </c>
      <c r="O608" s="72">
        <v>1.065663</v>
      </c>
      <c r="X608" s="72" t="s">
        <v>184</v>
      </c>
      <c r="Y608" s="72" t="s">
        <v>212</v>
      </c>
    </row>
    <row r="609" spans="1:25" x14ac:dyDescent="0.2">
      <c r="A609" s="72">
        <v>20</v>
      </c>
      <c r="B609" s="72" t="s">
        <v>213</v>
      </c>
      <c r="C609" s="72" t="s">
        <v>62</v>
      </c>
      <c r="D609" s="72">
        <v>0.56999999999999995</v>
      </c>
      <c r="E609" s="72">
        <v>89</v>
      </c>
      <c r="F609" s="72">
        <v>6</v>
      </c>
      <c r="G609" s="72">
        <v>625.1</v>
      </c>
      <c r="H609" s="72">
        <v>36.271999999999998</v>
      </c>
      <c r="K609" s="72">
        <v>1969</v>
      </c>
      <c r="L609" s="72">
        <v>-36.585000000000001</v>
      </c>
      <c r="N609" s="72">
        <v>1.07712E-2</v>
      </c>
      <c r="O609" s="72">
        <v>1.065639</v>
      </c>
      <c r="X609" s="72" t="s">
        <v>184</v>
      </c>
      <c r="Y609" s="72" t="s">
        <v>214</v>
      </c>
    </row>
    <row r="610" spans="1:25" x14ac:dyDescent="0.2">
      <c r="A610" s="72">
        <v>21</v>
      </c>
      <c r="B610" s="72" t="s">
        <v>215</v>
      </c>
      <c r="C610" s="72" t="s">
        <v>63</v>
      </c>
      <c r="D610" s="72">
        <v>0.59</v>
      </c>
      <c r="E610" s="72">
        <v>89</v>
      </c>
      <c r="F610" s="72">
        <v>6</v>
      </c>
      <c r="G610" s="72">
        <v>625.1</v>
      </c>
      <c r="H610" s="72">
        <v>36.194000000000003</v>
      </c>
      <c r="K610" s="72">
        <v>1965</v>
      </c>
      <c r="L610" s="72">
        <v>-36.572000000000003</v>
      </c>
      <c r="N610" s="72">
        <v>1.0771299999999999E-2</v>
      </c>
      <c r="O610" s="72">
        <v>1.0656540000000001</v>
      </c>
      <c r="X610" s="72" t="s">
        <v>184</v>
      </c>
      <c r="Y610" s="72" t="s">
        <v>216</v>
      </c>
    </row>
    <row r="611" spans="1:25" x14ac:dyDescent="0.2">
      <c r="A611" s="72">
        <v>22</v>
      </c>
      <c r="B611" s="72" t="s">
        <v>17</v>
      </c>
      <c r="C611" s="72" t="s">
        <v>64</v>
      </c>
      <c r="D611" s="72">
        <v>0.46660000000000001</v>
      </c>
      <c r="E611" s="72">
        <v>89</v>
      </c>
      <c r="F611" s="72">
        <v>6</v>
      </c>
      <c r="G611" s="72">
        <v>625.1</v>
      </c>
      <c r="H611" s="72">
        <v>36.11</v>
      </c>
      <c r="K611" s="72">
        <v>1963</v>
      </c>
      <c r="L611" s="72">
        <v>-36.609000000000002</v>
      </c>
      <c r="N611" s="72">
        <v>1.07709E-2</v>
      </c>
      <c r="O611" s="72">
        <v>1.0656129999999999</v>
      </c>
      <c r="X611" s="72" t="s">
        <v>184</v>
      </c>
      <c r="Y611" s="72" t="s">
        <v>217</v>
      </c>
    </row>
    <row r="612" spans="1:25" x14ac:dyDescent="0.2">
      <c r="A612" s="72">
        <v>23</v>
      </c>
      <c r="B612" s="72" t="s">
        <v>17</v>
      </c>
      <c r="C612" s="72" t="s">
        <v>14</v>
      </c>
      <c r="D612" s="72">
        <v>0.62290000000000001</v>
      </c>
      <c r="E612" s="72">
        <v>89</v>
      </c>
      <c r="F612" s="72">
        <v>6</v>
      </c>
      <c r="G612" s="72">
        <v>625.1</v>
      </c>
      <c r="H612" s="72">
        <v>36.101999999999997</v>
      </c>
      <c r="K612" s="72">
        <v>1960</v>
      </c>
      <c r="L612" s="72">
        <v>-36.524000000000001</v>
      </c>
      <c r="N612" s="72">
        <v>1.0771899999999999E-2</v>
      </c>
      <c r="O612" s="72">
        <v>1.065706</v>
      </c>
      <c r="X612" s="72" t="s">
        <v>184</v>
      </c>
      <c r="Y612" s="72" t="s">
        <v>218</v>
      </c>
    </row>
    <row r="613" spans="1:25" x14ac:dyDescent="0.2">
      <c r="A613" s="72">
        <v>24</v>
      </c>
      <c r="B613" s="72" t="s">
        <v>12</v>
      </c>
      <c r="C613" s="72" t="s">
        <v>15</v>
      </c>
      <c r="D613" s="72">
        <v>0.53</v>
      </c>
      <c r="E613" s="72">
        <v>89</v>
      </c>
      <c r="F613" s="72">
        <v>6</v>
      </c>
      <c r="G613" s="72">
        <v>625.1</v>
      </c>
      <c r="H613" s="72">
        <v>35.874000000000002</v>
      </c>
      <c r="K613" s="72">
        <v>1948</v>
      </c>
      <c r="L613" s="72">
        <v>-36.569000000000003</v>
      </c>
      <c r="N613" s="72">
        <v>1.07714E-2</v>
      </c>
      <c r="O613" s="72">
        <v>1.0656570000000001</v>
      </c>
      <c r="X613" s="72" t="s">
        <v>184</v>
      </c>
      <c r="Y613" s="72" t="s">
        <v>219</v>
      </c>
    </row>
    <row r="614" spans="1:25" x14ac:dyDescent="0.2">
      <c r="A614" s="72">
        <v>25</v>
      </c>
      <c r="B614" s="72" t="s">
        <v>12</v>
      </c>
      <c r="C614" s="72" t="s">
        <v>16</v>
      </c>
      <c r="D614" s="72">
        <v>0.62</v>
      </c>
      <c r="E614" s="72">
        <v>89</v>
      </c>
      <c r="F614" s="72">
        <v>6</v>
      </c>
      <c r="G614" s="72">
        <v>625.1</v>
      </c>
      <c r="H614" s="72">
        <v>35.906999999999996</v>
      </c>
      <c r="K614" s="72">
        <v>1948</v>
      </c>
      <c r="L614" s="72">
        <v>-36.590000000000003</v>
      </c>
      <c r="N614" s="72">
        <v>1.07711E-2</v>
      </c>
      <c r="O614" s="72">
        <v>1.065634</v>
      </c>
      <c r="X614" s="72" t="s">
        <v>184</v>
      </c>
      <c r="Y614" s="72" t="s">
        <v>220</v>
      </c>
    </row>
    <row r="615" spans="1:25" x14ac:dyDescent="0.2">
      <c r="A615" s="72">
        <v>26</v>
      </c>
      <c r="B615" s="72" t="s">
        <v>221</v>
      </c>
      <c r="C615" s="72" t="s">
        <v>18</v>
      </c>
      <c r="D615" s="72">
        <v>0.61</v>
      </c>
      <c r="E615" s="72">
        <v>89</v>
      </c>
      <c r="F615" s="72">
        <v>6</v>
      </c>
      <c r="G615" s="72">
        <v>625.1</v>
      </c>
      <c r="H615" s="72">
        <v>35.86</v>
      </c>
      <c r="K615" s="72">
        <v>1947</v>
      </c>
      <c r="L615" s="72">
        <v>-36.588999999999999</v>
      </c>
      <c r="N615" s="72">
        <v>1.07711E-2</v>
      </c>
      <c r="O615" s="72">
        <v>1.0656350000000001</v>
      </c>
      <c r="X615" s="72" t="s">
        <v>184</v>
      </c>
      <c r="Y615" s="72" t="s">
        <v>222</v>
      </c>
    </row>
    <row r="616" spans="1:25" x14ac:dyDescent="0.2">
      <c r="A616" s="72">
        <v>27</v>
      </c>
      <c r="B616" s="72" t="s">
        <v>223</v>
      </c>
      <c r="C616" s="72" t="s">
        <v>19</v>
      </c>
      <c r="D616" s="72">
        <v>0.48</v>
      </c>
      <c r="E616" s="72">
        <v>89</v>
      </c>
      <c r="F616" s="72">
        <v>6</v>
      </c>
      <c r="G616" s="72">
        <v>625.1</v>
      </c>
      <c r="H616" s="72">
        <v>35.786000000000001</v>
      </c>
      <c r="K616" s="72">
        <v>1943</v>
      </c>
      <c r="L616" s="72">
        <v>-36.593000000000004</v>
      </c>
      <c r="N616" s="72">
        <v>1.07711E-2</v>
      </c>
      <c r="O616" s="72">
        <v>1.0656300000000001</v>
      </c>
      <c r="X616" s="72" t="s">
        <v>184</v>
      </c>
      <c r="Y616" s="72" t="s">
        <v>224</v>
      </c>
    </row>
    <row r="617" spans="1:25" x14ac:dyDescent="0.2">
      <c r="A617" s="72">
        <v>28</v>
      </c>
      <c r="B617" s="72" t="s">
        <v>225</v>
      </c>
      <c r="C617" s="72" t="s">
        <v>20</v>
      </c>
      <c r="D617" s="72">
        <v>0.47</v>
      </c>
      <c r="E617" s="72">
        <v>89</v>
      </c>
      <c r="F617" s="72">
        <v>6</v>
      </c>
      <c r="G617" s="72">
        <v>625.1</v>
      </c>
      <c r="H617" s="72">
        <v>35.914000000000001</v>
      </c>
      <c r="K617" s="72">
        <v>1950</v>
      </c>
      <c r="L617" s="72">
        <v>-36.584000000000003</v>
      </c>
      <c r="N617" s="72">
        <v>1.07712E-2</v>
      </c>
      <c r="O617" s="72">
        <v>1.0656399999999999</v>
      </c>
      <c r="X617" s="72" t="s">
        <v>184</v>
      </c>
      <c r="Y617" s="72" t="s">
        <v>226</v>
      </c>
    </row>
    <row r="618" spans="1:25" x14ac:dyDescent="0.2">
      <c r="A618" s="72">
        <v>29</v>
      </c>
      <c r="B618" s="72" t="s">
        <v>227</v>
      </c>
      <c r="C618" s="72" t="s">
        <v>21</v>
      </c>
      <c r="D618" s="72">
        <v>0.52</v>
      </c>
      <c r="E618" s="72">
        <v>89</v>
      </c>
      <c r="F618" s="72">
        <v>6</v>
      </c>
      <c r="G618" s="72">
        <v>625.1</v>
      </c>
      <c r="H618" s="72">
        <v>35.875999999999998</v>
      </c>
      <c r="K618" s="72">
        <v>1946</v>
      </c>
      <c r="L618" s="72">
        <v>-36.588000000000001</v>
      </c>
      <c r="N618" s="72">
        <v>1.07711E-2</v>
      </c>
      <c r="O618" s="72">
        <v>1.065636</v>
      </c>
      <c r="X618" s="72" t="s">
        <v>184</v>
      </c>
      <c r="Y618" s="72" t="s">
        <v>228</v>
      </c>
    </row>
    <row r="619" spans="1:25" x14ac:dyDescent="0.2">
      <c r="A619" s="72">
        <v>30</v>
      </c>
      <c r="B619" s="72" t="s">
        <v>229</v>
      </c>
      <c r="C619" s="72" t="s">
        <v>22</v>
      </c>
      <c r="D619" s="72">
        <v>0.45</v>
      </c>
      <c r="E619" s="72">
        <v>89</v>
      </c>
      <c r="F619" s="72">
        <v>6</v>
      </c>
      <c r="G619" s="72">
        <v>625.1</v>
      </c>
      <c r="H619" s="72">
        <v>35.92</v>
      </c>
      <c r="K619" s="72">
        <v>1950</v>
      </c>
      <c r="L619" s="72">
        <v>-36.567</v>
      </c>
      <c r="N619" s="72">
        <v>1.07714E-2</v>
      </c>
      <c r="O619" s="72">
        <v>1.0656589999999999</v>
      </c>
      <c r="X619" s="72" t="s">
        <v>184</v>
      </c>
      <c r="Y619" s="72" t="s">
        <v>230</v>
      </c>
    </row>
    <row r="620" spans="1:25" x14ac:dyDescent="0.2">
      <c r="A620" s="72">
        <v>31</v>
      </c>
      <c r="B620" s="72" t="s">
        <v>231</v>
      </c>
      <c r="C620" s="72" t="s">
        <v>92</v>
      </c>
      <c r="D620" s="72">
        <v>0.56999999999999995</v>
      </c>
      <c r="E620" s="72">
        <v>89</v>
      </c>
      <c r="F620" s="72">
        <v>6</v>
      </c>
      <c r="G620" s="72">
        <v>625.1</v>
      </c>
      <c r="H620" s="72">
        <v>35.816000000000003</v>
      </c>
      <c r="K620" s="72">
        <v>1945</v>
      </c>
      <c r="L620" s="72">
        <v>-36.606000000000002</v>
      </c>
      <c r="N620" s="72">
        <v>1.07709E-2</v>
      </c>
      <c r="O620" s="72">
        <v>1.0656159999999999</v>
      </c>
      <c r="X620" s="72" t="s">
        <v>184</v>
      </c>
      <c r="Y620" s="72" t="s">
        <v>232</v>
      </c>
    </row>
    <row r="621" spans="1:25" x14ac:dyDescent="0.2">
      <c r="A621" s="72">
        <v>32</v>
      </c>
      <c r="B621" s="72" t="s">
        <v>233</v>
      </c>
      <c r="C621" s="72" t="s">
        <v>93</v>
      </c>
      <c r="D621" s="72">
        <v>0.48</v>
      </c>
      <c r="E621" s="72">
        <v>89</v>
      </c>
      <c r="F621" s="72">
        <v>6</v>
      </c>
      <c r="G621" s="72">
        <v>625.1</v>
      </c>
      <c r="H621" s="72">
        <v>35.664999999999999</v>
      </c>
      <c r="K621" s="72">
        <v>1936</v>
      </c>
      <c r="L621" s="72">
        <v>-36.58</v>
      </c>
      <c r="N621" s="72">
        <v>1.07712E-2</v>
      </c>
      <c r="O621" s="72">
        <v>1.065644</v>
      </c>
      <c r="X621" s="72" t="s">
        <v>184</v>
      </c>
      <c r="Y621" s="72" t="s">
        <v>234</v>
      </c>
    </row>
    <row r="622" spans="1:25" x14ac:dyDescent="0.2">
      <c r="A622" s="72">
        <v>33</v>
      </c>
      <c r="B622" s="72" t="s">
        <v>235</v>
      </c>
      <c r="C622" s="72" t="s">
        <v>94</v>
      </c>
      <c r="D622" s="72">
        <v>0.51</v>
      </c>
      <c r="E622" s="72">
        <v>89</v>
      </c>
      <c r="F622" s="72">
        <v>6</v>
      </c>
      <c r="G622" s="72">
        <v>625.1</v>
      </c>
      <c r="H622" s="72">
        <v>35.694000000000003</v>
      </c>
      <c r="K622" s="72">
        <v>1937</v>
      </c>
      <c r="L622" s="72">
        <v>-36.585000000000001</v>
      </c>
      <c r="N622" s="72">
        <v>1.07712E-2</v>
      </c>
      <c r="O622" s="72">
        <v>1.065639</v>
      </c>
      <c r="X622" s="72" t="s">
        <v>184</v>
      </c>
      <c r="Y622" s="72" t="s">
        <v>236</v>
      </c>
    </row>
    <row r="623" spans="1:25" x14ac:dyDescent="0.2">
      <c r="A623" s="72">
        <v>34</v>
      </c>
      <c r="B623" s="72" t="s">
        <v>237</v>
      </c>
      <c r="C623" s="72" t="s">
        <v>95</v>
      </c>
      <c r="D623" s="72">
        <v>0.54</v>
      </c>
      <c r="E623" s="72">
        <v>89</v>
      </c>
      <c r="F623" s="72">
        <v>6</v>
      </c>
      <c r="G623" s="72">
        <v>625.1</v>
      </c>
      <c r="H623" s="72">
        <v>35.651000000000003</v>
      </c>
      <c r="K623" s="72">
        <v>1933</v>
      </c>
      <c r="L623" s="72">
        <v>-36.579000000000001</v>
      </c>
      <c r="N623" s="72">
        <v>1.07712E-2</v>
      </c>
      <c r="O623" s="72">
        <v>1.065645</v>
      </c>
      <c r="X623" s="72" t="s">
        <v>184</v>
      </c>
      <c r="Y623" s="72" t="s">
        <v>238</v>
      </c>
    </row>
    <row r="624" spans="1:25" x14ac:dyDescent="0.2">
      <c r="A624" s="72">
        <v>35</v>
      </c>
      <c r="B624" s="72" t="s">
        <v>239</v>
      </c>
      <c r="C624" s="72" t="s">
        <v>96</v>
      </c>
      <c r="D624" s="72">
        <v>0.53</v>
      </c>
      <c r="E624" s="72">
        <v>89</v>
      </c>
      <c r="F624" s="72">
        <v>6</v>
      </c>
      <c r="G624" s="72">
        <v>625.1</v>
      </c>
      <c r="H624" s="72">
        <v>35.656999999999996</v>
      </c>
      <c r="K624" s="72">
        <v>1936</v>
      </c>
      <c r="L624" s="72">
        <v>-36.546999999999997</v>
      </c>
      <c r="N624" s="72">
        <v>1.0771599999999999E-2</v>
      </c>
      <c r="O624" s="72">
        <v>1.06568</v>
      </c>
      <c r="X624" s="72" t="s">
        <v>184</v>
      </c>
      <c r="Y624" s="72" t="s">
        <v>240</v>
      </c>
    </row>
    <row r="625" spans="1:25" x14ac:dyDescent="0.2">
      <c r="A625" s="72">
        <v>36</v>
      </c>
      <c r="B625" s="72" t="s">
        <v>241</v>
      </c>
      <c r="C625" s="72" t="s">
        <v>97</v>
      </c>
      <c r="D625" s="72">
        <v>0.53</v>
      </c>
      <c r="E625" s="72">
        <v>89</v>
      </c>
      <c r="F625" s="72">
        <v>6</v>
      </c>
      <c r="G625" s="72">
        <v>625.1</v>
      </c>
      <c r="H625" s="72">
        <v>35.603000000000002</v>
      </c>
      <c r="K625" s="72">
        <v>1934</v>
      </c>
      <c r="L625" s="72">
        <v>-36.582999999999998</v>
      </c>
      <c r="N625" s="72">
        <v>1.07712E-2</v>
      </c>
      <c r="O625" s="72">
        <v>1.065642</v>
      </c>
      <c r="X625" s="72" t="s">
        <v>184</v>
      </c>
      <c r="Y625" s="72" t="s">
        <v>242</v>
      </c>
    </row>
    <row r="626" spans="1:25" x14ac:dyDescent="0.2">
      <c r="A626" s="72">
        <v>37</v>
      </c>
      <c r="B626" s="72" t="s">
        <v>243</v>
      </c>
      <c r="C626" s="72" t="s">
        <v>98</v>
      </c>
      <c r="D626" s="72">
        <v>0.59</v>
      </c>
      <c r="E626" s="72">
        <v>89</v>
      </c>
      <c r="F626" s="72">
        <v>6</v>
      </c>
      <c r="G626" s="72">
        <v>625.1</v>
      </c>
      <c r="H626" s="72">
        <v>35.545000000000002</v>
      </c>
      <c r="K626" s="72">
        <v>1929</v>
      </c>
      <c r="L626" s="72">
        <v>-36.585000000000001</v>
      </c>
      <c r="N626" s="72">
        <v>1.07712E-2</v>
      </c>
      <c r="O626" s="72">
        <v>1.065639</v>
      </c>
      <c r="X626" s="72" t="s">
        <v>184</v>
      </c>
      <c r="Y626" s="72" t="s">
        <v>244</v>
      </c>
    </row>
    <row r="627" spans="1:25" x14ac:dyDescent="0.2">
      <c r="A627" s="72">
        <v>38</v>
      </c>
      <c r="B627" s="72" t="s">
        <v>245</v>
      </c>
      <c r="C627" s="72" t="s">
        <v>99</v>
      </c>
      <c r="D627" s="72">
        <v>0.59</v>
      </c>
      <c r="E627" s="72">
        <v>89</v>
      </c>
      <c r="F627" s="72">
        <v>6</v>
      </c>
      <c r="G627" s="72">
        <v>625.1</v>
      </c>
      <c r="H627" s="72">
        <v>35.645000000000003</v>
      </c>
      <c r="K627" s="72">
        <v>1933</v>
      </c>
      <c r="L627" s="72">
        <v>-36.600999999999999</v>
      </c>
      <c r="N627" s="72">
        <v>1.0770999999999999E-2</v>
      </c>
      <c r="O627" s="72">
        <v>1.0656220000000001</v>
      </c>
      <c r="X627" s="72" t="s">
        <v>184</v>
      </c>
      <c r="Y627" s="72" t="s">
        <v>246</v>
      </c>
    </row>
    <row r="628" spans="1:25" x14ac:dyDescent="0.2">
      <c r="A628" s="72">
        <v>39</v>
      </c>
      <c r="B628" s="72" t="s">
        <v>247</v>
      </c>
      <c r="C628" s="72" t="s">
        <v>100</v>
      </c>
      <c r="D628" s="72">
        <v>0.5</v>
      </c>
      <c r="E628" s="72">
        <v>89</v>
      </c>
      <c r="F628" s="72">
        <v>6</v>
      </c>
      <c r="G628" s="72">
        <v>625.1</v>
      </c>
      <c r="H628" s="72">
        <v>35.564999999999998</v>
      </c>
      <c r="K628" s="72">
        <v>1929</v>
      </c>
      <c r="L628" s="72">
        <v>-36.585999999999999</v>
      </c>
      <c r="N628" s="72">
        <v>1.07712E-2</v>
      </c>
      <c r="O628" s="72">
        <v>1.0656380000000001</v>
      </c>
      <c r="X628" s="72" t="s">
        <v>184</v>
      </c>
      <c r="Y628" s="72" t="s">
        <v>248</v>
      </c>
    </row>
    <row r="629" spans="1:25" x14ac:dyDescent="0.2">
      <c r="A629" s="72">
        <v>40</v>
      </c>
      <c r="B629" s="72" t="s">
        <v>249</v>
      </c>
      <c r="C629" s="72" t="s">
        <v>101</v>
      </c>
      <c r="D629" s="72">
        <v>0.6</v>
      </c>
      <c r="E629" s="72">
        <v>89</v>
      </c>
      <c r="F629" s="72">
        <v>6</v>
      </c>
      <c r="G629" s="72">
        <v>625.1</v>
      </c>
      <c r="H629" s="72">
        <v>35.457000000000001</v>
      </c>
      <c r="K629" s="72">
        <v>1924</v>
      </c>
      <c r="L629" s="72">
        <v>-36.572000000000003</v>
      </c>
      <c r="N629" s="72">
        <v>1.0771299999999999E-2</v>
      </c>
      <c r="O629" s="72">
        <v>1.065653</v>
      </c>
      <c r="X629" s="72" t="s">
        <v>184</v>
      </c>
      <c r="Y629" s="72" t="s">
        <v>250</v>
      </c>
    </row>
    <row r="630" spans="1:25" x14ac:dyDescent="0.2">
      <c r="A630" s="72">
        <v>41</v>
      </c>
      <c r="B630" s="72" t="s">
        <v>251</v>
      </c>
      <c r="C630" s="72" t="s">
        <v>102</v>
      </c>
      <c r="D630" s="72">
        <v>0.49</v>
      </c>
      <c r="E630" s="72">
        <v>89</v>
      </c>
      <c r="F630" s="72">
        <v>6</v>
      </c>
      <c r="G630" s="72">
        <v>625.1</v>
      </c>
      <c r="H630" s="72">
        <v>35.393999999999998</v>
      </c>
      <c r="K630" s="72">
        <v>1924</v>
      </c>
      <c r="L630" s="72">
        <v>-36.579000000000001</v>
      </c>
      <c r="N630" s="72">
        <v>1.07712E-2</v>
      </c>
      <c r="O630" s="72">
        <v>1.065645</v>
      </c>
      <c r="X630" s="72" t="s">
        <v>184</v>
      </c>
      <c r="Y630" s="72" t="s">
        <v>252</v>
      </c>
    </row>
    <row r="631" spans="1:25" x14ac:dyDescent="0.2">
      <c r="A631" s="72">
        <v>42</v>
      </c>
      <c r="B631" s="72" t="s">
        <v>17</v>
      </c>
      <c r="C631" s="72" t="s">
        <v>103</v>
      </c>
      <c r="D631" s="72">
        <v>0.55369999999999997</v>
      </c>
      <c r="E631">
        <v>89</v>
      </c>
      <c r="F631">
        <v>6</v>
      </c>
      <c r="G631">
        <v>625.1</v>
      </c>
      <c r="H631">
        <v>35.540999999999997</v>
      </c>
      <c r="K631">
        <v>1927</v>
      </c>
      <c r="L631">
        <v>-36.616999999999997</v>
      </c>
      <c r="N631">
        <v>1.0770800000000001E-2</v>
      </c>
      <c r="O631">
        <v>1.065604</v>
      </c>
      <c r="X631" s="72" t="s">
        <v>184</v>
      </c>
      <c r="Y631" s="72" t="s">
        <v>253</v>
      </c>
    </row>
    <row r="632" spans="1:25" x14ac:dyDescent="0.2">
      <c r="A632" s="72">
        <v>43</v>
      </c>
      <c r="B632" s="72" t="s">
        <v>17</v>
      </c>
      <c r="C632" s="72" t="s">
        <v>104</v>
      </c>
      <c r="D632" s="72">
        <v>0.64159999999999995</v>
      </c>
      <c r="E632">
        <v>89</v>
      </c>
      <c r="F632">
        <v>6</v>
      </c>
      <c r="G632">
        <v>625.1</v>
      </c>
      <c r="H632">
        <v>35.406999999999996</v>
      </c>
      <c r="K632">
        <v>1921</v>
      </c>
      <c r="L632">
        <v>-36.542999999999999</v>
      </c>
      <c r="N632">
        <v>1.0771599999999999E-2</v>
      </c>
      <c r="O632">
        <v>1.065685</v>
      </c>
      <c r="X632" s="72" t="s">
        <v>184</v>
      </c>
      <c r="Y632" s="72" t="s">
        <v>254</v>
      </c>
    </row>
    <row r="633" spans="1:25" x14ac:dyDescent="0.2">
      <c r="A633" s="72">
        <v>44</v>
      </c>
      <c r="B633" s="72" t="s">
        <v>12</v>
      </c>
      <c r="C633" s="72" t="s">
        <v>105</v>
      </c>
      <c r="D633" s="72">
        <v>0.52580000000000005</v>
      </c>
      <c r="E633">
        <v>89</v>
      </c>
      <c r="F633">
        <v>6</v>
      </c>
      <c r="G633">
        <v>625.1</v>
      </c>
      <c r="H633">
        <v>35.268999999999998</v>
      </c>
      <c r="K633">
        <v>1914</v>
      </c>
      <c r="L633">
        <v>-36.576999999999998</v>
      </c>
      <c r="N633">
        <v>1.0771299999999999E-2</v>
      </c>
      <c r="O633">
        <v>1.0656479999999999</v>
      </c>
      <c r="X633" s="72" t="s">
        <v>184</v>
      </c>
      <c r="Y633" s="72" t="s">
        <v>255</v>
      </c>
    </row>
    <row r="634" spans="1:25" x14ac:dyDescent="0.2">
      <c r="A634" s="72">
        <v>45</v>
      </c>
      <c r="B634" s="72" t="s">
        <v>12</v>
      </c>
      <c r="C634" s="72" t="s">
        <v>106</v>
      </c>
      <c r="D634" s="72">
        <v>0.62739999999999996</v>
      </c>
      <c r="E634">
        <v>89</v>
      </c>
      <c r="F634">
        <v>6</v>
      </c>
      <c r="G634">
        <v>625.1</v>
      </c>
      <c r="H634">
        <v>35.244999999999997</v>
      </c>
      <c r="K634">
        <v>1910</v>
      </c>
      <c r="L634">
        <v>-36.563000000000002</v>
      </c>
      <c r="N634">
        <v>1.07714E-2</v>
      </c>
      <c r="O634">
        <v>1.065663</v>
      </c>
      <c r="X634" s="72" t="s">
        <v>184</v>
      </c>
      <c r="Y634" s="72" t="s">
        <v>256</v>
      </c>
    </row>
    <row r="635" spans="1:25" x14ac:dyDescent="0.2">
      <c r="A635" s="72">
        <v>46</v>
      </c>
      <c r="B635" s="72" t="s">
        <v>10</v>
      </c>
      <c r="C635" s="72" t="s">
        <v>107</v>
      </c>
      <c r="D635" s="72">
        <v>0.87</v>
      </c>
      <c r="E635">
        <v>89</v>
      </c>
      <c r="F635">
        <v>6</v>
      </c>
      <c r="G635">
        <v>625.1</v>
      </c>
      <c r="H635">
        <v>35.387</v>
      </c>
      <c r="K635">
        <v>1918</v>
      </c>
      <c r="L635">
        <v>-36.542999999999999</v>
      </c>
      <c r="N635">
        <v>1.0771599999999999E-2</v>
      </c>
      <c r="O635">
        <v>1.065685</v>
      </c>
      <c r="X635" s="72" t="s">
        <v>184</v>
      </c>
      <c r="Y635" s="72" t="s">
        <v>257</v>
      </c>
    </row>
    <row r="636" spans="1:25" x14ac:dyDescent="0.2">
      <c r="A636" s="72">
        <v>47</v>
      </c>
      <c r="B636" s="72" t="s">
        <v>11</v>
      </c>
      <c r="C636" s="72" t="s">
        <v>108</v>
      </c>
      <c r="D636" s="72">
        <v>0.21</v>
      </c>
      <c r="E636">
        <v>89</v>
      </c>
      <c r="F636">
        <v>6</v>
      </c>
      <c r="G636">
        <v>625.1</v>
      </c>
      <c r="H636">
        <v>35.265999999999998</v>
      </c>
      <c r="K636">
        <v>1911</v>
      </c>
      <c r="L636">
        <v>-36.658000000000001</v>
      </c>
      <c r="N636">
        <v>1.0770399999999999E-2</v>
      </c>
      <c r="O636">
        <v>1.0655589999999999</v>
      </c>
      <c r="X636" s="72" t="s">
        <v>184</v>
      </c>
      <c r="Y636" s="72" t="s">
        <v>258</v>
      </c>
    </row>
    <row r="637" spans="1:25" x14ac:dyDescent="0.2">
      <c r="A637" s="72">
        <v>48</v>
      </c>
      <c r="B637" s="72" t="s">
        <v>12</v>
      </c>
      <c r="C637" s="72" t="s">
        <v>109</v>
      </c>
      <c r="D637" s="72">
        <v>0.55000000000000004</v>
      </c>
      <c r="E637">
        <v>89</v>
      </c>
      <c r="F637">
        <v>6</v>
      </c>
      <c r="G637">
        <v>625.1</v>
      </c>
      <c r="H637">
        <v>35.183999999999997</v>
      </c>
      <c r="K637">
        <v>1910</v>
      </c>
      <c r="L637">
        <v>-36.58</v>
      </c>
      <c r="N637">
        <v>1.07712E-2</v>
      </c>
      <c r="O637">
        <v>1.065645</v>
      </c>
      <c r="X637" s="72" t="s">
        <v>184</v>
      </c>
      <c r="Y637" s="72" t="s">
        <v>259</v>
      </c>
    </row>
    <row r="638" spans="1:25" x14ac:dyDescent="0.2">
      <c r="A638" s="72">
        <v>49</v>
      </c>
      <c r="B638" s="72" t="s">
        <v>13</v>
      </c>
      <c r="C638" s="72" t="s">
        <v>110</v>
      </c>
      <c r="D638" s="72">
        <v>1.49</v>
      </c>
      <c r="E638">
        <v>89</v>
      </c>
      <c r="F638">
        <v>6</v>
      </c>
      <c r="G638">
        <v>625.1</v>
      </c>
      <c r="H638">
        <v>35.335000000000001</v>
      </c>
      <c r="K638">
        <v>1916</v>
      </c>
      <c r="L638">
        <v>-36.569000000000003</v>
      </c>
      <c r="N638">
        <v>1.0771299999999999E-2</v>
      </c>
      <c r="O638">
        <v>1.0656559999999999</v>
      </c>
      <c r="X638" s="72" t="s">
        <v>184</v>
      </c>
      <c r="Y638" s="72" t="s">
        <v>260</v>
      </c>
    </row>
    <row r="639" spans="1:25" x14ac:dyDescent="0.2">
      <c r="A639" s="72">
        <v>50</v>
      </c>
      <c r="B639" s="72" t="s">
        <v>65</v>
      </c>
      <c r="C639" s="72" t="s">
        <v>111</v>
      </c>
      <c r="E639">
        <v>0</v>
      </c>
      <c r="F639">
        <v>4</v>
      </c>
      <c r="G639">
        <v>625.1</v>
      </c>
      <c r="H639">
        <v>53.695</v>
      </c>
      <c r="K639">
        <v>2914</v>
      </c>
      <c r="L639">
        <v>-36.564</v>
      </c>
      <c r="N639">
        <v>1.07714E-2</v>
      </c>
      <c r="O639">
        <v>1.0656620000000001</v>
      </c>
      <c r="X639" s="72" t="s">
        <v>184</v>
      </c>
      <c r="Y639" s="72" t="s">
        <v>261</v>
      </c>
    </row>
    <row r="640" spans="1:25" x14ac:dyDescent="0.2">
      <c r="A640" s="72">
        <v>52</v>
      </c>
      <c r="B640" s="72" t="s">
        <v>263</v>
      </c>
      <c r="C640" s="72" t="s">
        <v>113</v>
      </c>
      <c r="E640">
        <v>0</v>
      </c>
      <c r="F640">
        <v>5</v>
      </c>
      <c r="G640">
        <v>625.1</v>
      </c>
      <c r="H640">
        <v>35.159999999999997</v>
      </c>
      <c r="K640">
        <v>1903</v>
      </c>
      <c r="L640">
        <v>-36.51</v>
      </c>
      <c r="N640">
        <v>1.0772E-2</v>
      </c>
      <c r="O640">
        <v>1.0657209999999999</v>
      </c>
      <c r="X640" s="72" t="s">
        <v>184</v>
      </c>
      <c r="Y640" s="72" t="s">
        <v>264</v>
      </c>
    </row>
    <row r="641" spans="1:25" x14ac:dyDescent="0.2">
      <c r="A641" s="72">
        <v>53</v>
      </c>
      <c r="B641" s="72" t="s">
        <v>265</v>
      </c>
      <c r="C641" s="72" t="s">
        <v>114</v>
      </c>
      <c r="E641">
        <v>0</v>
      </c>
      <c r="F641">
        <v>5</v>
      </c>
      <c r="G641">
        <v>625.1</v>
      </c>
      <c r="H641">
        <v>35.290999999999997</v>
      </c>
      <c r="K641">
        <v>1910</v>
      </c>
      <c r="L641">
        <v>-36.572000000000003</v>
      </c>
      <c r="N641">
        <v>1.0771299999999999E-2</v>
      </c>
      <c r="O641">
        <v>1.065653</v>
      </c>
      <c r="X641" s="72" t="s">
        <v>184</v>
      </c>
      <c r="Y641" s="72" t="s">
        <v>266</v>
      </c>
    </row>
    <row r="642" spans="1:25" x14ac:dyDescent="0.2">
      <c r="A642" s="72">
        <v>54</v>
      </c>
      <c r="B642" s="72" t="s">
        <v>267</v>
      </c>
      <c r="C642" s="72" t="s">
        <v>115</v>
      </c>
      <c r="E642">
        <v>0</v>
      </c>
      <c r="F642">
        <v>5</v>
      </c>
      <c r="G642">
        <v>625.1</v>
      </c>
      <c r="H642">
        <v>35.109000000000002</v>
      </c>
      <c r="K642">
        <v>1903</v>
      </c>
      <c r="L642">
        <v>-36.567</v>
      </c>
      <c r="N642">
        <v>1.07714E-2</v>
      </c>
      <c r="O642">
        <v>1.065658</v>
      </c>
      <c r="X642" s="72" t="s">
        <v>184</v>
      </c>
      <c r="Y642" s="72" t="s">
        <v>268</v>
      </c>
    </row>
    <row r="643" spans="1:25" x14ac:dyDescent="0.2">
      <c r="A643" s="72">
        <v>55</v>
      </c>
      <c r="B643" s="72" t="s">
        <v>269</v>
      </c>
      <c r="C643" s="72" t="s">
        <v>116</v>
      </c>
      <c r="D643">
        <v>0.18229999999999999</v>
      </c>
      <c r="E643">
        <v>89</v>
      </c>
      <c r="F643">
        <v>6</v>
      </c>
      <c r="G643">
        <v>625.1</v>
      </c>
      <c r="H643">
        <v>35.177</v>
      </c>
      <c r="K643">
        <v>1908</v>
      </c>
      <c r="L643">
        <v>-36.613</v>
      </c>
      <c r="N643">
        <v>1.07709E-2</v>
      </c>
      <c r="O643">
        <v>1.0656080000000001</v>
      </c>
      <c r="X643" s="72" t="s">
        <v>184</v>
      </c>
      <c r="Y643" s="72" t="s">
        <v>270</v>
      </c>
    </row>
    <row r="644" spans="1:25" x14ac:dyDescent="0.2">
      <c r="A644" s="72">
        <v>56</v>
      </c>
      <c r="B644" s="72" t="s">
        <v>269</v>
      </c>
      <c r="C644" s="72" t="s">
        <v>117</v>
      </c>
      <c r="D644">
        <v>0.27500000000000002</v>
      </c>
      <c r="E644">
        <v>89</v>
      </c>
      <c r="F644">
        <v>6</v>
      </c>
      <c r="G644">
        <v>625.1</v>
      </c>
      <c r="H644">
        <v>34.994</v>
      </c>
      <c r="K644">
        <v>1903</v>
      </c>
      <c r="L644">
        <v>-36.585000000000001</v>
      </c>
      <c r="N644">
        <v>1.07712E-2</v>
      </c>
      <c r="O644">
        <v>1.065639</v>
      </c>
      <c r="X644" s="72" t="s">
        <v>271</v>
      </c>
      <c r="Y644" s="72" t="s">
        <v>272</v>
      </c>
    </row>
    <row r="645" spans="1:25" x14ac:dyDescent="0.2">
      <c r="A645" s="72">
        <v>57</v>
      </c>
      <c r="B645" s="72" t="s">
        <v>269</v>
      </c>
      <c r="C645" s="72" t="s">
        <v>118</v>
      </c>
      <c r="D645">
        <v>0.46450000000000002</v>
      </c>
      <c r="E645">
        <v>89</v>
      </c>
      <c r="F645">
        <v>6</v>
      </c>
      <c r="G645">
        <v>625.1</v>
      </c>
      <c r="H645">
        <v>35.162999999999997</v>
      </c>
      <c r="K645">
        <v>1909</v>
      </c>
      <c r="L645">
        <v>-36.542000000000002</v>
      </c>
      <c r="N645">
        <v>1.07717E-2</v>
      </c>
      <c r="O645">
        <v>1.0656859999999999</v>
      </c>
      <c r="X645" s="72" t="s">
        <v>271</v>
      </c>
      <c r="Y645" s="72" t="s">
        <v>273</v>
      </c>
    </row>
    <row r="646" spans="1:25" x14ac:dyDescent="0.2">
      <c r="A646" s="72">
        <v>58</v>
      </c>
      <c r="B646" s="72" t="s">
        <v>269</v>
      </c>
      <c r="C646" s="72" t="s">
        <v>119</v>
      </c>
      <c r="D646">
        <v>0.69979999999999998</v>
      </c>
      <c r="E646">
        <v>89</v>
      </c>
      <c r="F646">
        <v>6</v>
      </c>
      <c r="G646">
        <v>625.1</v>
      </c>
      <c r="H646">
        <v>35.075000000000003</v>
      </c>
      <c r="K646">
        <v>1903</v>
      </c>
      <c r="L646">
        <v>-36.572000000000003</v>
      </c>
      <c r="N646">
        <v>1.0771299999999999E-2</v>
      </c>
      <c r="O646">
        <v>1.0656540000000001</v>
      </c>
      <c r="X646" s="72" t="s">
        <v>271</v>
      </c>
      <c r="Y646" s="72" t="s">
        <v>274</v>
      </c>
    </row>
    <row r="647" spans="1:25" x14ac:dyDescent="0.2">
      <c r="A647" s="72">
        <v>59</v>
      </c>
      <c r="B647" s="72" t="s">
        <v>269</v>
      </c>
      <c r="C647" s="72" t="s">
        <v>120</v>
      </c>
      <c r="D647">
        <v>0.81</v>
      </c>
      <c r="E647">
        <v>89</v>
      </c>
      <c r="F647">
        <v>6</v>
      </c>
      <c r="G647">
        <v>625.1</v>
      </c>
      <c r="H647">
        <v>34.816000000000003</v>
      </c>
      <c r="K647">
        <v>1885</v>
      </c>
      <c r="L647">
        <v>-36.499000000000002</v>
      </c>
      <c r="N647">
        <v>1.07721E-2</v>
      </c>
      <c r="O647">
        <v>1.065733</v>
      </c>
      <c r="X647" s="72" t="s">
        <v>271</v>
      </c>
      <c r="Y647" s="72" t="s">
        <v>275</v>
      </c>
    </row>
    <row r="648" spans="1:25" x14ac:dyDescent="0.2">
      <c r="A648" s="72">
        <v>16</v>
      </c>
      <c r="B648" s="72" t="s">
        <v>205</v>
      </c>
      <c r="C648" s="72" t="s">
        <v>58</v>
      </c>
      <c r="D648" s="72">
        <v>0.6</v>
      </c>
      <c r="E648" s="72">
        <v>89</v>
      </c>
      <c r="F648" s="72">
        <v>6</v>
      </c>
      <c r="G648" s="72">
        <v>625.29999999999995</v>
      </c>
      <c r="H648" s="72">
        <v>36.24</v>
      </c>
      <c r="K648" s="72">
        <v>1966</v>
      </c>
      <c r="L648" s="72">
        <v>-36.591999999999999</v>
      </c>
      <c r="N648" s="72">
        <v>1.07711E-2</v>
      </c>
      <c r="O648" s="72">
        <v>1.065631</v>
      </c>
      <c r="X648" s="72" t="s">
        <v>184</v>
      </c>
      <c r="Y648" s="72" t="s">
        <v>206</v>
      </c>
    </row>
    <row r="649" spans="1:25" x14ac:dyDescent="0.2">
      <c r="A649" s="72">
        <v>51</v>
      </c>
      <c r="B649" s="72" t="s">
        <v>41</v>
      </c>
      <c r="C649" s="72" t="s">
        <v>112</v>
      </c>
      <c r="E649">
        <v>0</v>
      </c>
      <c r="F649">
        <v>5</v>
      </c>
      <c r="G649">
        <v>625.29999999999995</v>
      </c>
      <c r="H649">
        <v>53.472000000000001</v>
      </c>
      <c r="K649">
        <v>2898</v>
      </c>
      <c r="L649">
        <v>-36.572000000000003</v>
      </c>
      <c r="N649">
        <v>1.0771299999999999E-2</v>
      </c>
      <c r="O649">
        <v>1.065653</v>
      </c>
      <c r="X649" s="72" t="s">
        <v>184</v>
      </c>
      <c r="Y649" s="72" t="s">
        <v>262</v>
      </c>
    </row>
    <row r="650" spans="1:25" x14ac:dyDescent="0.2">
      <c r="A650" s="72">
        <v>2</v>
      </c>
      <c r="B650" s="72" t="s">
        <v>17</v>
      </c>
      <c r="C650" s="72" t="s">
        <v>44</v>
      </c>
      <c r="D650" s="72">
        <v>0.55259999999999998</v>
      </c>
      <c r="Q650" s="72">
        <v>14635</v>
      </c>
      <c r="R650" s="72">
        <v>5145</v>
      </c>
      <c r="S650" s="72" t="s">
        <v>73</v>
      </c>
      <c r="U650" s="72">
        <v>140899</v>
      </c>
      <c r="V650" s="72">
        <v>168.1</v>
      </c>
      <c r="X650" s="72" t="s">
        <v>184</v>
      </c>
      <c r="Y650" s="72" t="s">
        <v>186</v>
      </c>
    </row>
    <row r="651" spans="1:25" x14ac:dyDescent="0.2">
      <c r="A651" s="72">
        <v>2</v>
      </c>
      <c r="B651" s="72" t="s">
        <v>17</v>
      </c>
      <c r="C651" s="72" t="s">
        <v>44</v>
      </c>
      <c r="D651" s="72">
        <v>0.55259999999999998</v>
      </c>
      <c r="Q651" s="72">
        <v>70780</v>
      </c>
      <c r="R651" s="72">
        <v>4939</v>
      </c>
      <c r="S651" s="72" t="s">
        <v>74</v>
      </c>
      <c r="U651" s="72">
        <v>1036743</v>
      </c>
      <c r="V651" s="72">
        <v>236.1</v>
      </c>
      <c r="X651" s="72" t="s">
        <v>184</v>
      </c>
      <c r="Y651" s="72" t="s">
        <v>186</v>
      </c>
    </row>
    <row r="652" spans="1:25" x14ac:dyDescent="0.2">
      <c r="A652" s="72">
        <v>3</v>
      </c>
      <c r="B652" s="72" t="s">
        <v>17</v>
      </c>
      <c r="C652" s="72" t="s">
        <v>45</v>
      </c>
      <c r="D652" s="72">
        <v>0.63729999999999998</v>
      </c>
      <c r="Q652" s="72">
        <v>17145</v>
      </c>
      <c r="R652" s="72">
        <v>5149</v>
      </c>
      <c r="S652" s="72" t="s">
        <v>73</v>
      </c>
      <c r="U652" s="72">
        <v>162622</v>
      </c>
      <c r="V652" s="72">
        <v>168.1</v>
      </c>
      <c r="X652" s="72" t="s">
        <v>184</v>
      </c>
      <c r="Y652" s="72" t="s">
        <v>187</v>
      </c>
    </row>
    <row r="653" spans="1:25" x14ac:dyDescent="0.2">
      <c r="A653" s="72">
        <v>3</v>
      </c>
      <c r="B653" s="72" t="s">
        <v>17</v>
      </c>
      <c r="C653" s="72" t="s">
        <v>45</v>
      </c>
      <c r="D653" s="72">
        <v>0.63729999999999998</v>
      </c>
      <c r="Q653" s="72">
        <v>81242</v>
      </c>
      <c r="R653" s="72">
        <v>4942</v>
      </c>
      <c r="S653" s="72" t="s">
        <v>74</v>
      </c>
      <c r="U653" s="72">
        <v>1194028</v>
      </c>
      <c r="V653" s="72">
        <v>236.1</v>
      </c>
      <c r="X653" s="72" t="s">
        <v>184</v>
      </c>
      <c r="Y653" s="72" t="s">
        <v>187</v>
      </c>
    </row>
    <row r="654" spans="1:25" x14ac:dyDescent="0.2">
      <c r="A654" s="72">
        <v>4</v>
      </c>
      <c r="B654" s="72" t="s">
        <v>12</v>
      </c>
      <c r="C654" s="72" t="s">
        <v>46</v>
      </c>
      <c r="D654" s="72">
        <v>0.52410000000000001</v>
      </c>
      <c r="Q654" s="72">
        <v>12004</v>
      </c>
      <c r="R654" s="72">
        <v>5153</v>
      </c>
      <c r="S654" s="72" t="s">
        <v>73</v>
      </c>
      <c r="U654" s="72">
        <v>115108</v>
      </c>
      <c r="V654" s="72">
        <v>168.1</v>
      </c>
      <c r="X654" s="72" t="s">
        <v>184</v>
      </c>
      <c r="Y654" s="72" t="s">
        <v>188</v>
      </c>
    </row>
    <row r="655" spans="1:25" x14ac:dyDescent="0.2">
      <c r="A655" s="72">
        <v>4</v>
      </c>
      <c r="B655" s="72" t="s">
        <v>12</v>
      </c>
      <c r="C655" s="72" t="s">
        <v>46</v>
      </c>
      <c r="D655" s="72">
        <v>0.52410000000000001</v>
      </c>
      <c r="Q655" s="72">
        <v>73016</v>
      </c>
      <c r="R655" s="72">
        <v>4948</v>
      </c>
      <c r="S655" s="72" t="s">
        <v>74</v>
      </c>
      <c r="U655" s="72">
        <v>1062466</v>
      </c>
      <c r="V655" s="72">
        <v>236.1</v>
      </c>
      <c r="X655" s="72" t="s">
        <v>184</v>
      </c>
      <c r="Y655" s="72" t="s">
        <v>188</v>
      </c>
    </row>
    <row r="656" spans="1:25" x14ac:dyDescent="0.2">
      <c r="A656" s="72">
        <v>5</v>
      </c>
      <c r="B656" s="72" t="s">
        <v>12</v>
      </c>
      <c r="C656" s="72" t="s">
        <v>47</v>
      </c>
      <c r="D656" s="72">
        <v>0.49309999999999998</v>
      </c>
      <c r="Q656" s="72">
        <v>11313</v>
      </c>
      <c r="R656" s="72">
        <v>5152</v>
      </c>
      <c r="S656" s="72" t="s">
        <v>73</v>
      </c>
      <c r="U656" s="72">
        <v>109184</v>
      </c>
      <c r="V656" s="72">
        <v>168.4</v>
      </c>
      <c r="X656" s="72" t="s">
        <v>184</v>
      </c>
      <c r="Y656" s="72" t="s">
        <v>189</v>
      </c>
    </row>
    <row r="657" spans="1:25" x14ac:dyDescent="0.2">
      <c r="A657" s="72">
        <v>5</v>
      </c>
      <c r="B657" s="72" t="s">
        <v>12</v>
      </c>
      <c r="C657" s="72" t="s">
        <v>47</v>
      </c>
      <c r="D657" s="72">
        <v>0.49309999999999998</v>
      </c>
      <c r="Q657" s="72">
        <v>69061</v>
      </c>
      <c r="R657" s="72">
        <v>4946</v>
      </c>
      <c r="S657" s="72" t="s">
        <v>74</v>
      </c>
      <c r="U657" s="72">
        <v>1007174</v>
      </c>
      <c r="V657" s="72">
        <v>236.4</v>
      </c>
      <c r="X657" s="72" t="s">
        <v>184</v>
      </c>
      <c r="Y657" s="72" t="s">
        <v>189</v>
      </c>
    </row>
    <row r="658" spans="1:25" x14ac:dyDescent="0.2">
      <c r="A658" s="72">
        <v>6</v>
      </c>
      <c r="B658" s="72" t="s">
        <v>190</v>
      </c>
      <c r="C658" s="72" t="s">
        <v>48</v>
      </c>
      <c r="D658" s="72">
        <v>0.55000000000000004</v>
      </c>
      <c r="Q658" s="72">
        <v>5470</v>
      </c>
      <c r="R658" s="72">
        <v>5278</v>
      </c>
      <c r="S658" s="72" t="s">
        <v>73</v>
      </c>
      <c r="U658" s="72">
        <v>50319</v>
      </c>
      <c r="V658" s="72">
        <v>176.1</v>
      </c>
      <c r="X658" s="72" t="s">
        <v>184</v>
      </c>
      <c r="Y658" s="72" t="s">
        <v>191</v>
      </c>
    </row>
    <row r="659" spans="1:25" x14ac:dyDescent="0.2">
      <c r="A659" s="72">
        <v>6</v>
      </c>
      <c r="B659" s="72" t="s">
        <v>190</v>
      </c>
      <c r="C659" s="72" t="s">
        <v>48</v>
      </c>
      <c r="D659" s="72">
        <v>0.55000000000000004</v>
      </c>
      <c r="Q659" s="72">
        <v>35388</v>
      </c>
      <c r="R659" s="72">
        <v>4964</v>
      </c>
      <c r="S659" s="72" t="s">
        <v>74</v>
      </c>
      <c r="U659" s="72">
        <v>491163</v>
      </c>
      <c r="V659" s="72">
        <v>246.1</v>
      </c>
      <c r="X659" s="72" t="s">
        <v>184</v>
      </c>
      <c r="Y659" s="72" t="s">
        <v>191</v>
      </c>
    </row>
    <row r="660" spans="1:25" x14ac:dyDescent="0.2">
      <c r="A660" s="72">
        <v>7</v>
      </c>
      <c r="B660" s="72" t="s">
        <v>190</v>
      </c>
      <c r="C660" s="72" t="s">
        <v>49</v>
      </c>
      <c r="D660" s="72">
        <v>0.59</v>
      </c>
      <c r="Q660" s="72">
        <v>7244</v>
      </c>
      <c r="R660" s="72">
        <v>5295</v>
      </c>
      <c r="S660" s="72" t="s">
        <v>73</v>
      </c>
      <c r="U660" s="72">
        <v>66397</v>
      </c>
      <c r="V660" s="72">
        <v>176.2</v>
      </c>
      <c r="X660" s="72" t="s">
        <v>184</v>
      </c>
      <c r="Y660" s="72" t="s">
        <v>192</v>
      </c>
    </row>
    <row r="661" spans="1:25" x14ac:dyDescent="0.2">
      <c r="A661" s="72">
        <v>7</v>
      </c>
      <c r="B661" s="72" t="s">
        <v>190</v>
      </c>
      <c r="C661" s="72" t="s">
        <v>49</v>
      </c>
      <c r="D661" s="72">
        <v>0.59</v>
      </c>
      <c r="Q661" s="72">
        <v>43325</v>
      </c>
      <c r="R661" s="72">
        <v>4963</v>
      </c>
      <c r="S661" s="72" t="s">
        <v>74</v>
      </c>
      <c r="U661" s="72">
        <v>601462</v>
      </c>
      <c r="V661" s="72">
        <v>246.2</v>
      </c>
      <c r="X661" s="72" t="s">
        <v>184</v>
      </c>
      <c r="Y661" s="72" t="s">
        <v>192</v>
      </c>
    </row>
    <row r="662" spans="1:25" x14ac:dyDescent="0.2">
      <c r="A662" s="72">
        <v>8</v>
      </c>
      <c r="B662" s="72" t="s">
        <v>193</v>
      </c>
      <c r="C662" s="72" t="s">
        <v>50</v>
      </c>
      <c r="D662" s="72">
        <v>0.53</v>
      </c>
      <c r="Q662" s="72">
        <v>10312</v>
      </c>
      <c r="R662" s="72">
        <v>5299</v>
      </c>
      <c r="S662" s="72" t="s">
        <v>73</v>
      </c>
      <c r="U662" s="72">
        <v>93290</v>
      </c>
      <c r="V662" s="72">
        <v>176.1</v>
      </c>
      <c r="X662" s="72" t="s">
        <v>184</v>
      </c>
      <c r="Y662" s="72" t="s">
        <v>194</v>
      </c>
    </row>
    <row r="663" spans="1:25" x14ac:dyDescent="0.2">
      <c r="A663" s="72">
        <v>8</v>
      </c>
      <c r="B663" s="72" t="s">
        <v>193</v>
      </c>
      <c r="C663" s="72" t="s">
        <v>50</v>
      </c>
      <c r="D663" s="72">
        <v>0.53</v>
      </c>
      <c r="Q663" s="72">
        <v>57203</v>
      </c>
      <c r="R663" s="72">
        <v>4963</v>
      </c>
      <c r="S663" s="72" t="s">
        <v>74</v>
      </c>
      <c r="U663" s="72">
        <v>806006</v>
      </c>
      <c r="V663" s="72">
        <v>245.1</v>
      </c>
      <c r="X663" s="72" t="s">
        <v>184</v>
      </c>
      <c r="Y663" s="72" t="s">
        <v>194</v>
      </c>
    </row>
    <row r="664" spans="1:25" x14ac:dyDescent="0.2">
      <c r="A664" s="72">
        <v>9</v>
      </c>
      <c r="B664" s="72" t="s">
        <v>193</v>
      </c>
      <c r="C664" s="72" t="s">
        <v>51</v>
      </c>
      <c r="D664" s="72">
        <v>0.52</v>
      </c>
      <c r="Q664" s="72">
        <v>7044</v>
      </c>
      <c r="R664" s="72">
        <v>5288</v>
      </c>
      <c r="S664" s="72" t="s">
        <v>73</v>
      </c>
      <c r="U664" s="72">
        <v>63986</v>
      </c>
      <c r="V664" s="72">
        <v>176.1</v>
      </c>
      <c r="X664" s="72" t="s">
        <v>184</v>
      </c>
      <c r="Y664" s="72" t="s">
        <v>195</v>
      </c>
    </row>
    <row r="665" spans="1:25" x14ac:dyDescent="0.2">
      <c r="A665" s="72">
        <v>9</v>
      </c>
      <c r="B665" s="72" t="s">
        <v>193</v>
      </c>
      <c r="C665" s="72" t="s">
        <v>51</v>
      </c>
      <c r="D665" s="72">
        <v>0.52</v>
      </c>
      <c r="Q665" s="72">
        <v>41038</v>
      </c>
      <c r="R665" s="72">
        <v>4950</v>
      </c>
      <c r="S665" s="72" t="s">
        <v>74</v>
      </c>
      <c r="U665" s="72">
        <v>571061</v>
      </c>
      <c r="V665" s="72">
        <v>246.1</v>
      </c>
      <c r="X665" s="72" t="s">
        <v>184</v>
      </c>
      <c r="Y665" s="72" t="s">
        <v>195</v>
      </c>
    </row>
    <row r="666" spans="1:25" x14ac:dyDescent="0.2">
      <c r="A666" s="72">
        <v>10</v>
      </c>
      <c r="B666" s="72" t="s">
        <v>196</v>
      </c>
      <c r="C666" s="72" t="s">
        <v>52</v>
      </c>
      <c r="D666" s="72">
        <v>0.5</v>
      </c>
      <c r="Q666" s="72">
        <v>7976</v>
      </c>
      <c r="R666" s="72">
        <v>5294</v>
      </c>
      <c r="S666" s="72" t="s">
        <v>73</v>
      </c>
      <c r="U666" s="72">
        <v>73196</v>
      </c>
      <c r="V666" s="72">
        <v>176.1</v>
      </c>
      <c r="X666" s="72" t="s">
        <v>184</v>
      </c>
      <c r="Y666" s="72" t="s">
        <v>197</v>
      </c>
    </row>
    <row r="667" spans="1:25" x14ac:dyDescent="0.2">
      <c r="A667" s="72">
        <v>10</v>
      </c>
      <c r="B667" s="72" t="s">
        <v>196</v>
      </c>
      <c r="C667" s="72" t="s">
        <v>52</v>
      </c>
      <c r="D667" s="72">
        <v>0.5</v>
      </c>
      <c r="Q667" s="72">
        <v>49819</v>
      </c>
      <c r="R667" s="72">
        <v>4955</v>
      </c>
      <c r="S667" s="72" t="s">
        <v>74</v>
      </c>
      <c r="U667" s="72">
        <v>701769</v>
      </c>
      <c r="V667" s="72">
        <v>245.1</v>
      </c>
      <c r="X667" s="72" t="s">
        <v>184</v>
      </c>
      <c r="Y667" s="72" t="s">
        <v>197</v>
      </c>
    </row>
    <row r="668" spans="1:25" x14ac:dyDescent="0.2">
      <c r="A668" s="72">
        <v>11</v>
      </c>
      <c r="B668" s="72" t="s">
        <v>196</v>
      </c>
      <c r="C668" s="72" t="s">
        <v>53</v>
      </c>
      <c r="D668" s="72">
        <v>0.48</v>
      </c>
      <c r="Q668" s="72">
        <v>8065</v>
      </c>
      <c r="R668" s="72">
        <v>5289</v>
      </c>
      <c r="S668" s="72" t="s">
        <v>73</v>
      </c>
      <c r="U668" s="72">
        <v>72632</v>
      </c>
      <c r="V668" s="72">
        <v>176.1</v>
      </c>
      <c r="X668" s="72" t="s">
        <v>184</v>
      </c>
      <c r="Y668" s="72" t="s">
        <v>198</v>
      </c>
    </row>
    <row r="669" spans="1:25" x14ac:dyDescent="0.2">
      <c r="A669" s="72">
        <v>11</v>
      </c>
      <c r="B669" s="72" t="s">
        <v>196</v>
      </c>
      <c r="C669" s="72" t="s">
        <v>53</v>
      </c>
      <c r="D669" s="72">
        <v>0.48</v>
      </c>
      <c r="Q669" s="72">
        <v>49180</v>
      </c>
      <c r="R669" s="72">
        <v>4952</v>
      </c>
      <c r="S669" s="72" t="s">
        <v>74</v>
      </c>
      <c r="U669" s="72">
        <v>688005</v>
      </c>
      <c r="V669" s="72">
        <v>245.1</v>
      </c>
      <c r="X669" s="72" t="s">
        <v>184</v>
      </c>
      <c r="Y669" s="72" t="s">
        <v>198</v>
      </c>
    </row>
    <row r="670" spans="1:25" x14ac:dyDescent="0.2">
      <c r="A670" s="72">
        <v>12</v>
      </c>
      <c r="B670" s="72" t="s">
        <v>199</v>
      </c>
      <c r="C670" s="72" t="s">
        <v>54</v>
      </c>
      <c r="D670" s="72">
        <v>0.55000000000000004</v>
      </c>
      <c r="Q670" s="72">
        <v>8918</v>
      </c>
      <c r="R670" s="72">
        <v>5299</v>
      </c>
      <c r="S670" s="72" t="s">
        <v>73</v>
      </c>
      <c r="U670" s="72">
        <v>80368</v>
      </c>
      <c r="V670" s="72">
        <v>176.1</v>
      </c>
      <c r="X670" s="72" t="s">
        <v>184</v>
      </c>
      <c r="Y670" s="72" t="s">
        <v>200</v>
      </c>
    </row>
    <row r="671" spans="1:25" x14ac:dyDescent="0.2">
      <c r="A671" s="72">
        <v>12</v>
      </c>
      <c r="B671" s="72" t="s">
        <v>199</v>
      </c>
      <c r="C671" s="72" t="s">
        <v>54</v>
      </c>
      <c r="D671" s="72">
        <v>0.55000000000000004</v>
      </c>
      <c r="Q671" s="72">
        <v>53574</v>
      </c>
      <c r="R671" s="72">
        <v>4958</v>
      </c>
      <c r="S671" s="72" t="s">
        <v>74</v>
      </c>
      <c r="U671" s="72">
        <v>754741</v>
      </c>
      <c r="V671" s="72">
        <v>245.1</v>
      </c>
      <c r="X671" s="72" t="s">
        <v>184</v>
      </c>
      <c r="Y671" s="72" t="s">
        <v>200</v>
      </c>
    </row>
    <row r="672" spans="1:25" x14ac:dyDescent="0.2">
      <c r="A672" s="72">
        <v>13</v>
      </c>
      <c r="B672" s="72" t="s">
        <v>199</v>
      </c>
      <c r="C672" s="72" t="s">
        <v>55</v>
      </c>
      <c r="D672" s="72">
        <v>0.53</v>
      </c>
      <c r="Q672" s="72">
        <v>10386</v>
      </c>
      <c r="R672" s="72">
        <v>5299</v>
      </c>
      <c r="S672" s="72" t="s">
        <v>73</v>
      </c>
      <c r="U672" s="72">
        <v>92833</v>
      </c>
      <c r="V672" s="72">
        <v>176.1</v>
      </c>
      <c r="X672" s="72" t="s">
        <v>184</v>
      </c>
      <c r="Y672" s="72" t="s">
        <v>201</v>
      </c>
    </row>
    <row r="673" spans="1:25" x14ac:dyDescent="0.2">
      <c r="A673" s="72">
        <v>13</v>
      </c>
      <c r="B673" s="72" t="s">
        <v>199</v>
      </c>
      <c r="C673" s="72" t="s">
        <v>55</v>
      </c>
      <c r="D673" s="72">
        <v>0.53</v>
      </c>
      <c r="Q673" s="72">
        <v>64520</v>
      </c>
      <c r="R673" s="72">
        <v>4957</v>
      </c>
      <c r="S673" s="72" t="s">
        <v>74</v>
      </c>
      <c r="U673" s="72">
        <v>895198</v>
      </c>
      <c r="V673" s="72">
        <v>244.1</v>
      </c>
      <c r="X673" s="72" t="s">
        <v>184</v>
      </c>
      <c r="Y673" s="72" t="s">
        <v>201</v>
      </c>
    </row>
    <row r="674" spans="1:25" x14ac:dyDescent="0.2">
      <c r="A674" s="72">
        <v>14</v>
      </c>
      <c r="B674" s="72" t="s">
        <v>202</v>
      </c>
      <c r="C674" s="72" t="s">
        <v>56</v>
      </c>
      <c r="D674" s="72">
        <v>0.59</v>
      </c>
      <c r="Q674" s="72">
        <v>9906</v>
      </c>
      <c r="R674" s="72">
        <v>5297</v>
      </c>
      <c r="S674" s="72" t="s">
        <v>73</v>
      </c>
      <c r="U674" s="72">
        <v>89006</v>
      </c>
      <c r="V674" s="72">
        <v>176.1</v>
      </c>
      <c r="X674" s="72" t="s">
        <v>184</v>
      </c>
      <c r="Y674" s="72" t="s">
        <v>203</v>
      </c>
    </row>
    <row r="675" spans="1:25" x14ac:dyDescent="0.2">
      <c r="A675" s="72">
        <v>14</v>
      </c>
      <c r="B675" s="72" t="s">
        <v>202</v>
      </c>
      <c r="C675" s="72" t="s">
        <v>56</v>
      </c>
      <c r="D675" s="72">
        <v>0.59</v>
      </c>
      <c r="Q675" s="72">
        <v>61799</v>
      </c>
      <c r="R675" s="72">
        <v>4956</v>
      </c>
      <c r="S675" s="72" t="s">
        <v>74</v>
      </c>
      <c r="U675" s="72">
        <v>857082</v>
      </c>
      <c r="V675" s="72">
        <v>245.1</v>
      </c>
      <c r="X675" s="72" t="s">
        <v>184</v>
      </c>
      <c r="Y675" s="72" t="s">
        <v>203</v>
      </c>
    </row>
    <row r="676" spans="1:25" x14ac:dyDescent="0.2">
      <c r="A676" s="72">
        <v>15</v>
      </c>
      <c r="B676" s="72" t="s">
        <v>202</v>
      </c>
      <c r="C676" s="72" t="s">
        <v>57</v>
      </c>
      <c r="D676" s="72">
        <v>0.54</v>
      </c>
      <c r="Q676" s="72">
        <v>11083</v>
      </c>
      <c r="R676" s="72">
        <v>5299</v>
      </c>
      <c r="S676" s="72" t="s">
        <v>73</v>
      </c>
      <c r="U676" s="72">
        <v>98694</v>
      </c>
      <c r="V676" s="72">
        <v>176.1</v>
      </c>
      <c r="X676" s="72" t="s">
        <v>184</v>
      </c>
      <c r="Y676" s="72" t="s">
        <v>204</v>
      </c>
    </row>
    <row r="677" spans="1:25" x14ac:dyDescent="0.2">
      <c r="A677" s="72">
        <v>15</v>
      </c>
      <c r="B677" s="72" t="s">
        <v>202</v>
      </c>
      <c r="C677" s="72" t="s">
        <v>57</v>
      </c>
      <c r="D677" s="72">
        <v>0.54</v>
      </c>
      <c r="Q677" s="72">
        <v>69078</v>
      </c>
      <c r="R677" s="72">
        <v>4956</v>
      </c>
      <c r="S677" s="72" t="s">
        <v>74</v>
      </c>
      <c r="U677" s="72">
        <v>954797</v>
      </c>
      <c r="V677" s="72">
        <v>244.1</v>
      </c>
      <c r="X677" s="72" t="s">
        <v>184</v>
      </c>
      <c r="Y677" s="72" t="s">
        <v>204</v>
      </c>
    </row>
    <row r="678" spans="1:25" x14ac:dyDescent="0.2">
      <c r="A678" s="72">
        <v>16</v>
      </c>
      <c r="B678" s="72" t="s">
        <v>205</v>
      </c>
      <c r="C678" s="72" t="s">
        <v>58</v>
      </c>
      <c r="D678" s="72">
        <v>0.6</v>
      </c>
      <c r="Q678" s="72">
        <v>9766</v>
      </c>
      <c r="R678" s="72">
        <v>5295</v>
      </c>
      <c r="S678" s="72" t="s">
        <v>73</v>
      </c>
      <c r="U678" s="72">
        <v>87978</v>
      </c>
      <c r="V678" s="72">
        <v>176.2</v>
      </c>
      <c r="X678" s="72" t="s">
        <v>184</v>
      </c>
      <c r="Y678" s="72" t="s">
        <v>206</v>
      </c>
    </row>
    <row r="679" spans="1:25" x14ac:dyDescent="0.2">
      <c r="A679" s="72">
        <v>16</v>
      </c>
      <c r="B679" s="72" t="s">
        <v>205</v>
      </c>
      <c r="C679" s="72" t="s">
        <v>58</v>
      </c>
      <c r="D679" s="72">
        <v>0.6</v>
      </c>
      <c r="Q679" s="72">
        <v>58152</v>
      </c>
      <c r="R679" s="72">
        <v>4953</v>
      </c>
      <c r="S679" s="72" t="s">
        <v>74</v>
      </c>
      <c r="U679" s="72">
        <v>803875</v>
      </c>
      <c r="V679" s="72">
        <v>244.2</v>
      </c>
      <c r="X679" s="72" t="s">
        <v>184</v>
      </c>
      <c r="Y679" s="72" t="s">
        <v>206</v>
      </c>
    </row>
    <row r="680" spans="1:25" x14ac:dyDescent="0.2">
      <c r="A680" s="72">
        <v>17</v>
      </c>
      <c r="B680" s="72" t="s">
        <v>207</v>
      </c>
      <c r="C680" s="72" t="s">
        <v>59</v>
      </c>
      <c r="D680" s="72">
        <v>0.54</v>
      </c>
      <c r="Q680" s="72">
        <v>11933</v>
      </c>
      <c r="R680" s="72">
        <v>5304</v>
      </c>
      <c r="S680" s="72" t="s">
        <v>73</v>
      </c>
      <c r="U680" s="72">
        <v>105535</v>
      </c>
      <c r="V680" s="72">
        <v>176.1</v>
      </c>
      <c r="X680" s="72" t="s">
        <v>184</v>
      </c>
      <c r="Y680" s="72" t="s">
        <v>208</v>
      </c>
    </row>
    <row r="681" spans="1:25" x14ac:dyDescent="0.2">
      <c r="A681" s="72">
        <v>17</v>
      </c>
      <c r="B681" s="72" t="s">
        <v>207</v>
      </c>
      <c r="C681" s="72" t="s">
        <v>59</v>
      </c>
      <c r="D681" s="72">
        <v>0.54</v>
      </c>
      <c r="Q681" s="72">
        <v>69588</v>
      </c>
      <c r="R681" s="72">
        <v>4960</v>
      </c>
      <c r="S681" s="72" t="s">
        <v>74</v>
      </c>
      <c r="U681" s="72">
        <v>960914</v>
      </c>
      <c r="V681" s="72">
        <v>244.1</v>
      </c>
      <c r="X681" s="72" t="s">
        <v>184</v>
      </c>
      <c r="Y681" s="72" t="s">
        <v>208</v>
      </c>
    </row>
    <row r="682" spans="1:25" x14ac:dyDescent="0.2">
      <c r="A682" s="72">
        <v>18</v>
      </c>
      <c r="B682" s="72" t="s">
        <v>209</v>
      </c>
      <c r="C682" s="72" t="s">
        <v>60</v>
      </c>
      <c r="D682" s="72">
        <v>0.57999999999999996</v>
      </c>
      <c r="Q682" s="72">
        <v>10558</v>
      </c>
      <c r="R682" s="72">
        <v>5300</v>
      </c>
      <c r="S682" s="72" t="s">
        <v>73</v>
      </c>
      <c r="U682" s="72">
        <v>93667</v>
      </c>
      <c r="V682" s="72">
        <v>176.1</v>
      </c>
      <c r="X682" s="72" t="s">
        <v>184</v>
      </c>
      <c r="Y682" s="72" t="s">
        <v>210</v>
      </c>
    </row>
    <row r="683" spans="1:25" x14ac:dyDescent="0.2">
      <c r="A683" s="72">
        <v>18</v>
      </c>
      <c r="B683" s="72" t="s">
        <v>209</v>
      </c>
      <c r="C683" s="72" t="s">
        <v>60</v>
      </c>
      <c r="D683" s="72">
        <v>0.57999999999999996</v>
      </c>
      <c r="Q683" s="72">
        <v>64519</v>
      </c>
      <c r="R683" s="72">
        <v>4959</v>
      </c>
      <c r="S683" s="72" t="s">
        <v>74</v>
      </c>
      <c r="U683" s="72">
        <v>890218</v>
      </c>
      <c r="V683" s="72">
        <v>244.1</v>
      </c>
      <c r="X683" s="72" t="s">
        <v>184</v>
      </c>
      <c r="Y683" s="72" t="s">
        <v>210</v>
      </c>
    </row>
    <row r="684" spans="1:25" x14ac:dyDescent="0.2">
      <c r="A684" s="72">
        <v>19</v>
      </c>
      <c r="B684" s="72" t="s">
        <v>211</v>
      </c>
      <c r="C684" s="72" t="s">
        <v>61</v>
      </c>
      <c r="D684" s="72">
        <v>0.57999999999999996</v>
      </c>
      <c r="Q684" s="72">
        <v>10122</v>
      </c>
      <c r="R684" s="72">
        <v>5303</v>
      </c>
      <c r="S684" s="72" t="s">
        <v>73</v>
      </c>
      <c r="U684" s="72">
        <v>90211</v>
      </c>
      <c r="V684" s="72">
        <v>176.1</v>
      </c>
      <c r="X684" s="72" t="s">
        <v>184</v>
      </c>
      <c r="Y684" s="72" t="s">
        <v>212</v>
      </c>
    </row>
    <row r="685" spans="1:25" x14ac:dyDescent="0.2">
      <c r="A685" s="72">
        <v>19</v>
      </c>
      <c r="B685" s="72" t="s">
        <v>211</v>
      </c>
      <c r="C685" s="72" t="s">
        <v>61</v>
      </c>
      <c r="D685" s="72">
        <v>0.57999999999999996</v>
      </c>
      <c r="Q685" s="72">
        <v>61362</v>
      </c>
      <c r="R685" s="72">
        <v>4958</v>
      </c>
      <c r="S685" s="72" t="s">
        <v>74</v>
      </c>
      <c r="U685" s="72">
        <v>846120</v>
      </c>
      <c r="V685" s="72">
        <v>245.1</v>
      </c>
      <c r="X685" s="72" t="s">
        <v>184</v>
      </c>
      <c r="Y685" s="72" t="s">
        <v>212</v>
      </c>
    </row>
    <row r="686" spans="1:25" x14ac:dyDescent="0.2">
      <c r="A686" s="72">
        <v>20</v>
      </c>
      <c r="B686" s="72" t="s">
        <v>213</v>
      </c>
      <c r="C686" s="72" t="s">
        <v>62</v>
      </c>
      <c r="D686" s="72">
        <v>0.56999999999999995</v>
      </c>
      <c r="Q686" s="72">
        <v>12741</v>
      </c>
      <c r="R686" s="72">
        <v>5304</v>
      </c>
      <c r="S686" s="72" t="s">
        <v>73</v>
      </c>
      <c r="U686" s="72">
        <v>112476</v>
      </c>
      <c r="V686" s="72">
        <v>176.1</v>
      </c>
      <c r="X686" s="72" t="s">
        <v>184</v>
      </c>
      <c r="Y686" s="72" t="s">
        <v>214</v>
      </c>
    </row>
    <row r="687" spans="1:25" x14ac:dyDescent="0.2">
      <c r="A687" s="72">
        <v>20</v>
      </c>
      <c r="B687" s="72" t="s">
        <v>213</v>
      </c>
      <c r="C687" s="72" t="s">
        <v>62</v>
      </c>
      <c r="D687" s="72">
        <v>0.56999999999999995</v>
      </c>
      <c r="Q687" s="72">
        <v>78536</v>
      </c>
      <c r="R687" s="72">
        <v>4960</v>
      </c>
      <c r="S687" s="72" t="s">
        <v>74</v>
      </c>
      <c r="U687" s="72">
        <v>1088847</v>
      </c>
      <c r="V687" s="72">
        <v>244.1</v>
      </c>
      <c r="X687" s="72" t="s">
        <v>184</v>
      </c>
      <c r="Y687" s="72" t="s">
        <v>214</v>
      </c>
    </row>
    <row r="688" spans="1:25" x14ac:dyDescent="0.2">
      <c r="A688" s="72">
        <v>21</v>
      </c>
      <c r="B688" s="72" t="s">
        <v>215</v>
      </c>
      <c r="C688" s="72" t="s">
        <v>63</v>
      </c>
      <c r="D688" s="72">
        <v>0.59</v>
      </c>
      <c r="Q688" s="72">
        <v>12612</v>
      </c>
      <c r="R688" s="72">
        <v>5303</v>
      </c>
      <c r="S688" s="72" t="s">
        <v>73</v>
      </c>
      <c r="U688" s="72">
        <v>111842</v>
      </c>
      <c r="V688" s="72">
        <v>176.1</v>
      </c>
      <c r="X688" s="72" t="s">
        <v>184</v>
      </c>
      <c r="Y688" s="72" t="s">
        <v>216</v>
      </c>
    </row>
    <row r="689" spans="1:25" x14ac:dyDescent="0.2">
      <c r="A689" s="72">
        <v>21</v>
      </c>
      <c r="B689" s="72" t="s">
        <v>215</v>
      </c>
      <c r="C689" s="72" t="s">
        <v>63</v>
      </c>
      <c r="D689" s="72">
        <v>0.59</v>
      </c>
      <c r="Q689" s="72">
        <v>77102</v>
      </c>
      <c r="R689" s="72">
        <v>4958</v>
      </c>
      <c r="S689" s="72" t="s">
        <v>74</v>
      </c>
      <c r="U689" s="72">
        <v>1069450</v>
      </c>
      <c r="V689" s="72">
        <v>244.1</v>
      </c>
      <c r="X689" s="72" t="s">
        <v>184</v>
      </c>
      <c r="Y689" s="72" t="s">
        <v>216</v>
      </c>
    </row>
    <row r="690" spans="1:25" x14ac:dyDescent="0.2">
      <c r="A690" s="72">
        <v>22</v>
      </c>
      <c r="B690" s="72" t="s">
        <v>17</v>
      </c>
      <c r="C690" s="72" t="s">
        <v>64</v>
      </c>
      <c r="D690" s="72">
        <v>0.46660000000000001</v>
      </c>
      <c r="Q690" s="72">
        <v>12530</v>
      </c>
      <c r="R690" s="72">
        <v>5164</v>
      </c>
      <c r="S690" s="72" t="s">
        <v>73</v>
      </c>
      <c r="U690" s="72">
        <v>119508</v>
      </c>
      <c r="V690" s="72">
        <v>168.1</v>
      </c>
      <c r="X690" s="72" t="s">
        <v>184</v>
      </c>
      <c r="Y690" s="72" t="s">
        <v>217</v>
      </c>
    </row>
    <row r="691" spans="1:25" x14ac:dyDescent="0.2">
      <c r="A691" s="72">
        <v>22</v>
      </c>
      <c r="B691" s="72" t="s">
        <v>17</v>
      </c>
      <c r="C691" s="72" t="s">
        <v>64</v>
      </c>
      <c r="D691" s="72">
        <v>0.46660000000000001</v>
      </c>
      <c r="Q691" s="72">
        <v>61294</v>
      </c>
      <c r="R691" s="72">
        <v>4947</v>
      </c>
      <c r="S691" s="72" t="s">
        <v>74</v>
      </c>
      <c r="U691" s="72">
        <v>877989</v>
      </c>
      <c r="V691" s="72">
        <v>237.1</v>
      </c>
      <c r="X691" s="72" t="s">
        <v>184</v>
      </c>
      <c r="Y691" s="72" t="s">
        <v>217</v>
      </c>
    </row>
    <row r="692" spans="1:25" x14ac:dyDescent="0.2">
      <c r="A692" s="72">
        <v>23</v>
      </c>
      <c r="B692" s="72" t="s">
        <v>17</v>
      </c>
      <c r="C692" s="72" t="s">
        <v>14</v>
      </c>
      <c r="D692" s="72">
        <v>0.62290000000000001</v>
      </c>
      <c r="Q692" s="72">
        <v>16612</v>
      </c>
      <c r="R692" s="72">
        <v>5166</v>
      </c>
      <c r="S692" s="72" t="s">
        <v>73</v>
      </c>
      <c r="U692" s="72">
        <v>156836</v>
      </c>
      <c r="V692" s="72">
        <v>168.1</v>
      </c>
      <c r="X692" s="72" t="s">
        <v>184</v>
      </c>
      <c r="Y692" s="72" t="s">
        <v>218</v>
      </c>
    </row>
    <row r="693" spans="1:25" x14ac:dyDescent="0.2">
      <c r="A693" s="72">
        <v>23</v>
      </c>
      <c r="B693" s="72" t="s">
        <v>17</v>
      </c>
      <c r="C693" s="72" t="s">
        <v>14</v>
      </c>
      <c r="D693" s="72">
        <v>0.62290000000000001</v>
      </c>
      <c r="Q693" s="72">
        <v>79522</v>
      </c>
      <c r="R693" s="72">
        <v>4948</v>
      </c>
      <c r="S693" s="72" t="s">
        <v>74</v>
      </c>
      <c r="U693" s="72">
        <v>1147817</v>
      </c>
      <c r="V693" s="72">
        <v>236.1</v>
      </c>
      <c r="X693" s="72" t="s">
        <v>184</v>
      </c>
      <c r="Y693" s="72" t="s">
        <v>218</v>
      </c>
    </row>
    <row r="694" spans="1:25" x14ac:dyDescent="0.2">
      <c r="A694" s="72">
        <v>24</v>
      </c>
      <c r="B694" s="72" t="s">
        <v>12</v>
      </c>
      <c r="C694" s="72" t="s">
        <v>15</v>
      </c>
      <c r="D694" s="72">
        <v>0.53</v>
      </c>
      <c r="Q694" s="72">
        <v>14891</v>
      </c>
      <c r="R694" s="72">
        <v>5158</v>
      </c>
      <c r="S694" s="72" t="s">
        <v>73</v>
      </c>
      <c r="U694" s="72">
        <v>141604</v>
      </c>
      <c r="V694" s="72">
        <v>168.1</v>
      </c>
      <c r="X694" s="72" t="s">
        <v>184</v>
      </c>
      <c r="Y694" s="72" t="s">
        <v>219</v>
      </c>
    </row>
    <row r="695" spans="1:25" x14ac:dyDescent="0.2">
      <c r="A695" s="72">
        <v>24</v>
      </c>
      <c r="B695" s="72" t="s">
        <v>12</v>
      </c>
      <c r="C695" s="72" t="s">
        <v>15</v>
      </c>
      <c r="D695" s="72">
        <v>0.53</v>
      </c>
      <c r="Q695" s="72">
        <v>71853</v>
      </c>
      <c r="R695" s="72">
        <v>4946</v>
      </c>
      <c r="S695" s="72" t="s">
        <v>74</v>
      </c>
      <c r="U695" s="72">
        <v>1036065</v>
      </c>
      <c r="V695" s="72">
        <v>236.1</v>
      </c>
      <c r="X695" s="72" t="s">
        <v>184</v>
      </c>
      <c r="Y695" s="72" t="s">
        <v>219</v>
      </c>
    </row>
    <row r="696" spans="1:25" x14ac:dyDescent="0.2">
      <c r="A696" s="72">
        <v>25</v>
      </c>
      <c r="B696" s="72" t="s">
        <v>12</v>
      </c>
      <c r="C696" s="72" t="s">
        <v>16</v>
      </c>
      <c r="D696" s="72">
        <v>0.62</v>
      </c>
      <c r="Q696" s="72">
        <v>10735</v>
      </c>
      <c r="R696" s="72">
        <v>5154</v>
      </c>
      <c r="S696" s="72" t="s">
        <v>73</v>
      </c>
      <c r="U696" s="72">
        <v>104014</v>
      </c>
      <c r="V696" s="72">
        <v>168.1</v>
      </c>
      <c r="X696" s="72" t="s">
        <v>184</v>
      </c>
      <c r="Y696" s="72" t="s">
        <v>220</v>
      </c>
    </row>
    <row r="697" spans="1:25" x14ac:dyDescent="0.2">
      <c r="A697" s="72">
        <v>25</v>
      </c>
      <c r="B697" s="72" t="s">
        <v>12</v>
      </c>
      <c r="C697" s="72" t="s">
        <v>16</v>
      </c>
      <c r="D697" s="72">
        <v>0.62</v>
      </c>
      <c r="Q697" s="72">
        <v>53202</v>
      </c>
      <c r="R697" s="72">
        <v>4944</v>
      </c>
      <c r="S697" s="72" t="s">
        <v>74</v>
      </c>
      <c r="U697" s="72">
        <v>760918</v>
      </c>
      <c r="V697" s="72">
        <v>237.1</v>
      </c>
      <c r="X697" s="72" t="s">
        <v>184</v>
      </c>
      <c r="Y697" s="72" t="s">
        <v>220</v>
      </c>
    </row>
    <row r="698" spans="1:25" x14ac:dyDescent="0.2">
      <c r="A698" s="72">
        <v>26</v>
      </c>
      <c r="B698" s="72" t="s">
        <v>221</v>
      </c>
      <c r="C698" s="72" t="s">
        <v>18</v>
      </c>
      <c r="D698" s="72">
        <v>0.61</v>
      </c>
      <c r="Q698" s="72">
        <v>11287</v>
      </c>
      <c r="R698" s="72">
        <v>5293</v>
      </c>
      <c r="S698" s="72" t="s">
        <v>73</v>
      </c>
      <c r="U698" s="72">
        <v>103393</v>
      </c>
      <c r="V698" s="72">
        <v>176.1</v>
      </c>
      <c r="X698" s="72" t="s">
        <v>184</v>
      </c>
      <c r="Y698" s="72" t="s">
        <v>222</v>
      </c>
    </row>
    <row r="699" spans="1:25" x14ac:dyDescent="0.2">
      <c r="A699" s="72">
        <v>26</v>
      </c>
      <c r="B699" s="72" t="s">
        <v>221</v>
      </c>
      <c r="C699" s="72" t="s">
        <v>18</v>
      </c>
      <c r="D699" s="72">
        <v>0.61</v>
      </c>
      <c r="Q699" s="72">
        <v>68947</v>
      </c>
      <c r="R699" s="72">
        <v>4954</v>
      </c>
      <c r="S699" s="72" t="s">
        <v>74</v>
      </c>
      <c r="U699" s="72">
        <v>952893</v>
      </c>
      <c r="V699" s="72">
        <v>244.1</v>
      </c>
      <c r="X699" s="72" t="s">
        <v>184</v>
      </c>
      <c r="Y699" s="72" t="s">
        <v>222</v>
      </c>
    </row>
    <row r="700" spans="1:25" x14ac:dyDescent="0.2">
      <c r="A700" s="72">
        <v>27</v>
      </c>
      <c r="B700" s="72" t="s">
        <v>223</v>
      </c>
      <c r="C700" s="72" t="s">
        <v>19</v>
      </c>
      <c r="D700" s="72">
        <v>0.48</v>
      </c>
      <c r="Q700" s="72">
        <v>10204</v>
      </c>
      <c r="R700" s="72">
        <v>5288</v>
      </c>
      <c r="S700" s="72" t="s">
        <v>73</v>
      </c>
      <c r="U700" s="72">
        <v>91231</v>
      </c>
      <c r="V700" s="72">
        <v>176.1</v>
      </c>
      <c r="X700" s="72" t="s">
        <v>184</v>
      </c>
      <c r="Y700" s="72" t="s">
        <v>224</v>
      </c>
    </row>
    <row r="701" spans="1:25" x14ac:dyDescent="0.2">
      <c r="A701" s="72">
        <v>27</v>
      </c>
      <c r="B701" s="72" t="s">
        <v>223</v>
      </c>
      <c r="C701" s="72" t="s">
        <v>19</v>
      </c>
      <c r="D701" s="72">
        <v>0.48</v>
      </c>
      <c r="Q701" s="72">
        <v>63341</v>
      </c>
      <c r="R701" s="72">
        <v>4950</v>
      </c>
      <c r="S701" s="72" t="s">
        <v>74</v>
      </c>
      <c r="U701" s="72">
        <v>872375</v>
      </c>
      <c r="V701" s="72">
        <v>244.1</v>
      </c>
      <c r="X701" s="72" t="s">
        <v>184</v>
      </c>
      <c r="Y701" s="72" t="s">
        <v>224</v>
      </c>
    </row>
    <row r="702" spans="1:25" x14ac:dyDescent="0.2">
      <c r="A702" s="72">
        <v>28</v>
      </c>
      <c r="B702" s="72" t="s">
        <v>225</v>
      </c>
      <c r="C702" s="72" t="s">
        <v>20</v>
      </c>
      <c r="D702" s="72">
        <v>0.47</v>
      </c>
      <c r="Q702" s="72">
        <v>9177</v>
      </c>
      <c r="R702" s="72">
        <v>5301</v>
      </c>
      <c r="S702" s="72" t="s">
        <v>73</v>
      </c>
      <c r="U702" s="72">
        <v>82477</v>
      </c>
      <c r="V702" s="72">
        <v>176.1</v>
      </c>
      <c r="X702" s="72" t="s">
        <v>184</v>
      </c>
      <c r="Y702" s="72" t="s">
        <v>226</v>
      </c>
    </row>
    <row r="703" spans="1:25" x14ac:dyDescent="0.2">
      <c r="A703" s="72">
        <v>28</v>
      </c>
      <c r="B703" s="72" t="s">
        <v>225</v>
      </c>
      <c r="C703" s="72" t="s">
        <v>20</v>
      </c>
      <c r="D703" s="72">
        <v>0.47</v>
      </c>
      <c r="Q703" s="72">
        <v>59251</v>
      </c>
      <c r="R703" s="72">
        <v>4958</v>
      </c>
      <c r="S703" s="72" t="s">
        <v>74</v>
      </c>
      <c r="U703" s="72">
        <v>815690</v>
      </c>
      <c r="V703" s="72">
        <v>245.1</v>
      </c>
      <c r="X703" s="72" t="s">
        <v>184</v>
      </c>
      <c r="Y703" s="72" t="s">
        <v>226</v>
      </c>
    </row>
    <row r="704" spans="1:25" x14ac:dyDescent="0.2">
      <c r="A704" s="72">
        <v>29</v>
      </c>
      <c r="B704" s="72" t="s">
        <v>227</v>
      </c>
      <c r="C704" s="72" t="s">
        <v>21</v>
      </c>
      <c r="D704" s="72">
        <v>0.52</v>
      </c>
      <c r="Q704" s="72">
        <v>12979</v>
      </c>
      <c r="R704" s="72">
        <v>5305</v>
      </c>
      <c r="S704" s="72" t="s">
        <v>73</v>
      </c>
      <c r="U704" s="72">
        <v>115887</v>
      </c>
      <c r="V704" s="72">
        <v>176.1</v>
      </c>
      <c r="X704" s="72" t="s">
        <v>184</v>
      </c>
      <c r="Y704" s="72" t="s">
        <v>228</v>
      </c>
    </row>
    <row r="705" spans="1:25" x14ac:dyDescent="0.2">
      <c r="A705" s="72">
        <v>29</v>
      </c>
      <c r="B705" s="72" t="s">
        <v>227</v>
      </c>
      <c r="C705" s="72" t="s">
        <v>21</v>
      </c>
      <c r="D705" s="72">
        <v>0.52</v>
      </c>
      <c r="Q705" s="72">
        <v>79452</v>
      </c>
      <c r="R705" s="72">
        <v>4963</v>
      </c>
      <c r="S705" s="72" t="s">
        <v>74</v>
      </c>
      <c r="U705" s="72">
        <v>1101223</v>
      </c>
      <c r="V705" s="72">
        <v>244.1</v>
      </c>
      <c r="X705" s="72" t="s">
        <v>184</v>
      </c>
      <c r="Y705" s="72" t="s">
        <v>228</v>
      </c>
    </row>
    <row r="706" spans="1:25" x14ac:dyDescent="0.2">
      <c r="A706" s="72">
        <v>30</v>
      </c>
      <c r="B706" s="72" t="s">
        <v>229</v>
      </c>
      <c r="C706" s="72" t="s">
        <v>22</v>
      </c>
      <c r="D706" s="72">
        <v>0.45</v>
      </c>
      <c r="Q706" s="72">
        <v>8729</v>
      </c>
      <c r="R706" s="72">
        <v>5299</v>
      </c>
      <c r="S706" s="72" t="s">
        <v>73</v>
      </c>
      <c r="U706" s="72">
        <v>78656</v>
      </c>
      <c r="V706" s="72">
        <v>176.1</v>
      </c>
      <c r="X706" s="72" t="s">
        <v>184</v>
      </c>
      <c r="Y706" s="72" t="s">
        <v>230</v>
      </c>
    </row>
    <row r="707" spans="1:25" x14ac:dyDescent="0.2">
      <c r="A707" s="72">
        <v>30</v>
      </c>
      <c r="B707" s="72" t="s">
        <v>229</v>
      </c>
      <c r="C707" s="72" t="s">
        <v>22</v>
      </c>
      <c r="D707" s="72">
        <v>0.45</v>
      </c>
      <c r="Q707" s="72">
        <v>54321</v>
      </c>
      <c r="R707" s="72">
        <v>4955</v>
      </c>
      <c r="S707" s="72" t="s">
        <v>74</v>
      </c>
      <c r="U707" s="72">
        <v>746117</v>
      </c>
      <c r="V707" s="72">
        <v>245.1</v>
      </c>
      <c r="X707" s="72" t="s">
        <v>184</v>
      </c>
      <c r="Y707" s="72" t="s">
        <v>230</v>
      </c>
    </row>
    <row r="708" spans="1:25" x14ac:dyDescent="0.2">
      <c r="A708" s="72">
        <v>31</v>
      </c>
      <c r="B708" s="72" t="s">
        <v>231</v>
      </c>
      <c r="C708" s="72" t="s">
        <v>92</v>
      </c>
      <c r="D708" s="72">
        <v>0.56999999999999995</v>
      </c>
      <c r="Q708" s="72">
        <v>9115</v>
      </c>
      <c r="R708" s="72">
        <v>5307</v>
      </c>
      <c r="S708" s="72" t="s">
        <v>73</v>
      </c>
      <c r="U708" s="72">
        <v>81707</v>
      </c>
      <c r="V708" s="72">
        <v>176.1</v>
      </c>
      <c r="X708" s="72" t="s">
        <v>184</v>
      </c>
      <c r="Y708" s="72" t="s">
        <v>232</v>
      </c>
    </row>
    <row r="709" spans="1:25" x14ac:dyDescent="0.2">
      <c r="A709" s="72">
        <v>31</v>
      </c>
      <c r="B709" s="72" t="s">
        <v>231</v>
      </c>
      <c r="C709" s="72" t="s">
        <v>92</v>
      </c>
      <c r="D709" s="72">
        <v>0.56999999999999995</v>
      </c>
      <c r="Q709" s="72">
        <v>54194</v>
      </c>
      <c r="R709" s="72">
        <v>4957</v>
      </c>
      <c r="S709" s="72" t="s">
        <v>74</v>
      </c>
      <c r="U709" s="72">
        <v>746179</v>
      </c>
      <c r="V709" s="72">
        <v>245.1</v>
      </c>
      <c r="X709" s="72" t="s">
        <v>184</v>
      </c>
      <c r="Y709" s="72" t="s">
        <v>232</v>
      </c>
    </row>
    <row r="710" spans="1:25" x14ac:dyDescent="0.2">
      <c r="A710" s="72">
        <v>32</v>
      </c>
      <c r="B710" s="72" t="s">
        <v>233</v>
      </c>
      <c r="C710" s="72" t="s">
        <v>93</v>
      </c>
      <c r="D710" s="72">
        <v>0.48</v>
      </c>
      <c r="Q710" s="72">
        <v>9076</v>
      </c>
      <c r="R710" s="72">
        <v>5302</v>
      </c>
      <c r="S710" s="72" t="s">
        <v>73</v>
      </c>
      <c r="U710" s="72">
        <v>81372</v>
      </c>
      <c r="V710" s="72">
        <v>176.1</v>
      </c>
      <c r="X710" s="72" t="s">
        <v>184</v>
      </c>
      <c r="Y710" s="72" t="s">
        <v>234</v>
      </c>
    </row>
    <row r="711" spans="1:25" x14ac:dyDescent="0.2">
      <c r="A711" s="72">
        <v>32</v>
      </c>
      <c r="B711" s="72" t="s">
        <v>233</v>
      </c>
      <c r="C711" s="72" t="s">
        <v>93</v>
      </c>
      <c r="D711" s="72">
        <v>0.48</v>
      </c>
      <c r="Q711" s="72">
        <v>55844</v>
      </c>
      <c r="R711" s="72">
        <v>4955</v>
      </c>
      <c r="S711" s="72" t="s">
        <v>74</v>
      </c>
      <c r="U711" s="72">
        <v>768361</v>
      </c>
      <c r="V711" s="72">
        <v>245.1</v>
      </c>
      <c r="X711" s="72" t="s">
        <v>184</v>
      </c>
      <c r="Y711" s="72" t="s">
        <v>234</v>
      </c>
    </row>
    <row r="712" spans="1:25" x14ac:dyDescent="0.2">
      <c r="A712" s="72">
        <v>33</v>
      </c>
      <c r="B712" s="72" t="s">
        <v>235</v>
      </c>
      <c r="C712" s="72" t="s">
        <v>94</v>
      </c>
      <c r="D712" s="72">
        <v>0.51</v>
      </c>
      <c r="Q712" s="72">
        <v>8387</v>
      </c>
      <c r="R712" s="72">
        <v>5297</v>
      </c>
      <c r="S712" s="72" t="s">
        <v>73</v>
      </c>
      <c r="U712" s="72">
        <v>76285</v>
      </c>
      <c r="V712" s="72">
        <v>176.1</v>
      </c>
      <c r="X712" s="72" t="s">
        <v>184</v>
      </c>
      <c r="Y712" s="72" t="s">
        <v>236</v>
      </c>
    </row>
    <row r="713" spans="1:25" x14ac:dyDescent="0.2">
      <c r="A713" s="72">
        <v>33</v>
      </c>
      <c r="B713" s="72" t="s">
        <v>235</v>
      </c>
      <c r="C713" s="72" t="s">
        <v>94</v>
      </c>
      <c r="D713" s="72">
        <v>0.51</v>
      </c>
      <c r="Q713" s="72">
        <v>52747</v>
      </c>
      <c r="R713" s="72">
        <v>4959</v>
      </c>
      <c r="S713" s="72" t="s">
        <v>74</v>
      </c>
      <c r="U713" s="72">
        <v>723309</v>
      </c>
      <c r="V713" s="72">
        <v>245.1</v>
      </c>
      <c r="X713" s="72" t="s">
        <v>184</v>
      </c>
      <c r="Y713" s="72" t="s">
        <v>236</v>
      </c>
    </row>
    <row r="714" spans="1:25" x14ac:dyDescent="0.2">
      <c r="A714" s="72">
        <v>34</v>
      </c>
      <c r="B714" s="72" t="s">
        <v>237</v>
      </c>
      <c r="C714" s="72" t="s">
        <v>95</v>
      </c>
      <c r="D714" s="72">
        <v>0.54</v>
      </c>
      <c r="Q714" s="72">
        <v>8239</v>
      </c>
      <c r="R714" s="72">
        <v>5304</v>
      </c>
      <c r="S714" s="72" t="s">
        <v>73</v>
      </c>
      <c r="U714" s="72">
        <v>74516</v>
      </c>
      <c r="V714" s="72">
        <v>176.1</v>
      </c>
      <c r="X714" s="72" t="s">
        <v>184</v>
      </c>
      <c r="Y714" s="72" t="s">
        <v>238</v>
      </c>
    </row>
    <row r="715" spans="1:25" x14ac:dyDescent="0.2">
      <c r="A715" s="72">
        <v>34</v>
      </c>
      <c r="B715" s="72" t="s">
        <v>237</v>
      </c>
      <c r="C715" s="72" t="s">
        <v>95</v>
      </c>
      <c r="D715" s="72">
        <v>0.54</v>
      </c>
      <c r="Q715" s="72">
        <v>52235</v>
      </c>
      <c r="R715" s="72">
        <v>4961</v>
      </c>
      <c r="S715" s="72" t="s">
        <v>74</v>
      </c>
      <c r="U715" s="72">
        <v>716786</v>
      </c>
      <c r="V715" s="72">
        <v>245.1</v>
      </c>
      <c r="X715" s="72" t="s">
        <v>184</v>
      </c>
      <c r="Y715" s="72" t="s">
        <v>238</v>
      </c>
    </row>
    <row r="716" spans="1:25" x14ac:dyDescent="0.2">
      <c r="A716" s="72">
        <v>35</v>
      </c>
      <c r="B716" s="72" t="s">
        <v>239</v>
      </c>
      <c r="C716" s="72" t="s">
        <v>96</v>
      </c>
      <c r="D716" s="72">
        <v>0.53</v>
      </c>
      <c r="Q716" s="72">
        <v>9846</v>
      </c>
      <c r="R716" s="72">
        <v>5300</v>
      </c>
      <c r="S716" s="72" t="s">
        <v>73</v>
      </c>
      <c r="U716" s="72">
        <v>88752</v>
      </c>
      <c r="V716" s="72">
        <v>176.2</v>
      </c>
      <c r="X716" s="72" t="s">
        <v>184</v>
      </c>
      <c r="Y716" s="72" t="s">
        <v>240</v>
      </c>
    </row>
    <row r="717" spans="1:25" x14ac:dyDescent="0.2">
      <c r="A717" s="72">
        <v>35</v>
      </c>
      <c r="B717" s="72" t="s">
        <v>239</v>
      </c>
      <c r="C717" s="72" t="s">
        <v>96</v>
      </c>
      <c r="D717" s="72">
        <v>0.53</v>
      </c>
      <c r="Q717" s="72">
        <v>61941</v>
      </c>
      <c r="R717" s="72">
        <v>4953</v>
      </c>
      <c r="S717" s="72" t="s">
        <v>74</v>
      </c>
      <c r="U717" s="72">
        <v>853417</v>
      </c>
      <c r="V717" s="72">
        <v>245.2</v>
      </c>
      <c r="X717" s="72" t="s">
        <v>184</v>
      </c>
      <c r="Y717" s="72" t="s">
        <v>240</v>
      </c>
    </row>
    <row r="718" spans="1:25" x14ac:dyDescent="0.2">
      <c r="A718" s="72">
        <v>36</v>
      </c>
      <c r="B718" s="72" t="s">
        <v>241</v>
      </c>
      <c r="C718" s="72" t="s">
        <v>97</v>
      </c>
      <c r="D718" s="72">
        <v>0.53</v>
      </c>
      <c r="Q718" s="72">
        <v>11001</v>
      </c>
      <c r="R718" s="72">
        <v>5298</v>
      </c>
      <c r="S718" s="72" t="s">
        <v>73</v>
      </c>
      <c r="U718" s="72">
        <v>98136</v>
      </c>
      <c r="V718" s="72">
        <v>176.1</v>
      </c>
      <c r="X718" s="72" t="s">
        <v>184</v>
      </c>
      <c r="Y718" s="72" t="s">
        <v>242</v>
      </c>
    </row>
    <row r="719" spans="1:25" x14ac:dyDescent="0.2">
      <c r="A719" s="72">
        <v>36</v>
      </c>
      <c r="B719" s="72" t="s">
        <v>241</v>
      </c>
      <c r="C719" s="72" t="s">
        <v>97</v>
      </c>
      <c r="D719" s="72">
        <v>0.53</v>
      </c>
      <c r="Q719" s="72">
        <v>66094</v>
      </c>
      <c r="R719" s="72">
        <v>4954</v>
      </c>
      <c r="S719" s="72" t="s">
        <v>74</v>
      </c>
      <c r="U719" s="72">
        <v>912872</v>
      </c>
      <c r="V719" s="72">
        <v>245.1</v>
      </c>
      <c r="X719" s="72" t="s">
        <v>184</v>
      </c>
      <c r="Y719" s="72" t="s">
        <v>242</v>
      </c>
    </row>
    <row r="720" spans="1:25" x14ac:dyDescent="0.2">
      <c r="A720" s="72">
        <v>37</v>
      </c>
      <c r="B720" s="72" t="s">
        <v>243</v>
      </c>
      <c r="C720" s="72" t="s">
        <v>98</v>
      </c>
      <c r="D720" s="72">
        <v>0.59</v>
      </c>
      <c r="Q720" s="72">
        <v>11119</v>
      </c>
      <c r="R720" s="72">
        <v>5302</v>
      </c>
      <c r="S720" s="72" t="s">
        <v>73</v>
      </c>
      <c r="U720" s="72">
        <v>99267</v>
      </c>
      <c r="V720" s="72">
        <v>176.1</v>
      </c>
      <c r="X720" s="72" t="s">
        <v>184</v>
      </c>
      <c r="Y720" s="72" t="s">
        <v>244</v>
      </c>
    </row>
    <row r="721" spans="1:25" x14ac:dyDescent="0.2">
      <c r="A721" s="72">
        <v>37</v>
      </c>
      <c r="B721" s="72" t="s">
        <v>243</v>
      </c>
      <c r="C721" s="72" t="s">
        <v>98</v>
      </c>
      <c r="D721" s="72">
        <v>0.59</v>
      </c>
      <c r="Q721" s="72">
        <v>68056</v>
      </c>
      <c r="R721" s="72">
        <v>4957</v>
      </c>
      <c r="S721" s="72" t="s">
        <v>74</v>
      </c>
      <c r="U721" s="72">
        <v>939624</v>
      </c>
      <c r="V721" s="72">
        <v>244.1</v>
      </c>
      <c r="X721" s="72" t="s">
        <v>184</v>
      </c>
      <c r="Y721" s="72" t="s">
        <v>244</v>
      </c>
    </row>
    <row r="722" spans="1:25" x14ac:dyDescent="0.2">
      <c r="A722" s="72">
        <v>38</v>
      </c>
      <c r="B722" s="72" t="s">
        <v>245</v>
      </c>
      <c r="C722" s="72" t="s">
        <v>99</v>
      </c>
      <c r="D722" s="72">
        <v>0.59</v>
      </c>
      <c r="Q722" s="72">
        <v>8781</v>
      </c>
      <c r="R722" s="72">
        <v>5300</v>
      </c>
      <c r="S722" s="72" t="s">
        <v>73</v>
      </c>
      <c r="U722" s="72">
        <v>79889</v>
      </c>
      <c r="V722" s="72">
        <v>176.1</v>
      </c>
      <c r="X722" s="72" t="s">
        <v>184</v>
      </c>
      <c r="Y722" s="72" t="s">
        <v>246</v>
      </c>
    </row>
    <row r="723" spans="1:25" x14ac:dyDescent="0.2">
      <c r="A723" s="72">
        <v>38</v>
      </c>
      <c r="B723" s="72" t="s">
        <v>245</v>
      </c>
      <c r="C723" s="72" t="s">
        <v>99</v>
      </c>
      <c r="D723" s="72">
        <v>0.59</v>
      </c>
      <c r="Q723" s="72">
        <v>55292</v>
      </c>
      <c r="R723" s="72">
        <v>4958</v>
      </c>
      <c r="S723" s="72" t="s">
        <v>74</v>
      </c>
      <c r="U723" s="72">
        <v>760393</v>
      </c>
      <c r="V723" s="72">
        <v>245.1</v>
      </c>
      <c r="X723" s="72" t="s">
        <v>184</v>
      </c>
      <c r="Y723" s="72" t="s">
        <v>246</v>
      </c>
    </row>
    <row r="724" spans="1:25" x14ac:dyDescent="0.2">
      <c r="A724" s="72">
        <v>39</v>
      </c>
      <c r="B724" s="72" t="s">
        <v>247</v>
      </c>
      <c r="C724" s="72" t="s">
        <v>100</v>
      </c>
      <c r="D724" s="72">
        <v>0.5</v>
      </c>
      <c r="Q724" s="72">
        <v>8377</v>
      </c>
      <c r="R724" s="72">
        <v>5300</v>
      </c>
      <c r="S724" s="72" t="s">
        <v>73</v>
      </c>
      <c r="U724" s="72">
        <v>76302</v>
      </c>
      <c r="V724" s="72">
        <v>176.1</v>
      </c>
      <c r="X724" s="72" t="s">
        <v>184</v>
      </c>
      <c r="Y724" s="72" t="s">
        <v>248</v>
      </c>
    </row>
    <row r="725" spans="1:25" x14ac:dyDescent="0.2">
      <c r="A725" s="72">
        <v>39</v>
      </c>
      <c r="B725" s="72" t="s">
        <v>247</v>
      </c>
      <c r="C725" s="72" t="s">
        <v>100</v>
      </c>
      <c r="D725" s="72">
        <v>0.5</v>
      </c>
      <c r="Q725" s="72">
        <v>56019</v>
      </c>
      <c r="R725" s="72">
        <v>4959</v>
      </c>
      <c r="S725" s="72" t="s">
        <v>74</v>
      </c>
      <c r="U725" s="72">
        <v>772131</v>
      </c>
      <c r="V725" s="72">
        <v>245.1</v>
      </c>
      <c r="X725" s="72" t="s">
        <v>184</v>
      </c>
      <c r="Y725" s="72" t="s">
        <v>248</v>
      </c>
    </row>
    <row r="726" spans="1:25" x14ac:dyDescent="0.2">
      <c r="A726" s="72">
        <v>40</v>
      </c>
      <c r="B726" s="72" t="s">
        <v>249</v>
      </c>
      <c r="C726" s="72" t="s">
        <v>101</v>
      </c>
      <c r="D726" s="72">
        <v>0.6</v>
      </c>
      <c r="Q726" s="72">
        <v>8378</v>
      </c>
      <c r="R726" s="72">
        <v>5301</v>
      </c>
      <c r="S726" s="72" t="s">
        <v>73</v>
      </c>
      <c r="U726" s="72">
        <v>75593</v>
      </c>
      <c r="V726" s="72">
        <v>176.1</v>
      </c>
      <c r="X726" s="72" t="s">
        <v>184</v>
      </c>
      <c r="Y726" s="72" t="s">
        <v>250</v>
      </c>
    </row>
    <row r="727" spans="1:25" x14ac:dyDescent="0.2">
      <c r="A727" s="72">
        <v>40</v>
      </c>
      <c r="B727" s="72" t="s">
        <v>249</v>
      </c>
      <c r="C727" s="72" t="s">
        <v>101</v>
      </c>
      <c r="D727" s="72">
        <v>0.6</v>
      </c>
      <c r="Q727" s="72">
        <v>53488</v>
      </c>
      <c r="R727" s="72">
        <v>4952</v>
      </c>
      <c r="S727" s="72" t="s">
        <v>74</v>
      </c>
      <c r="U727" s="72">
        <v>733854</v>
      </c>
      <c r="V727" s="72">
        <v>245.1</v>
      </c>
      <c r="X727" s="72" t="s">
        <v>184</v>
      </c>
      <c r="Y727" s="72" t="s">
        <v>250</v>
      </c>
    </row>
    <row r="728" spans="1:25" x14ac:dyDescent="0.2">
      <c r="A728" s="72">
        <v>41</v>
      </c>
      <c r="B728" s="72" t="s">
        <v>251</v>
      </c>
      <c r="C728" s="72" t="s">
        <v>102</v>
      </c>
      <c r="D728" s="72">
        <v>0.49</v>
      </c>
      <c r="Q728" s="72">
        <v>7236</v>
      </c>
      <c r="R728" s="72">
        <v>5300</v>
      </c>
      <c r="S728" s="72" t="s">
        <v>73</v>
      </c>
      <c r="U728" s="72">
        <v>66058</v>
      </c>
      <c r="V728" s="72">
        <v>176.1</v>
      </c>
      <c r="X728" s="72" t="s">
        <v>184</v>
      </c>
      <c r="Y728" s="72" t="s">
        <v>252</v>
      </c>
    </row>
    <row r="729" spans="1:25" x14ac:dyDescent="0.2">
      <c r="A729" s="72">
        <v>41</v>
      </c>
      <c r="B729" s="72" t="s">
        <v>251</v>
      </c>
      <c r="C729" s="72" t="s">
        <v>102</v>
      </c>
      <c r="D729" s="72">
        <v>0.49</v>
      </c>
      <c r="Q729" s="72">
        <v>46209</v>
      </c>
      <c r="R729" s="72">
        <v>4956</v>
      </c>
      <c r="S729" s="72" t="s">
        <v>74</v>
      </c>
      <c r="U729" s="72">
        <v>635005</v>
      </c>
      <c r="V729" s="72">
        <v>246.1</v>
      </c>
      <c r="X729" s="72" t="s">
        <v>184</v>
      </c>
      <c r="Y729" s="72" t="s">
        <v>252</v>
      </c>
    </row>
    <row r="730" spans="1:25" x14ac:dyDescent="0.2">
      <c r="A730" s="72">
        <v>42</v>
      </c>
      <c r="B730" s="72" t="s">
        <v>17</v>
      </c>
      <c r="C730" s="72" t="s">
        <v>103</v>
      </c>
      <c r="D730" s="72">
        <v>0.55369999999999997</v>
      </c>
      <c r="Q730">
        <v>14854</v>
      </c>
      <c r="R730">
        <v>5167</v>
      </c>
      <c r="S730" t="s">
        <v>73</v>
      </c>
      <c r="U730">
        <v>142479</v>
      </c>
      <c r="V730">
        <v>168.1</v>
      </c>
      <c r="X730" s="72" t="s">
        <v>184</v>
      </c>
      <c r="Y730" s="72" t="s">
        <v>253</v>
      </c>
    </row>
    <row r="731" spans="1:25" x14ac:dyDescent="0.2">
      <c r="A731" s="72">
        <v>42</v>
      </c>
      <c r="B731" s="72" t="s">
        <v>17</v>
      </c>
      <c r="C731" s="72" t="s">
        <v>103</v>
      </c>
      <c r="D731" s="72">
        <v>0.55369999999999997</v>
      </c>
      <c r="Q731">
        <v>72138</v>
      </c>
      <c r="R731">
        <v>4948</v>
      </c>
      <c r="S731" t="s">
        <v>74</v>
      </c>
      <c r="U731">
        <v>1035014</v>
      </c>
      <c r="V731">
        <v>236.1</v>
      </c>
      <c r="X731" s="72" t="s">
        <v>184</v>
      </c>
      <c r="Y731" s="72" t="s">
        <v>253</v>
      </c>
    </row>
    <row r="732" spans="1:25" x14ac:dyDescent="0.2">
      <c r="A732" s="72">
        <v>43</v>
      </c>
      <c r="B732" s="72" t="s">
        <v>17</v>
      </c>
      <c r="C732" s="72" t="s">
        <v>104</v>
      </c>
      <c r="D732" s="72">
        <v>0.64159999999999995</v>
      </c>
      <c r="Q732">
        <v>17314</v>
      </c>
      <c r="R732">
        <v>5169</v>
      </c>
      <c r="S732" t="s">
        <v>73</v>
      </c>
      <c r="U732">
        <v>165633</v>
      </c>
      <c r="V732">
        <v>168.1</v>
      </c>
      <c r="X732" s="72" t="s">
        <v>184</v>
      </c>
      <c r="Y732" s="72" t="s">
        <v>254</v>
      </c>
    </row>
    <row r="733" spans="1:25" x14ac:dyDescent="0.2">
      <c r="A733" s="72">
        <v>43</v>
      </c>
      <c r="B733" s="72" t="s">
        <v>17</v>
      </c>
      <c r="C733" s="72" t="s">
        <v>104</v>
      </c>
      <c r="D733" s="72">
        <v>0.64159999999999995</v>
      </c>
      <c r="Q733">
        <v>83131</v>
      </c>
      <c r="R733">
        <v>4951</v>
      </c>
      <c r="S733" t="s">
        <v>74</v>
      </c>
      <c r="U733">
        <v>1202966</v>
      </c>
      <c r="V733">
        <v>236.1</v>
      </c>
      <c r="X733" s="72" t="s">
        <v>184</v>
      </c>
      <c r="Y733" s="72" t="s">
        <v>254</v>
      </c>
    </row>
    <row r="734" spans="1:25" x14ac:dyDescent="0.2">
      <c r="A734" s="72">
        <v>44</v>
      </c>
      <c r="B734" s="72" t="s">
        <v>12</v>
      </c>
      <c r="C734" s="72" t="s">
        <v>105</v>
      </c>
      <c r="D734" s="72">
        <v>0.52580000000000005</v>
      </c>
      <c r="Q734">
        <v>12067</v>
      </c>
      <c r="R734">
        <v>5157</v>
      </c>
      <c r="S734" t="s">
        <v>73</v>
      </c>
      <c r="U734">
        <v>116784</v>
      </c>
      <c r="V734">
        <v>168.1</v>
      </c>
      <c r="X734" s="72" t="s">
        <v>184</v>
      </c>
      <c r="Y734" s="72" t="s">
        <v>255</v>
      </c>
    </row>
    <row r="735" spans="1:25" x14ac:dyDescent="0.2">
      <c r="A735" s="72">
        <v>44</v>
      </c>
      <c r="B735" s="72" t="s">
        <v>12</v>
      </c>
      <c r="C735" s="72" t="s">
        <v>105</v>
      </c>
      <c r="D735" s="72">
        <v>0.52580000000000005</v>
      </c>
      <c r="Q735">
        <v>74026</v>
      </c>
      <c r="R735">
        <v>4946</v>
      </c>
      <c r="S735" t="s">
        <v>74</v>
      </c>
      <c r="U735">
        <v>1066286</v>
      </c>
      <c r="V735">
        <v>236.1</v>
      </c>
      <c r="X735" s="72" t="s">
        <v>184</v>
      </c>
      <c r="Y735" s="72" t="s">
        <v>255</v>
      </c>
    </row>
    <row r="736" spans="1:25" x14ac:dyDescent="0.2">
      <c r="A736" s="72">
        <v>45</v>
      </c>
      <c r="B736" s="72" t="s">
        <v>12</v>
      </c>
      <c r="C736" s="72" t="s">
        <v>106</v>
      </c>
      <c r="D736" s="72">
        <v>0.62739999999999996</v>
      </c>
      <c r="Q736">
        <v>14634</v>
      </c>
      <c r="R736">
        <v>5160</v>
      </c>
      <c r="S736" t="s">
        <v>73</v>
      </c>
      <c r="U736">
        <v>140459</v>
      </c>
      <c r="V736">
        <v>168.1</v>
      </c>
      <c r="X736" s="72" t="s">
        <v>184</v>
      </c>
      <c r="Y736" s="72" t="s">
        <v>256</v>
      </c>
    </row>
    <row r="737" spans="1:25" x14ac:dyDescent="0.2">
      <c r="A737" s="72">
        <v>45</v>
      </c>
      <c r="B737" s="72" t="s">
        <v>12</v>
      </c>
      <c r="C737" s="72" t="s">
        <v>106</v>
      </c>
      <c r="D737" s="72">
        <v>0.62739999999999996</v>
      </c>
      <c r="Q737">
        <v>88180</v>
      </c>
      <c r="R737">
        <v>4949</v>
      </c>
      <c r="S737" t="s">
        <v>74</v>
      </c>
      <c r="U737">
        <v>1279516</v>
      </c>
      <c r="V737">
        <v>235.1</v>
      </c>
      <c r="X737" s="72" t="s">
        <v>184</v>
      </c>
      <c r="Y737" s="72" t="s">
        <v>256</v>
      </c>
    </row>
    <row r="738" spans="1:25" x14ac:dyDescent="0.2">
      <c r="A738" s="72">
        <v>46</v>
      </c>
      <c r="B738" s="72" t="s">
        <v>10</v>
      </c>
      <c r="C738" s="72" t="s">
        <v>107</v>
      </c>
      <c r="D738" s="72">
        <v>0.87</v>
      </c>
      <c r="Q738">
        <v>19952</v>
      </c>
      <c r="R738">
        <v>5176</v>
      </c>
      <c r="S738" t="s">
        <v>73</v>
      </c>
      <c r="U738">
        <v>187429</v>
      </c>
      <c r="V738">
        <v>168.1</v>
      </c>
      <c r="X738" s="72" t="s">
        <v>184</v>
      </c>
      <c r="Y738" s="72" t="s">
        <v>257</v>
      </c>
    </row>
    <row r="739" spans="1:25" x14ac:dyDescent="0.2">
      <c r="A739" s="72">
        <v>46</v>
      </c>
      <c r="B739" s="72" t="s">
        <v>10</v>
      </c>
      <c r="C739" s="72" t="s">
        <v>107</v>
      </c>
      <c r="D739" s="72">
        <v>0.87</v>
      </c>
      <c r="Q739">
        <v>114980</v>
      </c>
      <c r="R739">
        <v>4960</v>
      </c>
      <c r="S739" t="s">
        <v>74</v>
      </c>
      <c r="U739">
        <v>1698597</v>
      </c>
      <c r="V739">
        <v>234.1</v>
      </c>
      <c r="X739" s="72" t="s">
        <v>184</v>
      </c>
      <c r="Y739" s="72" t="s">
        <v>257</v>
      </c>
    </row>
    <row r="740" spans="1:25" x14ac:dyDescent="0.2">
      <c r="A740" s="72">
        <v>47</v>
      </c>
      <c r="B740" s="72" t="s">
        <v>11</v>
      </c>
      <c r="C740" s="72" t="s">
        <v>108</v>
      </c>
      <c r="D740" s="72">
        <v>0.21</v>
      </c>
      <c r="Q740">
        <v>4329</v>
      </c>
      <c r="R740">
        <v>5154</v>
      </c>
      <c r="S740" t="s">
        <v>73</v>
      </c>
      <c r="U740">
        <v>43223</v>
      </c>
      <c r="V740">
        <v>168.1</v>
      </c>
      <c r="X740" s="72" t="s">
        <v>184</v>
      </c>
      <c r="Y740" s="72" t="s">
        <v>258</v>
      </c>
    </row>
    <row r="741" spans="1:25" x14ac:dyDescent="0.2">
      <c r="A741" s="72">
        <v>47</v>
      </c>
      <c r="B741" s="72" t="s">
        <v>11</v>
      </c>
      <c r="C741" s="72" t="s">
        <v>108</v>
      </c>
      <c r="D741" s="72">
        <v>0.21</v>
      </c>
      <c r="Q741">
        <v>28360</v>
      </c>
      <c r="R741">
        <v>4951</v>
      </c>
      <c r="S741" t="s">
        <v>74</v>
      </c>
      <c r="U741">
        <v>404436</v>
      </c>
      <c r="V741">
        <v>239.1</v>
      </c>
      <c r="X741" s="72" t="s">
        <v>184</v>
      </c>
      <c r="Y741" s="72" t="s">
        <v>258</v>
      </c>
    </row>
    <row r="742" spans="1:25" x14ac:dyDescent="0.2">
      <c r="A742" s="72">
        <v>48</v>
      </c>
      <c r="B742" s="72" t="s">
        <v>12</v>
      </c>
      <c r="C742" s="72" t="s">
        <v>109</v>
      </c>
      <c r="D742" s="72">
        <v>0.55000000000000004</v>
      </c>
      <c r="Q742">
        <v>12704</v>
      </c>
      <c r="R742">
        <v>5177</v>
      </c>
      <c r="S742" t="s">
        <v>73</v>
      </c>
      <c r="U742">
        <v>123244</v>
      </c>
      <c r="V742">
        <v>168.1</v>
      </c>
      <c r="X742" s="72" t="s">
        <v>184</v>
      </c>
      <c r="Y742" s="72" t="s">
        <v>259</v>
      </c>
    </row>
    <row r="743" spans="1:25" x14ac:dyDescent="0.2">
      <c r="A743" s="72">
        <v>48</v>
      </c>
      <c r="B743" s="72" t="s">
        <v>12</v>
      </c>
      <c r="C743" s="72" t="s">
        <v>109</v>
      </c>
      <c r="D743" s="72">
        <v>0.55000000000000004</v>
      </c>
      <c r="Q743">
        <v>77587</v>
      </c>
      <c r="R743">
        <v>4959</v>
      </c>
      <c r="S743" t="s">
        <v>74</v>
      </c>
      <c r="U743">
        <v>1122978</v>
      </c>
      <c r="V743">
        <v>236.1</v>
      </c>
      <c r="X743" s="72" t="s">
        <v>184</v>
      </c>
      <c r="Y743" s="72" t="s">
        <v>259</v>
      </c>
    </row>
    <row r="744" spans="1:25" x14ac:dyDescent="0.2">
      <c r="A744" s="72">
        <v>49</v>
      </c>
      <c r="B744" s="72" t="s">
        <v>13</v>
      </c>
      <c r="C744" s="72" t="s">
        <v>110</v>
      </c>
      <c r="D744" s="72">
        <v>1.49</v>
      </c>
      <c r="Q744">
        <v>38034</v>
      </c>
      <c r="R744">
        <v>5182</v>
      </c>
      <c r="S744" t="s">
        <v>73</v>
      </c>
      <c r="U744">
        <v>346935</v>
      </c>
      <c r="V744">
        <v>168.1</v>
      </c>
      <c r="X744" s="72" t="s">
        <v>184</v>
      </c>
      <c r="Y744" s="72" t="s">
        <v>260</v>
      </c>
    </row>
    <row r="745" spans="1:25" x14ac:dyDescent="0.2">
      <c r="A745" s="72">
        <v>49</v>
      </c>
      <c r="B745" s="72" t="s">
        <v>13</v>
      </c>
      <c r="C745" s="72" t="s">
        <v>110</v>
      </c>
      <c r="D745" s="72">
        <v>1.49</v>
      </c>
      <c r="Q745">
        <v>197347</v>
      </c>
      <c r="R745">
        <v>4960</v>
      </c>
      <c r="S745" t="s">
        <v>74</v>
      </c>
      <c r="U745">
        <v>3111069</v>
      </c>
      <c r="V745">
        <v>230.1</v>
      </c>
      <c r="X745" s="72" t="s">
        <v>184</v>
      </c>
      <c r="Y745" s="72" t="s">
        <v>260</v>
      </c>
    </row>
    <row r="746" spans="1:25" x14ac:dyDescent="0.2">
      <c r="A746" s="72">
        <v>51</v>
      </c>
      <c r="B746" s="72" t="s">
        <v>41</v>
      </c>
      <c r="C746" s="72" t="s">
        <v>112</v>
      </c>
      <c r="Q746">
        <v>211</v>
      </c>
      <c r="R746">
        <v>4969</v>
      </c>
      <c r="S746" t="s">
        <v>74</v>
      </c>
      <c r="U746">
        <v>2883</v>
      </c>
      <c r="V746">
        <v>240.1</v>
      </c>
      <c r="X746" s="72" t="s">
        <v>184</v>
      </c>
      <c r="Y746" s="72" t="s">
        <v>262</v>
      </c>
    </row>
    <row r="747" spans="1:25" x14ac:dyDescent="0.2">
      <c r="A747" s="72">
        <v>52</v>
      </c>
      <c r="B747" s="72" t="s">
        <v>263</v>
      </c>
      <c r="C747" s="72" t="s">
        <v>113</v>
      </c>
      <c r="Q747">
        <v>504</v>
      </c>
      <c r="R747">
        <v>4940</v>
      </c>
      <c r="S747" t="s">
        <v>74</v>
      </c>
      <c r="U747">
        <v>6801</v>
      </c>
      <c r="V747">
        <v>248.1</v>
      </c>
      <c r="X747" s="72" t="s">
        <v>184</v>
      </c>
      <c r="Y747" s="72" t="s">
        <v>264</v>
      </c>
    </row>
    <row r="748" spans="1:25" x14ac:dyDescent="0.2">
      <c r="A748" s="72">
        <v>53</v>
      </c>
      <c r="B748" s="72" t="s">
        <v>265</v>
      </c>
      <c r="C748" s="72" t="s">
        <v>114</v>
      </c>
      <c r="Q748">
        <v>491</v>
      </c>
      <c r="R748">
        <v>4937</v>
      </c>
      <c r="S748" t="s">
        <v>74</v>
      </c>
      <c r="U748">
        <v>6571</v>
      </c>
      <c r="V748">
        <v>248.1</v>
      </c>
      <c r="X748" s="72" t="s">
        <v>184</v>
      </c>
      <c r="Y748" s="72" t="s">
        <v>266</v>
      </c>
    </row>
    <row r="749" spans="1:25" x14ac:dyDescent="0.2">
      <c r="A749" s="72">
        <v>54</v>
      </c>
      <c r="B749" s="72" t="s">
        <v>267</v>
      </c>
      <c r="C749" s="72" t="s">
        <v>115</v>
      </c>
      <c r="Q749">
        <v>449</v>
      </c>
      <c r="R749">
        <v>4968</v>
      </c>
      <c r="S749" t="s">
        <v>74</v>
      </c>
      <c r="U749">
        <v>6004</v>
      </c>
      <c r="V749">
        <v>248.1</v>
      </c>
      <c r="X749" s="72" t="s">
        <v>184</v>
      </c>
      <c r="Y749" s="72" t="s">
        <v>268</v>
      </c>
    </row>
    <row r="750" spans="1:25" x14ac:dyDescent="0.2">
      <c r="A750" s="72">
        <v>55</v>
      </c>
      <c r="B750" s="72" t="s">
        <v>269</v>
      </c>
      <c r="C750" s="72" t="s">
        <v>116</v>
      </c>
      <c r="D750">
        <v>0.18229999999999999</v>
      </c>
      <c r="Q750">
        <v>4585</v>
      </c>
      <c r="R750">
        <v>5168</v>
      </c>
      <c r="S750" t="s">
        <v>73</v>
      </c>
      <c r="U750">
        <v>45877</v>
      </c>
      <c r="V750">
        <v>168.1</v>
      </c>
      <c r="X750" s="72" t="s">
        <v>184</v>
      </c>
      <c r="Y750" s="72" t="s">
        <v>270</v>
      </c>
    </row>
    <row r="751" spans="1:25" x14ac:dyDescent="0.2">
      <c r="A751" s="72">
        <v>55</v>
      </c>
      <c r="B751" s="72" t="s">
        <v>269</v>
      </c>
      <c r="C751" s="72" t="s">
        <v>116</v>
      </c>
      <c r="D751">
        <v>0.18229999999999999</v>
      </c>
      <c r="Q751">
        <v>22538</v>
      </c>
      <c r="R751">
        <v>4962</v>
      </c>
      <c r="S751" t="s">
        <v>74</v>
      </c>
      <c r="U751">
        <v>321984</v>
      </c>
      <c r="V751">
        <v>239.1</v>
      </c>
      <c r="X751" s="72" t="s">
        <v>184</v>
      </c>
      <c r="Y751" s="72" t="s">
        <v>270</v>
      </c>
    </row>
    <row r="752" spans="1:25" x14ac:dyDescent="0.2">
      <c r="A752" s="72">
        <v>56</v>
      </c>
      <c r="B752" s="72" t="s">
        <v>269</v>
      </c>
      <c r="C752" s="72" t="s">
        <v>117</v>
      </c>
      <c r="D752">
        <v>0.27500000000000002</v>
      </c>
      <c r="Q752">
        <v>7206</v>
      </c>
      <c r="R752">
        <v>5170</v>
      </c>
      <c r="S752" t="s">
        <v>73</v>
      </c>
      <c r="U752">
        <v>71444</v>
      </c>
      <c r="V752">
        <v>168.2</v>
      </c>
      <c r="X752" s="72" t="s">
        <v>271</v>
      </c>
      <c r="Y752" s="72" t="s">
        <v>272</v>
      </c>
    </row>
    <row r="753" spans="1:25" x14ac:dyDescent="0.2">
      <c r="A753" s="72">
        <v>56</v>
      </c>
      <c r="B753" s="72" t="s">
        <v>269</v>
      </c>
      <c r="C753" s="72" t="s">
        <v>117</v>
      </c>
      <c r="D753">
        <v>0.27500000000000002</v>
      </c>
      <c r="Q753">
        <v>34438</v>
      </c>
      <c r="R753">
        <v>4962</v>
      </c>
      <c r="S753" t="s">
        <v>74</v>
      </c>
      <c r="U753">
        <v>493275</v>
      </c>
      <c r="V753">
        <v>238.2</v>
      </c>
      <c r="X753" s="72" t="s">
        <v>271</v>
      </c>
      <c r="Y753" s="72" t="s">
        <v>272</v>
      </c>
    </row>
    <row r="754" spans="1:25" x14ac:dyDescent="0.2">
      <c r="A754" s="72">
        <v>57</v>
      </c>
      <c r="B754" s="72" t="s">
        <v>269</v>
      </c>
      <c r="C754" s="72" t="s">
        <v>118</v>
      </c>
      <c r="D754">
        <v>0.46450000000000002</v>
      </c>
      <c r="Q754">
        <v>12226</v>
      </c>
      <c r="R754">
        <v>5304</v>
      </c>
      <c r="S754" t="s">
        <v>73</v>
      </c>
      <c r="U754">
        <v>121602</v>
      </c>
      <c r="V754">
        <v>168.1</v>
      </c>
      <c r="X754" s="72" t="s">
        <v>271</v>
      </c>
      <c r="Y754" s="72" t="s">
        <v>273</v>
      </c>
    </row>
    <row r="755" spans="1:25" x14ac:dyDescent="0.2">
      <c r="A755" s="72">
        <v>57</v>
      </c>
      <c r="B755" s="72" t="s">
        <v>269</v>
      </c>
      <c r="C755" s="72" t="s">
        <v>118</v>
      </c>
      <c r="D755">
        <v>0.46450000000000002</v>
      </c>
      <c r="Q755">
        <v>57188</v>
      </c>
      <c r="R755">
        <v>5071</v>
      </c>
      <c r="S755" t="s">
        <v>74</v>
      </c>
      <c r="U755">
        <v>832947</v>
      </c>
      <c r="V755">
        <v>237.1</v>
      </c>
      <c r="X755" s="72" t="s">
        <v>271</v>
      </c>
      <c r="Y755" s="72" t="s">
        <v>273</v>
      </c>
    </row>
    <row r="756" spans="1:25" x14ac:dyDescent="0.2">
      <c r="A756" s="72">
        <v>58</v>
      </c>
      <c r="B756" s="72" t="s">
        <v>269</v>
      </c>
      <c r="C756" s="72" t="s">
        <v>119</v>
      </c>
      <c r="D756">
        <v>0.69979999999999998</v>
      </c>
      <c r="Q756">
        <v>18996</v>
      </c>
      <c r="R756">
        <v>5364</v>
      </c>
      <c r="S756" t="s">
        <v>73</v>
      </c>
      <c r="U756">
        <v>185996</v>
      </c>
      <c r="V756">
        <v>169.1</v>
      </c>
      <c r="X756" s="72" t="s">
        <v>271</v>
      </c>
      <c r="Y756" s="72" t="s">
        <v>274</v>
      </c>
    </row>
    <row r="757" spans="1:25" x14ac:dyDescent="0.2">
      <c r="A757" s="72">
        <v>58</v>
      </c>
      <c r="B757" s="72" t="s">
        <v>269</v>
      </c>
      <c r="C757" s="72" t="s">
        <v>119</v>
      </c>
      <c r="D757">
        <v>0.69979999999999998</v>
      </c>
      <c r="Q757">
        <v>86005</v>
      </c>
      <c r="R757">
        <v>5093</v>
      </c>
      <c r="S757" t="s">
        <v>74</v>
      </c>
      <c r="U757">
        <v>1259999</v>
      </c>
      <c r="V757">
        <v>236.1</v>
      </c>
      <c r="X757" s="72" t="s">
        <v>271</v>
      </c>
      <c r="Y757" s="72" t="s">
        <v>274</v>
      </c>
    </row>
    <row r="758" spans="1:25" x14ac:dyDescent="0.2">
      <c r="A758" s="72">
        <v>59</v>
      </c>
      <c r="B758" s="72" t="s">
        <v>269</v>
      </c>
      <c r="C758" s="72" t="s">
        <v>120</v>
      </c>
      <c r="D758">
        <v>0.81</v>
      </c>
      <c r="Q758">
        <v>22691</v>
      </c>
      <c r="R758">
        <v>5475</v>
      </c>
      <c r="S758" t="s">
        <v>73</v>
      </c>
      <c r="U758">
        <v>220414</v>
      </c>
      <c r="V758">
        <v>169.1</v>
      </c>
      <c r="X758" s="72" t="s">
        <v>271</v>
      </c>
      <c r="Y758" s="72" t="s">
        <v>275</v>
      </c>
    </row>
    <row r="759" spans="1:25" x14ac:dyDescent="0.2">
      <c r="A759" s="72">
        <v>59</v>
      </c>
      <c r="B759" s="72" t="s">
        <v>269</v>
      </c>
      <c r="C759" s="72" t="s">
        <v>120</v>
      </c>
      <c r="D759">
        <v>0.81</v>
      </c>
      <c r="Q759">
        <v>100459</v>
      </c>
      <c r="R759">
        <v>5164</v>
      </c>
      <c r="S759" t="s">
        <v>74</v>
      </c>
      <c r="U759">
        <v>1490833</v>
      </c>
      <c r="V759">
        <v>235.1</v>
      </c>
      <c r="X759" s="72" t="s">
        <v>271</v>
      </c>
      <c r="Y759" s="72" t="s">
        <v>275</v>
      </c>
    </row>
  </sheetData>
  <sortState xmlns:xlrd2="http://schemas.microsoft.com/office/spreadsheetml/2017/richdata2" ref="A3:Y297">
    <sortCondition ref="G3:G29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29"/>
  <sheetViews>
    <sheetView topLeftCell="F1" workbookViewId="0">
      <selection activeCell="U24" sqref="U24"/>
    </sheetView>
  </sheetViews>
  <sheetFormatPr defaultRowHeight="12.75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66</v>
      </c>
    </row>
    <row r="2" spans="1:12" x14ac:dyDescent="0.2">
      <c r="A2" s="72">
        <v>1</v>
      </c>
      <c r="B2" s="72" t="s">
        <v>72</v>
      </c>
      <c r="C2" s="72" t="s">
        <v>43</v>
      </c>
      <c r="E2" s="72">
        <v>0</v>
      </c>
      <c r="F2" s="1">
        <v>1</v>
      </c>
      <c r="G2" s="72">
        <v>57.9</v>
      </c>
      <c r="H2" s="72">
        <v>68.774000000000001</v>
      </c>
      <c r="I2" s="72">
        <v>3720</v>
      </c>
      <c r="J2" s="72">
        <v>-26.939</v>
      </c>
      <c r="K2" s="72">
        <v>3.5791E-3</v>
      </c>
      <c r="L2" s="32">
        <v>1</v>
      </c>
    </row>
    <row r="3" spans="1:12" x14ac:dyDescent="0.2">
      <c r="A3" s="72">
        <v>1</v>
      </c>
      <c r="B3" s="72" t="s">
        <v>72</v>
      </c>
      <c r="C3" s="72" t="s">
        <v>43</v>
      </c>
      <c r="E3" s="72">
        <v>0</v>
      </c>
      <c r="F3" s="1">
        <v>2</v>
      </c>
      <c r="G3" s="72">
        <v>107.6</v>
      </c>
      <c r="H3" s="72">
        <v>68.489999999999995</v>
      </c>
      <c r="I3" s="72">
        <v>3706</v>
      </c>
      <c r="J3" s="72">
        <v>-27.07</v>
      </c>
      <c r="K3" s="72">
        <v>3.5785999999999999E-3</v>
      </c>
      <c r="L3" s="32">
        <v>2</v>
      </c>
    </row>
    <row r="4" spans="1:12" x14ac:dyDescent="0.2">
      <c r="A4" s="72">
        <v>2</v>
      </c>
      <c r="B4" s="72" t="s">
        <v>17</v>
      </c>
      <c r="C4" s="72" t="s">
        <v>44</v>
      </c>
      <c r="D4" s="72">
        <v>0.5</v>
      </c>
      <c r="E4" s="72">
        <v>57</v>
      </c>
      <c r="F4" s="1">
        <v>1</v>
      </c>
      <c r="G4" s="72">
        <v>57.5</v>
      </c>
      <c r="H4" s="72">
        <v>20.007999999999999</v>
      </c>
      <c r="I4" s="72">
        <v>1082</v>
      </c>
      <c r="J4" s="72">
        <v>-27.062000000000001</v>
      </c>
      <c r="K4" s="72">
        <v>3.5787000000000002E-3</v>
      </c>
      <c r="L4" s="32">
        <v>3</v>
      </c>
    </row>
    <row r="5" spans="1:12" x14ac:dyDescent="0.2">
      <c r="A5" s="72">
        <v>2</v>
      </c>
      <c r="B5" s="72" t="s">
        <v>17</v>
      </c>
      <c r="C5" s="72" t="s">
        <v>44</v>
      </c>
      <c r="D5" s="72">
        <v>0.5</v>
      </c>
      <c r="E5" s="72">
        <v>57</v>
      </c>
      <c r="F5" s="1">
        <v>2</v>
      </c>
      <c r="G5" s="72">
        <v>107.2</v>
      </c>
      <c r="H5" s="72">
        <v>19.986999999999998</v>
      </c>
      <c r="I5" s="72">
        <v>1079</v>
      </c>
      <c r="J5" s="72">
        <v>-27.07</v>
      </c>
      <c r="K5" s="72">
        <v>3.5785999999999999E-3</v>
      </c>
      <c r="L5" s="32">
        <v>4</v>
      </c>
    </row>
    <row r="6" spans="1:12" x14ac:dyDescent="0.2">
      <c r="A6" s="72">
        <v>3</v>
      </c>
      <c r="B6" s="72" t="s">
        <v>17</v>
      </c>
      <c r="C6" s="72" t="s">
        <v>45</v>
      </c>
      <c r="D6" s="72">
        <v>0.63</v>
      </c>
      <c r="E6" s="72">
        <v>57</v>
      </c>
      <c r="F6" s="1">
        <v>1</v>
      </c>
      <c r="G6" s="72">
        <v>57.5</v>
      </c>
      <c r="H6" s="72">
        <v>20.053999999999998</v>
      </c>
      <c r="I6" s="72">
        <v>1084</v>
      </c>
      <c r="J6" s="72">
        <v>-26.96</v>
      </c>
      <c r="K6" s="72">
        <v>3.5790000000000001E-3</v>
      </c>
      <c r="L6" s="32">
        <v>5</v>
      </c>
    </row>
    <row r="7" spans="1:12" x14ac:dyDescent="0.2">
      <c r="A7" s="72">
        <v>3</v>
      </c>
      <c r="B7" s="72" t="s">
        <v>17</v>
      </c>
      <c r="C7" s="72" t="s">
        <v>45</v>
      </c>
      <c r="D7" s="72">
        <v>0.63</v>
      </c>
      <c r="E7" s="72">
        <v>57</v>
      </c>
      <c r="F7" s="1">
        <v>2</v>
      </c>
      <c r="G7" s="72">
        <v>92.8</v>
      </c>
      <c r="H7" s="72">
        <v>20.058</v>
      </c>
      <c r="I7" s="72">
        <v>1083</v>
      </c>
      <c r="J7" s="72">
        <v>-27.07</v>
      </c>
      <c r="K7" s="72">
        <v>3.5785999999999999E-3</v>
      </c>
      <c r="L7" s="32">
        <v>6</v>
      </c>
    </row>
    <row r="8" spans="1:12" x14ac:dyDescent="0.2">
      <c r="A8" s="72">
        <v>4</v>
      </c>
      <c r="B8" s="72" t="s">
        <v>12</v>
      </c>
      <c r="C8" s="72" t="s">
        <v>46</v>
      </c>
      <c r="D8" s="72">
        <v>0.5</v>
      </c>
      <c r="E8" s="72">
        <v>57</v>
      </c>
      <c r="F8" s="1">
        <v>1</v>
      </c>
      <c r="G8" s="72">
        <v>57.5</v>
      </c>
      <c r="H8" s="72">
        <v>20.141999999999999</v>
      </c>
      <c r="I8" s="72">
        <v>1089</v>
      </c>
      <c r="J8" s="72">
        <v>-27.021999999999998</v>
      </c>
      <c r="K8" s="72">
        <v>3.5788E-3</v>
      </c>
      <c r="L8" s="32">
        <v>7</v>
      </c>
    </row>
    <row r="9" spans="1:12" x14ac:dyDescent="0.2">
      <c r="A9" s="72">
        <v>4</v>
      </c>
      <c r="B9" s="72" t="s">
        <v>12</v>
      </c>
      <c r="C9" s="72" t="s">
        <v>46</v>
      </c>
      <c r="D9" s="72">
        <v>0.5</v>
      </c>
      <c r="E9" s="72">
        <v>57</v>
      </c>
      <c r="F9" s="1">
        <v>2</v>
      </c>
      <c r="G9" s="72">
        <v>106.2</v>
      </c>
      <c r="H9" s="72">
        <v>20.189</v>
      </c>
      <c r="I9" s="72">
        <v>1088</v>
      </c>
      <c r="J9" s="72">
        <v>-27.07</v>
      </c>
      <c r="K9" s="72">
        <v>3.5785999999999999E-3</v>
      </c>
      <c r="L9" s="32">
        <v>8</v>
      </c>
    </row>
    <row r="10" spans="1:12" x14ac:dyDescent="0.2">
      <c r="A10" s="72">
        <v>5</v>
      </c>
      <c r="B10" s="72" t="s">
        <v>12</v>
      </c>
      <c r="C10" s="72" t="s">
        <v>47</v>
      </c>
      <c r="D10" s="72">
        <v>0.47</v>
      </c>
      <c r="E10" s="72">
        <v>57</v>
      </c>
      <c r="F10" s="1">
        <v>1</v>
      </c>
      <c r="G10" s="72">
        <v>57.5</v>
      </c>
      <c r="H10" s="72">
        <v>20.012</v>
      </c>
      <c r="I10" s="72">
        <v>1083</v>
      </c>
      <c r="J10" s="72">
        <v>-27.047000000000001</v>
      </c>
      <c r="K10" s="72">
        <v>3.5787000000000002E-3</v>
      </c>
      <c r="L10" s="32">
        <v>9</v>
      </c>
    </row>
    <row r="11" spans="1:12" x14ac:dyDescent="0.2">
      <c r="A11" s="72">
        <v>5</v>
      </c>
      <c r="B11" s="72" t="s">
        <v>12</v>
      </c>
      <c r="C11" s="72" t="s">
        <v>47</v>
      </c>
      <c r="D11" s="72">
        <v>0.47</v>
      </c>
      <c r="E11" s="72">
        <v>57</v>
      </c>
      <c r="F11" s="1">
        <v>2</v>
      </c>
      <c r="G11" s="72">
        <v>107</v>
      </c>
      <c r="H11" s="72">
        <v>20.039000000000001</v>
      </c>
      <c r="I11" s="72">
        <v>1081</v>
      </c>
      <c r="J11" s="72">
        <v>-27.07</v>
      </c>
      <c r="K11" s="72">
        <v>3.5785999999999999E-3</v>
      </c>
      <c r="L11" s="32">
        <v>10</v>
      </c>
    </row>
    <row r="12" spans="1:12" x14ac:dyDescent="0.2">
      <c r="A12" s="72">
        <v>6</v>
      </c>
      <c r="B12" s="72" t="s">
        <v>138</v>
      </c>
      <c r="C12" s="72" t="s">
        <v>48</v>
      </c>
      <c r="D12">
        <v>0.59</v>
      </c>
      <c r="E12" s="72">
        <v>33</v>
      </c>
      <c r="F12" s="1">
        <v>1</v>
      </c>
      <c r="G12" s="72">
        <v>57.5</v>
      </c>
      <c r="H12" s="72">
        <v>19.992999999999999</v>
      </c>
      <c r="I12" s="72">
        <v>1080</v>
      </c>
      <c r="J12" s="72">
        <v>-27.004000000000001</v>
      </c>
      <c r="K12" s="72">
        <v>3.5788999999999999E-3</v>
      </c>
      <c r="L12" s="32">
        <v>11</v>
      </c>
    </row>
    <row r="13" spans="1:12" x14ac:dyDescent="0.2">
      <c r="A13" s="72">
        <v>6</v>
      </c>
      <c r="B13" s="72" t="s">
        <v>138</v>
      </c>
      <c r="C13" s="72" t="s">
        <v>48</v>
      </c>
      <c r="D13">
        <v>0.59</v>
      </c>
      <c r="E13" s="72">
        <v>33</v>
      </c>
      <c r="F13" s="1">
        <v>2</v>
      </c>
      <c r="G13" s="72">
        <v>107.2</v>
      </c>
      <c r="H13" s="72">
        <v>19.940000000000001</v>
      </c>
      <c r="I13" s="72">
        <v>1079</v>
      </c>
      <c r="J13" s="72">
        <v>-27.07</v>
      </c>
      <c r="K13" s="72">
        <v>3.5785999999999999E-3</v>
      </c>
      <c r="L13" s="32">
        <v>12</v>
      </c>
    </row>
    <row r="14" spans="1:12" x14ac:dyDescent="0.2">
      <c r="A14" s="72">
        <v>7</v>
      </c>
      <c r="B14" s="72" t="s">
        <v>138</v>
      </c>
      <c r="C14" s="72" t="s">
        <v>49</v>
      </c>
      <c r="D14">
        <v>0.56000000000000005</v>
      </c>
      <c r="E14" s="72">
        <v>33</v>
      </c>
      <c r="F14" s="1">
        <v>1</v>
      </c>
      <c r="G14" s="72">
        <v>42.4</v>
      </c>
      <c r="H14" s="72">
        <v>19.704999999999998</v>
      </c>
      <c r="I14" s="72">
        <v>1067</v>
      </c>
      <c r="J14" s="72">
        <v>-27.033000000000001</v>
      </c>
      <c r="K14" s="72">
        <v>3.5788E-3</v>
      </c>
      <c r="L14" s="32">
        <v>13</v>
      </c>
    </row>
    <row r="15" spans="1:12" x14ac:dyDescent="0.2">
      <c r="A15" s="72">
        <v>7</v>
      </c>
      <c r="B15" s="72" t="s">
        <v>138</v>
      </c>
      <c r="C15" s="72" t="s">
        <v>49</v>
      </c>
      <c r="D15">
        <v>0.56000000000000005</v>
      </c>
      <c r="E15" s="72">
        <v>33</v>
      </c>
      <c r="F15" s="1">
        <v>2</v>
      </c>
      <c r="G15" s="72">
        <v>107.2</v>
      </c>
      <c r="H15" s="72">
        <v>19.757999999999999</v>
      </c>
      <c r="I15" s="72">
        <v>1067</v>
      </c>
      <c r="J15" s="72">
        <v>-27.07</v>
      </c>
      <c r="K15" s="72">
        <v>3.5785999999999999E-3</v>
      </c>
      <c r="L15" s="32">
        <v>14</v>
      </c>
    </row>
    <row r="16" spans="1:12" x14ac:dyDescent="0.2">
      <c r="A16" s="72">
        <v>8</v>
      </c>
      <c r="B16" s="72" t="s">
        <v>141</v>
      </c>
      <c r="C16" s="72" t="s">
        <v>50</v>
      </c>
      <c r="D16">
        <v>0.47</v>
      </c>
      <c r="E16" s="72">
        <v>33</v>
      </c>
      <c r="F16" s="1">
        <v>1</v>
      </c>
      <c r="G16" s="72">
        <v>42.6</v>
      </c>
      <c r="H16" s="72">
        <v>19.568999999999999</v>
      </c>
      <c r="I16" s="72">
        <v>1058</v>
      </c>
      <c r="J16" s="72">
        <v>-26.95</v>
      </c>
      <c r="K16" s="72">
        <v>3.5791E-3</v>
      </c>
      <c r="L16" s="32">
        <v>15</v>
      </c>
    </row>
    <row r="17" spans="1:12" x14ac:dyDescent="0.2">
      <c r="A17" s="72">
        <v>8</v>
      </c>
      <c r="B17" s="72" t="s">
        <v>141</v>
      </c>
      <c r="C17" s="72" t="s">
        <v>50</v>
      </c>
      <c r="D17">
        <v>0.47</v>
      </c>
      <c r="E17" s="72">
        <v>33</v>
      </c>
      <c r="F17" s="1">
        <v>2</v>
      </c>
      <c r="G17" s="72">
        <v>91.3</v>
      </c>
      <c r="H17" s="72">
        <v>19.585999999999999</v>
      </c>
      <c r="I17" s="72">
        <v>1056</v>
      </c>
      <c r="J17" s="72">
        <v>-27.07</v>
      </c>
      <c r="K17" s="72">
        <v>3.5785999999999999E-3</v>
      </c>
      <c r="L17" s="32">
        <v>16</v>
      </c>
    </row>
    <row r="18" spans="1:12" x14ac:dyDescent="0.2">
      <c r="A18" s="72">
        <v>9</v>
      </c>
      <c r="B18" s="72" t="s">
        <v>141</v>
      </c>
      <c r="C18" s="72" t="s">
        <v>51</v>
      </c>
      <c r="D18">
        <v>0.57999999999999996</v>
      </c>
      <c r="E18" s="72">
        <v>33</v>
      </c>
      <c r="F18" s="1">
        <v>1</v>
      </c>
      <c r="G18" s="72">
        <v>57.5</v>
      </c>
      <c r="H18" s="72">
        <v>19.350999999999999</v>
      </c>
      <c r="I18" s="72">
        <v>1047</v>
      </c>
      <c r="J18" s="72">
        <v>-27.012</v>
      </c>
      <c r="K18" s="72">
        <v>3.5788E-3</v>
      </c>
      <c r="L18" s="32">
        <v>17</v>
      </c>
    </row>
    <row r="19" spans="1:12" x14ac:dyDescent="0.2">
      <c r="A19" s="72">
        <v>9</v>
      </c>
      <c r="B19" s="72" t="s">
        <v>141</v>
      </c>
      <c r="C19" s="72" t="s">
        <v>51</v>
      </c>
      <c r="D19">
        <v>0.57999999999999996</v>
      </c>
      <c r="E19" s="72">
        <v>33</v>
      </c>
      <c r="F19" s="1">
        <v>2</v>
      </c>
      <c r="G19" s="72">
        <v>107.2</v>
      </c>
      <c r="H19" s="72">
        <v>19.373000000000001</v>
      </c>
      <c r="I19" s="72">
        <v>1047</v>
      </c>
      <c r="J19" s="72">
        <v>-27.07</v>
      </c>
      <c r="K19" s="72">
        <v>3.5785999999999999E-3</v>
      </c>
      <c r="L19" s="32">
        <v>18</v>
      </c>
    </row>
    <row r="20" spans="1:12" x14ac:dyDescent="0.2">
      <c r="A20" s="72">
        <v>10</v>
      </c>
      <c r="B20" s="72" t="s">
        <v>144</v>
      </c>
      <c r="C20" s="72" t="s">
        <v>52</v>
      </c>
      <c r="D20">
        <v>0.59</v>
      </c>
      <c r="E20" s="72">
        <v>33</v>
      </c>
      <c r="F20" s="1">
        <v>1</v>
      </c>
      <c r="G20" s="72">
        <v>57.1</v>
      </c>
      <c r="H20" s="72">
        <v>19.192</v>
      </c>
      <c r="I20" s="72">
        <v>1037</v>
      </c>
      <c r="J20" s="72">
        <v>-26.998000000000001</v>
      </c>
      <c r="K20" s="72">
        <v>3.5788999999999999E-3</v>
      </c>
      <c r="L20" s="32">
        <v>19</v>
      </c>
    </row>
    <row r="21" spans="1:12" x14ac:dyDescent="0.2">
      <c r="A21" s="72">
        <v>10</v>
      </c>
      <c r="B21" s="72" t="s">
        <v>144</v>
      </c>
      <c r="C21" s="72" t="s">
        <v>52</v>
      </c>
      <c r="D21">
        <v>0.59</v>
      </c>
      <c r="E21" s="72">
        <v>33</v>
      </c>
      <c r="F21" s="1">
        <v>2</v>
      </c>
      <c r="G21" s="72">
        <v>107.2</v>
      </c>
      <c r="H21" s="72">
        <v>19.209</v>
      </c>
      <c r="I21" s="72">
        <v>1037</v>
      </c>
      <c r="J21" s="72">
        <v>-27.07</v>
      </c>
      <c r="K21" s="72">
        <v>3.5785999999999999E-3</v>
      </c>
      <c r="L21" s="32">
        <v>20</v>
      </c>
    </row>
    <row r="22" spans="1:12" x14ac:dyDescent="0.2">
      <c r="A22" s="72">
        <v>11</v>
      </c>
      <c r="B22" s="72" t="s">
        <v>144</v>
      </c>
      <c r="C22" s="72" t="s">
        <v>53</v>
      </c>
      <c r="D22">
        <v>0.47</v>
      </c>
      <c r="E22" s="72">
        <v>33</v>
      </c>
      <c r="F22" s="1">
        <v>1</v>
      </c>
      <c r="G22" s="72">
        <v>56.8</v>
      </c>
      <c r="H22" s="72">
        <v>19.018999999999998</v>
      </c>
      <c r="I22" s="72">
        <v>1028</v>
      </c>
      <c r="J22" s="72">
        <v>-27.015999999999998</v>
      </c>
      <c r="K22" s="72">
        <v>3.5788E-3</v>
      </c>
      <c r="L22" s="32">
        <v>21</v>
      </c>
    </row>
    <row r="23" spans="1:12" x14ac:dyDescent="0.2">
      <c r="A23" s="72">
        <v>11</v>
      </c>
      <c r="B23" s="72" t="s">
        <v>144</v>
      </c>
      <c r="C23" s="72" t="s">
        <v>53</v>
      </c>
      <c r="D23">
        <v>0.47</v>
      </c>
      <c r="E23" s="72">
        <v>33</v>
      </c>
      <c r="F23" s="1">
        <v>2</v>
      </c>
      <c r="G23" s="72">
        <v>107.2</v>
      </c>
      <c r="H23" s="72">
        <v>19.010000000000002</v>
      </c>
      <c r="I23" s="72">
        <v>1027</v>
      </c>
      <c r="J23" s="72">
        <v>-27.07</v>
      </c>
      <c r="K23" s="72">
        <v>3.5785999999999999E-3</v>
      </c>
      <c r="L23" s="32">
        <v>22</v>
      </c>
    </row>
    <row r="24" spans="1:12" x14ac:dyDescent="0.2">
      <c r="A24" s="72">
        <v>12</v>
      </c>
      <c r="B24" s="72" t="s">
        <v>147</v>
      </c>
      <c r="C24" s="72" t="s">
        <v>54</v>
      </c>
      <c r="D24">
        <v>0.44</v>
      </c>
      <c r="E24" s="72">
        <v>33</v>
      </c>
      <c r="F24" s="1">
        <v>1</v>
      </c>
      <c r="G24" s="72">
        <v>57.3</v>
      </c>
      <c r="H24" s="72">
        <v>18.881</v>
      </c>
      <c r="I24" s="72">
        <v>1020</v>
      </c>
      <c r="J24" s="72">
        <v>-27.059000000000001</v>
      </c>
      <c r="K24" s="72">
        <v>3.5787000000000002E-3</v>
      </c>
      <c r="L24" s="32">
        <v>23</v>
      </c>
    </row>
    <row r="25" spans="1:12" x14ac:dyDescent="0.2">
      <c r="A25" s="72">
        <v>12</v>
      </c>
      <c r="B25" s="72" t="s">
        <v>147</v>
      </c>
      <c r="C25" s="72" t="s">
        <v>54</v>
      </c>
      <c r="D25">
        <v>0.44</v>
      </c>
      <c r="E25" s="72">
        <v>33</v>
      </c>
      <c r="F25" s="1">
        <v>2</v>
      </c>
      <c r="G25" s="72">
        <v>107.2</v>
      </c>
      <c r="H25" s="72">
        <v>18.879000000000001</v>
      </c>
      <c r="I25" s="72">
        <v>1020</v>
      </c>
      <c r="J25" s="72">
        <v>-27.07</v>
      </c>
      <c r="K25" s="72">
        <v>3.5785999999999999E-3</v>
      </c>
      <c r="L25" s="32">
        <v>24</v>
      </c>
    </row>
    <row r="26" spans="1:12" x14ac:dyDescent="0.2">
      <c r="A26" s="72">
        <v>13</v>
      </c>
      <c r="B26" s="72" t="s">
        <v>149</v>
      </c>
      <c r="C26" s="72" t="s">
        <v>55</v>
      </c>
      <c r="D26">
        <v>0.47</v>
      </c>
      <c r="E26" s="72">
        <v>33</v>
      </c>
      <c r="F26" s="1">
        <v>1</v>
      </c>
      <c r="G26" s="72">
        <v>43.3</v>
      </c>
      <c r="H26" s="72">
        <v>18.693999999999999</v>
      </c>
      <c r="I26" s="72">
        <v>1010</v>
      </c>
      <c r="J26" s="72">
        <v>-27.084</v>
      </c>
      <c r="K26" s="72">
        <v>3.5785999999999999E-3</v>
      </c>
      <c r="L26" s="32">
        <v>25</v>
      </c>
    </row>
    <row r="27" spans="1:12" x14ac:dyDescent="0.2">
      <c r="A27" s="72">
        <v>13</v>
      </c>
      <c r="B27" s="72" t="s">
        <v>149</v>
      </c>
      <c r="C27" s="72" t="s">
        <v>55</v>
      </c>
      <c r="D27">
        <v>0.47</v>
      </c>
      <c r="E27" s="72">
        <v>33</v>
      </c>
      <c r="F27" s="1">
        <v>2</v>
      </c>
      <c r="G27" s="72">
        <v>106.8</v>
      </c>
      <c r="H27" s="72">
        <v>18.725000000000001</v>
      </c>
      <c r="I27" s="72">
        <v>1009</v>
      </c>
      <c r="J27" s="72">
        <v>-27.07</v>
      </c>
      <c r="K27" s="72">
        <v>3.5785999999999999E-3</v>
      </c>
      <c r="L27" s="32">
        <v>26</v>
      </c>
    </row>
    <row r="28" spans="1:12" x14ac:dyDescent="0.2">
      <c r="A28" s="72">
        <v>14</v>
      </c>
      <c r="B28" s="72" t="s">
        <v>149</v>
      </c>
      <c r="C28" s="72" t="s">
        <v>56</v>
      </c>
      <c r="D28">
        <v>0.53</v>
      </c>
      <c r="E28" s="72">
        <v>33</v>
      </c>
      <c r="F28" s="1">
        <v>1</v>
      </c>
      <c r="G28" s="72">
        <v>57.5</v>
      </c>
      <c r="H28" s="72">
        <v>18.538</v>
      </c>
      <c r="I28" s="72">
        <v>1002</v>
      </c>
      <c r="J28" s="72">
        <v>-26.992000000000001</v>
      </c>
      <c r="K28" s="72">
        <v>3.5788999999999999E-3</v>
      </c>
      <c r="L28" s="32">
        <v>27</v>
      </c>
    </row>
    <row r="29" spans="1:12" x14ac:dyDescent="0.2">
      <c r="A29" s="72">
        <v>14</v>
      </c>
      <c r="B29" s="72" t="s">
        <v>149</v>
      </c>
      <c r="C29" s="72" t="s">
        <v>56</v>
      </c>
      <c r="D29">
        <v>0.53</v>
      </c>
      <c r="E29" s="72">
        <v>33</v>
      </c>
      <c r="F29" s="1">
        <v>2</v>
      </c>
      <c r="G29" s="72">
        <v>107.2</v>
      </c>
      <c r="H29" s="72">
        <v>18.54</v>
      </c>
      <c r="I29" s="72">
        <v>1001</v>
      </c>
      <c r="J29" s="72">
        <v>-27.07</v>
      </c>
      <c r="K29" s="72">
        <v>3.5785999999999999E-3</v>
      </c>
      <c r="L29" s="32">
        <v>28</v>
      </c>
    </row>
    <row r="30" spans="1:12" x14ac:dyDescent="0.2">
      <c r="A30" s="72">
        <v>15</v>
      </c>
      <c r="B30" s="72" t="s">
        <v>152</v>
      </c>
      <c r="C30" s="72" t="s">
        <v>57</v>
      </c>
      <c r="D30">
        <v>0.49</v>
      </c>
      <c r="E30" s="72">
        <v>33</v>
      </c>
      <c r="F30" s="1">
        <v>1</v>
      </c>
      <c r="G30" s="72">
        <v>43.7</v>
      </c>
      <c r="H30" s="72">
        <v>18.401</v>
      </c>
      <c r="I30" s="72">
        <v>995</v>
      </c>
      <c r="J30" s="72">
        <v>-27.01</v>
      </c>
      <c r="K30" s="72">
        <v>3.5788999999999999E-3</v>
      </c>
      <c r="L30" s="32">
        <v>29</v>
      </c>
    </row>
    <row r="31" spans="1:12" x14ac:dyDescent="0.2">
      <c r="A31" s="72">
        <v>15</v>
      </c>
      <c r="B31" s="72" t="s">
        <v>152</v>
      </c>
      <c r="C31" s="72" t="s">
        <v>57</v>
      </c>
      <c r="D31">
        <v>0.49</v>
      </c>
      <c r="E31" s="72">
        <v>33</v>
      </c>
      <c r="F31" s="1">
        <v>2</v>
      </c>
      <c r="G31" s="72">
        <v>107.2</v>
      </c>
      <c r="H31" s="72">
        <v>18.395</v>
      </c>
      <c r="I31" s="72">
        <v>994</v>
      </c>
      <c r="J31" s="72">
        <v>-27.07</v>
      </c>
      <c r="K31" s="72">
        <v>3.5785999999999999E-3</v>
      </c>
      <c r="L31" s="32">
        <v>30</v>
      </c>
    </row>
    <row r="32" spans="1:12" x14ac:dyDescent="0.2">
      <c r="A32" s="72">
        <v>16</v>
      </c>
      <c r="B32" s="72" t="s">
        <v>152</v>
      </c>
      <c r="C32" s="72" t="s">
        <v>58</v>
      </c>
      <c r="D32">
        <v>0.46</v>
      </c>
      <c r="E32" s="72">
        <v>33</v>
      </c>
      <c r="F32" s="1">
        <v>1</v>
      </c>
      <c r="G32" s="72">
        <v>45.4</v>
      </c>
      <c r="H32" s="72">
        <v>18.271000000000001</v>
      </c>
      <c r="I32" s="72">
        <v>987</v>
      </c>
      <c r="J32" s="72">
        <v>-27.041</v>
      </c>
      <c r="K32" s="72">
        <v>3.5787000000000002E-3</v>
      </c>
      <c r="L32" s="32">
        <v>31</v>
      </c>
    </row>
    <row r="33" spans="1:12" x14ac:dyDescent="0.2">
      <c r="A33" s="72">
        <v>16</v>
      </c>
      <c r="B33" s="72" t="s">
        <v>152</v>
      </c>
      <c r="C33" s="72" t="s">
        <v>58</v>
      </c>
      <c r="D33">
        <v>0.46</v>
      </c>
      <c r="E33" s="72">
        <v>33</v>
      </c>
      <c r="F33" s="1">
        <v>2</v>
      </c>
      <c r="G33" s="72">
        <v>107.2</v>
      </c>
      <c r="H33" s="72">
        <v>18.254999999999999</v>
      </c>
      <c r="I33" s="72">
        <v>986</v>
      </c>
      <c r="J33" s="72">
        <v>-27.07</v>
      </c>
      <c r="K33" s="72">
        <v>3.5785999999999999E-3</v>
      </c>
      <c r="L33" s="32">
        <v>32</v>
      </c>
    </row>
    <row r="34" spans="1:12" x14ac:dyDescent="0.2">
      <c r="A34" s="72">
        <v>17</v>
      </c>
      <c r="B34" s="72" t="s">
        <v>155</v>
      </c>
      <c r="C34" s="72" t="s">
        <v>59</v>
      </c>
      <c r="D34">
        <v>0.61</v>
      </c>
      <c r="E34" s="72">
        <v>33</v>
      </c>
      <c r="F34" s="1">
        <v>1</v>
      </c>
      <c r="G34" s="72">
        <v>42.2</v>
      </c>
      <c r="H34" s="72">
        <v>18.178000000000001</v>
      </c>
      <c r="I34" s="72">
        <v>980</v>
      </c>
      <c r="J34" s="72">
        <v>-27.062999999999999</v>
      </c>
      <c r="K34" s="72">
        <v>3.5787000000000002E-3</v>
      </c>
      <c r="L34" s="32">
        <v>33</v>
      </c>
    </row>
    <row r="35" spans="1:12" x14ac:dyDescent="0.2">
      <c r="A35" s="72">
        <v>17</v>
      </c>
      <c r="B35" s="72" t="s">
        <v>155</v>
      </c>
      <c r="C35" s="72" t="s">
        <v>59</v>
      </c>
      <c r="D35">
        <v>0.61</v>
      </c>
      <c r="E35" s="72">
        <v>33</v>
      </c>
      <c r="F35" s="1">
        <v>2</v>
      </c>
      <c r="G35" s="72">
        <v>107.2</v>
      </c>
      <c r="H35" s="72">
        <v>18.111999999999998</v>
      </c>
      <c r="I35" s="72">
        <v>980</v>
      </c>
      <c r="J35" s="72">
        <v>-27.07</v>
      </c>
      <c r="K35" s="72">
        <v>3.5785999999999999E-3</v>
      </c>
      <c r="L35" s="32">
        <v>34</v>
      </c>
    </row>
    <row r="36" spans="1:12" x14ac:dyDescent="0.2">
      <c r="A36" s="72">
        <v>18</v>
      </c>
      <c r="B36" s="72" t="s">
        <v>155</v>
      </c>
      <c r="C36" s="72" t="s">
        <v>60</v>
      </c>
      <c r="D36">
        <v>0.53</v>
      </c>
      <c r="E36" s="72">
        <v>33</v>
      </c>
      <c r="F36" s="1">
        <v>1</v>
      </c>
      <c r="G36" s="72">
        <v>57.5</v>
      </c>
      <c r="H36" s="72">
        <v>18.018999999999998</v>
      </c>
      <c r="I36" s="72">
        <v>974</v>
      </c>
      <c r="J36" s="72">
        <v>-27.024999999999999</v>
      </c>
      <c r="K36" s="72">
        <v>3.5788E-3</v>
      </c>
      <c r="L36" s="32">
        <v>35</v>
      </c>
    </row>
    <row r="37" spans="1:12" x14ac:dyDescent="0.2">
      <c r="A37" s="72">
        <v>18</v>
      </c>
      <c r="B37" s="72" t="s">
        <v>155</v>
      </c>
      <c r="C37" s="72" t="s">
        <v>60</v>
      </c>
      <c r="D37">
        <v>0.53</v>
      </c>
      <c r="E37" s="72">
        <v>33</v>
      </c>
      <c r="F37" s="1">
        <v>2</v>
      </c>
      <c r="G37" s="72">
        <v>107.2</v>
      </c>
      <c r="H37" s="72">
        <v>18.021000000000001</v>
      </c>
      <c r="I37" s="72">
        <v>973</v>
      </c>
      <c r="J37" s="72">
        <v>-27.07</v>
      </c>
      <c r="K37" s="72">
        <v>3.5785999999999999E-3</v>
      </c>
      <c r="L37" s="32">
        <v>36</v>
      </c>
    </row>
    <row r="38" spans="1:12" x14ac:dyDescent="0.2">
      <c r="A38" s="72">
        <v>19</v>
      </c>
      <c r="B38" s="72" t="s">
        <v>158</v>
      </c>
      <c r="C38" s="72" t="s">
        <v>61</v>
      </c>
      <c r="D38">
        <v>0.53</v>
      </c>
      <c r="E38" s="72">
        <v>33</v>
      </c>
      <c r="F38" s="1">
        <v>1</v>
      </c>
      <c r="G38" s="72">
        <v>57.5</v>
      </c>
      <c r="H38" s="72">
        <v>17.898</v>
      </c>
      <c r="I38" s="72">
        <v>968</v>
      </c>
      <c r="J38" s="72">
        <v>-27.076000000000001</v>
      </c>
      <c r="K38" s="72">
        <v>3.5785999999999999E-3</v>
      </c>
      <c r="L38" s="32">
        <v>37</v>
      </c>
    </row>
    <row r="39" spans="1:12" x14ac:dyDescent="0.2">
      <c r="A39" s="72">
        <v>19</v>
      </c>
      <c r="B39" s="72" t="s">
        <v>158</v>
      </c>
      <c r="C39" s="72" t="s">
        <v>61</v>
      </c>
      <c r="D39">
        <v>0.53</v>
      </c>
      <c r="E39" s="72">
        <v>33</v>
      </c>
      <c r="F39" s="1">
        <v>2</v>
      </c>
      <c r="G39" s="72">
        <v>107.2</v>
      </c>
      <c r="H39" s="72">
        <v>17.899999999999999</v>
      </c>
      <c r="I39" s="72">
        <v>967</v>
      </c>
      <c r="J39" s="72">
        <v>-27.07</v>
      </c>
      <c r="K39" s="72">
        <v>3.5785999999999999E-3</v>
      </c>
      <c r="L39" s="32">
        <v>38</v>
      </c>
    </row>
    <row r="40" spans="1:12" x14ac:dyDescent="0.2">
      <c r="A40" s="72">
        <v>20</v>
      </c>
      <c r="B40" s="72" t="s">
        <v>158</v>
      </c>
      <c r="C40" s="72" t="s">
        <v>62</v>
      </c>
      <c r="D40">
        <v>0.45</v>
      </c>
      <c r="E40" s="72">
        <v>33</v>
      </c>
      <c r="F40" s="1">
        <v>1</v>
      </c>
      <c r="G40" s="72">
        <v>42.6</v>
      </c>
      <c r="H40" s="72">
        <v>17.79</v>
      </c>
      <c r="I40" s="72">
        <v>962</v>
      </c>
      <c r="J40" s="72">
        <v>-27.088000000000001</v>
      </c>
      <c r="K40" s="72">
        <v>3.5785999999999999E-3</v>
      </c>
      <c r="L40" s="32">
        <v>39</v>
      </c>
    </row>
    <row r="41" spans="1:12" x14ac:dyDescent="0.2">
      <c r="A41" s="72">
        <v>20</v>
      </c>
      <c r="B41" s="72" t="s">
        <v>158</v>
      </c>
      <c r="C41" s="72" t="s">
        <v>62</v>
      </c>
      <c r="D41">
        <v>0.45</v>
      </c>
      <c r="E41" s="72">
        <v>33</v>
      </c>
      <c r="F41" s="1">
        <v>2</v>
      </c>
      <c r="G41" s="72">
        <v>92.6</v>
      </c>
      <c r="H41" s="72">
        <v>17.812000000000001</v>
      </c>
      <c r="I41" s="72">
        <v>961</v>
      </c>
      <c r="J41" s="72">
        <v>-27.07</v>
      </c>
      <c r="K41" s="72">
        <v>3.5785999999999999E-3</v>
      </c>
      <c r="L41" s="32">
        <v>40</v>
      </c>
    </row>
    <row r="42" spans="1:12" x14ac:dyDescent="0.2">
      <c r="A42" s="72">
        <v>21</v>
      </c>
      <c r="B42" s="72" t="s">
        <v>161</v>
      </c>
      <c r="C42" s="72" t="s">
        <v>63</v>
      </c>
      <c r="D42">
        <v>0.51</v>
      </c>
      <c r="E42" s="72">
        <v>33</v>
      </c>
      <c r="F42" s="1">
        <v>1</v>
      </c>
      <c r="G42" s="72">
        <v>57.5</v>
      </c>
      <c r="H42" s="72">
        <v>17.687000000000001</v>
      </c>
      <c r="I42" s="72">
        <v>955</v>
      </c>
      <c r="J42" s="72">
        <v>-27.039000000000001</v>
      </c>
      <c r="K42" s="72">
        <v>3.5787000000000002E-3</v>
      </c>
      <c r="L42" s="32">
        <v>41</v>
      </c>
    </row>
    <row r="43" spans="1:12" x14ac:dyDescent="0.2">
      <c r="A43" s="72">
        <v>21</v>
      </c>
      <c r="B43" s="72" t="s">
        <v>161</v>
      </c>
      <c r="C43" s="72" t="s">
        <v>63</v>
      </c>
      <c r="D43">
        <v>0.51</v>
      </c>
      <c r="E43" s="72">
        <v>33</v>
      </c>
      <c r="F43" s="1">
        <v>2</v>
      </c>
      <c r="G43" s="72">
        <v>107.2</v>
      </c>
      <c r="H43" s="72">
        <v>17.673999999999999</v>
      </c>
      <c r="I43" s="72">
        <v>955</v>
      </c>
      <c r="J43" s="72">
        <v>-27.07</v>
      </c>
      <c r="K43" s="72">
        <v>3.5785999999999999E-3</v>
      </c>
      <c r="L43" s="32">
        <v>42</v>
      </c>
    </row>
    <row r="44" spans="1:12" x14ac:dyDescent="0.2">
      <c r="A44" s="72">
        <v>22</v>
      </c>
      <c r="B44" s="72" t="s">
        <v>161</v>
      </c>
      <c r="C44" s="72" t="s">
        <v>64</v>
      </c>
      <c r="D44">
        <v>0.55000000000000004</v>
      </c>
      <c r="E44" s="72">
        <v>33</v>
      </c>
      <c r="F44" s="1">
        <v>1</v>
      </c>
      <c r="G44" s="72">
        <v>57.5</v>
      </c>
      <c r="H44" s="72">
        <v>17.565000000000001</v>
      </c>
      <c r="I44" s="72">
        <v>950</v>
      </c>
      <c r="J44" s="72">
        <v>-27.007999999999999</v>
      </c>
      <c r="K44" s="72">
        <v>3.5788999999999999E-3</v>
      </c>
      <c r="L44" s="32">
        <v>43</v>
      </c>
    </row>
    <row r="45" spans="1:12" x14ac:dyDescent="0.2">
      <c r="A45" s="72">
        <v>22</v>
      </c>
      <c r="B45" s="72" t="s">
        <v>161</v>
      </c>
      <c r="C45" s="72" t="s">
        <v>64</v>
      </c>
      <c r="D45">
        <v>0.55000000000000004</v>
      </c>
      <c r="E45" s="72">
        <v>33</v>
      </c>
      <c r="F45" s="1">
        <v>2</v>
      </c>
      <c r="G45" s="72">
        <v>107.2</v>
      </c>
      <c r="H45" s="72">
        <v>17.588000000000001</v>
      </c>
      <c r="I45" s="72">
        <v>950</v>
      </c>
      <c r="J45" s="72">
        <v>-27.07</v>
      </c>
      <c r="K45" s="72">
        <v>3.5785999999999999E-3</v>
      </c>
      <c r="L45" s="32">
        <v>44</v>
      </c>
    </row>
    <row r="46" spans="1:12" x14ac:dyDescent="0.2">
      <c r="A46" s="72">
        <v>23</v>
      </c>
      <c r="B46" s="72" t="s">
        <v>17</v>
      </c>
      <c r="C46" s="72" t="s">
        <v>14</v>
      </c>
      <c r="D46">
        <v>0.44</v>
      </c>
      <c r="E46" s="72">
        <v>57</v>
      </c>
      <c r="F46" s="1">
        <v>1</v>
      </c>
      <c r="G46" s="72">
        <v>57.5</v>
      </c>
      <c r="H46" s="72">
        <v>17.469000000000001</v>
      </c>
      <c r="I46" s="72">
        <v>943</v>
      </c>
      <c r="J46" s="72">
        <v>-27.09</v>
      </c>
      <c r="K46" s="72">
        <v>3.5785999999999999E-3</v>
      </c>
      <c r="L46" s="32">
        <v>45</v>
      </c>
    </row>
    <row r="47" spans="1:12" x14ac:dyDescent="0.2">
      <c r="A47" s="72">
        <v>23</v>
      </c>
      <c r="B47" s="72" t="s">
        <v>17</v>
      </c>
      <c r="C47" s="72" t="s">
        <v>14</v>
      </c>
      <c r="D47">
        <v>0.44</v>
      </c>
      <c r="E47" s="72">
        <v>57</v>
      </c>
      <c r="F47" s="1">
        <v>2</v>
      </c>
      <c r="G47" s="72">
        <v>107.2</v>
      </c>
      <c r="H47" s="72">
        <v>17.457000000000001</v>
      </c>
      <c r="I47" s="72">
        <v>942</v>
      </c>
      <c r="J47" s="72">
        <v>-27.07</v>
      </c>
      <c r="K47" s="72">
        <v>3.5785999999999999E-3</v>
      </c>
      <c r="L47" s="32">
        <v>46</v>
      </c>
    </row>
    <row r="48" spans="1:12" x14ac:dyDescent="0.2">
      <c r="A48" s="72">
        <v>24</v>
      </c>
      <c r="B48" s="72" t="s">
        <v>17</v>
      </c>
      <c r="C48" s="72" t="s">
        <v>15</v>
      </c>
      <c r="D48">
        <v>0.49</v>
      </c>
      <c r="E48" s="72">
        <v>57</v>
      </c>
      <c r="F48" s="1">
        <v>1</v>
      </c>
      <c r="G48" s="72">
        <v>57.5</v>
      </c>
      <c r="H48" s="72">
        <v>17.45</v>
      </c>
      <c r="I48" s="72">
        <v>942</v>
      </c>
      <c r="J48" s="72">
        <v>-27.11</v>
      </c>
      <c r="K48" s="72">
        <v>3.5785000000000001E-3</v>
      </c>
      <c r="L48" s="32">
        <v>47</v>
      </c>
    </row>
    <row r="49" spans="1:12" x14ac:dyDescent="0.2">
      <c r="A49" s="72">
        <v>24</v>
      </c>
      <c r="B49" s="72" t="s">
        <v>17</v>
      </c>
      <c r="C49" s="72" t="s">
        <v>15</v>
      </c>
      <c r="D49">
        <v>0.49</v>
      </c>
      <c r="E49" s="72">
        <v>57</v>
      </c>
      <c r="F49" s="1">
        <v>2</v>
      </c>
      <c r="G49" s="72">
        <v>93.8</v>
      </c>
      <c r="H49" s="72">
        <v>17.440999999999999</v>
      </c>
      <c r="I49" s="72">
        <v>941</v>
      </c>
      <c r="J49" s="72">
        <v>-27.07</v>
      </c>
      <c r="K49" s="72">
        <v>3.5785999999999999E-3</v>
      </c>
      <c r="L49" s="32">
        <v>48</v>
      </c>
    </row>
    <row r="50" spans="1:12" x14ac:dyDescent="0.2">
      <c r="A50" s="72">
        <v>25</v>
      </c>
      <c r="B50" s="72" t="s">
        <v>12</v>
      </c>
      <c r="C50" s="72" t="s">
        <v>16</v>
      </c>
      <c r="D50">
        <v>0.48</v>
      </c>
      <c r="E50" s="72">
        <v>57</v>
      </c>
      <c r="F50" s="1">
        <v>1</v>
      </c>
      <c r="G50" s="72">
        <v>57.5</v>
      </c>
      <c r="H50" s="72">
        <v>17.356999999999999</v>
      </c>
      <c r="I50" s="72">
        <v>939</v>
      </c>
      <c r="J50" s="72">
        <v>-26.998999999999999</v>
      </c>
      <c r="K50" s="72">
        <v>3.5788999999999999E-3</v>
      </c>
      <c r="L50" s="32">
        <v>49</v>
      </c>
    </row>
    <row r="51" spans="1:12" x14ac:dyDescent="0.2">
      <c r="A51" s="72">
        <v>25</v>
      </c>
      <c r="B51" s="72" t="s">
        <v>12</v>
      </c>
      <c r="C51" s="72" t="s">
        <v>16</v>
      </c>
      <c r="D51">
        <v>0.48</v>
      </c>
      <c r="E51" s="72">
        <v>57</v>
      </c>
      <c r="F51" s="1">
        <v>2</v>
      </c>
      <c r="G51" s="72">
        <v>107.2</v>
      </c>
      <c r="H51" s="72">
        <v>17.378</v>
      </c>
      <c r="I51" s="72">
        <v>939</v>
      </c>
      <c r="J51" s="72">
        <v>-27.07</v>
      </c>
      <c r="K51" s="72">
        <v>3.5785999999999999E-3</v>
      </c>
      <c r="L51" s="32">
        <v>50</v>
      </c>
    </row>
    <row r="52" spans="1:12" x14ac:dyDescent="0.2">
      <c r="A52" s="72">
        <v>26</v>
      </c>
      <c r="B52" s="72" t="s">
        <v>12</v>
      </c>
      <c r="C52" s="72" t="s">
        <v>18</v>
      </c>
      <c r="D52">
        <v>0.54</v>
      </c>
      <c r="E52" s="72">
        <v>57</v>
      </c>
      <c r="F52" s="1">
        <v>1</v>
      </c>
      <c r="G52" s="72">
        <v>57.5</v>
      </c>
      <c r="H52" s="72">
        <v>17.28</v>
      </c>
      <c r="I52" s="72">
        <v>934</v>
      </c>
      <c r="J52" s="72">
        <v>-27.042000000000002</v>
      </c>
      <c r="K52" s="72">
        <v>3.5787000000000002E-3</v>
      </c>
      <c r="L52" s="32">
        <v>51</v>
      </c>
    </row>
    <row r="53" spans="1:12" x14ac:dyDescent="0.2">
      <c r="A53" s="72">
        <v>26</v>
      </c>
      <c r="B53" s="72" t="s">
        <v>12</v>
      </c>
      <c r="C53" s="72" t="s">
        <v>18</v>
      </c>
      <c r="D53">
        <v>0.54</v>
      </c>
      <c r="E53" s="72">
        <v>57</v>
      </c>
      <c r="F53" s="1">
        <v>2</v>
      </c>
      <c r="G53" s="72">
        <v>107.2</v>
      </c>
      <c r="H53" s="72">
        <v>17.286000000000001</v>
      </c>
      <c r="I53" s="72">
        <v>933</v>
      </c>
      <c r="J53" s="72">
        <v>-27.07</v>
      </c>
      <c r="K53" s="72">
        <v>3.5785999999999999E-3</v>
      </c>
      <c r="L53" s="32">
        <v>52</v>
      </c>
    </row>
    <row r="54" spans="1:12" x14ac:dyDescent="0.2">
      <c r="A54" s="72">
        <v>27</v>
      </c>
      <c r="B54" s="72" t="s">
        <v>168</v>
      </c>
      <c r="C54" s="72" t="s">
        <v>19</v>
      </c>
      <c r="D54">
        <v>0.56000000000000005</v>
      </c>
      <c r="E54" s="72">
        <v>33</v>
      </c>
      <c r="F54" s="1">
        <v>1</v>
      </c>
      <c r="G54" s="72">
        <v>42.2</v>
      </c>
      <c r="H54" s="72">
        <v>17.195</v>
      </c>
      <c r="I54" s="72">
        <v>931</v>
      </c>
      <c r="J54" s="72">
        <v>-27.02</v>
      </c>
      <c r="K54" s="72">
        <v>3.5788E-3</v>
      </c>
      <c r="L54" s="32">
        <v>53</v>
      </c>
    </row>
    <row r="55" spans="1:12" x14ac:dyDescent="0.2">
      <c r="A55" s="72">
        <v>27</v>
      </c>
      <c r="B55" s="72" t="s">
        <v>168</v>
      </c>
      <c r="C55" s="72" t="s">
        <v>19</v>
      </c>
      <c r="D55">
        <v>0.56000000000000005</v>
      </c>
      <c r="E55" s="72">
        <v>33</v>
      </c>
      <c r="F55" s="1">
        <v>2</v>
      </c>
      <c r="G55" s="72">
        <v>107</v>
      </c>
      <c r="H55" s="72">
        <v>17.202999999999999</v>
      </c>
      <c r="I55" s="72">
        <v>929</v>
      </c>
      <c r="J55" s="72">
        <v>-27.07</v>
      </c>
      <c r="K55" s="72">
        <v>3.5785999999999999E-3</v>
      </c>
      <c r="L55" s="32">
        <v>54</v>
      </c>
    </row>
    <row r="56" spans="1:12" x14ac:dyDescent="0.2">
      <c r="A56" s="72">
        <v>28</v>
      </c>
      <c r="B56" s="72" t="s">
        <v>168</v>
      </c>
      <c r="C56" s="72" t="s">
        <v>20</v>
      </c>
      <c r="D56">
        <v>0.48</v>
      </c>
      <c r="E56" s="72">
        <v>33</v>
      </c>
      <c r="F56" s="1">
        <v>1</v>
      </c>
      <c r="G56" s="72">
        <v>57.5</v>
      </c>
      <c r="H56" s="72">
        <v>17.108000000000001</v>
      </c>
      <c r="I56" s="72">
        <v>925</v>
      </c>
      <c r="J56" s="72">
        <v>-27.033999999999999</v>
      </c>
      <c r="K56" s="72">
        <v>3.5788E-3</v>
      </c>
      <c r="L56" s="32">
        <v>55</v>
      </c>
    </row>
    <row r="57" spans="1:12" x14ac:dyDescent="0.2">
      <c r="A57" s="72">
        <v>28</v>
      </c>
      <c r="B57" s="72" t="s">
        <v>168</v>
      </c>
      <c r="C57" s="72" t="s">
        <v>20</v>
      </c>
      <c r="D57">
        <v>0.48</v>
      </c>
      <c r="E57" s="72">
        <v>33</v>
      </c>
      <c r="F57" s="1">
        <v>2</v>
      </c>
      <c r="G57" s="72">
        <v>91.8</v>
      </c>
      <c r="H57" s="72">
        <v>17.113</v>
      </c>
      <c r="I57" s="72">
        <v>923</v>
      </c>
      <c r="J57" s="72">
        <v>-27.07</v>
      </c>
      <c r="K57" s="72">
        <v>3.5785999999999999E-3</v>
      </c>
      <c r="L57" s="32">
        <v>56</v>
      </c>
    </row>
    <row r="58" spans="1:12" x14ac:dyDescent="0.2">
      <c r="A58" s="72">
        <v>29</v>
      </c>
      <c r="B58" s="72" t="s">
        <v>171</v>
      </c>
      <c r="C58" s="72" t="s">
        <v>21</v>
      </c>
      <c r="D58">
        <v>0.49</v>
      </c>
      <c r="E58" s="72">
        <v>33</v>
      </c>
      <c r="F58" s="1">
        <v>1</v>
      </c>
      <c r="G58" s="72">
        <v>42.6</v>
      </c>
      <c r="H58" s="72">
        <v>17.029</v>
      </c>
      <c r="I58" s="72">
        <v>919</v>
      </c>
      <c r="J58" s="72">
        <v>-27.062000000000001</v>
      </c>
      <c r="K58" s="72">
        <v>3.5787000000000002E-3</v>
      </c>
      <c r="L58" s="32">
        <v>57</v>
      </c>
    </row>
    <row r="59" spans="1:12" x14ac:dyDescent="0.2">
      <c r="A59" s="72">
        <v>29</v>
      </c>
      <c r="B59" s="72" t="s">
        <v>171</v>
      </c>
      <c r="C59" s="72" t="s">
        <v>21</v>
      </c>
      <c r="D59">
        <v>0.49</v>
      </c>
      <c r="E59" s="72">
        <v>33</v>
      </c>
      <c r="F59" s="1">
        <v>2</v>
      </c>
      <c r="G59" s="72">
        <v>107</v>
      </c>
      <c r="H59" s="72">
        <v>17.024000000000001</v>
      </c>
      <c r="I59" s="72">
        <v>918</v>
      </c>
      <c r="J59" s="72">
        <v>-27.07</v>
      </c>
      <c r="K59" s="72">
        <v>3.5785999999999999E-3</v>
      </c>
      <c r="L59" s="32">
        <v>58</v>
      </c>
    </row>
    <row r="60" spans="1:12" x14ac:dyDescent="0.2">
      <c r="A60" s="72">
        <v>30</v>
      </c>
      <c r="B60" s="72" t="s">
        <v>173</v>
      </c>
      <c r="C60" s="72" t="s">
        <v>22</v>
      </c>
      <c r="D60">
        <v>0.47</v>
      </c>
      <c r="E60" s="72">
        <v>33</v>
      </c>
      <c r="F60" s="1">
        <v>1</v>
      </c>
      <c r="G60" s="72">
        <v>42.2</v>
      </c>
      <c r="H60" s="72">
        <v>16.901</v>
      </c>
      <c r="I60" s="72">
        <v>914</v>
      </c>
      <c r="J60" s="72">
        <v>-27.07</v>
      </c>
      <c r="K60" s="72">
        <v>3.5785999999999999E-3</v>
      </c>
      <c r="L60" s="32">
        <v>59</v>
      </c>
    </row>
    <row r="61" spans="1:12" x14ac:dyDescent="0.2">
      <c r="A61" s="72">
        <v>30</v>
      </c>
      <c r="B61" s="72" t="s">
        <v>173</v>
      </c>
      <c r="C61" s="72" t="s">
        <v>22</v>
      </c>
      <c r="D61">
        <v>0.47</v>
      </c>
      <c r="E61" s="72">
        <v>33</v>
      </c>
      <c r="F61" s="1">
        <v>2</v>
      </c>
      <c r="G61" s="72">
        <v>107.2</v>
      </c>
      <c r="H61" s="72">
        <v>16.916</v>
      </c>
      <c r="I61" s="72">
        <v>914</v>
      </c>
      <c r="J61" s="72">
        <v>-27.07</v>
      </c>
      <c r="K61" s="72">
        <v>3.5785999999999999E-3</v>
      </c>
      <c r="L61" s="32">
        <v>60</v>
      </c>
    </row>
    <row r="62" spans="1:12" x14ac:dyDescent="0.2">
      <c r="A62" s="72">
        <v>31</v>
      </c>
      <c r="B62" s="72" t="s">
        <v>173</v>
      </c>
      <c r="C62" s="72" t="s">
        <v>92</v>
      </c>
      <c r="D62">
        <v>0.49</v>
      </c>
      <c r="E62" s="72">
        <v>33</v>
      </c>
      <c r="F62" s="1">
        <v>1</v>
      </c>
      <c r="G62" s="72">
        <v>42.2</v>
      </c>
      <c r="H62" s="72">
        <v>16.882999999999999</v>
      </c>
      <c r="I62" s="72">
        <v>910</v>
      </c>
      <c r="J62" s="72">
        <v>-27.010999999999999</v>
      </c>
      <c r="K62" s="72">
        <v>3.5788E-3</v>
      </c>
      <c r="L62" s="32">
        <v>61</v>
      </c>
    </row>
    <row r="63" spans="1:12" x14ac:dyDescent="0.2">
      <c r="A63" s="72">
        <v>31</v>
      </c>
      <c r="B63" s="72" t="s">
        <v>173</v>
      </c>
      <c r="C63" s="72" t="s">
        <v>92</v>
      </c>
      <c r="D63">
        <v>0.49</v>
      </c>
      <c r="E63" s="72">
        <v>33</v>
      </c>
      <c r="F63" s="1">
        <v>2</v>
      </c>
      <c r="G63" s="72">
        <v>106.4</v>
      </c>
      <c r="H63" s="72">
        <v>16.849</v>
      </c>
      <c r="I63" s="72">
        <v>910</v>
      </c>
      <c r="J63" s="72">
        <v>-27.07</v>
      </c>
      <c r="K63" s="72">
        <v>3.5785999999999999E-3</v>
      </c>
      <c r="L63" s="32">
        <v>62</v>
      </c>
    </row>
    <row r="64" spans="1:12" x14ac:dyDescent="0.2">
      <c r="A64" s="72">
        <v>32</v>
      </c>
      <c r="B64" s="72" t="s">
        <v>176</v>
      </c>
      <c r="C64" s="72" t="s">
        <v>93</v>
      </c>
      <c r="D64">
        <v>0.54</v>
      </c>
      <c r="E64" s="72">
        <v>33</v>
      </c>
      <c r="F64" s="1">
        <v>1</v>
      </c>
      <c r="G64" s="72">
        <v>43.5</v>
      </c>
      <c r="H64" s="72">
        <v>16.741</v>
      </c>
      <c r="I64" s="72">
        <v>905</v>
      </c>
      <c r="J64" s="72">
        <v>-27.006</v>
      </c>
      <c r="K64" s="72">
        <v>3.5788999999999999E-3</v>
      </c>
      <c r="L64" s="32">
        <v>63</v>
      </c>
    </row>
    <row r="65" spans="1:12" x14ac:dyDescent="0.2">
      <c r="A65" s="72">
        <v>32</v>
      </c>
      <c r="B65" s="72" t="s">
        <v>176</v>
      </c>
      <c r="C65" s="72" t="s">
        <v>93</v>
      </c>
      <c r="D65">
        <v>0.54</v>
      </c>
      <c r="E65" s="72">
        <v>33</v>
      </c>
      <c r="F65" s="1">
        <v>2</v>
      </c>
      <c r="G65" s="72">
        <v>107.2</v>
      </c>
      <c r="H65" s="72">
        <v>16.763999999999999</v>
      </c>
      <c r="I65" s="72">
        <v>906</v>
      </c>
      <c r="J65" s="72">
        <v>-27.07</v>
      </c>
      <c r="K65" s="72">
        <v>3.5785999999999999E-3</v>
      </c>
      <c r="L65" s="32">
        <v>64</v>
      </c>
    </row>
    <row r="66" spans="1:12" x14ac:dyDescent="0.2">
      <c r="A66" s="72">
        <v>33</v>
      </c>
      <c r="B66" s="72" t="s">
        <v>176</v>
      </c>
      <c r="C66" s="72" t="s">
        <v>94</v>
      </c>
      <c r="D66">
        <v>0.53</v>
      </c>
      <c r="E66" s="72">
        <v>33</v>
      </c>
      <c r="F66" s="1">
        <v>1</v>
      </c>
      <c r="G66" s="72">
        <v>57.3</v>
      </c>
      <c r="H66" s="72">
        <v>16.663</v>
      </c>
      <c r="I66" s="72">
        <v>901</v>
      </c>
      <c r="J66" s="72">
        <v>-26.988</v>
      </c>
      <c r="K66" s="72">
        <v>3.5788999999999999E-3</v>
      </c>
      <c r="L66" s="32">
        <v>65</v>
      </c>
    </row>
    <row r="67" spans="1:12" x14ac:dyDescent="0.2">
      <c r="A67" s="72">
        <v>33</v>
      </c>
      <c r="B67" s="72" t="s">
        <v>176</v>
      </c>
      <c r="C67" s="72" t="s">
        <v>94</v>
      </c>
      <c r="D67">
        <v>0.53</v>
      </c>
      <c r="E67" s="72">
        <v>33</v>
      </c>
      <c r="F67" s="1">
        <v>2</v>
      </c>
      <c r="G67" s="72">
        <v>106.8</v>
      </c>
      <c r="H67" s="72">
        <v>16.672999999999998</v>
      </c>
      <c r="I67" s="72">
        <v>901</v>
      </c>
      <c r="J67" s="72">
        <v>-27.07</v>
      </c>
      <c r="K67" s="72">
        <v>3.5785999999999999E-3</v>
      </c>
      <c r="L67" s="32">
        <v>66</v>
      </c>
    </row>
    <row r="68" spans="1:12" x14ac:dyDescent="0.2">
      <c r="A68" s="72">
        <v>34</v>
      </c>
      <c r="B68" s="72" t="s">
        <v>179</v>
      </c>
      <c r="C68" s="72" t="s">
        <v>44</v>
      </c>
      <c r="D68">
        <v>0.53</v>
      </c>
      <c r="E68" s="72">
        <v>33</v>
      </c>
      <c r="F68" s="1">
        <v>1</v>
      </c>
      <c r="G68" s="72">
        <v>57.5</v>
      </c>
      <c r="H68" s="72">
        <v>30.446999999999999</v>
      </c>
      <c r="I68" s="72">
        <v>1647</v>
      </c>
      <c r="J68" s="72">
        <v>-27.06</v>
      </c>
      <c r="K68" s="72">
        <v>3.5787000000000002E-3</v>
      </c>
      <c r="L68" s="32">
        <v>67</v>
      </c>
    </row>
    <row r="69" spans="1:12" x14ac:dyDescent="0.2">
      <c r="A69" s="72">
        <v>34</v>
      </c>
      <c r="B69" s="72" t="s">
        <v>179</v>
      </c>
      <c r="C69" s="72" t="s">
        <v>44</v>
      </c>
      <c r="D69">
        <v>0.53</v>
      </c>
      <c r="E69" s="72">
        <v>33</v>
      </c>
      <c r="F69" s="1">
        <v>2</v>
      </c>
      <c r="G69" s="72">
        <v>107.2</v>
      </c>
      <c r="H69" s="72">
        <v>30.484999999999999</v>
      </c>
      <c r="I69" s="72">
        <v>1649</v>
      </c>
      <c r="J69" s="72">
        <v>-27.07</v>
      </c>
      <c r="K69" s="72">
        <v>3.5785999999999999E-3</v>
      </c>
      <c r="L69" s="32">
        <v>68</v>
      </c>
    </row>
    <row r="70" spans="1:12" x14ac:dyDescent="0.2">
      <c r="A70" s="72">
        <v>35</v>
      </c>
      <c r="B70" s="72" t="s">
        <v>179</v>
      </c>
      <c r="C70" s="72" t="s">
        <v>45</v>
      </c>
      <c r="D70">
        <v>0.55000000000000004</v>
      </c>
      <c r="E70" s="72">
        <v>33</v>
      </c>
      <c r="F70" s="1">
        <v>1</v>
      </c>
      <c r="G70" s="72">
        <v>57.5</v>
      </c>
      <c r="H70" s="72">
        <v>30.457000000000001</v>
      </c>
      <c r="I70" s="72">
        <v>1648</v>
      </c>
      <c r="J70" s="72">
        <v>-27.052</v>
      </c>
      <c r="K70" s="72">
        <v>3.5787000000000002E-3</v>
      </c>
      <c r="L70" s="32">
        <v>69</v>
      </c>
    </row>
    <row r="71" spans="1:12" x14ac:dyDescent="0.2">
      <c r="A71" s="72">
        <v>35</v>
      </c>
      <c r="B71" s="72" t="s">
        <v>179</v>
      </c>
      <c r="C71" s="72" t="s">
        <v>45</v>
      </c>
      <c r="D71">
        <v>0.55000000000000004</v>
      </c>
      <c r="E71" s="72">
        <v>33</v>
      </c>
      <c r="F71" s="1">
        <v>2</v>
      </c>
      <c r="G71" s="72">
        <v>107.2</v>
      </c>
      <c r="H71" s="72">
        <v>30.440999999999999</v>
      </c>
      <c r="I71" s="72">
        <v>1648</v>
      </c>
      <c r="J71" s="72">
        <v>-27.07</v>
      </c>
      <c r="K71" s="72">
        <v>3.5785999999999999E-3</v>
      </c>
      <c r="L71" s="32">
        <v>70</v>
      </c>
    </row>
    <row r="72" spans="1:12" x14ac:dyDescent="0.2">
      <c r="A72" s="72">
        <v>36</v>
      </c>
      <c r="B72" s="72" t="s">
        <v>65</v>
      </c>
      <c r="C72" s="72" t="s">
        <v>46</v>
      </c>
      <c r="E72" s="72">
        <v>98</v>
      </c>
      <c r="F72" s="1">
        <v>1</v>
      </c>
      <c r="G72" s="72">
        <v>57.5</v>
      </c>
      <c r="H72" s="72">
        <v>30.815000000000001</v>
      </c>
      <c r="I72" s="72">
        <v>1668</v>
      </c>
      <c r="J72" s="72">
        <v>-27.010999999999999</v>
      </c>
      <c r="K72" s="72">
        <v>3.5788E-3</v>
      </c>
      <c r="L72" s="32">
        <v>71</v>
      </c>
    </row>
    <row r="73" spans="1:12" x14ac:dyDescent="0.2">
      <c r="A73" s="72">
        <v>36</v>
      </c>
      <c r="B73" s="72" t="s">
        <v>65</v>
      </c>
      <c r="C73" s="72" t="s">
        <v>46</v>
      </c>
      <c r="E73" s="72">
        <v>98</v>
      </c>
      <c r="F73" s="1">
        <v>2</v>
      </c>
      <c r="G73" s="72">
        <v>107.2</v>
      </c>
      <c r="H73" s="72">
        <v>30.82</v>
      </c>
      <c r="I73" s="72">
        <v>1667</v>
      </c>
      <c r="J73" s="72">
        <v>-27.07</v>
      </c>
      <c r="K73" s="72">
        <v>3.5785999999999999E-3</v>
      </c>
      <c r="L73" s="32">
        <v>72</v>
      </c>
    </row>
    <row r="74" spans="1:12" x14ac:dyDescent="0.2">
      <c r="A74" s="72">
        <v>1</v>
      </c>
      <c r="B74" s="72" t="s">
        <v>65</v>
      </c>
      <c r="C74" s="72" t="s">
        <v>43</v>
      </c>
      <c r="E74" s="72">
        <v>0</v>
      </c>
      <c r="F74" s="1">
        <v>1</v>
      </c>
      <c r="G74" s="72">
        <v>57.9</v>
      </c>
      <c r="H74" s="72">
        <v>75.632999999999996</v>
      </c>
      <c r="I74" s="72">
        <v>4106</v>
      </c>
      <c r="J74" s="72">
        <v>-27.003</v>
      </c>
      <c r="K74" s="72">
        <v>3.5788999999999999E-3</v>
      </c>
      <c r="L74" s="32">
        <v>73</v>
      </c>
    </row>
    <row r="75" spans="1:12" x14ac:dyDescent="0.2">
      <c r="A75" s="72">
        <v>1</v>
      </c>
      <c r="B75" s="72" t="s">
        <v>65</v>
      </c>
      <c r="C75" s="72" t="s">
        <v>43</v>
      </c>
      <c r="E75" s="72">
        <v>0</v>
      </c>
      <c r="F75" s="1">
        <v>2</v>
      </c>
      <c r="G75" s="72">
        <v>107.6</v>
      </c>
      <c r="H75" s="72">
        <v>75.638999999999996</v>
      </c>
      <c r="I75" s="72">
        <v>4110</v>
      </c>
      <c r="J75" s="72">
        <v>-27.07</v>
      </c>
      <c r="K75" s="72">
        <v>3.5785999999999999E-3</v>
      </c>
      <c r="L75" s="32">
        <v>74</v>
      </c>
    </row>
    <row r="76" spans="1:12" x14ac:dyDescent="0.2">
      <c r="A76" s="72">
        <v>2</v>
      </c>
      <c r="B76" s="72" t="s">
        <v>17</v>
      </c>
      <c r="C76" s="72" t="s">
        <v>44</v>
      </c>
      <c r="D76">
        <v>0.55259999999999998</v>
      </c>
      <c r="E76" s="72">
        <v>57</v>
      </c>
      <c r="F76" s="1">
        <v>1</v>
      </c>
      <c r="G76" s="72">
        <v>57.5</v>
      </c>
      <c r="H76" s="72">
        <v>22.704000000000001</v>
      </c>
      <c r="I76" s="72">
        <v>1227</v>
      </c>
      <c r="J76" s="72">
        <v>-27.074000000000002</v>
      </c>
      <c r="K76" s="72">
        <v>3.5785999999999999E-3</v>
      </c>
      <c r="L76" s="32">
        <v>75</v>
      </c>
    </row>
    <row r="77" spans="1:12" x14ac:dyDescent="0.2">
      <c r="A77" s="72">
        <v>2</v>
      </c>
      <c r="B77" s="72" t="s">
        <v>17</v>
      </c>
      <c r="C77" s="72" t="s">
        <v>44</v>
      </c>
      <c r="D77">
        <v>0.55259999999999998</v>
      </c>
      <c r="E77" s="72">
        <v>57</v>
      </c>
      <c r="F77" s="1">
        <v>2</v>
      </c>
      <c r="G77" s="72">
        <v>107.2</v>
      </c>
      <c r="H77" s="72">
        <v>22.710999999999999</v>
      </c>
      <c r="I77" s="72">
        <v>1227</v>
      </c>
      <c r="J77" s="72">
        <v>-27.07</v>
      </c>
      <c r="K77" s="72">
        <v>3.5785999999999999E-3</v>
      </c>
      <c r="L77" s="32">
        <v>76</v>
      </c>
    </row>
    <row r="78" spans="1:12" x14ac:dyDescent="0.2">
      <c r="A78" s="72">
        <v>3</v>
      </c>
      <c r="B78" s="72" t="s">
        <v>17</v>
      </c>
      <c r="C78" s="72" t="s">
        <v>45</v>
      </c>
      <c r="D78">
        <v>0.63729999999999998</v>
      </c>
      <c r="E78" s="72">
        <v>57</v>
      </c>
      <c r="F78" s="1">
        <v>1</v>
      </c>
      <c r="G78" s="72">
        <v>57.5</v>
      </c>
      <c r="H78" s="72">
        <v>22.652000000000001</v>
      </c>
      <c r="I78" s="72">
        <v>1226</v>
      </c>
      <c r="J78" s="72">
        <v>-27.082000000000001</v>
      </c>
      <c r="K78" s="72">
        <v>3.5785999999999999E-3</v>
      </c>
      <c r="L78" s="32">
        <v>77</v>
      </c>
    </row>
    <row r="79" spans="1:12" x14ac:dyDescent="0.2">
      <c r="A79" s="72">
        <v>3</v>
      </c>
      <c r="B79" s="72" t="s">
        <v>17</v>
      </c>
      <c r="C79" s="72" t="s">
        <v>45</v>
      </c>
      <c r="D79">
        <v>0.63729999999999998</v>
      </c>
      <c r="E79" s="72">
        <v>57</v>
      </c>
      <c r="F79" s="1">
        <v>2</v>
      </c>
      <c r="G79" s="72">
        <v>107.2</v>
      </c>
      <c r="H79" s="72">
        <v>22.675999999999998</v>
      </c>
      <c r="I79" s="72">
        <v>1227</v>
      </c>
      <c r="J79" s="72">
        <v>-27.07</v>
      </c>
      <c r="K79" s="72">
        <v>3.5785999999999999E-3</v>
      </c>
      <c r="L79" s="32">
        <v>78</v>
      </c>
    </row>
    <row r="80" spans="1:12" x14ac:dyDescent="0.2">
      <c r="A80" s="72">
        <v>4</v>
      </c>
      <c r="B80" s="72" t="s">
        <v>12</v>
      </c>
      <c r="C80" s="72" t="s">
        <v>46</v>
      </c>
      <c r="D80">
        <v>0.52410000000000001</v>
      </c>
      <c r="E80" s="72">
        <v>57</v>
      </c>
      <c r="F80" s="1">
        <v>1</v>
      </c>
      <c r="G80" s="72">
        <v>57.5</v>
      </c>
      <c r="H80" s="72">
        <v>22.745999999999999</v>
      </c>
      <c r="I80" s="72">
        <v>1230</v>
      </c>
      <c r="J80" s="72">
        <v>-27.007999999999999</v>
      </c>
      <c r="K80" s="72">
        <v>3.5788999999999999E-3</v>
      </c>
      <c r="L80" s="32">
        <v>79</v>
      </c>
    </row>
    <row r="81" spans="1:12" x14ac:dyDescent="0.2">
      <c r="A81" s="72">
        <v>4</v>
      </c>
      <c r="B81" s="72" t="s">
        <v>12</v>
      </c>
      <c r="C81" s="72" t="s">
        <v>46</v>
      </c>
      <c r="D81">
        <v>0.52410000000000001</v>
      </c>
      <c r="E81" s="72">
        <v>57</v>
      </c>
      <c r="F81" s="1">
        <v>2</v>
      </c>
      <c r="G81" s="72">
        <v>107.2</v>
      </c>
      <c r="H81" s="72">
        <v>22.728999999999999</v>
      </c>
      <c r="I81" s="72">
        <v>1228</v>
      </c>
      <c r="J81" s="72">
        <v>-27.07</v>
      </c>
      <c r="K81" s="72">
        <v>3.5785999999999999E-3</v>
      </c>
      <c r="L81" s="32">
        <v>80</v>
      </c>
    </row>
    <row r="82" spans="1:12" x14ac:dyDescent="0.2">
      <c r="A82" s="72">
        <v>5</v>
      </c>
      <c r="B82" s="72" t="s">
        <v>12</v>
      </c>
      <c r="C82" s="72" t="s">
        <v>47</v>
      </c>
      <c r="D82">
        <v>0.49309999999999998</v>
      </c>
      <c r="E82" s="72">
        <v>57</v>
      </c>
      <c r="F82" s="1">
        <v>1</v>
      </c>
      <c r="G82" s="72">
        <v>57.5</v>
      </c>
      <c r="H82" s="72">
        <v>22.748000000000001</v>
      </c>
      <c r="I82" s="72">
        <v>1231</v>
      </c>
      <c r="J82" s="72">
        <v>-27.062999999999999</v>
      </c>
      <c r="K82" s="72">
        <v>3.5787000000000002E-3</v>
      </c>
      <c r="L82" s="32">
        <v>81</v>
      </c>
    </row>
    <row r="83" spans="1:12" x14ac:dyDescent="0.2">
      <c r="A83" s="72">
        <v>5</v>
      </c>
      <c r="B83" s="72" t="s">
        <v>12</v>
      </c>
      <c r="C83" s="72" t="s">
        <v>47</v>
      </c>
      <c r="D83">
        <v>0.49309999999999998</v>
      </c>
      <c r="E83" s="72">
        <v>57</v>
      </c>
      <c r="F83" s="1">
        <v>2</v>
      </c>
      <c r="G83" s="72">
        <v>107.2</v>
      </c>
      <c r="H83" s="72">
        <v>22.734000000000002</v>
      </c>
      <c r="I83" s="72">
        <v>1231</v>
      </c>
      <c r="J83" s="72">
        <v>-27.07</v>
      </c>
      <c r="K83" s="72">
        <v>3.5785999999999999E-3</v>
      </c>
      <c r="L83" s="32">
        <v>82</v>
      </c>
    </row>
    <row r="84" spans="1:12" x14ac:dyDescent="0.2">
      <c r="A84" s="72">
        <v>6</v>
      </c>
      <c r="B84" s="72" t="s">
        <v>190</v>
      </c>
      <c r="C84" s="72" t="s">
        <v>48</v>
      </c>
      <c r="D84">
        <v>0.55000000000000004</v>
      </c>
      <c r="E84">
        <v>33</v>
      </c>
      <c r="F84">
        <v>1</v>
      </c>
      <c r="G84">
        <v>57.5</v>
      </c>
      <c r="H84">
        <v>22.472999999999999</v>
      </c>
      <c r="I84">
        <v>1217</v>
      </c>
      <c r="J84">
        <v>-27.06</v>
      </c>
      <c r="K84">
        <v>3.5787000000000002E-3</v>
      </c>
      <c r="L84" s="32">
        <v>83</v>
      </c>
    </row>
    <row r="85" spans="1:12" x14ac:dyDescent="0.2">
      <c r="A85" s="72">
        <v>6</v>
      </c>
      <c r="B85" s="72" t="s">
        <v>190</v>
      </c>
      <c r="C85" s="72" t="s">
        <v>48</v>
      </c>
      <c r="D85">
        <v>0.55000000000000004</v>
      </c>
      <c r="E85">
        <v>33</v>
      </c>
      <c r="F85">
        <v>2</v>
      </c>
      <c r="G85">
        <v>107.2</v>
      </c>
      <c r="H85">
        <v>22.497</v>
      </c>
      <c r="I85">
        <v>1217</v>
      </c>
      <c r="J85">
        <v>-27.07</v>
      </c>
      <c r="K85">
        <v>3.5785999999999999E-3</v>
      </c>
      <c r="L85" s="32">
        <v>84</v>
      </c>
    </row>
    <row r="86" spans="1:12" x14ac:dyDescent="0.2">
      <c r="A86" s="72">
        <v>7</v>
      </c>
      <c r="B86" s="72" t="s">
        <v>190</v>
      </c>
      <c r="C86" s="72" t="s">
        <v>49</v>
      </c>
      <c r="D86">
        <v>0.59</v>
      </c>
      <c r="E86">
        <v>33</v>
      </c>
      <c r="F86">
        <v>1</v>
      </c>
      <c r="G86">
        <v>57.5</v>
      </c>
      <c r="H86">
        <v>22.469000000000001</v>
      </c>
      <c r="I86">
        <v>1217</v>
      </c>
      <c r="J86">
        <v>-27.009</v>
      </c>
      <c r="K86">
        <v>3.5788999999999999E-3</v>
      </c>
      <c r="L86" s="32">
        <v>85</v>
      </c>
    </row>
    <row r="87" spans="1:12" x14ac:dyDescent="0.2">
      <c r="A87" s="72">
        <v>7</v>
      </c>
      <c r="B87" s="72" t="s">
        <v>190</v>
      </c>
      <c r="C87" s="72" t="s">
        <v>49</v>
      </c>
      <c r="D87">
        <v>0.59</v>
      </c>
      <c r="E87">
        <v>33</v>
      </c>
      <c r="F87">
        <v>2</v>
      </c>
      <c r="G87">
        <v>107.2</v>
      </c>
      <c r="H87">
        <v>22.504000000000001</v>
      </c>
      <c r="I87">
        <v>1217</v>
      </c>
      <c r="J87">
        <v>-27.07</v>
      </c>
      <c r="K87">
        <v>3.5785999999999999E-3</v>
      </c>
      <c r="L87" s="32">
        <v>86</v>
      </c>
    </row>
    <row r="88" spans="1:12" x14ac:dyDescent="0.2">
      <c r="A88" s="72">
        <v>8</v>
      </c>
      <c r="B88" s="72" t="s">
        <v>193</v>
      </c>
      <c r="C88" s="72" t="s">
        <v>50</v>
      </c>
      <c r="D88">
        <v>0.53</v>
      </c>
      <c r="E88">
        <v>33</v>
      </c>
      <c r="F88">
        <v>1</v>
      </c>
      <c r="G88">
        <v>57.5</v>
      </c>
      <c r="H88">
        <v>22.459</v>
      </c>
      <c r="I88">
        <v>1213</v>
      </c>
      <c r="J88">
        <v>-27.067</v>
      </c>
      <c r="K88">
        <v>3.5785999999999999E-3</v>
      </c>
      <c r="L88" s="32">
        <v>87</v>
      </c>
    </row>
    <row r="89" spans="1:12" x14ac:dyDescent="0.2">
      <c r="A89" s="72">
        <v>8</v>
      </c>
      <c r="B89" s="72" t="s">
        <v>193</v>
      </c>
      <c r="C89" s="72" t="s">
        <v>50</v>
      </c>
      <c r="D89">
        <v>0.53</v>
      </c>
      <c r="E89">
        <v>33</v>
      </c>
      <c r="F89">
        <v>2</v>
      </c>
      <c r="G89">
        <v>107.2</v>
      </c>
      <c r="H89">
        <v>22.414999999999999</v>
      </c>
      <c r="I89">
        <v>1215</v>
      </c>
      <c r="J89">
        <v>-27.07</v>
      </c>
      <c r="K89">
        <v>3.5785999999999999E-3</v>
      </c>
      <c r="L89" s="32">
        <v>88</v>
      </c>
    </row>
    <row r="90" spans="1:12" x14ac:dyDescent="0.2">
      <c r="A90" s="72">
        <v>9</v>
      </c>
      <c r="B90" s="72" t="s">
        <v>193</v>
      </c>
      <c r="C90" s="72" t="s">
        <v>51</v>
      </c>
      <c r="D90">
        <v>0.52</v>
      </c>
      <c r="E90">
        <v>33</v>
      </c>
      <c r="F90">
        <v>1</v>
      </c>
      <c r="G90">
        <v>57.5</v>
      </c>
      <c r="H90">
        <v>22.503</v>
      </c>
      <c r="I90">
        <v>1218</v>
      </c>
      <c r="J90">
        <v>-27.082999999999998</v>
      </c>
      <c r="K90">
        <v>3.5785999999999999E-3</v>
      </c>
      <c r="L90" s="32">
        <v>89</v>
      </c>
    </row>
    <row r="91" spans="1:12" x14ac:dyDescent="0.2">
      <c r="A91" s="72">
        <v>9</v>
      </c>
      <c r="B91" s="72" t="s">
        <v>193</v>
      </c>
      <c r="C91" s="72" t="s">
        <v>51</v>
      </c>
      <c r="D91">
        <v>0.52</v>
      </c>
      <c r="E91">
        <v>33</v>
      </c>
      <c r="F91">
        <v>2</v>
      </c>
      <c r="G91">
        <v>105.3</v>
      </c>
      <c r="H91">
        <v>22.542000000000002</v>
      </c>
      <c r="I91">
        <v>1219</v>
      </c>
      <c r="J91">
        <v>-27.07</v>
      </c>
      <c r="K91">
        <v>3.5785999999999999E-3</v>
      </c>
      <c r="L91" s="32">
        <v>90</v>
      </c>
    </row>
    <row r="92" spans="1:12" x14ac:dyDescent="0.2">
      <c r="A92" s="72">
        <v>10</v>
      </c>
      <c r="B92" s="72" t="s">
        <v>196</v>
      </c>
      <c r="C92" s="72" t="s">
        <v>52</v>
      </c>
      <c r="D92">
        <v>0.5</v>
      </c>
      <c r="E92">
        <v>33</v>
      </c>
      <c r="F92">
        <v>1</v>
      </c>
      <c r="G92">
        <v>57.5</v>
      </c>
      <c r="H92">
        <v>22.488</v>
      </c>
      <c r="I92">
        <v>1217</v>
      </c>
      <c r="J92">
        <v>-26.992999999999999</v>
      </c>
      <c r="K92">
        <v>3.5788999999999999E-3</v>
      </c>
      <c r="L92" s="32">
        <v>91</v>
      </c>
    </row>
    <row r="93" spans="1:12" x14ac:dyDescent="0.2">
      <c r="A93" s="72">
        <v>10</v>
      </c>
      <c r="B93" s="72" t="s">
        <v>196</v>
      </c>
      <c r="C93" s="72" t="s">
        <v>52</v>
      </c>
      <c r="D93">
        <v>0.5</v>
      </c>
      <c r="E93">
        <v>33</v>
      </c>
      <c r="F93">
        <v>2</v>
      </c>
      <c r="G93">
        <v>107.2</v>
      </c>
      <c r="H93">
        <v>22.530999999999999</v>
      </c>
      <c r="I93">
        <v>1216</v>
      </c>
      <c r="J93">
        <v>-27.07</v>
      </c>
      <c r="K93">
        <v>3.5785999999999999E-3</v>
      </c>
      <c r="L93" s="32">
        <v>92</v>
      </c>
    </row>
    <row r="94" spans="1:12" x14ac:dyDescent="0.2">
      <c r="A94" s="72">
        <v>11</v>
      </c>
      <c r="B94" s="72" t="s">
        <v>196</v>
      </c>
      <c r="C94" s="72" t="s">
        <v>53</v>
      </c>
      <c r="D94">
        <v>0.48</v>
      </c>
      <c r="E94">
        <v>33</v>
      </c>
      <c r="F94">
        <v>1</v>
      </c>
      <c r="G94">
        <v>57.5</v>
      </c>
      <c r="H94">
        <v>22.478000000000002</v>
      </c>
      <c r="I94">
        <v>1217</v>
      </c>
      <c r="J94">
        <v>-27.004000000000001</v>
      </c>
      <c r="K94">
        <v>3.5788999999999999E-3</v>
      </c>
      <c r="L94" s="32">
        <v>93</v>
      </c>
    </row>
    <row r="95" spans="1:12" x14ac:dyDescent="0.2">
      <c r="A95" s="72">
        <v>11</v>
      </c>
      <c r="B95" s="72" t="s">
        <v>196</v>
      </c>
      <c r="C95" s="72" t="s">
        <v>53</v>
      </c>
      <c r="D95">
        <v>0.48</v>
      </c>
      <c r="E95">
        <v>33</v>
      </c>
      <c r="F95">
        <v>2</v>
      </c>
      <c r="G95">
        <v>106.8</v>
      </c>
      <c r="H95">
        <v>22.492000000000001</v>
      </c>
      <c r="I95">
        <v>1218</v>
      </c>
      <c r="J95">
        <v>-27.07</v>
      </c>
      <c r="K95">
        <v>3.5785999999999999E-3</v>
      </c>
      <c r="L95" s="32">
        <v>94</v>
      </c>
    </row>
    <row r="96" spans="1:12" x14ac:dyDescent="0.2">
      <c r="A96" s="72">
        <v>12</v>
      </c>
      <c r="B96" s="72" t="s">
        <v>199</v>
      </c>
      <c r="C96" s="72" t="s">
        <v>54</v>
      </c>
      <c r="D96">
        <v>0.55000000000000004</v>
      </c>
      <c r="E96">
        <v>33</v>
      </c>
      <c r="F96">
        <v>1</v>
      </c>
      <c r="G96">
        <v>57.5</v>
      </c>
      <c r="H96">
        <v>22.58</v>
      </c>
      <c r="I96">
        <v>1222</v>
      </c>
      <c r="J96">
        <v>-27.082999999999998</v>
      </c>
      <c r="K96">
        <v>3.5785999999999999E-3</v>
      </c>
      <c r="L96" s="32">
        <v>95</v>
      </c>
    </row>
    <row r="97" spans="1:12" x14ac:dyDescent="0.2">
      <c r="A97" s="72">
        <v>12</v>
      </c>
      <c r="B97" s="72" t="s">
        <v>199</v>
      </c>
      <c r="C97" s="72" t="s">
        <v>54</v>
      </c>
      <c r="D97">
        <v>0.55000000000000004</v>
      </c>
      <c r="E97">
        <v>33</v>
      </c>
      <c r="F97">
        <v>2</v>
      </c>
      <c r="G97">
        <v>107.2</v>
      </c>
      <c r="H97">
        <v>22.591000000000001</v>
      </c>
      <c r="I97">
        <v>1223</v>
      </c>
      <c r="J97">
        <v>-27.07</v>
      </c>
      <c r="K97">
        <v>3.5785999999999999E-3</v>
      </c>
      <c r="L97" s="32">
        <v>96</v>
      </c>
    </row>
    <row r="98" spans="1:12" x14ac:dyDescent="0.2">
      <c r="A98" s="72">
        <v>13</v>
      </c>
      <c r="B98" s="72" t="s">
        <v>199</v>
      </c>
      <c r="C98" s="72" t="s">
        <v>55</v>
      </c>
      <c r="D98">
        <v>0.53</v>
      </c>
      <c r="E98">
        <v>33</v>
      </c>
      <c r="F98">
        <v>1</v>
      </c>
      <c r="G98">
        <v>57.5</v>
      </c>
      <c r="H98">
        <v>22.585000000000001</v>
      </c>
      <c r="I98">
        <v>1222</v>
      </c>
      <c r="J98">
        <v>-27.100999999999999</v>
      </c>
      <c r="K98">
        <v>3.5785000000000001E-3</v>
      </c>
      <c r="L98" s="32">
        <v>97</v>
      </c>
    </row>
    <row r="99" spans="1:12" x14ac:dyDescent="0.2">
      <c r="A99" s="72">
        <v>13</v>
      </c>
      <c r="B99" s="72" t="s">
        <v>199</v>
      </c>
      <c r="C99" s="72" t="s">
        <v>55</v>
      </c>
      <c r="D99">
        <v>0.53</v>
      </c>
      <c r="E99">
        <v>33</v>
      </c>
      <c r="F99">
        <v>2</v>
      </c>
      <c r="G99">
        <v>105.8</v>
      </c>
      <c r="H99">
        <v>22.596</v>
      </c>
      <c r="I99">
        <v>1220</v>
      </c>
      <c r="J99">
        <v>-27.07</v>
      </c>
      <c r="K99">
        <v>3.5785999999999999E-3</v>
      </c>
      <c r="L99" s="32">
        <v>98</v>
      </c>
    </row>
    <row r="100" spans="1:12" x14ac:dyDescent="0.2">
      <c r="A100" s="72">
        <v>14</v>
      </c>
      <c r="B100" s="72" t="s">
        <v>202</v>
      </c>
      <c r="C100" s="72" t="s">
        <v>56</v>
      </c>
      <c r="D100">
        <v>0.59</v>
      </c>
      <c r="E100">
        <v>33</v>
      </c>
      <c r="F100">
        <v>1</v>
      </c>
      <c r="G100">
        <v>57.5</v>
      </c>
      <c r="H100">
        <v>22.550999999999998</v>
      </c>
      <c r="I100">
        <v>1221</v>
      </c>
      <c r="J100">
        <v>-27.058</v>
      </c>
      <c r="K100">
        <v>3.5787000000000002E-3</v>
      </c>
      <c r="L100" s="32">
        <v>99</v>
      </c>
    </row>
    <row r="101" spans="1:12" x14ac:dyDescent="0.2">
      <c r="A101" s="72">
        <v>14</v>
      </c>
      <c r="B101" s="72" t="s">
        <v>202</v>
      </c>
      <c r="C101" s="72" t="s">
        <v>56</v>
      </c>
      <c r="D101">
        <v>0.59</v>
      </c>
      <c r="E101">
        <v>33</v>
      </c>
      <c r="F101">
        <v>2</v>
      </c>
      <c r="G101">
        <v>106.8</v>
      </c>
      <c r="H101">
        <v>22.611000000000001</v>
      </c>
      <c r="I101">
        <v>1222</v>
      </c>
      <c r="J101">
        <v>-27.07</v>
      </c>
      <c r="K101">
        <v>3.5785999999999999E-3</v>
      </c>
      <c r="L101" s="32">
        <v>100</v>
      </c>
    </row>
    <row r="102" spans="1:12" x14ac:dyDescent="0.2">
      <c r="A102" s="72">
        <v>15</v>
      </c>
      <c r="B102" s="72" t="s">
        <v>202</v>
      </c>
      <c r="C102" s="72" t="s">
        <v>57</v>
      </c>
      <c r="D102">
        <v>0.54</v>
      </c>
      <c r="E102">
        <v>33</v>
      </c>
      <c r="F102">
        <v>1</v>
      </c>
      <c r="G102">
        <v>57.5</v>
      </c>
      <c r="H102">
        <v>22.6</v>
      </c>
      <c r="I102">
        <v>1224</v>
      </c>
      <c r="J102">
        <v>-27.045000000000002</v>
      </c>
      <c r="K102">
        <v>3.5787000000000002E-3</v>
      </c>
      <c r="L102" s="32">
        <v>101</v>
      </c>
    </row>
    <row r="103" spans="1:12" x14ac:dyDescent="0.2">
      <c r="A103" s="72">
        <v>15</v>
      </c>
      <c r="B103" s="72" t="s">
        <v>202</v>
      </c>
      <c r="C103" s="72" t="s">
        <v>57</v>
      </c>
      <c r="D103">
        <v>0.54</v>
      </c>
      <c r="E103">
        <v>33</v>
      </c>
      <c r="F103">
        <v>2</v>
      </c>
      <c r="G103">
        <v>107.2</v>
      </c>
      <c r="H103">
        <v>22.626000000000001</v>
      </c>
      <c r="I103">
        <v>1225</v>
      </c>
      <c r="J103">
        <v>-27.07</v>
      </c>
      <c r="K103">
        <v>3.5785999999999999E-3</v>
      </c>
      <c r="L103" s="32">
        <v>102</v>
      </c>
    </row>
    <row r="104" spans="1:12" x14ac:dyDescent="0.2">
      <c r="A104" s="72">
        <v>16</v>
      </c>
      <c r="B104" s="72" t="s">
        <v>205</v>
      </c>
      <c r="C104" s="72" t="s">
        <v>58</v>
      </c>
      <c r="D104">
        <v>0.6</v>
      </c>
      <c r="E104">
        <v>33</v>
      </c>
      <c r="F104">
        <v>1</v>
      </c>
      <c r="G104">
        <v>57.5</v>
      </c>
      <c r="H104">
        <v>22.55</v>
      </c>
      <c r="I104">
        <v>1219</v>
      </c>
      <c r="J104">
        <v>-27.076000000000001</v>
      </c>
      <c r="K104">
        <v>3.5785999999999999E-3</v>
      </c>
      <c r="L104" s="32">
        <v>103</v>
      </c>
    </row>
    <row r="105" spans="1:12" x14ac:dyDescent="0.2">
      <c r="A105" s="72">
        <v>16</v>
      </c>
      <c r="B105" s="72" t="s">
        <v>205</v>
      </c>
      <c r="C105" s="72" t="s">
        <v>58</v>
      </c>
      <c r="D105">
        <v>0.6</v>
      </c>
      <c r="E105">
        <v>33</v>
      </c>
      <c r="F105">
        <v>2</v>
      </c>
      <c r="G105">
        <v>107.4</v>
      </c>
      <c r="H105">
        <v>22.568000000000001</v>
      </c>
      <c r="I105">
        <v>1220</v>
      </c>
      <c r="J105">
        <v>-27.07</v>
      </c>
      <c r="K105">
        <v>3.5785999999999999E-3</v>
      </c>
      <c r="L105" s="32">
        <v>104</v>
      </c>
    </row>
    <row r="106" spans="1:12" x14ac:dyDescent="0.2">
      <c r="A106" s="72">
        <v>17</v>
      </c>
      <c r="B106" s="72" t="s">
        <v>207</v>
      </c>
      <c r="C106" s="72" t="s">
        <v>59</v>
      </c>
      <c r="D106">
        <v>0.54</v>
      </c>
      <c r="E106">
        <v>33</v>
      </c>
      <c r="F106">
        <v>1</v>
      </c>
      <c r="G106">
        <v>57.5</v>
      </c>
      <c r="H106">
        <v>22.567</v>
      </c>
      <c r="I106">
        <v>1221</v>
      </c>
      <c r="J106">
        <v>-27.039000000000001</v>
      </c>
      <c r="K106">
        <v>3.5787000000000002E-3</v>
      </c>
      <c r="L106" s="32">
        <v>105</v>
      </c>
    </row>
    <row r="107" spans="1:12" x14ac:dyDescent="0.2">
      <c r="A107" s="72">
        <v>17</v>
      </c>
      <c r="B107" s="72" t="s">
        <v>207</v>
      </c>
      <c r="C107" s="72" t="s">
        <v>59</v>
      </c>
      <c r="D107">
        <v>0.54</v>
      </c>
      <c r="E107">
        <v>33</v>
      </c>
      <c r="F107">
        <v>2</v>
      </c>
      <c r="G107">
        <v>107.2</v>
      </c>
      <c r="H107">
        <v>22.57</v>
      </c>
      <c r="I107">
        <v>1221</v>
      </c>
      <c r="J107">
        <v>-27.07</v>
      </c>
      <c r="K107">
        <v>3.5785999999999999E-3</v>
      </c>
      <c r="L107" s="32">
        <v>106</v>
      </c>
    </row>
    <row r="108" spans="1:12" x14ac:dyDescent="0.2">
      <c r="A108" s="72">
        <v>18</v>
      </c>
      <c r="B108" s="72" t="s">
        <v>209</v>
      </c>
      <c r="C108" s="72" t="s">
        <v>60</v>
      </c>
      <c r="D108">
        <v>0.57999999999999996</v>
      </c>
      <c r="E108">
        <v>33</v>
      </c>
      <c r="F108">
        <v>1</v>
      </c>
      <c r="G108">
        <v>57.5</v>
      </c>
      <c r="H108">
        <v>22.7</v>
      </c>
      <c r="I108">
        <v>1228</v>
      </c>
      <c r="J108">
        <v>-26.988</v>
      </c>
      <c r="K108">
        <v>3.5788999999999999E-3</v>
      </c>
      <c r="L108" s="32">
        <v>107</v>
      </c>
    </row>
    <row r="109" spans="1:12" x14ac:dyDescent="0.2">
      <c r="A109" s="72">
        <v>18</v>
      </c>
      <c r="B109" s="72" t="s">
        <v>209</v>
      </c>
      <c r="C109" s="72" t="s">
        <v>60</v>
      </c>
      <c r="D109">
        <v>0.57999999999999996</v>
      </c>
      <c r="E109">
        <v>33</v>
      </c>
      <c r="F109">
        <v>2</v>
      </c>
      <c r="G109">
        <v>107.2</v>
      </c>
      <c r="H109">
        <v>22.704999999999998</v>
      </c>
      <c r="I109">
        <v>1228</v>
      </c>
      <c r="J109">
        <v>-27.07</v>
      </c>
      <c r="K109">
        <v>3.5785999999999999E-3</v>
      </c>
      <c r="L109" s="32">
        <v>108</v>
      </c>
    </row>
    <row r="110" spans="1:12" x14ac:dyDescent="0.2">
      <c r="A110" s="72">
        <v>19</v>
      </c>
      <c r="B110" s="72" t="s">
        <v>211</v>
      </c>
      <c r="C110" s="72" t="s">
        <v>61</v>
      </c>
      <c r="D110">
        <v>0.57999999999999996</v>
      </c>
      <c r="E110">
        <v>33</v>
      </c>
      <c r="F110">
        <v>1</v>
      </c>
      <c r="G110">
        <v>57.3</v>
      </c>
      <c r="H110">
        <v>22.663</v>
      </c>
      <c r="I110">
        <v>1226</v>
      </c>
      <c r="J110">
        <v>-27.036999999999999</v>
      </c>
      <c r="K110">
        <v>3.5788E-3</v>
      </c>
      <c r="L110" s="32">
        <v>109</v>
      </c>
    </row>
    <row r="111" spans="1:12" x14ac:dyDescent="0.2">
      <c r="A111" s="72">
        <v>19</v>
      </c>
      <c r="B111" s="72" t="s">
        <v>211</v>
      </c>
      <c r="C111" s="72" t="s">
        <v>61</v>
      </c>
      <c r="D111">
        <v>0.57999999999999996</v>
      </c>
      <c r="E111">
        <v>33</v>
      </c>
      <c r="F111">
        <v>2</v>
      </c>
      <c r="G111">
        <v>107.2</v>
      </c>
      <c r="H111">
        <v>22.704000000000001</v>
      </c>
      <c r="I111">
        <v>1227</v>
      </c>
      <c r="J111">
        <v>-27.07</v>
      </c>
      <c r="K111">
        <v>3.5785999999999999E-3</v>
      </c>
      <c r="L111" s="32">
        <v>110</v>
      </c>
    </row>
    <row r="112" spans="1:12" x14ac:dyDescent="0.2">
      <c r="A112" s="72">
        <v>20</v>
      </c>
      <c r="B112" s="72" t="s">
        <v>213</v>
      </c>
      <c r="C112" s="72" t="s">
        <v>62</v>
      </c>
      <c r="D112">
        <v>0.56999999999999995</v>
      </c>
      <c r="E112">
        <v>33</v>
      </c>
      <c r="F112">
        <v>1</v>
      </c>
      <c r="G112">
        <v>57.5</v>
      </c>
      <c r="H112">
        <v>22.623000000000001</v>
      </c>
      <c r="I112">
        <v>1223</v>
      </c>
      <c r="J112">
        <v>-27.047999999999998</v>
      </c>
      <c r="K112">
        <v>3.5787000000000002E-3</v>
      </c>
      <c r="L112" s="32">
        <v>111</v>
      </c>
    </row>
    <row r="113" spans="1:12" x14ac:dyDescent="0.2">
      <c r="A113" s="72">
        <v>20</v>
      </c>
      <c r="B113" s="72" t="s">
        <v>213</v>
      </c>
      <c r="C113" s="72" t="s">
        <v>62</v>
      </c>
      <c r="D113">
        <v>0.56999999999999995</v>
      </c>
      <c r="E113">
        <v>33</v>
      </c>
      <c r="F113">
        <v>2</v>
      </c>
      <c r="G113">
        <v>107.2</v>
      </c>
      <c r="H113">
        <v>22.651</v>
      </c>
      <c r="I113">
        <v>1225</v>
      </c>
      <c r="J113">
        <v>-27.07</v>
      </c>
      <c r="K113">
        <v>3.5785999999999999E-3</v>
      </c>
      <c r="L113" s="32">
        <v>112</v>
      </c>
    </row>
    <row r="114" spans="1:12" x14ac:dyDescent="0.2">
      <c r="A114" s="72">
        <v>21</v>
      </c>
      <c r="B114" s="72" t="s">
        <v>215</v>
      </c>
      <c r="C114" s="72" t="s">
        <v>63</v>
      </c>
      <c r="D114">
        <v>0.59</v>
      </c>
      <c r="E114">
        <v>33</v>
      </c>
      <c r="F114">
        <v>1</v>
      </c>
      <c r="G114">
        <v>57.1</v>
      </c>
      <c r="H114">
        <v>22.709</v>
      </c>
      <c r="I114">
        <v>1227</v>
      </c>
      <c r="J114">
        <v>-27.048999999999999</v>
      </c>
      <c r="K114">
        <v>3.5787000000000002E-3</v>
      </c>
      <c r="L114" s="32">
        <v>113</v>
      </c>
    </row>
    <row r="115" spans="1:12" x14ac:dyDescent="0.2">
      <c r="A115" s="72">
        <v>21</v>
      </c>
      <c r="B115" s="72" t="s">
        <v>215</v>
      </c>
      <c r="C115" s="72" t="s">
        <v>63</v>
      </c>
      <c r="D115">
        <v>0.59</v>
      </c>
      <c r="E115">
        <v>33</v>
      </c>
      <c r="F115">
        <v>2</v>
      </c>
      <c r="G115">
        <v>107.2</v>
      </c>
      <c r="H115">
        <v>22.689</v>
      </c>
      <c r="I115">
        <v>1228</v>
      </c>
      <c r="J115">
        <v>-27.07</v>
      </c>
      <c r="K115">
        <v>3.5785999999999999E-3</v>
      </c>
      <c r="L115" s="32">
        <v>114</v>
      </c>
    </row>
    <row r="116" spans="1:12" x14ac:dyDescent="0.2">
      <c r="A116" s="72">
        <v>22</v>
      </c>
      <c r="B116" s="72" t="s">
        <v>17</v>
      </c>
      <c r="C116" s="72" t="s">
        <v>64</v>
      </c>
      <c r="D116">
        <v>0.46660000000000001</v>
      </c>
      <c r="E116">
        <v>50</v>
      </c>
      <c r="F116">
        <v>1</v>
      </c>
      <c r="G116">
        <v>57.5</v>
      </c>
      <c r="H116">
        <v>22.893999999999998</v>
      </c>
      <c r="I116">
        <v>1239</v>
      </c>
      <c r="J116">
        <v>-26.992999999999999</v>
      </c>
      <c r="K116">
        <v>3.5788999999999999E-3</v>
      </c>
      <c r="L116" s="32">
        <v>115</v>
      </c>
    </row>
    <row r="117" spans="1:12" x14ac:dyDescent="0.2">
      <c r="A117" s="72">
        <v>22</v>
      </c>
      <c r="B117" s="72" t="s">
        <v>17</v>
      </c>
      <c r="C117" s="72" t="s">
        <v>64</v>
      </c>
      <c r="D117">
        <v>0.46660000000000001</v>
      </c>
      <c r="E117">
        <v>50</v>
      </c>
      <c r="F117">
        <v>2</v>
      </c>
      <c r="G117">
        <v>107.2</v>
      </c>
      <c r="H117">
        <v>22.914999999999999</v>
      </c>
      <c r="I117">
        <v>1238</v>
      </c>
      <c r="J117">
        <v>-27.07</v>
      </c>
      <c r="K117">
        <v>3.5785999999999999E-3</v>
      </c>
      <c r="L117" s="32">
        <v>116</v>
      </c>
    </row>
    <row r="118" spans="1:12" x14ac:dyDescent="0.2">
      <c r="A118" s="72">
        <v>23</v>
      </c>
      <c r="B118" s="72" t="s">
        <v>17</v>
      </c>
      <c r="C118" s="72" t="s">
        <v>14</v>
      </c>
      <c r="D118">
        <v>0.62290000000000001</v>
      </c>
      <c r="E118">
        <v>50</v>
      </c>
      <c r="F118">
        <v>1</v>
      </c>
      <c r="G118">
        <v>57.5</v>
      </c>
      <c r="H118">
        <v>22.960999999999999</v>
      </c>
      <c r="I118">
        <v>1242</v>
      </c>
      <c r="J118">
        <v>-26.981999999999999</v>
      </c>
      <c r="K118">
        <v>3.5790000000000001E-3</v>
      </c>
      <c r="L118" s="32">
        <v>117</v>
      </c>
    </row>
    <row r="119" spans="1:12" x14ac:dyDescent="0.2">
      <c r="A119" s="72">
        <v>23</v>
      </c>
      <c r="B119" s="72" t="s">
        <v>17</v>
      </c>
      <c r="C119" s="72" t="s">
        <v>14</v>
      </c>
      <c r="D119">
        <v>0.62290000000000001</v>
      </c>
      <c r="E119">
        <v>50</v>
      </c>
      <c r="F119">
        <v>2</v>
      </c>
      <c r="G119">
        <v>107.2</v>
      </c>
      <c r="H119">
        <v>22.981999999999999</v>
      </c>
      <c r="I119">
        <v>1240</v>
      </c>
      <c r="J119">
        <v>-27.07</v>
      </c>
      <c r="K119">
        <v>3.5785999999999999E-3</v>
      </c>
      <c r="L119" s="32">
        <v>118</v>
      </c>
    </row>
    <row r="120" spans="1:12" x14ac:dyDescent="0.2">
      <c r="A120" s="72">
        <v>24</v>
      </c>
      <c r="B120" s="72" t="s">
        <v>12</v>
      </c>
      <c r="C120" s="72" t="s">
        <v>15</v>
      </c>
      <c r="D120">
        <v>0.53</v>
      </c>
      <c r="E120">
        <v>50</v>
      </c>
      <c r="F120">
        <v>1</v>
      </c>
      <c r="G120">
        <v>57.5</v>
      </c>
      <c r="H120">
        <v>22.925999999999998</v>
      </c>
      <c r="I120">
        <v>1240</v>
      </c>
      <c r="J120">
        <v>-27.033999999999999</v>
      </c>
      <c r="K120">
        <v>3.5788E-3</v>
      </c>
      <c r="L120" s="32">
        <v>119</v>
      </c>
    </row>
    <row r="121" spans="1:12" x14ac:dyDescent="0.2">
      <c r="A121" s="72">
        <v>24</v>
      </c>
      <c r="B121" s="72" t="s">
        <v>12</v>
      </c>
      <c r="C121" s="72" t="s">
        <v>15</v>
      </c>
      <c r="D121">
        <v>0.53</v>
      </c>
      <c r="E121">
        <v>50</v>
      </c>
      <c r="F121">
        <v>2</v>
      </c>
      <c r="G121">
        <v>107.2</v>
      </c>
      <c r="H121">
        <v>22.969000000000001</v>
      </c>
      <c r="I121">
        <v>1239</v>
      </c>
      <c r="J121">
        <v>-27.07</v>
      </c>
      <c r="K121">
        <v>3.5785999999999999E-3</v>
      </c>
      <c r="L121" s="32">
        <v>120</v>
      </c>
    </row>
    <row r="122" spans="1:12" x14ac:dyDescent="0.2">
      <c r="A122" s="72">
        <v>25</v>
      </c>
      <c r="B122" s="72" t="s">
        <v>12</v>
      </c>
      <c r="C122" s="72" t="s">
        <v>16</v>
      </c>
      <c r="D122">
        <v>0.62</v>
      </c>
      <c r="E122">
        <v>50</v>
      </c>
      <c r="F122">
        <v>1</v>
      </c>
      <c r="G122">
        <v>57.5</v>
      </c>
      <c r="H122">
        <v>22.959</v>
      </c>
      <c r="I122">
        <v>1241</v>
      </c>
      <c r="J122">
        <v>-26.995999999999999</v>
      </c>
      <c r="K122">
        <v>3.5788999999999999E-3</v>
      </c>
      <c r="L122" s="32">
        <v>121</v>
      </c>
    </row>
    <row r="123" spans="1:12" x14ac:dyDescent="0.2">
      <c r="A123" s="72">
        <v>25</v>
      </c>
      <c r="B123" s="72" t="s">
        <v>12</v>
      </c>
      <c r="C123" s="72" t="s">
        <v>16</v>
      </c>
      <c r="D123">
        <v>0.62</v>
      </c>
      <c r="E123">
        <v>50</v>
      </c>
      <c r="F123">
        <v>2</v>
      </c>
      <c r="G123">
        <v>107.2</v>
      </c>
      <c r="H123">
        <v>22.984000000000002</v>
      </c>
      <c r="I123">
        <v>1242</v>
      </c>
      <c r="J123">
        <v>-27.07</v>
      </c>
      <c r="K123">
        <v>3.5785999999999999E-3</v>
      </c>
      <c r="L123" s="32">
        <v>122</v>
      </c>
    </row>
    <row r="124" spans="1:12" x14ac:dyDescent="0.2">
      <c r="A124" s="72">
        <v>26</v>
      </c>
      <c r="B124" s="72" t="s">
        <v>221</v>
      </c>
      <c r="C124" s="72" t="s">
        <v>18</v>
      </c>
      <c r="D124">
        <v>0.61</v>
      </c>
      <c r="E124">
        <v>33</v>
      </c>
      <c r="F124">
        <v>1</v>
      </c>
      <c r="G124">
        <v>57.5</v>
      </c>
      <c r="H124">
        <v>22.745999999999999</v>
      </c>
      <c r="I124">
        <v>1231</v>
      </c>
      <c r="J124">
        <v>-27.013000000000002</v>
      </c>
      <c r="K124">
        <v>3.5788E-3</v>
      </c>
      <c r="L124" s="32">
        <v>123</v>
      </c>
    </row>
    <row r="125" spans="1:12" x14ac:dyDescent="0.2">
      <c r="A125" s="72">
        <v>26</v>
      </c>
      <c r="B125" s="72" t="s">
        <v>221</v>
      </c>
      <c r="C125" s="72" t="s">
        <v>18</v>
      </c>
      <c r="D125">
        <v>0.61</v>
      </c>
      <c r="E125">
        <v>33</v>
      </c>
      <c r="F125">
        <v>2</v>
      </c>
      <c r="G125">
        <v>107.2</v>
      </c>
      <c r="H125">
        <v>22.76</v>
      </c>
      <c r="I125">
        <v>1232</v>
      </c>
      <c r="J125">
        <v>-27.07</v>
      </c>
      <c r="K125">
        <v>3.5785999999999999E-3</v>
      </c>
      <c r="L125" s="32">
        <v>124</v>
      </c>
    </row>
    <row r="126" spans="1:12" x14ac:dyDescent="0.2">
      <c r="A126" s="72">
        <v>27</v>
      </c>
      <c r="B126" s="72" t="s">
        <v>223</v>
      </c>
      <c r="C126" s="72" t="s">
        <v>19</v>
      </c>
      <c r="D126">
        <v>0.48</v>
      </c>
      <c r="E126">
        <v>33</v>
      </c>
      <c r="F126">
        <v>1</v>
      </c>
      <c r="G126">
        <v>57.5</v>
      </c>
      <c r="H126">
        <v>22.637</v>
      </c>
      <c r="I126">
        <v>1225</v>
      </c>
      <c r="J126">
        <v>-27.065000000000001</v>
      </c>
      <c r="K126">
        <v>3.5785999999999999E-3</v>
      </c>
      <c r="L126" s="32">
        <v>125</v>
      </c>
    </row>
    <row r="127" spans="1:12" x14ac:dyDescent="0.2">
      <c r="A127" s="72">
        <v>27</v>
      </c>
      <c r="B127" s="72" t="s">
        <v>223</v>
      </c>
      <c r="C127" s="72" t="s">
        <v>19</v>
      </c>
      <c r="D127">
        <v>0.48</v>
      </c>
      <c r="E127">
        <v>33</v>
      </c>
      <c r="F127">
        <v>2</v>
      </c>
      <c r="G127">
        <v>107.2</v>
      </c>
      <c r="H127">
        <v>22.687999999999999</v>
      </c>
      <c r="I127">
        <v>1228</v>
      </c>
      <c r="J127">
        <v>-27.07</v>
      </c>
      <c r="K127">
        <v>3.5785999999999999E-3</v>
      </c>
      <c r="L127" s="32">
        <v>126</v>
      </c>
    </row>
    <row r="128" spans="1:12" x14ac:dyDescent="0.2">
      <c r="A128" s="72">
        <v>28</v>
      </c>
      <c r="B128" s="72" t="s">
        <v>225</v>
      </c>
      <c r="C128" s="72" t="s">
        <v>20</v>
      </c>
      <c r="D128">
        <v>0.47</v>
      </c>
      <c r="E128">
        <v>33</v>
      </c>
      <c r="F128">
        <v>1</v>
      </c>
      <c r="G128">
        <v>57.5</v>
      </c>
      <c r="H128">
        <v>22.65</v>
      </c>
      <c r="I128">
        <v>1225</v>
      </c>
      <c r="J128">
        <v>-27.015000000000001</v>
      </c>
      <c r="K128">
        <v>3.5788E-3</v>
      </c>
      <c r="L128" s="32">
        <v>127</v>
      </c>
    </row>
    <row r="129" spans="1:12" x14ac:dyDescent="0.2">
      <c r="A129" s="72">
        <v>28</v>
      </c>
      <c r="B129" s="72" t="s">
        <v>225</v>
      </c>
      <c r="C129" s="72" t="s">
        <v>20</v>
      </c>
      <c r="D129">
        <v>0.47</v>
      </c>
      <c r="E129">
        <v>33</v>
      </c>
      <c r="F129">
        <v>2</v>
      </c>
      <c r="G129">
        <v>107.2</v>
      </c>
      <c r="H129">
        <v>22.678000000000001</v>
      </c>
      <c r="I129">
        <v>1225</v>
      </c>
      <c r="J129">
        <v>-27.07</v>
      </c>
      <c r="K129">
        <v>3.5785999999999999E-3</v>
      </c>
      <c r="L129" s="32">
        <v>128</v>
      </c>
    </row>
    <row r="130" spans="1:12" x14ac:dyDescent="0.2">
      <c r="A130" s="72">
        <v>29</v>
      </c>
      <c r="B130" s="72" t="s">
        <v>227</v>
      </c>
      <c r="C130" s="72" t="s">
        <v>21</v>
      </c>
      <c r="D130">
        <v>0.52</v>
      </c>
      <c r="E130">
        <v>33</v>
      </c>
      <c r="F130">
        <v>1</v>
      </c>
      <c r="G130">
        <v>57.5</v>
      </c>
      <c r="H130">
        <v>22.748999999999999</v>
      </c>
      <c r="I130">
        <v>1230</v>
      </c>
      <c r="J130">
        <v>-27.047000000000001</v>
      </c>
      <c r="K130">
        <v>3.5787000000000002E-3</v>
      </c>
      <c r="L130" s="32">
        <v>129</v>
      </c>
    </row>
    <row r="131" spans="1:12" x14ac:dyDescent="0.2">
      <c r="A131" s="72">
        <v>29</v>
      </c>
      <c r="B131" s="72" t="s">
        <v>227</v>
      </c>
      <c r="C131" s="72" t="s">
        <v>21</v>
      </c>
      <c r="D131">
        <v>0.52</v>
      </c>
      <c r="E131">
        <v>33</v>
      </c>
      <c r="F131">
        <v>2</v>
      </c>
      <c r="G131">
        <v>107</v>
      </c>
      <c r="H131">
        <v>22.765000000000001</v>
      </c>
      <c r="I131">
        <v>1230</v>
      </c>
      <c r="J131">
        <v>-27.07</v>
      </c>
      <c r="K131">
        <v>3.5785999999999999E-3</v>
      </c>
      <c r="L131" s="32">
        <v>130</v>
      </c>
    </row>
    <row r="132" spans="1:12" x14ac:dyDescent="0.2">
      <c r="A132" s="72">
        <v>30</v>
      </c>
      <c r="B132" s="72" t="s">
        <v>229</v>
      </c>
      <c r="C132" s="72" t="s">
        <v>22</v>
      </c>
      <c r="D132">
        <v>0.45</v>
      </c>
      <c r="E132">
        <v>33</v>
      </c>
      <c r="F132">
        <v>1</v>
      </c>
      <c r="G132">
        <v>57.5</v>
      </c>
      <c r="H132">
        <v>22.722000000000001</v>
      </c>
      <c r="I132">
        <v>1229</v>
      </c>
      <c r="J132">
        <v>-27.045000000000002</v>
      </c>
      <c r="K132">
        <v>3.5787000000000002E-3</v>
      </c>
      <c r="L132" s="32">
        <v>131</v>
      </c>
    </row>
    <row r="133" spans="1:12" x14ac:dyDescent="0.2">
      <c r="A133" s="72">
        <v>30</v>
      </c>
      <c r="B133" s="72" t="s">
        <v>229</v>
      </c>
      <c r="C133" s="72" t="s">
        <v>22</v>
      </c>
      <c r="D133">
        <v>0.45</v>
      </c>
      <c r="E133">
        <v>33</v>
      </c>
      <c r="F133">
        <v>2</v>
      </c>
      <c r="G133">
        <v>107.2</v>
      </c>
      <c r="H133">
        <v>22.739000000000001</v>
      </c>
      <c r="I133">
        <v>1230</v>
      </c>
      <c r="J133">
        <v>-27.07</v>
      </c>
      <c r="K133">
        <v>3.5785999999999999E-3</v>
      </c>
      <c r="L133" s="32">
        <v>132</v>
      </c>
    </row>
    <row r="134" spans="1:12" x14ac:dyDescent="0.2">
      <c r="A134" s="72">
        <v>31</v>
      </c>
      <c r="B134" s="72" t="s">
        <v>231</v>
      </c>
      <c r="C134" s="72" t="s">
        <v>92</v>
      </c>
      <c r="D134">
        <v>0.56999999999999995</v>
      </c>
      <c r="E134">
        <v>33</v>
      </c>
      <c r="F134">
        <v>1</v>
      </c>
      <c r="G134">
        <v>57.3</v>
      </c>
      <c r="H134">
        <v>22.795000000000002</v>
      </c>
      <c r="I134">
        <v>1233</v>
      </c>
      <c r="J134">
        <v>-27.088999999999999</v>
      </c>
      <c r="K134">
        <v>3.5785999999999999E-3</v>
      </c>
      <c r="L134" s="32">
        <v>133</v>
      </c>
    </row>
    <row r="135" spans="1:12" x14ac:dyDescent="0.2">
      <c r="A135" s="72">
        <v>31</v>
      </c>
      <c r="B135" s="72" t="s">
        <v>231</v>
      </c>
      <c r="C135" s="72" t="s">
        <v>92</v>
      </c>
      <c r="D135">
        <v>0.56999999999999995</v>
      </c>
      <c r="E135">
        <v>33</v>
      </c>
      <c r="F135">
        <v>2</v>
      </c>
      <c r="G135">
        <v>107.2</v>
      </c>
      <c r="H135">
        <v>22.838000000000001</v>
      </c>
      <c r="I135">
        <v>1234</v>
      </c>
      <c r="J135">
        <v>-27.07</v>
      </c>
      <c r="K135">
        <v>3.5785999999999999E-3</v>
      </c>
      <c r="L135" s="32">
        <v>134</v>
      </c>
    </row>
    <row r="136" spans="1:12" x14ac:dyDescent="0.2">
      <c r="A136" s="72">
        <v>32</v>
      </c>
      <c r="B136" s="72" t="s">
        <v>233</v>
      </c>
      <c r="C136" s="72" t="s">
        <v>93</v>
      </c>
      <c r="D136">
        <v>0.48</v>
      </c>
      <c r="E136">
        <v>33</v>
      </c>
      <c r="F136">
        <v>1</v>
      </c>
      <c r="G136">
        <v>57.3</v>
      </c>
      <c r="H136">
        <v>22.78</v>
      </c>
      <c r="I136">
        <v>1232</v>
      </c>
      <c r="J136">
        <v>-27.024000000000001</v>
      </c>
      <c r="K136">
        <v>3.5788E-3</v>
      </c>
      <c r="L136" s="32">
        <v>135</v>
      </c>
    </row>
    <row r="137" spans="1:12" x14ac:dyDescent="0.2">
      <c r="A137" s="72">
        <v>32</v>
      </c>
      <c r="B137" s="72" t="s">
        <v>233</v>
      </c>
      <c r="C137" s="72" t="s">
        <v>93</v>
      </c>
      <c r="D137">
        <v>0.48</v>
      </c>
      <c r="E137">
        <v>33</v>
      </c>
      <c r="F137">
        <v>2</v>
      </c>
      <c r="G137">
        <v>107.2</v>
      </c>
      <c r="H137">
        <v>22.812000000000001</v>
      </c>
      <c r="I137">
        <v>1233</v>
      </c>
      <c r="J137">
        <v>-27.07</v>
      </c>
      <c r="K137">
        <v>3.5785999999999999E-3</v>
      </c>
      <c r="L137" s="32">
        <v>136</v>
      </c>
    </row>
    <row r="138" spans="1:12" x14ac:dyDescent="0.2">
      <c r="A138" s="72">
        <v>33</v>
      </c>
      <c r="B138" s="72" t="s">
        <v>235</v>
      </c>
      <c r="C138" s="72" t="s">
        <v>94</v>
      </c>
      <c r="D138">
        <v>0.51</v>
      </c>
      <c r="E138">
        <v>33</v>
      </c>
      <c r="F138">
        <v>1</v>
      </c>
      <c r="G138">
        <v>57.5</v>
      </c>
      <c r="H138">
        <v>22.792999999999999</v>
      </c>
      <c r="I138">
        <v>1233</v>
      </c>
      <c r="J138">
        <v>-27.015000000000001</v>
      </c>
      <c r="K138">
        <v>3.5788E-3</v>
      </c>
      <c r="L138" s="32">
        <v>137</v>
      </c>
    </row>
    <row r="139" spans="1:12" x14ac:dyDescent="0.2">
      <c r="A139" s="72">
        <v>33</v>
      </c>
      <c r="B139" s="72" t="s">
        <v>235</v>
      </c>
      <c r="C139" s="72" t="s">
        <v>94</v>
      </c>
      <c r="D139">
        <v>0.51</v>
      </c>
      <c r="E139">
        <v>33</v>
      </c>
      <c r="F139">
        <v>2</v>
      </c>
      <c r="G139">
        <v>107.2</v>
      </c>
      <c r="H139">
        <v>22.846</v>
      </c>
      <c r="I139">
        <v>1235</v>
      </c>
      <c r="J139">
        <v>-27.07</v>
      </c>
      <c r="K139">
        <v>3.5785999999999999E-3</v>
      </c>
      <c r="L139" s="32">
        <v>138</v>
      </c>
    </row>
    <row r="140" spans="1:12" x14ac:dyDescent="0.2">
      <c r="A140" s="72">
        <v>34</v>
      </c>
      <c r="B140" s="72" t="s">
        <v>237</v>
      </c>
      <c r="C140" s="72" t="s">
        <v>95</v>
      </c>
      <c r="D140">
        <v>0.54</v>
      </c>
      <c r="E140">
        <v>33</v>
      </c>
      <c r="F140">
        <v>1</v>
      </c>
      <c r="G140">
        <v>57.5</v>
      </c>
      <c r="H140">
        <v>22.899000000000001</v>
      </c>
      <c r="I140">
        <v>1236</v>
      </c>
      <c r="J140">
        <v>-27.038</v>
      </c>
      <c r="K140">
        <v>3.5787000000000002E-3</v>
      </c>
      <c r="L140" s="32">
        <v>139</v>
      </c>
    </row>
    <row r="141" spans="1:12" x14ac:dyDescent="0.2">
      <c r="A141" s="72">
        <v>34</v>
      </c>
      <c r="B141" s="72" t="s">
        <v>237</v>
      </c>
      <c r="C141" s="72" t="s">
        <v>95</v>
      </c>
      <c r="D141">
        <v>0.54</v>
      </c>
      <c r="E141">
        <v>33</v>
      </c>
      <c r="F141">
        <v>2</v>
      </c>
      <c r="G141">
        <v>107.2</v>
      </c>
      <c r="H141">
        <v>22.870999999999999</v>
      </c>
      <c r="I141">
        <v>1236</v>
      </c>
      <c r="J141">
        <v>-27.07</v>
      </c>
      <c r="K141">
        <v>3.5785999999999999E-3</v>
      </c>
      <c r="L141" s="32">
        <v>140</v>
      </c>
    </row>
    <row r="142" spans="1:12" x14ac:dyDescent="0.2">
      <c r="A142" s="72">
        <v>35</v>
      </c>
      <c r="B142" s="72" t="s">
        <v>239</v>
      </c>
      <c r="C142" s="72" t="s">
        <v>96</v>
      </c>
      <c r="D142">
        <v>0.53</v>
      </c>
      <c r="E142">
        <v>33</v>
      </c>
      <c r="F142">
        <v>1</v>
      </c>
      <c r="G142">
        <v>57.5</v>
      </c>
      <c r="H142">
        <v>22.800999999999998</v>
      </c>
      <c r="I142">
        <v>1234</v>
      </c>
      <c r="J142">
        <v>-27.056000000000001</v>
      </c>
      <c r="K142">
        <v>3.5787000000000002E-3</v>
      </c>
      <c r="L142" s="32">
        <v>141</v>
      </c>
    </row>
    <row r="143" spans="1:12" x14ac:dyDescent="0.2">
      <c r="A143" s="72">
        <v>35</v>
      </c>
      <c r="B143" s="72" t="s">
        <v>239</v>
      </c>
      <c r="C143" s="72" t="s">
        <v>96</v>
      </c>
      <c r="D143">
        <v>0.53</v>
      </c>
      <c r="E143">
        <v>33</v>
      </c>
      <c r="F143">
        <v>2</v>
      </c>
      <c r="G143">
        <v>106.4</v>
      </c>
      <c r="H143">
        <v>22.831</v>
      </c>
      <c r="I143">
        <v>1232</v>
      </c>
      <c r="J143">
        <v>-27.07</v>
      </c>
      <c r="K143">
        <v>3.5785999999999999E-3</v>
      </c>
      <c r="L143" s="32">
        <v>142</v>
      </c>
    </row>
    <row r="144" spans="1:12" x14ac:dyDescent="0.2">
      <c r="A144" s="72">
        <v>36</v>
      </c>
      <c r="B144" s="72" t="s">
        <v>241</v>
      </c>
      <c r="C144" s="72" t="s">
        <v>97</v>
      </c>
      <c r="D144">
        <v>0.53</v>
      </c>
      <c r="E144">
        <v>33</v>
      </c>
      <c r="F144">
        <v>1</v>
      </c>
      <c r="G144">
        <v>57.5</v>
      </c>
      <c r="H144">
        <v>22.84</v>
      </c>
      <c r="I144">
        <v>1235</v>
      </c>
      <c r="J144">
        <v>-27.038</v>
      </c>
      <c r="K144">
        <v>3.5787000000000002E-3</v>
      </c>
      <c r="L144" s="32">
        <v>143</v>
      </c>
    </row>
    <row r="145" spans="1:12" x14ac:dyDescent="0.2">
      <c r="A145" s="72">
        <v>36</v>
      </c>
      <c r="B145" s="72" t="s">
        <v>241</v>
      </c>
      <c r="C145" s="72" t="s">
        <v>97</v>
      </c>
      <c r="D145">
        <v>0.53</v>
      </c>
      <c r="E145">
        <v>33</v>
      </c>
      <c r="F145">
        <v>2</v>
      </c>
      <c r="G145">
        <v>107</v>
      </c>
      <c r="H145">
        <v>22.861999999999998</v>
      </c>
      <c r="I145">
        <v>1235</v>
      </c>
      <c r="J145">
        <v>-27.07</v>
      </c>
      <c r="K145">
        <v>3.5785999999999999E-3</v>
      </c>
      <c r="L145" s="32">
        <v>144</v>
      </c>
    </row>
    <row r="146" spans="1:12" x14ac:dyDescent="0.2">
      <c r="A146" s="72">
        <v>37</v>
      </c>
      <c r="B146" s="72" t="s">
        <v>243</v>
      </c>
      <c r="C146" s="72" t="s">
        <v>98</v>
      </c>
      <c r="D146">
        <v>0.59</v>
      </c>
      <c r="E146">
        <v>33</v>
      </c>
      <c r="F146">
        <v>1</v>
      </c>
      <c r="G146">
        <v>57.5</v>
      </c>
      <c r="H146">
        <v>22.815000000000001</v>
      </c>
      <c r="I146">
        <v>1234</v>
      </c>
      <c r="J146">
        <v>-27.024000000000001</v>
      </c>
      <c r="K146">
        <v>3.5788E-3</v>
      </c>
      <c r="L146" s="32">
        <v>145</v>
      </c>
    </row>
    <row r="147" spans="1:12" x14ac:dyDescent="0.2">
      <c r="A147" s="72">
        <v>37</v>
      </c>
      <c r="B147" s="72" t="s">
        <v>243</v>
      </c>
      <c r="C147" s="72" t="s">
        <v>98</v>
      </c>
      <c r="D147">
        <v>0.59</v>
      </c>
      <c r="E147">
        <v>33</v>
      </c>
      <c r="F147">
        <v>2</v>
      </c>
      <c r="G147">
        <v>107.2</v>
      </c>
      <c r="H147">
        <v>22.835000000000001</v>
      </c>
      <c r="I147">
        <v>1234</v>
      </c>
      <c r="J147">
        <v>-27.07</v>
      </c>
      <c r="K147">
        <v>3.5785999999999999E-3</v>
      </c>
      <c r="L147" s="32">
        <v>146</v>
      </c>
    </row>
    <row r="148" spans="1:12" x14ac:dyDescent="0.2">
      <c r="A148" s="72">
        <v>38</v>
      </c>
      <c r="B148" s="72" t="s">
        <v>245</v>
      </c>
      <c r="C148" s="72" t="s">
        <v>99</v>
      </c>
      <c r="D148">
        <v>0.59</v>
      </c>
      <c r="E148">
        <v>33</v>
      </c>
      <c r="F148">
        <v>1</v>
      </c>
      <c r="G148">
        <v>57.5</v>
      </c>
      <c r="H148">
        <v>22.815000000000001</v>
      </c>
      <c r="I148">
        <v>1234</v>
      </c>
      <c r="J148">
        <v>-27.03</v>
      </c>
      <c r="K148">
        <v>3.5788E-3</v>
      </c>
      <c r="L148" s="32">
        <v>147</v>
      </c>
    </row>
    <row r="149" spans="1:12" x14ac:dyDescent="0.2">
      <c r="A149" s="72">
        <v>38</v>
      </c>
      <c r="B149" s="72" t="s">
        <v>245</v>
      </c>
      <c r="C149" s="72" t="s">
        <v>99</v>
      </c>
      <c r="D149">
        <v>0.59</v>
      </c>
      <c r="E149">
        <v>33</v>
      </c>
      <c r="F149">
        <v>2</v>
      </c>
      <c r="G149">
        <v>106</v>
      </c>
      <c r="H149">
        <v>22.847000000000001</v>
      </c>
      <c r="I149">
        <v>1234</v>
      </c>
      <c r="J149">
        <v>-27.07</v>
      </c>
      <c r="K149">
        <v>3.5785999999999999E-3</v>
      </c>
      <c r="L149" s="32">
        <v>148</v>
      </c>
    </row>
    <row r="150" spans="1:12" x14ac:dyDescent="0.2">
      <c r="A150" s="72">
        <v>39</v>
      </c>
      <c r="B150" s="72" t="s">
        <v>247</v>
      </c>
      <c r="C150" s="72" t="s">
        <v>100</v>
      </c>
      <c r="D150">
        <v>0.5</v>
      </c>
      <c r="E150">
        <v>33</v>
      </c>
      <c r="F150">
        <v>1</v>
      </c>
      <c r="G150">
        <v>57.5</v>
      </c>
      <c r="H150">
        <v>22.965</v>
      </c>
      <c r="I150">
        <v>1241</v>
      </c>
      <c r="J150">
        <v>-27.021999999999998</v>
      </c>
      <c r="K150">
        <v>3.5788E-3</v>
      </c>
      <c r="L150" s="32">
        <v>149</v>
      </c>
    </row>
    <row r="151" spans="1:12" x14ac:dyDescent="0.2">
      <c r="A151" s="72">
        <v>39</v>
      </c>
      <c r="B151" s="72" t="s">
        <v>247</v>
      </c>
      <c r="C151" s="72" t="s">
        <v>100</v>
      </c>
      <c r="D151">
        <v>0.5</v>
      </c>
      <c r="E151">
        <v>33</v>
      </c>
      <c r="F151">
        <v>2</v>
      </c>
      <c r="G151">
        <v>107.2</v>
      </c>
      <c r="H151">
        <v>22.98</v>
      </c>
      <c r="I151">
        <v>1244</v>
      </c>
      <c r="J151">
        <v>-27.07</v>
      </c>
      <c r="K151">
        <v>3.5785999999999999E-3</v>
      </c>
      <c r="L151" s="32">
        <v>150</v>
      </c>
    </row>
    <row r="152" spans="1:12" x14ac:dyDescent="0.2">
      <c r="A152" s="72">
        <v>40</v>
      </c>
      <c r="B152" s="72" t="s">
        <v>249</v>
      </c>
      <c r="C152" s="72" t="s">
        <v>101</v>
      </c>
      <c r="D152">
        <v>0.6</v>
      </c>
      <c r="E152">
        <v>33</v>
      </c>
      <c r="F152">
        <v>1</v>
      </c>
      <c r="G152">
        <v>57.5</v>
      </c>
      <c r="H152">
        <v>23.016999999999999</v>
      </c>
      <c r="I152">
        <v>1239</v>
      </c>
      <c r="J152">
        <v>-27.047000000000001</v>
      </c>
      <c r="K152">
        <v>3.5787000000000002E-3</v>
      </c>
      <c r="L152" s="32">
        <v>151</v>
      </c>
    </row>
    <row r="153" spans="1:12" x14ac:dyDescent="0.2">
      <c r="A153" s="72">
        <v>40</v>
      </c>
      <c r="B153" s="72" t="s">
        <v>249</v>
      </c>
      <c r="C153" s="72" t="s">
        <v>101</v>
      </c>
      <c r="D153">
        <v>0.6</v>
      </c>
      <c r="E153">
        <v>33</v>
      </c>
      <c r="F153">
        <v>2</v>
      </c>
      <c r="G153">
        <v>107</v>
      </c>
      <c r="H153">
        <v>22.905999999999999</v>
      </c>
      <c r="I153">
        <v>1239</v>
      </c>
      <c r="J153">
        <v>-27.07</v>
      </c>
      <c r="K153">
        <v>3.5785999999999999E-3</v>
      </c>
      <c r="L153" s="32">
        <v>152</v>
      </c>
    </row>
    <row r="154" spans="1:12" x14ac:dyDescent="0.2">
      <c r="A154" s="72">
        <v>41</v>
      </c>
      <c r="B154" s="72" t="s">
        <v>251</v>
      </c>
      <c r="C154" s="72" t="s">
        <v>102</v>
      </c>
      <c r="D154">
        <v>0.49</v>
      </c>
      <c r="E154">
        <v>33</v>
      </c>
      <c r="F154">
        <v>1</v>
      </c>
      <c r="G154">
        <v>57.5</v>
      </c>
      <c r="H154">
        <v>22.885000000000002</v>
      </c>
      <c r="I154">
        <v>1237</v>
      </c>
      <c r="J154">
        <v>-27.068999999999999</v>
      </c>
      <c r="K154">
        <v>3.5785999999999999E-3</v>
      </c>
      <c r="L154" s="32">
        <v>153</v>
      </c>
    </row>
    <row r="155" spans="1:12" x14ac:dyDescent="0.2">
      <c r="A155" s="72">
        <v>41</v>
      </c>
      <c r="B155" s="72" t="s">
        <v>251</v>
      </c>
      <c r="C155" s="72" t="s">
        <v>102</v>
      </c>
      <c r="D155">
        <v>0.49</v>
      </c>
      <c r="E155">
        <v>33</v>
      </c>
      <c r="F155">
        <v>2</v>
      </c>
      <c r="G155">
        <v>107.2</v>
      </c>
      <c r="H155">
        <v>22.884</v>
      </c>
      <c r="I155">
        <v>1239</v>
      </c>
      <c r="J155">
        <v>-27.07</v>
      </c>
      <c r="K155">
        <v>3.5785999999999999E-3</v>
      </c>
      <c r="L155" s="32">
        <v>154</v>
      </c>
    </row>
    <row r="156" spans="1:12" x14ac:dyDescent="0.2">
      <c r="A156" s="72">
        <v>42</v>
      </c>
      <c r="B156" s="72" t="s">
        <v>17</v>
      </c>
      <c r="C156" s="72" t="s">
        <v>103</v>
      </c>
      <c r="D156">
        <v>0.55369999999999997</v>
      </c>
      <c r="E156">
        <v>57</v>
      </c>
      <c r="F156">
        <v>1</v>
      </c>
      <c r="G156">
        <v>57.5</v>
      </c>
      <c r="H156">
        <v>23.181000000000001</v>
      </c>
      <c r="I156">
        <v>1253</v>
      </c>
      <c r="J156">
        <v>-27.018000000000001</v>
      </c>
      <c r="K156">
        <v>3.5788E-3</v>
      </c>
      <c r="L156" s="32">
        <v>155</v>
      </c>
    </row>
    <row r="157" spans="1:12" x14ac:dyDescent="0.2">
      <c r="A157" s="72">
        <v>42</v>
      </c>
      <c r="B157" s="72" t="s">
        <v>17</v>
      </c>
      <c r="C157" s="72" t="s">
        <v>103</v>
      </c>
      <c r="D157">
        <v>0.55369999999999997</v>
      </c>
      <c r="E157">
        <v>57</v>
      </c>
      <c r="F157">
        <v>2</v>
      </c>
      <c r="G157">
        <v>107.2</v>
      </c>
      <c r="H157">
        <v>23.231999999999999</v>
      </c>
      <c r="I157">
        <v>1252</v>
      </c>
      <c r="J157">
        <v>-27.07</v>
      </c>
      <c r="K157">
        <v>3.5785999999999999E-3</v>
      </c>
      <c r="L157" s="32">
        <v>156</v>
      </c>
    </row>
    <row r="158" spans="1:12" x14ac:dyDescent="0.2">
      <c r="A158" s="72">
        <v>43</v>
      </c>
      <c r="B158" s="72" t="s">
        <v>17</v>
      </c>
      <c r="C158" s="72" t="s">
        <v>104</v>
      </c>
      <c r="D158">
        <v>0.64159999999999995</v>
      </c>
      <c r="E158">
        <v>57</v>
      </c>
      <c r="F158">
        <v>1</v>
      </c>
      <c r="G158">
        <v>57.5</v>
      </c>
      <c r="H158">
        <v>23.268999999999998</v>
      </c>
      <c r="I158">
        <v>1257</v>
      </c>
      <c r="J158">
        <v>-27.010999999999999</v>
      </c>
      <c r="K158">
        <v>3.5788E-3</v>
      </c>
      <c r="L158" s="32">
        <v>157</v>
      </c>
    </row>
    <row r="159" spans="1:12" x14ac:dyDescent="0.2">
      <c r="A159" s="72">
        <v>43</v>
      </c>
      <c r="B159" s="72" t="s">
        <v>17</v>
      </c>
      <c r="C159" s="72" t="s">
        <v>104</v>
      </c>
      <c r="D159">
        <v>0.64159999999999995</v>
      </c>
      <c r="E159">
        <v>57</v>
      </c>
      <c r="F159">
        <v>2</v>
      </c>
      <c r="G159">
        <v>107.2</v>
      </c>
      <c r="H159">
        <v>23.263999999999999</v>
      </c>
      <c r="I159">
        <v>1257</v>
      </c>
      <c r="J159">
        <v>-27.07</v>
      </c>
      <c r="K159">
        <v>3.5785999999999999E-3</v>
      </c>
      <c r="L159" s="32">
        <v>158</v>
      </c>
    </row>
    <row r="160" spans="1:12" x14ac:dyDescent="0.2">
      <c r="A160" s="72">
        <v>44</v>
      </c>
      <c r="B160" s="72" t="s">
        <v>12</v>
      </c>
      <c r="C160" s="72" t="s">
        <v>105</v>
      </c>
      <c r="D160">
        <v>0.52580000000000005</v>
      </c>
      <c r="E160">
        <v>57</v>
      </c>
      <c r="F160">
        <v>1</v>
      </c>
      <c r="G160">
        <v>57.5</v>
      </c>
      <c r="H160">
        <v>23.238</v>
      </c>
      <c r="I160">
        <v>1256</v>
      </c>
      <c r="J160">
        <v>-27.027999999999999</v>
      </c>
      <c r="K160">
        <v>3.5788E-3</v>
      </c>
      <c r="L160" s="32">
        <v>159</v>
      </c>
    </row>
    <row r="161" spans="1:12" x14ac:dyDescent="0.2">
      <c r="A161" s="72">
        <v>44</v>
      </c>
      <c r="B161" s="72" t="s">
        <v>12</v>
      </c>
      <c r="C161" s="72" t="s">
        <v>105</v>
      </c>
      <c r="D161">
        <v>0.52580000000000005</v>
      </c>
      <c r="E161">
        <v>57</v>
      </c>
      <c r="F161">
        <v>2</v>
      </c>
      <c r="G161">
        <v>107.2</v>
      </c>
      <c r="H161">
        <v>23.242999999999999</v>
      </c>
      <c r="I161">
        <v>1254</v>
      </c>
      <c r="J161">
        <v>-27.07</v>
      </c>
      <c r="K161">
        <v>3.5785999999999999E-3</v>
      </c>
      <c r="L161" s="32">
        <v>160</v>
      </c>
    </row>
    <row r="162" spans="1:12" x14ac:dyDescent="0.2">
      <c r="A162" s="72">
        <v>45</v>
      </c>
      <c r="B162" s="72" t="s">
        <v>12</v>
      </c>
      <c r="C162" s="72" t="s">
        <v>106</v>
      </c>
      <c r="D162">
        <v>0.62739999999999996</v>
      </c>
      <c r="E162">
        <v>57</v>
      </c>
      <c r="F162">
        <v>1</v>
      </c>
      <c r="G162">
        <v>57.5</v>
      </c>
      <c r="H162">
        <v>23.234999999999999</v>
      </c>
      <c r="I162">
        <v>1254</v>
      </c>
      <c r="J162">
        <v>-27.003</v>
      </c>
      <c r="K162">
        <v>3.5788999999999999E-3</v>
      </c>
      <c r="L162" s="32">
        <v>161</v>
      </c>
    </row>
    <row r="163" spans="1:12" x14ac:dyDescent="0.2">
      <c r="A163" s="72">
        <v>45</v>
      </c>
      <c r="B163" s="72" t="s">
        <v>12</v>
      </c>
      <c r="C163" s="72" t="s">
        <v>106</v>
      </c>
      <c r="D163">
        <v>0.62739999999999996</v>
      </c>
      <c r="E163">
        <v>57</v>
      </c>
      <c r="F163">
        <v>2</v>
      </c>
      <c r="G163">
        <v>107.2</v>
      </c>
      <c r="H163">
        <v>23.23</v>
      </c>
      <c r="I163">
        <v>1253</v>
      </c>
      <c r="J163">
        <v>-27.07</v>
      </c>
      <c r="K163">
        <v>3.5785999999999999E-3</v>
      </c>
      <c r="L163" s="32">
        <v>162</v>
      </c>
    </row>
    <row r="164" spans="1:12" x14ac:dyDescent="0.2">
      <c r="A164" s="72">
        <v>46</v>
      </c>
      <c r="B164" s="72" t="s">
        <v>10</v>
      </c>
      <c r="C164" s="72" t="s">
        <v>107</v>
      </c>
      <c r="D164">
        <v>0.87</v>
      </c>
      <c r="E164">
        <v>50</v>
      </c>
      <c r="F164">
        <v>1</v>
      </c>
      <c r="G164">
        <v>57.5</v>
      </c>
      <c r="H164">
        <v>23.184999999999999</v>
      </c>
      <c r="I164">
        <v>1251</v>
      </c>
      <c r="J164">
        <v>-26.988</v>
      </c>
      <c r="K164">
        <v>3.5788999999999999E-3</v>
      </c>
      <c r="L164" s="32">
        <v>163</v>
      </c>
    </row>
    <row r="165" spans="1:12" x14ac:dyDescent="0.2">
      <c r="A165" s="72">
        <v>46</v>
      </c>
      <c r="B165" s="72" t="s">
        <v>10</v>
      </c>
      <c r="C165" s="72" t="s">
        <v>107</v>
      </c>
      <c r="D165">
        <v>0.87</v>
      </c>
      <c r="E165">
        <v>50</v>
      </c>
      <c r="F165">
        <v>2</v>
      </c>
      <c r="G165">
        <v>106.6</v>
      </c>
      <c r="H165">
        <v>23.175000000000001</v>
      </c>
      <c r="I165">
        <v>1251</v>
      </c>
      <c r="J165">
        <v>-27.07</v>
      </c>
      <c r="K165">
        <v>3.5785999999999999E-3</v>
      </c>
      <c r="L165" s="32">
        <v>164</v>
      </c>
    </row>
    <row r="166" spans="1:12" x14ac:dyDescent="0.2">
      <c r="A166" s="72">
        <v>47</v>
      </c>
      <c r="B166" s="72" t="s">
        <v>11</v>
      </c>
      <c r="C166" s="72" t="s">
        <v>108</v>
      </c>
      <c r="D166">
        <v>0.21</v>
      </c>
      <c r="E166">
        <v>50</v>
      </c>
      <c r="F166">
        <v>1</v>
      </c>
      <c r="G166">
        <v>57.5</v>
      </c>
      <c r="H166">
        <v>23.204999999999998</v>
      </c>
      <c r="I166">
        <v>1254</v>
      </c>
      <c r="J166">
        <v>-27.09</v>
      </c>
      <c r="K166">
        <v>3.5785999999999999E-3</v>
      </c>
      <c r="L166" s="32">
        <v>165</v>
      </c>
    </row>
    <row r="167" spans="1:12" x14ac:dyDescent="0.2">
      <c r="A167" s="72">
        <v>47</v>
      </c>
      <c r="B167" s="72" t="s">
        <v>11</v>
      </c>
      <c r="C167" s="72" t="s">
        <v>108</v>
      </c>
      <c r="D167">
        <v>0.21</v>
      </c>
      <c r="E167">
        <v>50</v>
      </c>
      <c r="F167">
        <v>2</v>
      </c>
      <c r="G167">
        <v>106.8</v>
      </c>
      <c r="H167">
        <v>23.193999999999999</v>
      </c>
      <c r="I167">
        <v>1253</v>
      </c>
      <c r="J167">
        <v>-27.07</v>
      </c>
      <c r="K167">
        <v>3.5785999999999999E-3</v>
      </c>
      <c r="L167" s="32">
        <v>166</v>
      </c>
    </row>
    <row r="168" spans="1:12" x14ac:dyDescent="0.2">
      <c r="A168" s="72">
        <v>48</v>
      </c>
      <c r="B168" s="72" t="s">
        <v>12</v>
      </c>
      <c r="C168" s="72" t="s">
        <v>109</v>
      </c>
      <c r="D168">
        <v>0.55000000000000004</v>
      </c>
      <c r="E168">
        <v>50</v>
      </c>
      <c r="F168">
        <v>1</v>
      </c>
      <c r="G168">
        <v>57.5</v>
      </c>
      <c r="H168">
        <v>23.17</v>
      </c>
      <c r="I168">
        <v>1253</v>
      </c>
      <c r="J168">
        <v>-27.027999999999999</v>
      </c>
      <c r="K168">
        <v>3.5788E-3</v>
      </c>
      <c r="L168" s="32">
        <v>167</v>
      </c>
    </row>
    <row r="169" spans="1:12" x14ac:dyDescent="0.2">
      <c r="A169" s="72">
        <v>48</v>
      </c>
      <c r="B169" s="72" t="s">
        <v>12</v>
      </c>
      <c r="C169" s="72" t="s">
        <v>109</v>
      </c>
      <c r="D169">
        <v>0.55000000000000004</v>
      </c>
      <c r="E169">
        <v>50</v>
      </c>
      <c r="F169">
        <v>2</v>
      </c>
      <c r="G169">
        <v>107.2</v>
      </c>
      <c r="H169">
        <v>23.196999999999999</v>
      </c>
      <c r="I169">
        <v>1252</v>
      </c>
      <c r="J169">
        <v>-27.07</v>
      </c>
      <c r="K169">
        <v>3.5785999999999999E-3</v>
      </c>
      <c r="L169" s="32">
        <v>168</v>
      </c>
    </row>
    <row r="170" spans="1:12" x14ac:dyDescent="0.2">
      <c r="A170" s="72">
        <v>49</v>
      </c>
      <c r="B170" s="72" t="s">
        <v>13</v>
      </c>
      <c r="C170" s="72" t="s">
        <v>110</v>
      </c>
      <c r="D170">
        <v>1.49</v>
      </c>
      <c r="E170">
        <v>50</v>
      </c>
      <c r="F170">
        <v>1</v>
      </c>
      <c r="G170">
        <v>57.5</v>
      </c>
      <c r="H170">
        <v>23.143000000000001</v>
      </c>
      <c r="I170">
        <v>1253</v>
      </c>
      <c r="J170">
        <v>-27.038</v>
      </c>
      <c r="K170">
        <v>3.5788E-3</v>
      </c>
      <c r="L170" s="32">
        <v>169</v>
      </c>
    </row>
    <row r="171" spans="1:12" x14ac:dyDescent="0.2">
      <c r="A171" s="72">
        <v>49</v>
      </c>
      <c r="B171" s="72" t="s">
        <v>13</v>
      </c>
      <c r="C171" s="72" t="s">
        <v>110</v>
      </c>
      <c r="D171">
        <v>1.49</v>
      </c>
      <c r="E171">
        <v>50</v>
      </c>
      <c r="F171">
        <v>2</v>
      </c>
      <c r="G171">
        <v>107.2</v>
      </c>
      <c r="H171">
        <v>23.164000000000001</v>
      </c>
      <c r="I171">
        <v>1251</v>
      </c>
      <c r="J171">
        <v>-27.07</v>
      </c>
      <c r="K171">
        <v>3.5785999999999999E-3</v>
      </c>
      <c r="L171" s="32">
        <v>170</v>
      </c>
    </row>
    <row r="172" spans="1:12" x14ac:dyDescent="0.2">
      <c r="A172" s="72">
        <v>50</v>
      </c>
      <c r="B172" s="72" t="s">
        <v>65</v>
      </c>
      <c r="C172" s="72" t="s">
        <v>111</v>
      </c>
      <c r="E172">
        <v>0</v>
      </c>
      <c r="F172">
        <v>1</v>
      </c>
      <c r="G172">
        <v>57.9</v>
      </c>
      <c r="H172">
        <v>77.554000000000002</v>
      </c>
      <c r="I172">
        <v>4206</v>
      </c>
      <c r="J172">
        <v>-26.997</v>
      </c>
      <c r="K172">
        <v>3.5788999999999999E-3</v>
      </c>
      <c r="L172" s="32">
        <v>171</v>
      </c>
    </row>
    <row r="173" spans="1:12" x14ac:dyDescent="0.2">
      <c r="A173" s="72">
        <v>50</v>
      </c>
      <c r="B173" s="72" t="s">
        <v>65</v>
      </c>
      <c r="C173" s="72" t="s">
        <v>111</v>
      </c>
      <c r="E173">
        <v>0</v>
      </c>
      <c r="F173">
        <v>2</v>
      </c>
      <c r="G173">
        <v>107.6</v>
      </c>
      <c r="H173">
        <v>77.647000000000006</v>
      </c>
      <c r="I173">
        <v>4212</v>
      </c>
      <c r="J173">
        <v>-27.07</v>
      </c>
      <c r="K173">
        <v>3.5785999999999999E-3</v>
      </c>
      <c r="L173" s="32">
        <v>172</v>
      </c>
    </row>
    <row r="174" spans="1:12" x14ac:dyDescent="0.2">
      <c r="A174" s="72">
        <v>51</v>
      </c>
      <c r="B174" s="72" t="s">
        <v>41</v>
      </c>
      <c r="C174" s="72" t="s">
        <v>112</v>
      </c>
      <c r="E174">
        <v>0</v>
      </c>
      <c r="F174">
        <v>1</v>
      </c>
      <c r="G174">
        <v>57.9</v>
      </c>
      <c r="H174">
        <v>77.778000000000006</v>
      </c>
      <c r="I174">
        <v>4223</v>
      </c>
      <c r="J174">
        <v>-27.004000000000001</v>
      </c>
      <c r="K174">
        <v>3.5788999999999999E-3</v>
      </c>
      <c r="L174" s="32">
        <v>173</v>
      </c>
    </row>
    <row r="175" spans="1:12" x14ac:dyDescent="0.2">
      <c r="A175" s="72">
        <v>51</v>
      </c>
      <c r="B175" s="72" t="s">
        <v>41</v>
      </c>
      <c r="C175" s="72" t="s">
        <v>112</v>
      </c>
      <c r="E175">
        <v>0</v>
      </c>
      <c r="F175">
        <v>2</v>
      </c>
      <c r="G175">
        <v>107.6</v>
      </c>
      <c r="H175">
        <v>77.852999999999994</v>
      </c>
      <c r="I175">
        <v>4221</v>
      </c>
      <c r="J175">
        <v>-27.07</v>
      </c>
      <c r="K175">
        <v>3.5785999999999999E-3</v>
      </c>
      <c r="L175" s="32">
        <v>174</v>
      </c>
    </row>
    <row r="176" spans="1:12" x14ac:dyDescent="0.2">
      <c r="A176" s="72">
        <v>52</v>
      </c>
      <c r="B176" s="72" t="s">
        <v>263</v>
      </c>
      <c r="C176" s="72" t="s">
        <v>113</v>
      </c>
      <c r="E176">
        <v>0</v>
      </c>
      <c r="F176">
        <v>1</v>
      </c>
      <c r="G176">
        <v>57.5</v>
      </c>
      <c r="H176">
        <v>23.166</v>
      </c>
      <c r="I176">
        <v>1251</v>
      </c>
      <c r="J176">
        <v>-27.007000000000001</v>
      </c>
      <c r="K176">
        <v>3.5788999999999999E-3</v>
      </c>
      <c r="L176" s="32">
        <v>175</v>
      </c>
    </row>
    <row r="177" spans="1:16" x14ac:dyDescent="0.2">
      <c r="A177" s="72">
        <v>52</v>
      </c>
      <c r="B177" s="72" t="s">
        <v>263</v>
      </c>
      <c r="C177" s="72" t="s">
        <v>113</v>
      </c>
      <c r="E177">
        <v>0</v>
      </c>
      <c r="F177">
        <v>2</v>
      </c>
      <c r="G177">
        <v>107.2</v>
      </c>
      <c r="H177">
        <v>23.155999999999999</v>
      </c>
      <c r="I177">
        <v>1251</v>
      </c>
      <c r="J177">
        <v>-27.07</v>
      </c>
      <c r="K177">
        <v>3.5785999999999999E-3</v>
      </c>
      <c r="L177" s="32">
        <v>176</v>
      </c>
    </row>
    <row r="178" spans="1:16" x14ac:dyDescent="0.2">
      <c r="A178" s="72">
        <v>53</v>
      </c>
      <c r="B178" s="72" t="s">
        <v>265</v>
      </c>
      <c r="C178" s="72" t="s">
        <v>114</v>
      </c>
      <c r="E178">
        <v>0</v>
      </c>
      <c r="F178">
        <v>1</v>
      </c>
      <c r="G178">
        <v>57.5</v>
      </c>
      <c r="H178">
        <v>23.103999999999999</v>
      </c>
      <c r="I178">
        <v>1248</v>
      </c>
      <c r="J178">
        <v>-27.012</v>
      </c>
      <c r="K178">
        <v>3.5788E-3</v>
      </c>
      <c r="L178" s="32">
        <v>177</v>
      </c>
    </row>
    <row r="179" spans="1:16" x14ac:dyDescent="0.2">
      <c r="A179" s="72">
        <v>53</v>
      </c>
      <c r="B179" s="72" t="s">
        <v>265</v>
      </c>
      <c r="C179" s="72" t="s">
        <v>114</v>
      </c>
      <c r="E179">
        <v>0</v>
      </c>
      <c r="F179">
        <v>2</v>
      </c>
      <c r="G179">
        <v>107.2</v>
      </c>
      <c r="H179">
        <v>23.103000000000002</v>
      </c>
      <c r="I179">
        <v>1247</v>
      </c>
      <c r="J179">
        <v>-27.07</v>
      </c>
      <c r="K179">
        <v>3.5785999999999999E-3</v>
      </c>
      <c r="L179" s="32">
        <v>178</v>
      </c>
    </row>
    <row r="180" spans="1:16" x14ac:dyDescent="0.2">
      <c r="A180" s="72">
        <v>54</v>
      </c>
      <c r="B180" s="72" t="s">
        <v>267</v>
      </c>
      <c r="C180" s="72" t="s">
        <v>115</v>
      </c>
      <c r="E180">
        <v>0</v>
      </c>
      <c r="F180">
        <v>1</v>
      </c>
      <c r="G180">
        <v>57.5</v>
      </c>
      <c r="H180">
        <v>23.187000000000001</v>
      </c>
      <c r="I180">
        <v>1254</v>
      </c>
      <c r="J180">
        <v>-27.056999999999999</v>
      </c>
      <c r="K180">
        <v>3.5787000000000002E-3</v>
      </c>
      <c r="L180" s="32">
        <v>179</v>
      </c>
    </row>
    <row r="181" spans="1:16" x14ac:dyDescent="0.2">
      <c r="A181" s="72">
        <v>54</v>
      </c>
      <c r="B181" s="72" t="s">
        <v>267</v>
      </c>
      <c r="C181" s="72" t="s">
        <v>115</v>
      </c>
      <c r="E181">
        <v>0</v>
      </c>
      <c r="F181">
        <v>2</v>
      </c>
      <c r="G181">
        <v>107.2</v>
      </c>
      <c r="H181">
        <v>23.219000000000001</v>
      </c>
      <c r="I181">
        <v>1253</v>
      </c>
      <c r="J181">
        <v>-27.07</v>
      </c>
      <c r="K181">
        <v>3.5785999999999999E-3</v>
      </c>
      <c r="L181" s="32">
        <v>180</v>
      </c>
    </row>
    <row r="182" spans="1:16" x14ac:dyDescent="0.2">
      <c r="A182" s="72">
        <v>55</v>
      </c>
      <c r="B182" s="72" t="s">
        <v>269</v>
      </c>
      <c r="C182" s="72" t="s">
        <v>116</v>
      </c>
      <c r="D182">
        <v>0.18229999999999999</v>
      </c>
      <c r="E182">
        <v>57</v>
      </c>
      <c r="F182">
        <v>1</v>
      </c>
      <c r="G182">
        <v>56.8</v>
      </c>
      <c r="H182">
        <v>23.544</v>
      </c>
      <c r="I182">
        <v>1272</v>
      </c>
      <c r="J182">
        <v>-26.966999999999999</v>
      </c>
      <c r="K182">
        <v>3.5790000000000001E-3</v>
      </c>
      <c r="L182" s="32">
        <v>181</v>
      </c>
    </row>
    <row r="183" spans="1:16" x14ac:dyDescent="0.2">
      <c r="A183" s="72">
        <v>55</v>
      </c>
      <c r="B183" s="72" t="s">
        <v>269</v>
      </c>
      <c r="C183" s="72" t="s">
        <v>116</v>
      </c>
      <c r="D183">
        <v>0.18229999999999999</v>
      </c>
      <c r="E183">
        <v>57</v>
      </c>
      <c r="F183">
        <v>2</v>
      </c>
      <c r="G183">
        <v>107.4</v>
      </c>
      <c r="H183">
        <v>23.762</v>
      </c>
      <c r="I183">
        <v>1272</v>
      </c>
      <c r="J183">
        <v>-27.07</v>
      </c>
      <c r="K183">
        <v>3.5785999999999999E-3</v>
      </c>
      <c r="L183" s="32">
        <v>182</v>
      </c>
    </row>
    <row r="184" spans="1:16" x14ac:dyDescent="0.2">
      <c r="A184" s="72">
        <v>56</v>
      </c>
      <c r="B184" s="72" t="s">
        <v>269</v>
      </c>
      <c r="C184" s="72" t="s">
        <v>117</v>
      </c>
      <c r="D184">
        <v>0.27500000000000002</v>
      </c>
      <c r="E184">
        <v>57</v>
      </c>
      <c r="F184">
        <v>1</v>
      </c>
      <c r="G184">
        <v>57.5</v>
      </c>
      <c r="H184">
        <v>23.456</v>
      </c>
      <c r="I184">
        <v>1272</v>
      </c>
      <c r="J184">
        <v>-27.082000000000001</v>
      </c>
      <c r="K184">
        <v>3.5785999999999999E-3</v>
      </c>
      <c r="L184" s="32">
        <v>183</v>
      </c>
      <c r="P184" s="1"/>
    </row>
    <row r="185" spans="1:16" x14ac:dyDescent="0.2">
      <c r="A185" s="72">
        <v>56</v>
      </c>
      <c r="B185" s="72" t="s">
        <v>269</v>
      </c>
      <c r="C185" s="72" t="s">
        <v>117</v>
      </c>
      <c r="D185">
        <v>0.27500000000000002</v>
      </c>
      <c r="E185">
        <v>57</v>
      </c>
      <c r="F185">
        <v>2</v>
      </c>
      <c r="G185">
        <v>107.2</v>
      </c>
      <c r="H185">
        <v>23.526</v>
      </c>
      <c r="I185">
        <v>1272</v>
      </c>
      <c r="J185">
        <v>-27.07</v>
      </c>
      <c r="K185">
        <v>3.5785999999999999E-3</v>
      </c>
      <c r="L185" s="32">
        <v>184</v>
      </c>
      <c r="P185" s="1"/>
    </row>
    <row r="186" spans="1:16" x14ac:dyDescent="0.2">
      <c r="A186" s="72">
        <v>57</v>
      </c>
      <c r="B186" s="72" t="s">
        <v>269</v>
      </c>
      <c r="C186" s="72" t="s">
        <v>118</v>
      </c>
      <c r="D186">
        <v>0.46450000000000002</v>
      </c>
      <c r="E186">
        <v>57</v>
      </c>
      <c r="F186">
        <v>1</v>
      </c>
      <c r="G186">
        <v>57.5</v>
      </c>
      <c r="H186">
        <v>23.437999999999999</v>
      </c>
      <c r="I186">
        <v>1267</v>
      </c>
      <c r="J186">
        <v>-27.126999999999999</v>
      </c>
      <c r="K186">
        <v>3.5783999999999998E-3</v>
      </c>
      <c r="L186" s="32">
        <v>185</v>
      </c>
      <c r="P186" s="1"/>
    </row>
    <row r="187" spans="1:16" x14ac:dyDescent="0.2">
      <c r="A187" s="72">
        <v>57</v>
      </c>
      <c r="B187" s="72" t="s">
        <v>269</v>
      </c>
      <c r="C187" s="72" t="s">
        <v>118</v>
      </c>
      <c r="D187">
        <v>0.46450000000000002</v>
      </c>
      <c r="E187">
        <v>57</v>
      </c>
      <c r="F187">
        <v>2</v>
      </c>
      <c r="G187">
        <v>107.2</v>
      </c>
      <c r="H187">
        <v>23.452000000000002</v>
      </c>
      <c r="I187">
        <v>1266</v>
      </c>
      <c r="J187">
        <v>-27.07</v>
      </c>
      <c r="K187">
        <v>3.5785999999999999E-3</v>
      </c>
      <c r="L187" s="32">
        <v>186</v>
      </c>
      <c r="P187" s="1"/>
    </row>
    <row r="188" spans="1:16" x14ac:dyDescent="0.2">
      <c r="A188" s="72">
        <v>58</v>
      </c>
      <c r="B188" s="72" t="s">
        <v>269</v>
      </c>
      <c r="C188" s="72" t="s">
        <v>119</v>
      </c>
      <c r="D188">
        <v>0.69979999999999998</v>
      </c>
      <c r="E188">
        <v>57</v>
      </c>
      <c r="F188">
        <v>1</v>
      </c>
      <c r="G188">
        <v>57.5</v>
      </c>
      <c r="H188">
        <v>23.577999999999999</v>
      </c>
      <c r="I188">
        <v>1275</v>
      </c>
      <c r="J188">
        <v>-27.105</v>
      </c>
      <c r="K188">
        <v>3.5785000000000001E-3</v>
      </c>
      <c r="L188" s="32">
        <v>187</v>
      </c>
      <c r="P188" s="1"/>
    </row>
    <row r="189" spans="1:16" x14ac:dyDescent="0.2">
      <c r="A189" s="72">
        <v>58</v>
      </c>
      <c r="B189" s="72" t="s">
        <v>269</v>
      </c>
      <c r="C189" s="72" t="s">
        <v>119</v>
      </c>
      <c r="D189">
        <v>0.69979999999999998</v>
      </c>
      <c r="E189">
        <v>57</v>
      </c>
      <c r="F189">
        <v>2</v>
      </c>
      <c r="G189">
        <v>106.8</v>
      </c>
      <c r="H189">
        <v>23.606999999999999</v>
      </c>
      <c r="I189">
        <v>1273</v>
      </c>
      <c r="J189">
        <v>-27.07</v>
      </c>
      <c r="K189">
        <v>3.5785999999999999E-3</v>
      </c>
      <c r="L189" s="32">
        <v>188</v>
      </c>
      <c r="P189" s="1"/>
    </row>
    <row r="190" spans="1:16" x14ac:dyDescent="0.2">
      <c r="A190" s="72">
        <v>59</v>
      </c>
      <c r="B190" s="72" t="s">
        <v>269</v>
      </c>
      <c r="C190" s="72" t="s">
        <v>120</v>
      </c>
      <c r="D190">
        <v>0.81</v>
      </c>
      <c r="E190">
        <v>57</v>
      </c>
      <c r="F190">
        <v>1</v>
      </c>
      <c r="G190">
        <v>57.5</v>
      </c>
      <c r="H190">
        <v>23.577000000000002</v>
      </c>
      <c r="I190">
        <v>1275</v>
      </c>
      <c r="J190">
        <v>-27.106999999999999</v>
      </c>
      <c r="K190">
        <v>3.5785000000000001E-3</v>
      </c>
      <c r="L190" s="32">
        <v>189</v>
      </c>
      <c r="P190" s="1"/>
    </row>
    <row r="191" spans="1:16" x14ac:dyDescent="0.2">
      <c r="A191" s="72">
        <v>59</v>
      </c>
      <c r="B191" s="72" t="s">
        <v>269</v>
      </c>
      <c r="C191" s="72" t="s">
        <v>120</v>
      </c>
      <c r="D191">
        <v>0.81</v>
      </c>
      <c r="E191">
        <v>57</v>
      </c>
      <c r="F191">
        <v>2</v>
      </c>
      <c r="G191">
        <v>107.2</v>
      </c>
      <c r="H191">
        <v>23.582000000000001</v>
      </c>
      <c r="I191">
        <v>1273</v>
      </c>
      <c r="J191">
        <v>-27.07</v>
      </c>
      <c r="K191">
        <v>3.5785999999999999E-3</v>
      </c>
      <c r="L191" s="32">
        <v>190</v>
      </c>
      <c r="P191" s="1"/>
    </row>
    <row r="192" spans="1:16" x14ac:dyDescent="0.2">
      <c r="A192" s="72">
        <v>60</v>
      </c>
      <c r="B192" s="72" t="s">
        <v>65</v>
      </c>
      <c r="C192" s="72" t="s">
        <v>121</v>
      </c>
      <c r="E192">
        <v>98</v>
      </c>
      <c r="F192">
        <v>1</v>
      </c>
      <c r="G192">
        <v>56.8</v>
      </c>
      <c r="H192">
        <v>23.815999999999999</v>
      </c>
      <c r="I192">
        <v>1288</v>
      </c>
      <c r="J192">
        <v>-27.027000000000001</v>
      </c>
      <c r="K192">
        <v>3.5788E-3</v>
      </c>
      <c r="L192" s="32">
        <v>191</v>
      </c>
      <c r="P192" s="1"/>
    </row>
    <row r="193" spans="1:16" x14ac:dyDescent="0.2">
      <c r="A193" s="72">
        <v>60</v>
      </c>
      <c r="B193" s="72" t="s">
        <v>65</v>
      </c>
      <c r="C193" s="72" t="s">
        <v>121</v>
      </c>
      <c r="E193">
        <v>98</v>
      </c>
      <c r="F193">
        <v>2</v>
      </c>
      <c r="G193">
        <v>107.2</v>
      </c>
      <c r="H193">
        <v>23.776</v>
      </c>
      <c r="I193">
        <v>1287</v>
      </c>
      <c r="J193">
        <v>-27.07</v>
      </c>
      <c r="K193">
        <v>3.5785999999999999E-3</v>
      </c>
      <c r="L193" s="32">
        <v>192</v>
      </c>
      <c r="P193" s="1"/>
    </row>
    <row r="194" spans="1:16" x14ac:dyDescent="0.2">
      <c r="A194" s="1"/>
      <c r="B194" s="1"/>
      <c r="C194" s="1"/>
      <c r="L194" s="32"/>
      <c r="P194" s="1"/>
    </row>
    <row r="195" spans="1:16" x14ac:dyDescent="0.2">
      <c r="A195" s="1"/>
      <c r="B195" s="1"/>
      <c r="C195" s="1"/>
      <c r="L195" s="32"/>
      <c r="P195" s="1"/>
    </row>
    <row r="196" spans="1:16" x14ac:dyDescent="0.2">
      <c r="A196" s="1"/>
      <c r="B196" s="1"/>
      <c r="C196" s="1"/>
      <c r="L196" s="32"/>
      <c r="P196" s="1"/>
    </row>
    <row r="197" spans="1:16" x14ac:dyDescent="0.2">
      <c r="A197" s="1"/>
      <c r="B197" s="1"/>
      <c r="C197" s="1"/>
      <c r="L197" s="32"/>
      <c r="P197" s="1"/>
    </row>
    <row r="198" spans="1:16" x14ac:dyDescent="0.2">
      <c r="A198" s="1"/>
      <c r="B198" s="1"/>
      <c r="C198" s="1"/>
      <c r="L198" s="32"/>
      <c r="P198" s="1"/>
    </row>
    <row r="199" spans="1:16" x14ac:dyDescent="0.2">
      <c r="A199" s="1"/>
      <c r="B199" s="1"/>
      <c r="C199" s="1"/>
      <c r="L199" s="32"/>
      <c r="P199" s="1"/>
    </row>
    <row r="200" spans="1:16" x14ac:dyDescent="0.2">
      <c r="A200" s="1"/>
      <c r="B200" s="1"/>
      <c r="C200" s="1"/>
      <c r="L200" s="32"/>
      <c r="P200" s="1"/>
    </row>
    <row r="201" spans="1:16" x14ac:dyDescent="0.2">
      <c r="A201" s="1"/>
      <c r="B201" s="1"/>
      <c r="C201" s="1"/>
      <c r="L201" s="32"/>
      <c r="P201" s="1"/>
    </row>
    <row r="202" spans="1:16" x14ac:dyDescent="0.2">
      <c r="A202" s="1"/>
      <c r="B202" s="1"/>
      <c r="C202" s="1"/>
      <c r="L202" s="32"/>
      <c r="P202" s="1"/>
    </row>
    <row r="203" spans="1:16" x14ac:dyDescent="0.2">
      <c r="A203" s="1"/>
      <c r="B203" s="1"/>
      <c r="C203" s="1"/>
      <c r="L203" s="32"/>
      <c r="P203" s="1"/>
    </row>
    <row r="204" spans="1:16" x14ac:dyDescent="0.2">
      <c r="A204" s="1"/>
      <c r="B204" s="1"/>
      <c r="C204" s="1"/>
      <c r="L204" s="32"/>
      <c r="P204" s="1"/>
    </row>
    <row r="205" spans="1:16" x14ac:dyDescent="0.2">
      <c r="A205" s="1"/>
      <c r="B205" s="1"/>
      <c r="C205" s="1"/>
      <c r="L205" s="32"/>
      <c r="P205" s="1"/>
    </row>
    <row r="206" spans="1:16" x14ac:dyDescent="0.2">
      <c r="A206" s="1"/>
      <c r="B206" s="1"/>
      <c r="C206" s="1"/>
      <c r="L206" s="32"/>
      <c r="P206" s="1"/>
    </row>
    <row r="207" spans="1:16" x14ac:dyDescent="0.2">
      <c r="A207" s="1"/>
      <c r="B207" s="1"/>
      <c r="C207" s="1"/>
      <c r="L207" s="32"/>
      <c r="P207" s="1"/>
    </row>
    <row r="208" spans="1:16" x14ac:dyDescent="0.2">
      <c r="A208" s="1"/>
      <c r="B208" s="1"/>
      <c r="C208" s="1"/>
      <c r="L208" s="32"/>
      <c r="P208" s="1"/>
    </row>
    <row r="209" spans="1:16" x14ac:dyDescent="0.2">
      <c r="A209" s="1"/>
      <c r="B209" s="1"/>
      <c r="C209" s="1"/>
      <c r="L209" s="32"/>
      <c r="P209" s="1"/>
    </row>
    <row r="210" spans="1:16" x14ac:dyDescent="0.2">
      <c r="A210" s="1"/>
      <c r="B210" s="1"/>
      <c r="C210" s="1"/>
      <c r="L210" s="32"/>
      <c r="P210" s="1"/>
    </row>
    <row r="211" spans="1:16" x14ac:dyDescent="0.2">
      <c r="A211" s="1"/>
      <c r="B211" s="1"/>
      <c r="C211" s="1"/>
      <c r="L211" s="32"/>
      <c r="P211" s="1"/>
    </row>
    <row r="212" spans="1:16" x14ac:dyDescent="0.2">
      <c r="A212" s="1"/>
      <c r="B212" s="1"/>
      <c r="C212" s="1"/>
      <c r="L212" s="32"/>
      <c r="P212" s="1"/>
    </row>
    <row r="213" spans="1:16" x14ac:dyDescent="0.2">
      <c r="A213" s="1"/>
      <c r="B213" s="1"/>
      <c r="C213" s="1"/>
      <c r="L213" s="32"/>
      <c r="P213" s="1"/>
    </row>
    <row r="214" spans="1:16" x14ac:dyDescent="0.2">
      <c r="A214" s="1"/>
      <c r="B214" s="1"/>
      <c r="C214" s="1"/>
      <c r="L214" s="32"/>
      <c r="P214" s="1"/>
    </row>
    <row r="215" spans="1:16" x14ac:dyDescent="0.2">
      <c r="A215" s="1"/>
      <c r="B215" s="1"/>
      <c r="C215" s="1"/>
      <c r="L215" s="32"/>
      <c r="P215" s="1"/>
    </row>
    <row r="216" spans="1:16" x14ac:dyDescent="0.2">
      <c r="A216" s="1"/>
      <c r="B216" s="1"/>
      <c r="C216" s="1"/>
      <c r="L216" s="32"/>
      <c r="P216" s="1"/>
    </row>
    <row r="217" spans="1:16" x14ac:dyDescent="0.2">
      <c r="A217" s="1"/>
      <c r="B217" s="1"/>
      <c r="C217" s="1"/>
      <c r="L217" s="32"/>
      <c r="P217" s="1"/>
    </row>
    <row r="218" spans="1:16" x14ac:dyDescent="0.2">
      <c r="A218" s="1"/>
      <c r="B218" s="1"/>
      <c r="C218" s="1"/>
      <c r="L218" s="32"/>
      <c r="P218" s="1"/>
    </row>
    <row r="219" spans="1:16" x14ac:dyDescent="0.2">
      <c r="A219" s="1"/>
      <c r="B219" s="1"/>
      <c r="C219" s="1"/>
      <c r="L219" s="32"/>
      <c r="P219" s="1"/>
    </row>
    <row r="220" spans="1:16" x14ac:dyDescent="0.2">
      <c r="A220" s="1"/>
      <c r="B220" s="1"/>
      <c r="C220" s="1"/>
      <c r="L220" s="32"/>
      <c r="P220" s="1"/>
    </row>
    <row r="221" spans="1:16" x14ac:dyDescent="0.2">
      <c r="A221" s="1"/>
      <c r="B221" s="1"/>
      <c r="C221" s="1"/>
      <c r="L221" s="32"/>
      <c r="P221" s="1"/>
    </row>
    <row r="222" spans="1:16" x14ac:dyDescent="0.2">
      <c r="A222" s="1"/>
      <c r="B222" s="1"/>
      <c r="C222" s="1"/>
      <c r="L222" s="32"/>
      <c r="P222" s="1"/>
    </row>
    <row r="223" spans="1:16" x14ac:dyDescent="0.2">
      <c r="A223" s="1"/>
      <c r="B223" s="1"/>
      <c r="C223" s="1"/>
      <c r="L223" s="32"/>
      <c r="P223" s="1"/>
    </row>
    <row r="224" spans="1:16" x14ac:dyDescent="0.2">
      <c r="A224" s="1"/>
      <c r="B224" s="1"/>
      <c r="C224" s="1"/>
      <c r="L224" s="32"/>
      <c r="P224" s="1"/>
    </row>
    <row r="225" spans="1:16" x14ac:dyDescent="0.2">
      <c r="A225" s="1"/>
      <c r="B225" s="1"/>
      <c r="C225" s="1"/>
      <c r="L225" s="32"/>
      <c r="P225" s="1"/>
    </row>
    <row r="226" spans="1:16" x14ac:dyDescent="0.2">
      <c r="A226" s="1"/>
      <c r="B226" s="1"/>
      <c r="C226" s="1"/>
      <c r="L226" s="32"/>
      <c r="P226" s="1"/>
    </row>
    <row r="227" spans="1:16" x14ac:dyDescent="0.2">
      <c r="A227" s="1"/>
      <c r="B227" s="1"/>
      <c r="C227" s="1"/>
      <c r="L227" s="32"/>
      <c r="P227" s="1"/>
    </row>
    <row r="228" spans="1:16" x14ac:dyDescent="0.2">
      <c r="A228" s="1"/>
      <c r="B228" s="1"/>
      <c r="C228" s="1"/>
      <c r="L228" s="32"/>
      <c r="P228" s="1"/>
    </row>
    <row r="229" spans="1:16" x14ac:dyDescent="0.2">
      <c r="A229" s="1"/>
      <c r="B229" s="1"/>
      <c r="C229" s="1"/>
      <c r="L229" s="32"/>
      <c r="P229" s="1"/>
    </row>
    <row r="230" spans="1:16" x14ac:dyDescent="0.2">
      <c r="A230" s="1"/>
      <c r="B230" s="1"/>
      <c r="C230" s="1"/>
      <c r="L230" s="32"/>
      <c r="P230" s="1"/>
    </row>
    <row r="231" spans="1:16" x14ac:dyDescent="0.2">
      <c r="A231" s="1"/>
      <c r="B231" s="1"/>
      <c r="C231" s="1"/>
      <c r="L231" s="32"/>
      <c r="P231" s="1"/>
    </row>
    <row r="232" spans="1:16" x14ac:dyDescent="0.2">
      <c r="A232" s="1"/>
      <c r="B232" s="1"/>
      <c r="C232" s="1"/>
      <c r="L232" s="32"/>
      <c r="P232" s="1"/>
    </row>
    <row r="233" spans="1:16" x14ac:dyDescent="0.2">
      <c r="A233" s="1"/>
      <c r="B233" s="1"/>
      <c r="C233" s="1"/>
      <c r="L233" s="32"/>
      <c r="P233" s="1"/>
    </row>
    <row r="234" spans="1:16" x14ac:dyDescent="0.2">
      <c r="A234" s="1"/>
      <c r="B234" s="1"/>
      <c r="C234" s="1"/>
      <c r="L234" s="32"/>
      <c r="P234" s="1"/>
    </row>
    <row r="235" spans="1:16" x14ac:dyDescent="0.2">
      <c r="A235" s="1"/>
      <c r="B235" s="1"/>
      <c r="C235" s="1"/>
      <c r="L235" s="32"/>
      <c r="P235" s="1"/>
    </row>
    <row r="236" spans="1:16" x14ac:dyDescent="0.2">
      <c r="A236" s="1"/>
      <c r="B236" s="1"/>
      <c r="C236" s="1"/>
      <c r="L236" s="32"/>
      <c r="P236" s="1"/>
    </row>
    <row r="237" spans="1:16" x14ac:dyDescent="0.2">
      <c r="A237" s="1"/>
      <c r="B237" s="1"/>
      <c r="C237" s="1"/>
      <c r="L237" s="32"/>
      <c r="P237" s="1"/>
    </row>
    <row r="238" spans="1:16" x14ac:dyDescent="0.2">
      <c r="A238" s="1"/>
      <c r="B238" s="1"/>
      <c r="C238" s="1"/>
      <c r="L238" s="32"/>
      <c r="P238" s="1"/>
    </row>
    <row r="239" spans="1:16" x14ac:dyDescent="0.2">
      <c r="A239" s="1"/>
      <c r="B239" s="1"/>
      <c r="C239" s="1"/>
      <c r="L239" s="32"/>
      <c r="P239" s="1"/>
    </row>
    <row r="240" spans="1:16" x14ac:dyDescent="0.2">
      <c r="A240" s="1"/>
      <c r="B240" s="1"/>
      <c r="C240" s="1"/>
      <c r="L240" s="32"/>
      <c r="P240" s="1"/>
    </row>
    <row r="241" spans="1:16" x14ac:dyDescent="0.2">
      <c r="A241" s="1"/>
      <c r="B241" s="1"/>
      <c r="C241" s="1"/>
      <c r="L241" s="32"/>
      <c r="P241" s="1"/>
    </row>
    <row r="242" spans="1:16" x14ac:dyDescent="0.2">
      <c r="A242" s="1"/>
      <c r="B242" s="1"/>
      <c r="C242" s="1"/>
      <c r="L242" s="32"/>
      <c r="P242" s="1"/>
    </row>
    <row r="243" spans="1:16" x14ac:dyDescent="0.2">
      <c r="A243" s="1"/>
      <c r="B243" s="1"/>
      <c r="C243" s="1"/>
      <c r="L243" s="32"/>
      <c r="P243" s="1"/>
    </row>
    <row r="244" spans="1:16" x14ac:dyDescent="0.2">
      <c r="A244" s="1"/>
      <c r="B244" s="1"/>
      <c r="C244" s="1"/>
      <c r="L244" s="32"/>
      <c r="P244" s="1"/>
    </row>
    <row r="245" spans="1:16" x14ac:dyDescent="0.2">
      <c r="A245" s="1"/>
      <c r="B245" s="1"/>
      <c r="C245" s="1"/>
      <c r="L245" s="32"/>
      <c r="P245" s="1"/>
    </row>
    <row r="246" spans="1:16" x14ac:dyDescent="0.2">
      <c r="A246" s="1"/>
      <c r="B246" s="1"/>
      <c r="C246" s="1"/>
      <c r="L246" s="32"/>
      <c r="P246" s="1"/>
    </row>
    <row r="247" spans="1:16" x14ac:dyDescent="0.2">
      <c r="A247" s="1"/>
      <c r="B247" s="1"/>
      <c r="C247" s="1"/>
      <c r="L247" s="32"/>
      <c r="P247" s="1"/>
    </row>
    <row r="248" spans="1:16" x14ac:dyDescent="0.2">
      <c r="A248" s="1"/>
      <c r="B248" s="1"/>
      <c r="C248" s="1"/>
      <c r="L248" s="32"/>
      <c r="P248" s="1"/>
    </row>
    <row r="249" spans="1:16" x14ac:dyDescent="0.2">
      <c r="A249" s="1"/>
      <c r="B249" s="1"/>
      <c r="C249" s="1"/>
      <c r="L249" s="32"/>
      <c r="P249" s="1"/>
    </row>
    <row r="250" spans="1:16" x14ac:dyDescent="0.2">
      <c r="A250" s="1"/>
      <c r="B250" s="1"/>
      <c r="C250" s="1"/>
      <c r="L250" s="32"/>
      <c r="P250" s="1"/>
    </row>
    <row r="251" spans="1:16" x14ac:dyDescent="0.2">
      <c r="A251" s="1"/>
      <c r="B251" s="1"/>
      <c r="C251" s="1"/>
      <c r="L251" s="32"/>
      <c r="P251" s="1"/>
    </row>
    <row r="252" spans="1:16" x14ac:dyDescent="0.2">
      <c r="A252" s="1"/>
      <c r="B252" s="1"/>
      <c r="C252" s="1"/>
      <c r="L252" s="32"/>
      <c r="P252" s="1"/>
    </row>
    <row r="253" spans="1:16" x14ac:dyDescent="0.2">
      <c r="A253" s="1"/>
      <c r="B253" s="1"/>
      <c r="C253" s="1"/>
      <c r="L253" s="32"/>
      <c r="P253" s="1"/>
    </row>
    <row r="254" spans="1:16" x14ac:dyDescent="0.2">
      <c r="A254" s="1"/>
      <c r="B254" s="1"/>
      <c r="C254" s="1"/>
      <c r="E254" s="1"/>
      <c r="F254" s="1"/>
      <c r="G254" s="1"/>
      <c r="H254" s="1"/>
      <c r="I254" s="1"/>
      <c r="J254" s="1"/>
      <c r="K254" s="1"/>
      <c r="P254" s="1"/>
    </row>
    <row r="255" spans="1:16" x14ac:dyDescent="0.2">
      <c r="A255" s="1"/>
      <c r="B255" s="1"/>
      <c r="C255" s="1"/>
      <c r="E255" s="1"/>
      <c r="F255" s="1"/>
      <c r="G255" s="1"/>
      <c r="H255" s="1"/>
      <c r="I255" s="1"/>
      <c r="J255" s="1"/>
      <c r="K255" s="1"/>
      <c r="P255" s="1"/>
    </row>
    <row r="256" spans="1:16" x14ac:dyDescent="0.2">
      <c r="A256" s="1"/>
      <c r="B256" s="1"/>
      <c r="C256" s="1"/>
      <c r="E256" s="1"/>
      <c r="F256" s="1"/>
      <c r="G256" s="1"/>
      <c r="H256" s="1"/>
      <c r="I256" s="1"/>
      <c r="J256" s="1"/>
      <c r="K256" s="1"/>
      <c r="P256" s="1"/>
    </row>
    <row r="257" spans="1:16" x14ac:dyDescent="0.2">
      <c r="A257" s="1"/>
      <c r="B257" s="1"/>
      <c r="C257" s="1"/>
      <c r="E257" s="1"/>
      <c r="F257" s="1"/>
      <c r="G257" s="1"/>
      <c r="H257" s="1"/>
      <c r="I257" s="1"/>
      <c r="J257" s="1"/>
      <c r="K257" s="1"/>
      <c r="P257" s="1"/>
    </row>
    <row r="258" spans="1:16" x14ac:dyDescent="0.2">
      <c r="A258" s="1"/>
      <c r="B258" s="1"/>
      <c r="C258" s="1"/>
      <c r="E258" s="1"/>
      <c r="F258" s="1"/>
      <c r="G258" s="1"/>
      <c r="H258" s="1"/>
      <c r="I258" s="1"/>
      <c r="J258" s="1"/>
      <c r="K258" s="1"/>
      <c r="P258" s="1"/>
    </row>
    <row r="259" spans="1:16" x14ac:dyDescent="0.2">
      <c r="A259" s="1"/>
      <c r="B259" s="1"/>
      <c r="C259" s="1"/>
      <c r="E259" s="1"/>
      <c r="F259" s="1"/>
      <c r="G259" s="1"/>
      <c r="H259" s="1"/>
      <c r="I259" s="1"/>
      <c r="J259" s="1"/>
      <c r="K259" s="1"/>
      <c r="P259" s="1"/>
    </row>
    <row r="260" spans="1:16" x14ac:dyDescent="0.2">
      <c r="A260" s="1"/>
      <c r="B260" s="1"/>
      <c r="C260" s="1"/>
      <c r="E260" s="1"/>
      <c r="F260" s="1"/>
      <c r="G260" s="1"/>
      <c r="H260" s="1"/>
      <c r="I260" s="1"/>
      <c r="J260" s="1"/>
      <c r="K260" s="1"/>
      <c r="P260" s="1"/>
    </row>
    <row r="261" spans="1:16" x14ac:dyDescent="0.2">
      <c r="A261" s="1"/>
      <c r="B261" s="1"/>
      <c r="C261" s="1"/>
      <c r="E261" s="1"/>
      <c r="F261" s="1"/>
      <c r="G261" s="1"/>
      <c r="H261" s="1"/>
      <c r="I261" s="1"/>
      <c r="J261" s="1"/>
      <c r="K261" s="1"/>
      <c r="P261" s="1"/>
    </row>
    <row r="262" spans="1:16" x14ac:dyDescent="0.2">
      <c r="A262" s="1"/>
      <c r="B262" s="1"/>
      <c r="C262" s="1"/>
      <c r="E262" s="1"/>
      <c r="F262" s="1"/>
      <c r="G262" s="1"/>
      <c r="H262" s="1"/>
      <c r="I262" s="1"/>
      <c r="J262" s="1"/>
      <c r="K262" s="1"/>
      <c r="P262" s="1"/>
    </row>
    <row r="263" spans="1:16" x14ac:dyDescent="0.2">
      <c r="A263" s="1"/>
      <c r="B263" s="1"/>
      <c r="C263" s="1"/>
      <c r="E263" s="1"/>
      <c r="F263" s="1"/>
      <c r="G263" s="1"/>
      <c r="H263" s="1"/>
      <c r="I263" s="1"/>
      <c r="J263" s="1"/>
      <c r="K263" s="1"/>
      <c r="P263" s="1"/>
    </row>
    <row r="264" spans="1:16" x14ac:dyDescent="0.2">
      <c r="A264" s="1"/>
      <c r="B264" s="1"/>
      <c r="C264" s="1"/>
      <c r="E264" s="1"/>
      <c r="F264" s="1"/>
      <c r="G264" s="1"/>
      <c r="H264" s="1"/>
      <c r="I264" s="1"/>
      <c r="J264" s="1"/>
      <c r="K264" s="1"/>
      <c r="P264" s="1"/>
    </row>
    <row r="265" spans="1:16" x14ac:dyDescent="0.2">
      <c r="A265" s="1"/>
      <c r="B265" s="1"/>
      <c r="C265" s="1"/>
      <c r="E265" s="1"/>
      <c r="F265" s="1"/>
      <c r="G265" s="1"/>
      <c r="H265" s="1"/>
      <c r="I265" s="1"/>
      <c r="J265" s="1"/>
      <c r="K265" s="1"/>
      <c r="P265" s="1"/>
    </row>
    <row r="266" spans="1:16" x14ac:dyDescent="0.2">
      <c r="A266" s="1"/>
      <c r="B266" s="1"/>
      <c r="C266" s="1"/>
      <c r="E266" s="1"/>
      <c r="F266" s="1"/>
      <c r="G266" s="1"/>
      <c r="H266" s="1"/>
      <c r="I266" s="1"/>
      <c r="J266" s="1"/>
      <c r="K266" s="1"/>
      <c r="P266" s="1"/>
    </row>
    <row r="267" spans="1:16" x14ac:dyDescent="0.2">
      <c r="A267" s="1"/>
      <c r="B267" s="1"/>
      <c r="C267" s="1"/>
      <c r="E267" s="1"/>
      <c r="F267" s="1"/>
      <c r="G267" s="1"/>
      <c r="H267" s="1"/>
      <c r="I267" s="1"/>
      <c r="J267" s="1"/>
      <c r="K267" s="1"/>
      <c r="P267" s="1"/>
    </row>
    <row r="268" spans="1:16" x14ac:dyDescent="0.2">
      <c r="A268" s="1"/>
      <c r="B268" s="1"/>
      <c r="C268" s="1"/>
      <c r="E268" s="1"/>
      <c r="F268" s="1"/>
      <c r="G268" s="1"/>
      <c r="H268" s="1"/>
      <c r="I268" s="1"/>
      <c r="J268" s="1"/>
      <c r="K268" s="1"/>
      <c r="P268" s="1"/>
    </row>
    <row r="269" spans="1:16" x14ac:dyDescent="0.2">
      <c r="A269" s="1"/>
      <c r="B269" s="1"/>
      <c r="C269" s="1"/>
      <c r="E269" s="1"/>
      <c r="F269" s="1"/>
      <c r="G269" s="1"/>
      <c r="H269" s="1"/>
      <c r="I269" s="1"/>
      <c r="J269" s="1"/>
      <c r="K269" s="1"/>
      <c r="P269" s="1"/>
    </row>
    <row r="270" spans="1:16" x14ac:dyDescent="0.2">
      <c r="A270" s="1"/>
      <c r="B270" s="1"/>
      <c r="C270" s="1"/>
      <c r="E270" s="1"/>
      <c r="F270" s="1"/>
      <c r="G270" s="1"/>
      <c r="H270" s="1"/>
      <c r="I270" s="1"/>
      <c r="J270" s="1"/>
      <c r="K270" s="1"/>
      <c r="P270" s="1"/>
    </row>
    <row r="271" spans="1:16" x14ac:dyDescent="0.2">
      <c r="A271" s="1"/>
      <c r="B271" s="1"/>
      <c r="C271" s="1"/>
      <c r="E271" s="1"/>
      <c r="F271" s="1"/>
      <c r="G271" s="1"/>
      <c r="H271" s="1"/>
      <c r="I271" s="1"/>
      <c r="J271" s="1"/>
      <c r="K271" s="1"/>
      <c r="P271" s="1"/>
    </row>
    <row r="272" spans="1:16" x14ac:dyDescent="0.2">
      <c r="A272" s="1"/>
      <c r="B272" s="1"/>
      <c r="C272" s="1"/>
      <c r="E272" s="1"/>
      <c r="F272" s="1"/>
      <c r="G272" s="1"/>
      <c r="H272" s="1"/>
      <c r="I272" s="1"/>
      <c r="J272" s="1"/>
      <c r="K272" s="1"/>
      <c r="P272" s="1"/>
    </row>
    <row r="273" spans="1:16" x14ac:dyDescent="0.2">
      <c r="A273" s="1"/>
      <c r="B273" s="1"/>
      <c r="C273" s="1"/>
      <c r="E273" s="1"/>
      <c r="F273" s="1"/>
      <c r="G273" s="1"/>
      <c r="H273" s="1"/>
      <c r="I273" s="1"/>
      <c r="J273" s="1"/>
      <c r="K273" s="1"/>
      <c r="P273" s="1"/>
    </row>
    <row r="274" spans="1:16" x14ac:dyDescent="0.2">
      <c r="A274" s="1"/>
      <c r="B274" s="1"/>
      <c r="C274" s="1"/>
      <c r="E274" s="1"/>
      <c r="F274" s="1"/>
      <c r="G274" s="1"/>
      <c r="H274" s="1"/>
      <c r="I274" s="1"/>
      <c r="J274" s="1"/>
      <c r="K274" s="1"/>
      <c r="P274" s="1"/>
    </row>
    <row r="275" spans="1:16" x14ac:dyDescent="0.2">
      <c r="A275" s="1"/>
      <c r="B275" s="1"/>
      <c r="C275" s="1"/>
      <c r="E275" s="1"/>
      <c r="F275" s="1"/>
      <c r="G275" s="1"/>
      <c r="H275" s="1"/>
      <c r="I275" s="1"/>
      <c r="J275" s="1"/>
      <c r="K275" s="1"/>
      <c r="P275" s="1"/>
    </row>
    <row r="276" spans="1:16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P276" s="1"/>
    </row>
    <row r="277" spans="1:16" x14ac:dyDescent="0.2">
      <c r="A277" s="72"/>
      <c r="B277" s="72"/>
      <c r="C277" s="72"/>
      <c r="E277" s="72"/>
      <c r="F277" s="72"/>
      <c r="G277" s="72"/>
      <c r="H277" s="72"/>
      <c r="I277" s="72"/>
      <c r="J277" s="72"/>
      <c r="P277" s="1"/>
    </row>
    <row r="278" spans="1:16" x14ac:dyDescent="0.2">
      <c r="A278" s="72"/>
      <c r="B278" s="72"/>
      <c r="C278" s="72"/>
      <c r="E278" s="72"/>
      <c r="F278" s="72"/>
      <c r="G278" s="72"/>
      <c r="H278" s="72"/>
      <c r="I278" s="72"/>
      <c r="J278" s="72"/>
      <c r="P278" s="1"/>
    </row>
    <row r="279" spans="1:16" x14ac:dyDescent="0.2">
      <c r="A279" s="72"/>
      <c r="B279" s="72"/>
      <c r="C279" s="72"/>
      <c r="D279" s="72"/>
      <c r="E279" s="72"/>
      <c r="F279" s="72"/>
      <c r="G279" s="72"/>
      <c r="H279" s="72"/>
      <c r="I279" s="72"/>
      <c r="J279" s="72"/>
      <c r="P279" s="1"/>
    </row>
    <row r="280" spans="1:16" x14ac:dyDescent="0.2">
      <c r="A280" s="72"/>
      <c r="B280" s="72"/>
      <c r="C280" s="72"/>
      <c r="D280" s="72"/>
      <c r="E280" s="72"/>
      <c r="F280" s="72"/>
      <c r="G280" s="72"/>
      <c r="H280" s="72"/>
      <c r="I280" s="72"/>
      <c r="J280" s="72"/>
      <c r="P280" s="1"/>
    </row>
    <row r="281" spans="1:16" x14ac:dyDescent="0.2">
      <c r="A281" s="72"/>
      <c r="B281" s="72"/>
      <c r="C281" s="72"/>
      <c r="D281" s="72"/>
      <c r="E281" s="72"/>
      <c r="F281" s="72"/>
      <c r="G281" s="72"/>
      <c r="H281" s="72"/>
      <c r="I281" s="72"/>
      <c r="J281" s="72"/>
      <c r="P281" s="1"/>
    </row>
    <row r="282" spans="1:16" x14ac:dyDescent="0.2">
      <c r="A282" s="72"/>
      <c r="B282" s="72"/>
      <c r="C282" s="72"/>
      <c r="D282" s="72"/>
      <c r="E282" s="72"/>
      <c r="F282" s="72"/>
      <c r="G282" s="72"/>
      <c r="H282" s="72"/>
      <c r="I282" s="72"/>
      <c r="J282" s="72"/>
      <c r="P282" s="1"/>
    </row>
    <row r="283" spans="1:16" x14ac:dyDescent="0.2">
      <c r="A283" s="72"/>
      <c r="B283" s="72"/>
      <c r="C283" s="72"/>
      <c r="D283" s="72"/>
      <c r="E283" s="72"/>
      <c r="F283" s="72"/>
      <c r="G283" s="72"/>
      <c r="H283" s="72"/>
      <c r="I283" s="72"/>
      <c r="J283" s="72"/>
      <c r="P283" s="1"/>
    </row>
    <row r="284" spans="1:16" x14ac:dyDescent="0.2">
      <c r="A284" s="72"/>
      <c r="B284" s="72"/>
      <c r="C284" s="72"/>
      <c r="D284" s="72"/>
      <c r="E284" s="72"/>
      <c r="F284" s="72"/>
      <c r="G284" s="72"/>
      <c r="H284" s="72"/>
      <c r="I284" s="72"/>
      <c r="J284" s="72"/>
      <c r="P284" s="1"/>
    </row>
    <row r="285" spans="1:16" x14ac:dyDescent="0.2">
      <c r="A285" s="72"/>
      <c r="B285" s="72"/>
      <c r="C285" s="72"/>
      <c r="D285" s="72"/>
      <c r="E285" s="72"/>
      <c r="F285" s="72"/>
      <c r="G285" s="72"/>
      <c r="H285" s="72"/>
      <c r="I285" s="72"/>
      <c r="J285" s="72"/>
      <c r="P285" s="1"/>
    </row>
    <row r="286" spans="1:16" x14ac:dyDescent="0.2">
      <c r="A286" s="72"/>
      <c r="B286" s="72"/>
      <c r="C286" s="72"/>
      <c r="D286" s="72"/>
      <c r="E286" s="72"/>
      <c r="F286" s="72"/>
      <c r="G286" s="72"/>
      <c r="H286" s="72"/>
      <c r="I286" s="72"/>
      <c r="J286" s="72"/>
      <c r="P286" s="1"/>
    </row>
    <row r="287" spans="1:16" x14ac:dyDescent="0.2">
      <c r="A287" s="72"/>
      <c r="B287" s="72"/>
      <c r="C287" s="72"/>
      <c r="D287" s="72"/>
      <c r="E287" s="72"/>
      <c r="F287" s="72"/>
      <c r="G287" s="72"/>
      <c r="H287" s="72"/>
      <c r="I287" s="72"/>
      <c r="J287" s="72"/>
      <c r="P287" s="1"/>
    </row>
    <row r="288" spans="1:16" x14ac:dyDescent="0.2">
      <c r="A288" s="72"/>
      <c r="B288" s="72"/>
      <c r="C288" s="72"/>
      <c r="D288" s="72"/>
      <c r="E288" s="72"/>
      <c r="F288" s="72"/>
      <c r="G288" s="72"/>
      <c r="H288" s="72"/>
      <c r="I288" s="72"/>
      <c r="J288" s="72"/>
      <c r="P288" s="1"/>
    </row>
    <row r="289" spans="1:16" x14ac:dyDescent="0.2">
      <c r="A289" s="72"/>
      <c r="B289" s="72"/>
      <c r="C289" s="72"/>
      <c r="D289" s="72"/>
      <c r="E289" s="72"/>
      <c r="F289" s="72"/>
      <c r="G289" s="72"/>
      <c r="H289" s="72"/>
      <c r="I289" s="72"/>
      <c r="J289" s="72"/>
      <c r="P289" s="1"/>
    </row>
    <row r="290" spans="1:16" x14ac:dyDescent="0.2">
      <c r="A290" s="72"/>
      <c r="B290" s="72"/>
      <c r="C290" s="72"/>
      <c r="D290" s="72"/>
      <c r="E290" s="72"/>
      <c r="F290" s="72"/>
      <c r="G290" s="72"/>
      <c r="H290" s="72"/>
      <c r="I290" s="72"/>
      <c r="J290" s="72"/>
      <c r="P290" s="1"/>
    </row>
    <row r="291" spans="1:16" x14ac:dyDescent="0.2">
      <c r="A291" s="72"/>
      <c r="B291" s="72"/>
      <c r="C291" s="72"/>
      <c r="D291" s="72"/>
      <c r="E291" s="72"/>
      <c r="F291" s="72"/>
      <c r="G291" s="72"/>
      <c r="H291" s="72"/>
      <c r="I291" s="72"/>
      <c r="J291" s="72"/>
      <c r="P291" s="1"/>
    </row>
    <row r="292" spans="1:16" x14ac:dyDescent="0.2">
      <c r="A292" s="72"/>
      <c r="B292" s="72"/>
      <c r="C292" s="72"/>
      <c r="D292" s="72"/>
      <c r="E292" s="72"/>
      <c r="F292" s="72"/>
      <c r="G292" s="72"/>
      <c r="H292" s="72"/>
      <c r="I292" s="72"/>
      <c r="J292" s="72"/>
      <c r="P292" s="1"/>
    </row>
    <row r="293" spans="1:16" x14ac:dyDescent="0.2">
      <c r="A293" s="72"/>
      <c r="B293" s="72"/>
      <c r="C293" s="72"/>
      <c r="D293" s="72"/>
      <c r="E293" s="72"/>
      <c r="F293" s="72"/>
      <c r="G293" s="72"/>
      <c r="H293" s="72"/>
      <c r="I293" s="72"/>
      <c r="J293" s="72"/>
      <c r="P293" s="1"/>
    </row>
    <row r="294" spans="1:16" x14ac:dyDescent="0.2">
      <c r="A294" s="72"/>
      <c r="B294" s="72"/>
      <c r="C294" s="72"/>
      <c r="D294" s="72"/>
      <c r="E294" s="72"/>
      <c r="F294" s="72"/>
      <c r="G294" s="72"/>
      <c r="H294" s="72"/>
      <c r="I294" s="72"/>
      <c r="J294" s="72"/>
      <c r="P294" s="1"/>
    </row>
    <row r="295" spans="1:16" x14ac:dyDescent="0.2">
      <c r="A295" s="72"/>
      <c r="B295" s="72"/>
      <c r="C295" s="72"/>
      <c r="D295" s="72"/>
      <c r="E295" s="72"/>
      <c r="F295" s="72"/>
      <c r="G295" s="72"/>
      <c r="H295" s="72"/>
      <c r="I295" s="72"/>
      <c r="J295" s="72"/>
      <c r="P295" s="1"/>
    </row>
    <row r="296" spans="1:16" x14ac:dyDescent="0.2">
      <c r="A296" s="72"/>
      <c r="B296" s="72"/>
      <c r="C296" s="72"/>
      <c r="D296" s="72"/>
      <c r="E296" s="72"/>
      <c r="F296" s="72"/>
      <c r="G296" s="72"/>
      <c r="H296" s="72"/>
      <c r="I296" s="72"/>
      <c r="J296" s="72"/>
      <c r="P296" s="1"/>
    </row>
    <row r="297" spans="1:16" x14ac:dyDescent="0.2">
      <c r="A297" s="72"/>
      <c r="B297" s="72"/>
      <c r="C297" s="72"/>
      <c r="D297" s="72"/>
      <c r="E297" s="72"/>
      <c r="F297" s="72"/>
      <c r="G297" s="72"/>
      <c r="H297" s="72"/>
      <c r="I297" s="72"/>
      <c r="J297" s="72"/>
      <c r="P297" s="1"/>
    </row>
    <row r="298" spans="1:16" x14ac:dyDescent="0.2">
      <c r="A298" s="72"/>
      <c r="B298" s="72"/>
      <c r="C298" s="72"/>
      <c r="D298" s="72"/>
      <c r="E298" s="72"/>
      <c r="F298" s="72"/>
      <c r="G298" s="72"/>
      <c r="H298" s="72"/>
      <c r="I298" s="72"/>
      <c r="J298" s="72"/>
      <c r="P298" s="1"/>
    </row>
    <row r="299" spans="1:16" x14ac:dyDescent="0.2">
      <c r="A299" s="72"/>
      <c r="B299" s="72"/>
      <c r="C299" s="72"/>
      <c r="D299" s="72"/>
      <c r="E299" s="72"/>
      <c r="F299" s="72"/>
      <c r="G299" s="72"/>
      <c r="H299" s="72"/>
      <c r="I299" s="72"/>
      <c r="J299" s="72"/>
      <c r="P299" s="1"/>
    </row>
    <row r="300" spans="1:16" x14ac:dyDescent="0.2">
      <c r="A300" s="72"/>
      <c r="B300" s="72"/>
      <c r="C300" s="72"/>
      <c r="D300" s="72"/>
      <c r="E300" s="72"/>
      <c r="F300" s="72"/>
      <c r="G300" s="72"/>
      <c r="H300" s="72"/>
      <c r="I300" s="72"/>
      <c r="J300" s="72"/>
    </row>
    <row r="301" spans="1:16" x14ac:dyDescent="0.2">
      <c r="A301" s="72"/>
      <c r="B301" s="72"/>
      <c r="C301" s="72"/>
      <c r="D301" s="72"/>
      <c r="E301" s="72"/>
      <c r="F301" s="72"/>
      <c r="G301" s="72"/>
      <c r="H301" s="72"/>
      <c r="I301" s="72"/>
      <c r="J301" s="72"/>
    </row>
    <row r="302" spans="1:16" x14ac:dyDescent="0.2">
      <c r="A302" s="72"/>
      <c r="B302" s="72"/>
      <c r="C302" s="72"/>
      <c r="D302" s="72"/>
      <c r="E302" s="72"/>
      <c r="F302" s="72"/>
      <c r="G302" s="72"/>
      <c r="H302" s="72"/>
      <c r="I302" s="72"/>
      <c r="J302" s="72"/>
    </row>
    <row r="303" spans="1:16" x14ac:dyDescent="0.2">
      <c r="A303" s="72"/>
      <c r="B303" s="72"/>
      <c r="C303" s="72"/>
      <c r="D303" s="72"/>
      <c r="E303" s="72"/>
      <c r="F303" s="72"/>
      <c r="G303" s="72"/>
      <c r="H303" s="72"/>
      <c r="I303" s="72"/>
      <c r="J303" s="72"/>
    </row>
    <row r="304" spans="1:16" x14ac:dyDescent="0.2">
      <c r="A304" s="72"/>
      <c r="B304" s="72"/>
      <c r="C304" s="72"/>
      <c r="D304" s="72"/>
      <c r="E304" s="72"/>
      <c r="F304" s="72"/>
      <c r="G304" s="72"/>
      <c r="H304" s="72"/>
      <c r="I304" s="72"/>
      <c r="J304" s="72"/>
    </row>
    <row r="305" spans="1:10" x14ac:dyDescent="0.2">
      <c r="A305" s="72"/>
      <c r="B305" s="72"/>
      <c r="C305" s="72"/>
      <c r="D305" s="72"/>
      <c r="E305" s="72"/>
      <c r="F305" s="72"/>
      <c r="G305" s="72"/>
      <c r="H305" s="72"/>
      <c r="I305" s="72"/>
      <c r="J305" s="72"/>
    </row>
    <row r="306" spans="1:10" x14ac:dyDescent="0.2">
      <c r="A306" s="72"/>
      <c r="B306" s="72"/>
      <c r="C306" s="72"/>
      <c r="D306" s="72"/>
      <c r="E306" s="72"/>
      <c r="F306" s="72"/>
      <c r="G306" s="72"/>
      <c r="H306" s="72"/>
      <c r="I306" s="72"/>
      <c r="J306" s="72"/>
    </row>
    <row r="307" spans="1:10" x14ac:dyDescent="0.2">
      <c r="A307" s="72"/>
      <c r="B307" s="72"/>
      <c r="C307" s="72"/>
      <c r="D307" s="72"/>
      <c r="E307" s="72"/>
      <c r="F307" s="72"/>
      <c r="G307" s="72"/>
      <c r="H307" s="72"/>
      <c r="I307" s="72"/>
      <c r="J307" s="72"/>
    </row>
    <row r="308" spans="1:10" x14ac:dyDescent="0.2">
      <c r="A308" s="72"/>
      <c r="B308" s="72"/>
      <c r="C308" s="72"/>
      <c r="D308" s="72"/>
      <c r="E308" s="72"/>
      <c r="F308" s="72"/>
      <c r="G308" s="72"/>
      <c r="H308" s="72"/>
      <c r="I308" s="72"/>
      <c r="J308" s="72"/>
    </row>
    <row r="309" spans="1:10" x14ac:dyDescent="0.2">
      <c r="A309" s="72"/>
      <c r="B309" s="72"/>
      <c r="C309" s="72"/>
      <c r="D309" s="72"/>
      <c r="E309" s="72"/>
      <c r="F309" s="72"/>
      <c r="G309" s="72"/>
      <c r="H309" s="72"/>
      <c r="I309" s="72"/>
      <c r="J309" s="72"/>
    </row>
    <row r="310" spans="1:10" x14ac:dyDescent="0.2">
      <c r="A310" s="72"/>
      <c r="B310" s="72"/>
      <c r="C310" s="72"/>
      <c r="D310" s="72"/>
      <c r="E310" s="72"/>
      <c r="F310" s="72"/>
      <c r="G310" s="72"/>
      <c r="H310" s="72"/>
      <c r="I310" s="72"/>
      <c r="J310" s="72"/>
    </row>
    <row r="311" spans="1:10" x14ac:dyDescent="0.2">
      <c r="A311" s="72"/>
      <c r="B311" s="72"/>
      <c r="C311" s="72"/>
      <c r="D311" s="72"/>
      <c r="E311" s="72"/>
      <c r="F311" s="72"/>
      <c r="G311" s="72"/>
      <c r="H311" s="72"/>
      <c r="I311" s="72"/>
      <c r="J311" s="72"/>
    </row>
    <row r="312" spans="1:10" x14ac:dyDescent="0.2">
      <c r="A312" s="72"/>
      <c r="B312" s="72"/>
      <c r="C312" s="72"/>
      <c r="D312" s="72"/>
      <c r="E312" s="72"/>
      <c r="F312" s="72"/>
      <c r="G312" s="72"/>
      <c r="H312" s="72"/>
      <c r="I312" s="72"/>
      <c r="J312" s="72"/>
    </row>
    <row r="313" spans="1:10" x14ac:dyDescent="0.2">
      <c r="A313" s="72"/>
      <c r="B313" s="72"/>
      <c r="C313" s="72"/>
      <c r="D313" s="72"/>
      <c r="E313" s="72"/>
      <c r="F313" s="72"/>
      <c r="G313" s="72"/>
      <c r="H313" s="72"/>
      <c r="I313" s="72"/>
      <c r="J313" s="72"/>
    </row>
    <row r="314" spans="1:10" x14ac:dyDescent="0.2">
      <c r="A314" s="72"/>
      <c r="B314" s="72"/>
      <c r="C314" s="72"/>
      <c r="D314" s="72"/>
      <c r="E314" s="72"/>
      <c r="F314" s="72"/>
      <c r="G314" s="72"/>
      <c r="H314" s="72"/>
      <c r="I314" s="72"/>
      <c r="J314" s="72"/>
    </row>
    <row r="315" spans="1:10" x14ac:dyDescent="0.2">
      <c r="A315" s="72"/>
      <c r="B315" s="72"/>
      <c r="C315" s="72"/>
      <c r="D315" s="72"/>
      <c r="E315" s="72"/>
      <c r="F315" s="72"/>
      <c r="G315" s="72"/>
      <c r="H315" s="72"/>
      <c r="I315" s="72"/>
      <c r="J315" s="72"/>
    </row>
    <row r="316" spans="1:10" x14ac:dyDescent="0.2">
      <c r="A316" s="72"/>
      <c r="B316" s="72"/>
      <c r="C316" s="72"/>
      <c r="D316" s="72"/>
      <c r="E316" s="72"/>
      <c r="F316" s="72"/>
      <c r="G316" s="72"/>
      <c r="H316" s="72"/>
      <c r="I316" s="72"/>
      <c r="J316" s="72"/>
    </row>
    <row r="317" spans="1:10" x14ac:dyDescent="0.2">
      <c r="A317" s="72"/>
      <c r="B317" s="72"/>
      <c r="C317" s="72"/>
      <c r="D317" s="72"/>
      <c r="E317" s="72"/>
      <c r="F317" s="72"/>
      <c r="G317" s="72"/>
      <c r="H317" s="72"/>
      <c r="I317" s="72"/>
      <c r="J317" s="72"/>
    </row>
    <row r="318" spans="1:10" x14ac:dyDescent="0.2">
      <c r="A318" s="72"/>
      <c r="B318" s="72"/>
      <c r="C318" s="72"/>
      <c r="D318" s="72"/>
      <c r="E318" s="72"/>
      <c r="F318" s="72"/>
      <c r="G318" s="72"/>
      <c r="H318" s="72"/>
      <c r="I318" s="72"/>
      <c r="J318" s="72"/>
    </row>
    <row r="319" spans="1:10" x14ac:dyDescent="0.2">
      <c r="A319" s="72"/>
      <c r="B319" s="72"/>
      <c r="C319" s="72"/>
      <c r="D319" s="72"/>
      <c r="E319" s="72"/>
      <c r="F319" s="72"/>
      <c r="G319" s="72"/>
      <c r="H319" s="72"/>
      <c r="I319" s="72"/>
      <c r="J319" s="72"/>
    </row>
    <row r="320" spans="1:10" x14ac:dyDescent="0.2">
      <c r="A320" s="72"/>
      <c r="B320" s="72"/>
      <c r="C320" s="72"/>
      <c r="D320" s="72"/>
      <c r="E320" s="72"/>
      <c r="F320" s="72"/>
      <c r="G320" s="72"/>
      <c r="H320" s="72"/>
      <c r="I320" s="72"/>
      <c r="J320" s="72"/>
    </row>
    <row r="321" spans="1:10" x14ac:dyDescent="0.2">
      <c r="A321" s="72"/>
      <c r="B321" s="72"/>
      <c r="C321" s="72"/>
      <c r="D321" s="72"/>
      <c r="E321" s="72"/>
      <c r="F321" s="72"/>
      <c r="G321" s="72"/>
      <c r="H321" s="72"/>
      <c r="I321" s="72"/>
      <c r="J321" s="72"/>
    </row>
    <row r="322" spans="1:10" x14ac:dyDescent="0.2">
      <c r="A322" s="72"/>
      <c r="B322" s="72"/>
      <c r="C322" s="72"/>
      <c r="D322" s="72"/>
      <c r="E322" s="72"/>
      <c r="F322" s="72"/>
      <c r="G322" s="72"/>
      <c r="H322" s="72"/>
      <c r="I322" s="72"/>
      <c r="J322" s="72"/>
    </row>
    <row r="323" spans="1:10" x14ac:dyDescent="0.2">
      <c r="A323" s="72"/>
      <c r="B323" s="72"/>
      <c r="C323" s="72"/>
      <c r="D323" s="72"/>
      <c r="E323" s="72"/>
      <c r="F323" s="72"/>
      <c r="G323" s="72"/>
      <c r="H323" s="72"/>
      <c r="I323" s="72"/>
      <c r="J323" s="72"/>
    </row>
    <row r="324" spans="1:10" x14ac:dyDescent="0.2">
      <c r="A324" s="72"/>
      <c r="B324" s="72"/>
      <c r="C324" s="72"/>
      <c r="D324" s="72"/>
      <c r="E324" s="72"/>
      <c r="F324" s="72"/>
      <c r="G324" s="72"/>
      <c r="H324" s="72"/>
      <c r="I324" s="72"/>
      <c r="J324" s="72"/>
    </row>
    <row r="325" spans="1:10" x14ac:dyDescent="0.2">
      <c r="A325" s="72"/>
      <c r="B325" s="72"/>
      <c r="C325" s="72"/>
      <c r="D325" s="72"/>
      <c r="E325" s="72"/>
      <c r="F325" s="72"/>
      <c r="G325" s="72"/>
      <c r="H325" s="72"/>
      <c r="I325" s="72"/>
      <c r="J325" s="72"/>
    </row>
    <row r="326" spans="1:10" x14ac:dyDescent="0.2">
      <c r="A326" s="72"/>
      <c r="B326" s="72"/>
      <c r="C326" s="72"/>
      <c r="D326" s="72"/>
      <c r="E326" s="72"/>
      <c r="F326" s="72"/>
      <c r="G326" s="72"/>
      <c r="H326" s="72"/>
      <c r="I326" s="72"/>
      <c r="J326" s="72"/>
    </row>
    <row r="327" spans="1:10" x14ac:dyDescent="0.2">
      <c r="A327" s="72"/>
      <c r="B327" s="72"/>
      <c r="C327" s="72"/>
      <c r="D327" s="72"/>
      <c r="E327" s="72"/>
      <c r="F327" s="72"/>
      <c r="G327" s="72"/>
      <c r="H327" s="72"/>
      <c r="I327" s="72"/>
      <c r="J327" s="72"/>
    </row>
    <row r="328" spans="1:10" x14ac:dyDescent="0.2">
      <c r="A328" s="72"/>
      <c r="B328" s="72"/>
      <c r="C328" s="72"/>
      <c r="D328" s="72"/>
      <c r="E328" s="72"/>
      <c r="F328" s="72"/>
      <c r="G328" s="72"/>
      <c r="H328" s="72"/>
      <c r="I328" s="72"/>
      <c r="J328" s="72"/>
    </row>
    <row r="329" spans="1:10" x14ac:dyDescent="0.2">
      <c r="A329" s="72"/>
      <c r="B329" s="72"/>
      <c r="C329" s="72"/>
      <c r="D329" s="72"/>
      <c r="E329" s="72"/>
      <c r="F329" s="72"/>
      <c r="G329" s="72"/>
      <c r="H329" s="72"/>
      <c r="I329" s="72"/>
      <c r="J329" s="72"/>
    </row>
    <row r="330" spans="1:10" x14ac:dyDescent="0.2">
      <c r="A330" s="72"/>
      <c r="B330" s="72"/>
      <c r="C330" s="72"/>
      <c r="D330" s="72"/>
      <c r="E330" s="72"/>
      <c r="F330" s="72"/>
      <c r="G330" s="72"/>
      <c r="H330" s="72"/>
      <c r="I330" s="72"/>
      <c r="J330" s="72"/>
    </row>
    <row r="331" spans="1:10" x14ac:dyDescent="0.2">
      <c r="A331" s="72"/>
      <c r="B331" s="72"/>
      <c r="C331" s="72"/>
      <c r="D331" s="72"/>
      <c r="E331" s="72"/>
      <c r="F331" s="72"/>
      <c r="G331" s="72"/>
      <c r="H331" s="72"/>
      <c r="I331" s="72"/>
      <c r="J331" s="72"/>
    </row>
    <row r="332" spans="1:10" x14ac:dyDescent="0.2">
      <c r="A332" s="72"/>
      <c r="B332" s="72"/>
      <c r="C332" s="72"/>
      <c r="D332" s="72"/>
      <c r="E332" s="72"/>
      <c r="F332" s="72"/>
      <c r="G332" s="72"/>
      <c r="H332" s="72"/>
      <c r="I332" s="72"/>
      <c r="J332" s="72"/>
    </row>
    <row r="333" spans="1:10" x14ac:dyDescent="0.2">
      <c r="A333" s="72"/>
      <c r="B333" s="72"/>
      <c r="C333" s="72"/>
      <c r="D333" s="72"/>
      <c r="E333" s="72"/>
      <c r="F333" s="72"/>
      <c r="G333" s="72"/>
      <c r="H333" s="72"/>
      <c r="I333" s="72"/>
      <c r="J333" s="72"/>
    </row>
    <row r="334" spans="1:10" x14ac:dyDescent="0.2">
      <c r="A334" s="72"/>
      <c r="B334" s="72"/>
      <c r="C334" s="72"/>
      <c r="D334" s="72"/>
      <c r="E334" s="72"/>
      <c r="F334" s="72"/>
      <c r="G334" s="72"/>
      <c r="H334" s="72"/>
      <c r="I334" s="72"/>
      <c r="J334" s="72"/>
    </row>
    <row r="335" spans="1:10" x14ac:dyDescent="0.2">
      <c r="A335" s="72"/>
      <c r="B335" s="72"/>
      <c r="C335" s="72"/>
      <c r="D335" s="72"/>
      <c r="E335" s="72"/>
      <c r="F335" s="72"/>
      <c r="G335" s="72"/>
      <c r="H335" s="72"/>
      <c r="I335" s="72"/>
      <c r="J335" s="72"/>
    </row>
    <row r="336" spans="1:10" x14ac:dyDescent="0.2">
      <c r="A336" s="72"/>
      <c r="B336" s="72"/>
      <c r="C336" s="72"/>
      <c r="D336" s="72"/>
      <c r="E336" s="72"/>
      <c r="F336" s="72"/>
      <c r="G336" s="72"/>
      <c r="H336" s="72"/>
      <c r="I336" s="72"/>
      <c r="J336" s="72"/>
    </row>
    <row r="337" spans="1:10" x14ac:dyDescent="0.2">
      <c r="A337" s="72"/>
      <c r="B337" s="72"/>
      <c r="C337" s="72"/>
      <c r="D337" s="72"/>
      <c r="E337" s="72"/>
      <c r="F337" s="72"/>
      <c r="G337" s="72"/>
      <c r="H337" s="72"/>
      <c r="I337" s="72"/>
      <c r="J337" s="72"/>
    </row>
    <row r="338" spans="1:10" x14ac:dyDescent="0.2">
      <c r="A338" s="72"/>
      <c r="B338" s="72"/>
      <c r="C338" s="72"/>
      <c r="D338" s="72"/>
      <c r="E338" s="72"/>
      <c r="F338" s="72"/>
      <c r="G338" s="72"/>
      <c r="H338" s="72"/>
      <c r="I338" s="72"/>
      <c r="J338" s="72"/>
    </row>
    <row r="339" spans="1:10" x14ac:dyDescent="0.2">
      <c r="A339" s="72"/>
      <c r="B339" s="72"/>
      <c r="C339" s="72"/>
      <c r="D339" s="72"/>
      <c r="E339" s="72"/>
      <c r="F339" s="72"/>
      <c r="G339" s="72"/>
      <c r="H339" s="72"/>
      <c r="I339" s="72"/>
      <c r="J339" s="72"/>
    </row>
    <row r="340" spans="1:10" x14ac:dyDescent="0.2">
      <c r="A340" s="72"/>
      <c r="B340" s="72"/>
      <c r="C340" s="72"/>
      <c r="D340" s="72"/>
      <c r="E340" s="72"/>
      <c r="F340" s="72"/>
      <c r="G340" s="72"/>
      <c r="H340" s="72"/>
      <c r="I340" s="72"/>
      <c r="J340" s="72"/>
    </row>
    <row r="341" spans="1:10" x14ac:dyDescent="0.2">
      <c r="A341" s="72"/>
      <c r="B341" s="72"/>
      <c r="C341" s="72"/>
      <c r="D341" s="72"/>
      <c r="E341" s="72"/>
      <c r="F341" s="72"/>
      <c r="G341" s="72"/>
      <c r="H341" s="72"/>
      <c r="I341" s="72"/>
      <c r="J341" s="72"/>
    </row>
    <row r="342" spans="1:10" x14ac:dyDescent="0.2">
      <c r="A342" s="72"/>
      <c r="B342" s="72"/>
      <c r="C342" s="72"/>
      <c r="D342" s="72"/>
      <c r="E342" s="72"/>
      <c r="F342" s="72"/>
      <c r="G342" s="72"/>
      <c r="H342" s="72"/>
      <c r="I342" s="72"/>
      <c r="J342" s="72"/>
    </row>
    <row r="343" spans="1:10" x14ac:dyDescent="0.2">
      <c r="A343" s="72"/>
      <c r="B343" s="72"/>
      <c r="C343" s="72"/>
      <c r="D343" s="72"/>
      <c r="E343" s="72"/>
      <c r="F343" s="72"/>
      <c r="G343" s="72"/>
      <c r="H343" s="72"/>
      <c r="I343" s="72"/>
      <c r="J343" s="72"/>
    </row>
    <row r="344" spans="1:10" x14ac:dyDescent="0.2">
      <c r="A344" s="72"/>
      <c r="B344" s="72"/>
      <c r="C344" s="72"/>
      <c r="D344" s="72"/>
      <c r="E344" s="72"/>
      <c r="F344" s="72"/>
      <c r="G344" s="72"/>
      <c r="H344" s="72"/>
      <c r="I344" s="72"/>
      <c r="J344" s="72"/>
    </row>
    <row r="345" spans="1:10" x14ac:dyDescent="0.2">
      <c r="A345" s="72"/>
      <c r="B345" s="72"/>
      <c r="C345" s="72"/>
      <c r="D345" s="72"/>
      <c r="E345" s="72"/>
      <c r="F345" s="72"/>
      <c r="G345" s="72"/>
      <c r="H345" s="72"/>
      <c r="I345" s="72"/>
      <c r="J345" s="72"/>
    </row>
    <row r="346" spans="1:10" x14ac:dyDescent="0.2">
      <c r="A346" s="72"/>
      <c r="B346" s="72"/>
      <c r="C346" s="72"/>
      <c r="D346" s="72"/>
      <c r="E346" s="72"/>
      <c r="F346" s="72"/>
      <c r="G346" s="72"/>
      <c r="H346" s="72"/>
      <c r="I346" s="72"/>
      <c r="J346" s="72"/>
    </row>
    <row r="347" spans="1:10" x14ac:dyDescent="0.2">
      <c r="A347" s="72"/>
      <c r="B347" s="72"/>
      <c r="C347" s="72"/>
      <c r="E347" s="72"/>
      <c r="F347" s="72"/>
      <c r="G347" s="72"/>
      <c r="H347" s="72"/>
      <c r="I347" s="72"/>
      <c r="J347" s="72"/>
    </row>
    <row r="348" spans="1:10" x14ac:dyDescent="0.2">
      <c r="A348" s="72"/>
      <c r="B348" s="72"/>
      <c r="C348" s="72"/>
      <c r="E348" s="72"/>
      <c r="F348" s="72"/>
      <c r="G348" s="72"/>
      <c r="H348" s="72"/>
      <c r="I348" s="72"/>
      <c r="J348" s="72"/>
    </row>
    <row r="349" spans="1:10" x14ac:dyDescent="0.2">
      <c r="A349" s="72"/>
      <c r="B349" s="72"/>
      <c r="C349" s="72"/>
      <c r="E349" s="72"/>
      <c r="F349" s="72"/>
      <c r="G349" s="72"/>
      <c r="H349" s="72"/>
      <c r="I349" s="72"/>
      <c r="J349" s="72"/>
    </row>
    <row r="350" spans="1:10" x14ac:dyDescent="0.2">
      <c r="A350" s="72"/>
      <c r="B350" s="72"/>
      <c r="C350" s="72"/>
      <c r="E350" s="72"/>
      <c r="F350" s="72"/>
      <c r="G350" s="72"/>
      <c r="H350" s="72"/>
      <c r="I350" s="72"/>
      <c r="J350" s="72"/>
    </row>
    <row r="351" spans="1:10" x14ac:dyDescent="0.2">
      <c r="A351" s="72"/>
      <c r="B351" s="72"/>
      <c r="C351" s="72"/>
      <c r="D351" s="72"/>
      <c r="E351" s="72"/>
      <c r="F351" s="72"/>
      <c r="G351" s="72"/>
      <c r="H351" s="72"/>
      <c r="I351" s="72"/>
      <c r="J351" s="72"/>
    </row>
    <row r="352" spans="1:10" x14ac:dyDescent="0.2">
      <c r="A352" s="72"/>
      <c r="B352" s="72"/>
      <c r="C352" s="72"/>
      <c r="D352" s="72"/>
      <c r="E352" s="72"/>
      <c r="F352" s="72"/>
      <c r="G352" s="72"/>
      <c r="H352" s="72"/>
      <c r="I352" s="72"/>
      <c r="J352" s="72"/>
    </row>
    <row r="353" spans="1:10" x14ac:dyDescent="0.2">
      <c r="A353" s="72"/>
      <c r="B353" s="72"/>
      <c r="C353" s="72"/>
      <c r="D353" s="72"/>
      <c r="E353" s="72"/>
      <c r="F353" s="72"/>
      <c r="G353" s="72"/>
      <c r="H353" s="72"/>
      <c r="I353" s="72"/>
      <c r="J353" s="72"/>
    </row>
    <row r="354" spans="1:10" x14ac:dyDescent="0.2">
      <c r="A354" s="72"/>
      <c r="B354" s="72"/>
      <c r="C354" s="72"/>
      <c r="D354" s="72"/>
      <c r="E354" s="72"/>
      <c r="F354" s="72"/>
      <c r="G354" s="72"/>
      <c r="H354" s="72"/>
      <c r="I354" s="72"/>
      <c r="J354" s="72"/>
    </row>
    <row r="355" spans="1:10" x14ac:dyDescent="0.2">
      <c r="A355" s="72"/>
      <c r="B355" s="72"/>
      <c r="C355" s="72"/>
      <c r="D355" s="72"/>
      <c r="E355" s="72"/>
      <c r="F355" s="72"/>
      <c r="G355" s="72"/>
      <c r="H355" s="72"/>
      <c r="I355" s="72"/>
      <c r="J355" s="72"/>
    </row>
    <row r="356" spans="1:10" x14ac:dyDescent="0.2">
      <c r="A356" s="72"/>
      <c r="B356" s="72"/>
      <c r="C356" s="72"/>
      <c r="D356" s="72"/>
      <c r="E356" s="72"/>
      <c r="F356" s="72"/>
      <c r="G356" s="72"/>
      <c r="H356" s="72"/>
      <c r="I356" s="72"/>
      <c r="J356" s="72"/>
    </row>
    <row r="357" spans="1:10" x14ac:dyDescent="0.2">
      <c r="A357" s="72"/>
      <c r="B357" s="72"/>
      <c r="C357" s="72"/>
      <c r="D357" s="72"/>
      <c r="E357" s="72"/>
      <c r="F357" s="72"/>
      <c r="G357" s="72"/>
      <c r="H357" s="72"/>
      <c r="I357" s="72"/>
      <c r="J357" s="72"/>
    </row>
    <row r="358" spans="1:10" x14ac:dyDescent="0.2">
      <c r="A358" s="72"/>
      <c r="B358" s="72"/>
      <c r="C358" s="72"/>
      <c r="D358" s="72"/>
      <c r="E358" s="72"/>
      <c r="F358" s="72"/>
      <c r="G358" s="72"/>
      <c r="H358" s="72"/>
      <c r="I358" s="72"/>
      <c r="J358" s="72"/>
    </row>
    <row r="359" spans="1:10" x14ac:dyDescent="0.2">
      <c r="A359" s="72"/>
      <c r="B359" s="72"/>
      <c r="C359" s="72"/>
      <c r="D359" s="72"/>
      <c r="E359" s="72"/>
      <c r="F359" s="72"/>
      <c r="G359" s="72"/>
      <c r="H359" s="72"/>
      <c r="I359" s="72"/>
      <c r="J359" s="72"/>
    </row>
    <row r="360" spans="1:10" x14ac:dyDescent="0.2">
      <c r="A360" s="72"/>
      <c r="B360" s="72"/>
      <c r="C360" s="72"/>
      <c r="D360" s="72"/>
      <c r="E360" s="72"/>
      <c r="F360" s="72"/>
      <c r="G360" s="72"/>
      <c r="H360" s="72"/>
      <c r="I360" s="72"/>
      <c r="J360" s="72"/>
    </row>
    <row r="361" spans="1:10" x14ac:dyDescent="0.2">
      <c r="A361" s="72"/>
      <c r="B361" s="72"/>
      <c r="C361" s="72"/>
      <c r="D361" s="72"/>
      <c r="E361" s="72"/>
      <c r="F361" s="72"/>
      <c r="G361" s="72"/>
      <c r="H361" s="72"/>
      <c r="I361" s="72"/>
      <c r="J361" s="72"/>
    </row>
    <row r="362" spans="1:10" x14ac:dyDescent="0.2">
      <c r="A362" s="72"/>
      <c r="B362" s="72"/>
      <c r="C362" s="72"/>
      <c r="D362" s="72"/>
      <c r="E362" s="72"/>
      <c r="F362" s="72"/>
      <c r="G362" s="72"/>
      <c r="H362" s="72"/>
      <c r="I362" s="72"/>
      <c r="J362" s="72"/>
    </row>
    <row r="363" spans="1:10" x14ac:dyDescent="0.2">
      <c r="A363" s="72"/>
      <c r="B363" s="72"/>
      <c r="C363" s="72"/>
      <c r="D363" s="72"/>
      <c r="E363" s="72"/>
      <c r="F363" s="72"/>
      <c r="G363" s="72"/>
      <c r="H363" s="72"/>
      <c r="I363" s="72"/>
      <c r="J363" s="72"/>
    </row>
    <row r="364" spans="1:10" x14ac:dyDescent="0.2">
      <c r="A364" s="72"/>
      <c r="B364" s="72"/>
      <c r="C364" s="72"/>
      <c r="D364" s="72"/>
      <c r="E364" s="72"/>
      <c r="F364" s="72"/>
      <c r="G364" s="72"/>
      <c r="H364" s="72"/>
      <c r="I364" s="72"/>
      <c r="J364" s="72"/>
    </row>
    <row r="365" spans="1:10" x14ac:dyDescent="0.2">
      <c r="A365" s="72"/>
      <c r="B365" s="72"/>
      <c r="C365" s="72"/>
      <c r="D365" s="72"/>
      <c r="E365" s="72"/>
      <c r="F365" s="72"/>
      <c r="G365" s="72"/>
      <c r="H365" s="72"/>
      <c r="I365" s="72"/>
      <c r="J365" s="72"/>
    </row>
    <row r="366" spans="1:10" x14ac:dyDescent="0.2">
      <c r="A366" s="72"/>
      <c r="B366" s="72"/>
      <c r="C366" s="72"/>
      <c r="D366" s="72"/>
      <c r="E366" s="72"/>
      <c r="F366" s="72"/>
      <c r="G366" s="72"/>
      <c r="H366" s="72"/>
      <c r="I366" s="72"/>
      <c r="J366" s="72"/>
    </row>
    <row r="367" spans="1:10" x14ac:dyDescent="0.2">
      <c r="A367" s="72"/>
      <c r="B367" s="72"/>
      <c r="C367" s="72"/>
      <c r="D367" s="72"/>
      <c r="E367" s="72"/>
      <c r="F367" s="72"/>
      <c r="G367" s="72"/>
      <c r="H367" s="72"/>
      <c r="I367" s="72"/>
      <c r="J367" s="72"/>
    </row>
    <row r="368" spans="1:10" x14ac:dyDescent="0.2">
      <c r="A368" s="72"/>
      <c r="B368" s="72"/>
      <c r="C368" s="72"/>
      <c r="D368" s="72"/>
      <c r="E368" s="72"/>
      <c r="F368" s="72"/>
      <c r="G368" s="72"/>
      <c r="H368" s="72"/>
      <c r="I368" s="72"/>
      <c r="J368" s="72"/>
    </row>
    <row r="369" spans="1:10" x14ac:dyDescent="0.2">
      <c r="A369" s="72"/>
      <c r="B369" s="72"/>
      <c r="C369" s="72"/>
      <c r="D369" s="72"/>
      <c r="E369" s="72"/>
      <c r="F369" s="72"/>
      <c r="G369" s="72"/>
      <c r="H369" s="72"/>
      <c r="I369" s="72"/>
      <c r="J369" s="72"/>
    </row>
    <row r="370" spans="1:10" x14ac:dyDescent="0.2">
      <c r="A370" s="72"/>
      <c r="B370" s="72"/>
      <c r="C370" s="72"/>
      <c r="D370" s="72"/>
      <c r="E370" s="72"/>
      <c r="F370" s="72"/>
      <c r="G370" s="72"/>
      <c r="H370" s="72"/>
      <c r="I370" s="72"/>
      <c r="J370" s="72"/>
    </row>
    <row r="371" spans="1:10" x14ac:dyDescent="0.2">
      <c r="A371" s="72"/>
      <c r="B371" s="72"/>
      <c r="C371" s="72"/>
      <c r="D371" s="72"/>
      <c r="E371" s="72"/>
      <c r="F371" s="72"/>
      <c r="G371" s="72"/>
      <c r="H371" s="72"/>
      <c r="I371" s="72"/>
      <c r="J371" s="72"/>
    </row>
    <row r="372" spans="1:10" x14ac:dyDescent="0.2">
      <c r="A372" s="72"/>
      <c r="B372" s="72"/>
      <c r="C372" s="72"/>
      <c r="D372" s="72"/>
      <c r="E372" s="72"/>
      <c r="F372" s="72"/>
      <c r="G372" s="72"/>
      <c r="H372" s="72"/>
      <c r="I372" s="72"/>
      <c r="J372" s="72"/>
    </row>
    <row r="373" spans="1:10" x14ac:dyDescent="0.2">
      <c r="A373" s="72"/>
      <c r="B373" s="72"/>
      <c r="C373" s="72"/>
      <c r="D373" s="72"/>
      <c r="E373" s="72"/>
      <c r="F373" s="72"/>
      <c r="G373" s="72"/>
      <c r="H373" s="72"/>
      <c r="I373" s="72"/>
      <c r="J373" s="72"/>
    </row>
    <row r="374" spans="1:10" x14ac:dyDescent="0.2">
      <c r="A374" s="72"/>
      <c r="B374" s="72"/>
      <c r="C374" s="72"/>
      <c r="D374" s="72"/>
      <c r="E374" s="72"/>
      <c r="F374" s="72"/>
      <c r="G374" s="72"/>
      <c r="H374" s="72"/>
      <c r="I374" s="72"/>
      <c r="J374" s="72"/>
    </row>
    <row r="375" spans="1:10" x14ac:dyDescent="0.2">
      <c r="A375" s="72"/>
      <c r="B375" s="72"/>
      <c r="C375" s="72"/>
      <c r="D375" s="72"/>
      <c r="E375" s="72"/>
      <c r="F375" s="72"/>
      <c r="G375" s="72"/>
      <c r="H375" s="72"/>
      <c r="I375" s="72"/>
      <c r="J375" s="72"/>
    </row>
    <row r="376" spans="1:10" x14ac:dyDescent="0.2">
      <c r="A376" s="72"/>
      <c r="B376" s="72"/>
      <c r="C376" s="72"/>
      <c r="D376" s="72"/>
      <c r="E376" s="72"/>
      <c r="F376" s="72"/>
      <c r="G376" s="72"/>
      <c r="H376" s="72"/>
      <c r="I376" s="72"/>
      <c r="J376" s="72"/>
    </row>
    <row r="377" spans="1:10" x14ac:dyDescent="0.2">
      <c r="A377" s="72"/>
      <c r="B377" s="72"/>
      <c r="C377" s="72"/>
      <c r="D377" s="72"/>
      <c r="E377" s="72"/>
      <c r="F377" s="72"/>
      <c r="G377" s="72"/>
      <c r="H377" s="72"/>
      <c r="I377" s="72"/>
      <c r="J377" s="72"/>
    </row>
    <row r="378" spans="1:10" x14ac:dyDescent="0.2">
      <c r="A378" s="72"/>
      <c r="B378" s="72"/>
      <c r="C378" s="72"/>
      <c r="D378" s="72"/>
      <c r="E378" s="72"/>
      <c r="F378" s="72"/>
      <c r="G378" s="72"/>
      <c r="H378" s="72"/>
      <c r="I378" s="72"/>
      <c r="J378" s="72"/>
    </row>
    <row r="379" spans="1:10" x14ac:dyDescent="0.2">
      <c r="A379" s="72"/>
      <c r="B379" s="72"/>
      <c r="C379" s="72"/>
      <c r="D379" s="72"/>
      <c r="E379" s="72"/>
      <c r="F379" s="72"/>
      <c r="G379" s="72"/>
      <c r="H379" s="72"/>
      <c r="I379" s="72"/>
      <c r="J379" s="72"/>
    </row>
    <row r="380" spans="1:10" x14ac:dyDescent="0.2">
      <c r="A380" s="72"/>
      <c r="B380" s="72"/>
      <c r="C380" s="72"/>
      <c r="D380" s="72"/>
      <c r="E380" s="72"/>
      <c r="F380" s="72"/>
      <c r="G380" s="72"/>
      <c r="H380" s="72"/>
      <c r="I380" s="72"/>
      <c r="J380" s="72"/>
    </row>
    <row r="381" spans="1:10" x14ac:dyDescent="0.2">
      <c r="A381" s="72"/>
      <c r="B381" s="72"/>
      <c r="C381" s="72"/>
      <c r="D381" s="72"/>
      <c r="E381" s="72"/>
      <c r="F381" s="72"/>
      <c r="G381" s="72"/>
      <c r="H381" s="72"/>
      <c r="I381" s="72"/>
      <c r="J381" s="72"/>
    </row>
    <row r="382" spans="1:10" x14ac:dyDescent="0.2">
      <c r="A382" s="72"/>
      <c r="B382" s="72"/>
      <c r="C382" s="72"/>
      <c r="D382" s="72"/>
      <c r="E382" s="72"/>
      <c r="F382" s="72"/>
      <c r="G382" s="72"/>
      <c r="H382" s="72"/>
      <c r="I382" s="72"/>
      <c r="J382" s="72"/>
    </row>
    <row r="383" spans="1:10" x14ac:dyDescent="0.2">
      <c r="A383" s="72"/>
      <c r="B383" s="72"/>
      <c r="C383" s="72"/>
      <c r="D383" s="72"/>
      <c r="E383" s="72"/>
      <c r="F383" s="72"/>
      <c r="G383" s="72"/>
      <c r="H383" s="72"/>
      <c r="I383" s="72"/>
      <c r="J383" s="72"/>
    </row>
    <row r="384" spans="1:10" x14ac:dyDescent="0.2">
      <c r="A384" s="72"/>
      <c r="B384" s="72"/>
      <c r="C384" s="72"/>
      <c r="D384" s="72"/>
      <c r="E384" s="72"/>
      <c r="F384" s="72"/>
      <c r="G384" s="72"/>
      <c r="H384" s="72"/>
      <c r="I384" s="72"/>
      <c r="J384" s="72"/>
    </row>
    <row r="385" spans="1:10" x14ac:dyDescent="0.2">
      <c r="A385" s="72"/>
      <c r="B385" s="72"/>
      <c r="C385" s="72"/>
      <c r="D385" s="72"/>
      <c r="E385" s="72"/>
      <c r="F385" s="72"/>
      <c r="G385" s="72"/>
      <c r="H385" s="72"/>
      <c r="I385" s="72"/>
      <c r="J385" s="72"/>
    </row>
    <row r="386" spans="1:10" x14ac:dyDescent="0.2">
      <c r="A386" s="72"/>
      <c r="B386" s="72"/>
      <c r="C386" s="72"/>
      <c r="D386" s="72"/>
      <c r="E386" s="72"/>
      <c r="F386" s="72"/>
      <c r="G386" s="72"/>
      <c r="H386" s="72"/>
      <c r="I386" s="72"/>
      <c r="J386" s="72"/>
    </row>
    <row r="387" spans="1:10" x14ac:dyDescent="0.2">
      <c r="A387" s="72"/>
      <c r="B387" s="72"/>
      <c r="C387" s="72"/>
      <c r="D387" s="72"/>
      <c r="E387" s="72"/>
      <c r="F387" s="72"/>
      <c r="G387" s="72"/>
      <c r="H387" s="72"/>
      <c r="I387" s="72"/>
      <c r="J387" s="72"/>
    </row>
    <row r="388" spans="1:10" x14ac:dyDescent="0.2">
      <c r="A388" s="72"/>
      <c r="B388" s="72"/>
      <c r="C388" s="72"/>
      <c r="D388" s="72"/>
      <c r="E388" s="72"/>
      <c r="F388" s="72"/>
      <c r="G388" s="72"/>
      <c r="H388" s="72"/>
      <c r="I388" s="72"/>
      <c r="J388" s="72"/>
    </row>
    <row r="389" spans="1:10" x14ac:dyDescent="0.2">
      <c r="A389" s="72"/>
      <c r="B389" s="72"/>
      <c r="C389" s="72"/>
      <c r="D389" s="72"/>
      <c r="E389" s="72"/>
      <c r="F389" s="72"/>
      <c r="G389" s="72"/>
      <c r="H389" s="72"/>
      <c r="I389" s="72"/>
      <c r="J389" s="72"/>
    </row>
    <row r="390" spans="1:10" x14ac:dyDescent="0.2">
      <c r="A390" s="72"/>
      <c r="B390" s="72"/>
      <c r="C390" s="72"/>
      <c r="D390" s="72"/>
      <c r="E390" s="72"/>
      <c r="F390" s="72"/>
      <c r="G390" s="72"/>
      <c r="H390" s="72"/>
      <c r="I390" s="72"/>
      <c r="J390" s="72"/>
    </row>
    <row r="391" spans="1:10" x14ac:dyDescent="0.2">
      <c r="A391" s="72"/>
      <c r="B391" s="72"/>
      <c r="C391" s="72"/>
      <c r="D391" s="72"/>
      <c r="E391" s="72"/>
      <c r="F391" s="72"/>
      <c r="G391" s="72"/>
      <c r="H391" s="72"/>
      <c r="I391" s="72"/>
      <c r="J391" s="72"/>
    </row>
    <row r="392" spans="1:10" x14ac:dyDescent="0.2">
      <c r="A392" s="72"/>
      <c r="B392" s="72"/>
      <c r="C392" s="72"/>
      <c r="D392" s="72"/>
      <c r="E392" s="72"/>
      <c r="F392" s="72"/>
      <c r="G392" s="72"/>
      <c r="H392" s="72"/>
      <c r="I392" s="72"/>
      <c r="J392" s="72"/>
    </row>
    <row r="393" spans="1:10" x14ac:dyDescent="0.2">
      <c r="A393" s="72"/>
      <c r="B393" s="72"/>
      <c r="C393" s="72"/>
      <c r="D393" s="72"/>
      <c r="E393" s="72"/>
      <c r="F393" s="72"/>
      <c r="G393" s="72"/>
      <c r="H393" s="72"/>
      <c r="I393" s="72"/>
      <c r="J393" s="72"/>
    </row>
    <row r="394" spans="1:10" x14ac:dyDescent="0.2">
      <c r="A394" s="72"/>
      <c r="B394" s="72"/>
      <c r="C394" s="72"/>
      <c r="D394" s="72"/>
      <c r="E394" s="72"/>
      <c r="F394" s="72"/>
      <c r="G394" s="72"/>
      <c r="H394" s="72"/>
      <c r="I394" s="72"/>
      <c r="J394" s="72"/>
    </row>
    <row r="395" spans="1:10" x14ac:dyDescent="0.2">
      <c r="A395" s="72"/>
      <c r="B395" s="72"/>
      <c r="C395" s="72"/>
      <c r="D395" s="72"/>
      <c r="E395" s="72"/>
      <c r="F395" s="72"/>
      <c r="G395" s="72"/>
      <c r="H395" s="72"/>
      <c r="I395" s="72"/>
      <c r="J395" s="72"/>
    </row>
    <row r="396" spans="1:10" x14ac:dyDescent="0.2">
      <c r="A396" s="72"/>
      <c r="B396" s="72"/>
      <c r="C396" s="72"/>
      <c r="D396" s="72"/>
      <c r="E396" s="72"/>
      <c r="F396" s="72"/>
      <c r="G396" s="72"/>
      <c r="H396" s="72"/>
      <c r="I396" s="72"/>
      <c r="J396" s="72"/>
    </row>
    <row r="397" spans="1:10" x14ac:dyDescent="0.2">
      <c r="A397" s="72"/>
      <c r="B397" s="72"/>
      <c r="C397" s="72"/>
      <c r="D397" s="72"/>
      <c r="E397" s="72"/>
      <c r="F397" s="72"/>
      <c r="G397" s="72"/>
      <c r="H397" s="72"/>
      <c r="I397" s="72"/>
      <c r="J397" s="72"/>
    </row>
    <row r="398" spans="1:10" x14ac:dyDescent="0.2">
      <c r="A398" s="72"/>
      <c r="B398" s="72"/>
      <c r="C398" s="72"/>
      <c r="D398" s="72"/>
      <c r="E398" s="72"/>
      <c r="F398" s="72"/>
      <c r="G398" s="72"/>
      <c r="H398" s="72"/>
      <c r="I398" s="72"/>
      <c r="J398" s="72"/>
    </row>
    <row r="399" spans="1:10" x14ac:dyDescent="0.2">
      <c r="A399" s="72"/>
      <c r="B399" s="72"/>
      <c r="C399" s="72"/>
      <c r="D399" s="72"/>
      <c r="E399" s="72"/>
      <c r="F399" s="72"/>
      <c r="G399" s="72"/>
      <c r="H399" s="72"/>
      <c r="I399" s="72"/>
      <c r="J399" s="72"/>
    </row>
    <row r="400" spans="1:10" x14ac:dyDescent="0.2">
      <c r="A400" s="72"/>
      <c r="B400" s="72"/>
      <c r="C400" s="72"/>
      <c r="D400" s="72"/>
      <c r="E400" s="72"/>
      <c r="F400" s="72"/>
      <c r="G400" s="72"/>
      <c r="H400" s="72"/>
      <c r="I400" s="72"/>
      <c r="J400" s="72"/>
    </row>
    <row r="401" spans="1:10" x14ac:dyDescent="0.2">
      <c r="A401" s="72"/>
      <c r="B401" s="72"/>
      <c r="C401" s="72"/>
      <c r="D401" s="72"/>
      <c r="E401" s="72"/>
      <c r="F401" s="72"/>
      <c r="G401" s="72"/>
      <c r="H401" s="72"/>
      <c r="I401" s="72"/>
      <c r="J401" s="72"/>
    </row>
    <row r="402" spans="1:10" x14ac:dyDescent="0.2">
      <c r="A402" s="72"/>
      <c r="B402" s="72"/>
      <c r="C402" s="72"/>
      <c r="D402" s="72"/>
      <c r="E402" s="72"/>
      <c r="F402" s="72"/>
      <c r="G402" s="72"/>
      <c r="H402" s="72"/>
      <c r="I402" s="72"/>
      <c r="J402" s="72"/>
    </row>
    <row r="403" spans="1:10" x14ac:dyDescent="0.2">
      <c r="A403" s="72"/>
      <c r="B403" s="72"/>
      <c r="C403" s="72"/>
      <c r="D403" s="72"/>
      <c r="E403" s="72"/>
      <c r="F403" s="72"/>
      <c r="G403" s="72"/>
      <c r="H403" s="72"/>
      <c r="I403" s="72"/>
      <c r="J403" s="72"/>
    </row>
    <row r="404" spans="1:10" x14ac:dyDescent="0.2">
      <c r="A404" s="72"/>
      <c r="B404" s="72"/>
      <c r="C404" s="72"/>
      <c r="D404" s="72"/>
      <c r="E404" s="72"/>
      <c r="F404" s="72"/>
      <c r="G404" s="72"/>
      <c r="H404" s="72"/>
      <c r="I404" s="72"/>
      <c r="J404" s="72"/>
    </row>
    <row r="405" spans="1:10" x14ac:dyDescent="0.2">
      <c r="A405" s="72"/>
      <c r="B405" s="72"/>
      <c r="C405" s="72"/>
      <c r="D405" s="72"/>
      <c r="E405" s="72"/>
      <c r="F405" s="72"/>
      <c r="G405" s="72"/>
      <c r="H405" s="72"/>
      <c r="I405" s="72"/>
      <c r="J405" s="72"/>
    </row>
    <row r="406" spans="1:10" x14ac:dyDescent="0.2">
      <c r="A406" s="72"/>
      <c r="B406" s="72"/>
      <c r="C406" s="72"/>
      <c r="D406" s="72"/>
      <c r="E406" s="72"/>
      <c r="F406" s="72"/>
      <c r="G406" s="72"/>
      <c r="H406" s="72"/>
      <c r="I406" s="72"/>
      <c r="J406" s="72"/>
    </row>
    <row r="407" spans="1:10" x14ac:dyDescent="0.2">
      <c r="A407" s="72"/>
      <c r="B407" s="72"/>
      <c r="C407" s="72"/>
      <c r="D407" s="72"/>
      <c r="E407" s="72"/>
      <c r="F407" s="72"/>
      <c r="G407" s="72"/>
      <c r="H407" s="72"/>
      <c r="I407" s="72"/>
      <c r="J407" s="72"/>
    </row>
    <row r="408" spans="1:10" x14ac:dyDescent="0.2">
      <c r="A408" s="72"/>
      <c r="B408" s="72"/>
      <c r="C408" s="72"/>
      <c r="D408" s="72"/>
      <c r="E408" s="72"/>
      <c r="F408" s="72"/>
      <c r="G408" s="72"/>
      <c r="H408" s="72"/>
      <c r="I408" s="72"/>
      <c r="J408" s="72"/>
    </row>
    <row r="409" spans="1:10" x14ac:dyDescent="0.2">
      <c r="A409" s="72"/>
      <c r="B409" s="72"/>
      <c r="C409" s="72"/>
      <c r="D409" s="72"/>
      <c r="E409" s="72"/>
      <c r="F409" s="72"/>
      <c r="G409" s="72"/>
      <c r="H409" s="72"/>
      <c r="I409" s="72"/>
      <c r="J409" s="72"/>
    </row>
    <row r="410" spans="1:10" x14ac:dyDescent="0.2">
      <c r="A410" s="72"/>
      <c r="B410" s="72"/>
      <c r="C410" s="72"/>
      <c r="D410" s="72"/>
      <c r="E410" s="72"/>
      <c r="F410" s="72"/>
      <c r="G410" s="72"/>
      <c r="H410" s="72"/>
      <c r="I410" s="72"/>
      <c r="J410" s="72"/>
    </row>
    <row r="411" spans="1:10" x14ac:dyDescent="0.2">
      <c r="A411" s="72"/>
      <c r="B411" s="72"/>
      <c r="C411" s="72"/>
      <c r="D411" s="72"/>
      <c r="E411" s="72"/>
      <c r="F411" s="72"/>
      <c r="G411" s="72"/>
      <c r="H411" s="72"/>
      <c r="I411" s="72"/>
      <c r="J411" s="72"/>
    </row>
    <row r="412" spans="1:10" x14ac:dyDescent="0.2">
      <c r="A412" s="72"/>
      <c r="B412" s="72"/>
      <c r="C412" s="72"/>
      <c r="D412" s="72"/>
      <c r="E412" s="72"/>
      <c r="F412" s="72"/>
      <c r="G412" s="72"/>
      <c r="H412" s="72"/>
      <c r="I412" s="72"/>
      <c r="J412" s="72"/>
    </row>
    <row r="413" spans="1:10" x14ac:dyDescent="0.2">
      <c r="A413" s="72"/>
      <c r="B413" s="72"/>
      <c r="C413" s="72"/>
      <c r="D413" s="72"/>
      <c r="E413" s="72"/>
      <c r="F413" s="72"/>
      <c r="G413" s="72"/>
      <c r="H413" s="72"/>
      <c r="I413" s="72"/>
      <c r="J413" s="72"/>
    </row>
    <row r="414" spans="1:10" x14ac:dyDescent="0.2">
      <c r="A414" s="72"/>
      <c r="B414" s="72"/>
      <c r="C414" s="72"/>
      <c r="D414" s="72"/>
      <c r="E414" s="72"/>
      <c r="F414" s="72"/>
      <c r="G414" s="72"/>
      <c r="H414" s="72"/>
      <c r="I414" s="72"/>
      <c r="J414" s="72"/>
    </row>
    <row r="415" spans="1:10" x14ac:dyDescent="0.2">
      <c r="A415" s="72"/>
      <c r="B415" s="72"/>
      <c r="C415" s="72"/>
      <c r="D415" s="72"/>
      <c r="E415" s="72"/>
      <c r="F415" s="72"/>
      <c r="G415" s="72"/>
      <c r="H415" s="72"/>
      <c r="I415" s="72"/>
      <c r="J415" s="72"/>
    </row>
    <row r="416" spans="1:10" x14ac:dyDescent="0.2">
      <c r="A416" s="72"/>
      <c r="B416" s="72"/>
      <c r="C416" s="72"/>
      <c r="D416" s="72"/>
      <c r="E416" s="72"/>
      <c r="F416" s="72"/>
      <c r="G416" s="72"/>
      <c r="H416" s="72"/>
      <c r="I416" s="72"/>
      <c r="J416" s="72"/>
    </row>
    <row r="417" spans="1:10" x14ac:dyDescent="0.2">
      <c r="A417" s="72"/>
      <c r="B417" s="72"/>
      <c r="C417" s="72"/>
      <c r="D417" s="72"/>
      <c r="E417" s="72"/>
      <c r="F417" s="72"/>
      <c r="G417" s="72"/>
      <c r="H417" s="72"/>
      <c r="I417" s="72"/>
      <c r="J417" s="72"/>
    </row>
    <row r="418" spans="1:10" x14ac:dyDescent="0.2">
      <c r="A418" s="72"/>
      <c r="B418" s="72"/>
      <c r="C418" s="72"/>
      <c r="D418" s="72"/>
      <c r="E418" s="72"/>
      <c r="F418" s="72"/>
      <c r="G418" s="72"/>
      <c r="H418" s="72"/>
      <c r="I418" s="72"/>
      <c r="J418" s="72"/>
    </row>
    <row r="419" spans="1:10" x14ac:dyDescent="0.2">
      <c r="A419" s="72"/>
      <c r="B419" s="72"/>
      <c r="C419" s="72"/>
      <c r="D419" s="72"/>
      <c r="E419" s="72"/>
      <c r="F419" s="72"/>
      <c r="G419" s="72"/>
      <c r="H419" s="72"/>
      <c r="I419" s="72"/>
      <c r="J419" s="72"/>
    </row>
    <row r="420" spans="1:10" x14ac:dyDescent="0.2">
      <c r="A420" s="72"/>
      <c r="B420" s="72"/>
      <c r="C420" s="72"/>
      <c r="D420" s="72"/>
      <c r="E420" s="72"/>
      <c r="F420" s="72"/>
      <c r="G420" s="72"/>
      <c r="H420" s="72"/>
      <c r="I420" s="72"/>
      <c r="J420" s="72"/>
    </row>
    <row r="421" spans="1:10" x14ac:dyDescent="0.2">
      <c r="A421" s="72"/>
      <c r="B421" s="72"/>
      <c r="C421" s="72"/>
      <c r="D421" s="72"/>
      <c r="E421" s="72"/>
      <c r="F421" s="72"/>
      <c r="G421" s="72"/>
      <c r="H421" s="72"/>
      <c r="I421" s="72"/>
      <c r="J421" s="72"/>
    </row>
    <row r="422" spans="1:10" x14ac:dyDescent="0.2">
      <c r="A422" s="72"/>
      <c r="B422" s="72"/>
      <c r="C422" s="72"/>
      <c r="D422" s="72"/>
      <c r="E422" s="72"/>
      <c r="F422" s="72"/>
      <c r="G422" s="72"/>
      <c r="H422" s="72"/>
      <c r="I422" s="72"/>
      <c r="J422" s="72"/>
    </row>
    <row r="423" spans="1:10" x14ac:dyDescent="0.2">
      <c r="A423" s="72"/>
      <c r="B423" s="72"/>
      <c r="C423" s="72"/>
      <c r="D423" s="72"/>
      <c r="E423" s="72"/>
      <c r="F423" s="72"/>
      <c r="G423" s="72"/>
      <c r="H423" s="72"/>
      <c r="I423" s="72"/>
      <c r="J423" s="72"/>
    </row>
    <row r="424" spans="1:10" x14ac:dyDescent="0.2">
      <c r="A424" s="72"/>
      <c r="B424" s="72"/>
      <c r="C424" s="72"/>
      <c r="D424" s="72"/>
      <c r="E424" s="72"/>
      <c r="F424" s="72"/>
      <c r="G424" s="72"/>
      <c r="H424" s="72"/>
      <c r="I424" s="72"/>
      <c r="J424" s="72"/>
    </row>
    <row r="425" spans="1:10" x14ac:dyDescent="0.2">
      <c r="A425" s="72"/>
      <c r="B425" s="72"/>
      <c r="C425" s="72"/>
      <c r="D425" s="72"/>
      <c r="E425" s="72"/>
      <c r="F425" s="72"/>
      <c r="G425" s="72"/>
      <c r="H425" s="72"/>
      <c r="I425" s="72"/>
      <c r="J425" s="72"/>
    </row>
    <row r="426" spans="1:10" x14ac:dyDescent="0.2">
      <c r="A426" s="72"/>
      <c r="B426" s="72"/>
      <c r="C426" s="72"/>
      <c r="D426" s="72"/>
      <c r="E426" s="72"/>
      <c r="F426" s="72"/>
      <c r="G426" s="72"/>
      <c r="H426" s="72"/>
      <c r="I426" s="72"/>
      <c r="J426" s="72"/>
    </row>
    <row r="427" spans="1:10" x14ac:dyDescent="0.2">
      <c r="A427" s="72"/>
      <c r="B427" s="72"/>
      <c r="C427" s="72"/>
      <c r="D427" s="72"/>
      <c r="E427" s="72"/>
      <c r="F427" s="72"/>
      <c r="G427" s="72"/>
      <c r="H427" s="72"/>
      <c r="I427" s="72"/>
      <c r="J427" s="72"/>
    </row>
    <row r="428" spans="1:10" x14ac:dyDescent="0.2">
      <c r="A428" s="72"/>
      <c r="B428" s="72"/>
      <c r="C428" s="72"/>
      <c r="D428" s="72"/>
      <c r="E428" s="72"/>
      <c r="F428" s="72"/>
      <c r="G428" s="72"/>
      <c r="H428" s="72"/>
      <c r="I428" s="72"/>
      <c r="J428" s="72"/>
    </row>
    <row r="429" spans="1:10" x14ac:dyDescent="0.2">
      <c r="A429" s="72"/>
      <c r="B429" s="72"/>
      <c r="C429" s="72"/>
      <c r="D429" s="72"/>
      <c r="E429" s="72"/>
      <c r="F429" s="72"/>
      <c r="G429" s="72"/>
      <c r="H429" s="72"/>
      <c r="I429" s="72"/>
      <c r="J429" s="72"/>
    </row>
    <row r="430" spans="1:10" x14ac:dyDescent="0.2">
      <c r="A430" s="72"/>
      <c r="B430" s="72"/>
      <c r="C430" s="72"/>
      <c r="D430" s="72"/>
      <c r="E430" s="72"/>
      <c r="F430" s="72"/>
      <c r="G430" s="72"/>
      <c r="H430" s="72"/>
      <c r="I430" s="72"/>
      <c r="J430" s="72"/>
    </row>
    <row r="431" spans="1:10" x14ac:dyDescent="0.2">
      <c r="A431" s="72"/>
      <c r="B431" s="72"/>
      <c r="C431" s="72"/>
      <c r="D431" s="72"/>
    </row>
    <row r="432" spans="1:10" x14ac:dyDescent="0.2">
      <c r="A432" s="72"/>
      <c r="B432" s="72"/>
      <c r="C432" s="72"/>
      <c r="D432" s="72"/>
    </row>
    <row r="433" spans="1:4" x14ac:dyDescent="0.2">
      <c r="A433" s="72"/>
      <c r="B433" s="72"/>
      <c r="C433" s="72"/>
      <c r="D433" s="72"/>
    </row>
    <row r="434" spans="1:4" x14ac:dyDescent="0.2">
      <c r="A434" s="72"/>
      <c r="B434" s="72"/>
      <c r="C434" s="72"/>
      <c r="D434" s="72"/>
    </row>
    <row r="435" spans="1:4" x14ac:dyDescent="0.2">
      <c r="A435" s="72"/>
      <c r="B435" s="72"/>
      <c r="C435" s="72"/>
      <c r="D435" s="72"/>
    </row>
    <row r="436" spans="1:4" x14ac:dyDescent="0.2">
      <c r="A436" s="72"/>
      <c r="B436" s="72"/>
      <c r="C436" s="72"/>
      <c r="D436" s="72"/>
    </row>
    <row r="437" spans="1:4" x14ac:dyDescent="0.2">
      <c r="A437" s="72"/>
      <c r="B437" s="72"/>
      <c r="C437" s="72"/>
      <c r="D437" s="72"/>
    </row>
    <row r="438" spans="1:4" x14ac:dyDescent="0.2">
      <c r="A438" s="72"/>
      <c r="B438" s="72"/>
      <c r="C438" s="72"/>
      <c r="D438" s="72"/>
    </row>
    <row r="439" spans="1:4" x14ac:dyDescent="0.2">
      <c r="A439" s="72"/>
      <c r="B439" s="72"/>
      <c r="C439" s="72"/>
      <c r="D439" s="72"/>
    </row>
    <row r="440" spans="1:4" x14ac:dyDescent="0.2">
      <c r="A440" s="72"/>
      <c r="B440" s="72"/>
      <c r="C440" s="72"/>
      <c r="D440" s="72"/>
    </row>
    <row r="441" spans="1:4" x14ac:dyDescent="0.2">
      <c r="A441" s="72"/>
      <c r="B441" s="72"/>
      <c r="C441" s="72"/>
      <c r="D441" s="72"/>
    </row>
    <row r="442" spans="1:4" x14ac:dyDescent="0.2">
      <c r="A442" s="72"/>
      <c r="B442" s="72"/>
      <c r="C442" s="72"/>
      <c r="D442" s="72"/>
    </row>
    <row r="443" spans="1:4" x14ac:dyDescent="0.2">
      <c r="A443" s="72"/>
      <c r="B443" s="72"/>
      <c r="C443" s="72"/>
      <c r="D443" s="72"/>
    </row>
    <row r="444" spans="1:4" x14ac:dyDescent="0.2">
      <c r="A444" s="72"/>
      <c r="B444" s="72"/>
      <c r="C444" s="72"/>
      <c r="D444" s="72"/>
    </row>
    <row r="445" spans="1:4" x14ac:dyDescent="0.2">
      <c r="A445" s="72"/>
      <c r="B445" s="72"/>
      <c r="C445" s="72"/>
      <c r="D445" s="72"/>
    </row>
    <row r="446" spans="1:4" x14ac:dyDescent="0.2">
      <c r="A446" s="72"/>
      <c r="B446" s="72"/>
      <c r="C446" s="72"/>
      <c r="D446" s="72"/>
    </row>
    <row r="447" spans="1:4" x14ac:dyDescent="0.2">
      <c r="A447" s="72"/>
      <c r="B447" s="72"/>
      <c r="C447" s="72"/>
    </row>
    <row r="448" spans="1:4" x14ac:dyDescent="0.2">
      <c r="A448" s="72"/>
      <c r="B448" s="72"/>
      <c r="C448" s="72"/>
    </row>
    <row r="449" spans="1:3" x14ac:dyDescent="0.2">
      <c r="A449" s="72"/>
      <c r="B449" s="72"/>
      <c r="C449" s="72"/>
    </row>
    <row r="450" spans="1:3" x14ac:dyDescent="0.2">
      <c r="A450" s="72"/>
      <c r="B450" s="72"/>
      <c r="C450" s="72"/>
    </row>
    <row r="451" spans="1:3" x14ac:dyDescent="0.2">
      <c r="A451" s="72"/>
      <c r="B451" s="72"/>
      <c r="C451" s="72"/>
    </row>
    <row r="452" spans="1:3" x14ac:dyDescent="0.2">
      <c r="A452" s="72"/>
      <c r="B452" s="72"/>
      <c r="C452" s="72"/>
    </row>
    <row r="453" spans="1:3" x14ac:dyDescent="0.2">
      <c r="A453" s="72"/>
      <c r="B453" s="72"/>
      <c r="C453" s="72"/>
    </row>
    <row r="454" spans="1:3" x14ac:dyDescent="0.2">
      <c r="A454" s="72"/>
      <c r="B454" s="72"/>
      <c r="C454" s="72"/>
    </row>
    <row r="455" spans="1:3" x14ac:dyDescent="0.2">
      <c r="A455" s="72"/>
      <c r="B455" s="72"/>
      <c r="C455" s="72"/>
    </row>
    <row r="456" spans="1:3" x14ac:dyDescent="0.2">
      <c r="A456" s="72"/>
      <c r="B456" s="72"/>
      <c r="C456" s="72"/>
    </row>
    <row r="457" spans="1:3" x14ac:dyDescent="0.2">
      <c r="A457" s="72"/>
      <c r="B457" s="72"/>
      <c r="C457" s="72"/>
    </row>
    <row r="458" spans="1:3" x14ac:dyDescent="0.2">
      <c r="A458" s="72"/>
      <c r="B458" s="72"/>
      <c r="C458" s="72"/>
    </row>
    <row r="459" spans="1:3" x14ac:dyDescent="0.2">
      <c r="A459" s="72"/>
      <c r="B459" s="72"/>
      <c r="C459" s="72"/>
    </row>
    <row r="460" spans="1:3" x14ac:dyDescent="0.2">
      <c r="A460" s="72"/>
      <c r="B460" s="72"/>
      <c r="C460" s="72"/>
    </row>
    <row r="461" spans="1:3" x14ac:dyDescent="0.2">
      <c r="A461" s="72"/>
      <c r="B461" s="72"/>
      <c r="C461" s="72"/>
    </row>
    <row r="462" spans="1:3" x14ac:dyDescent="0.2">
      <c r="A462" s="72"/>
      <c r="B462" s="72"/>
      <c r="C462" s="72"/>
    </row>
    <row r="463" spans="1:3" x14ac:dyDescent="0.2">
      <c r="A463" s="72"/>
      <c r="B463" s="72"/>
      <c r="C463" s="72"/>
    </row>
    <row r="464" spans="1:3" x14ac:dyDescent="0.2">
      <c r="A464" s="72"/>
      <c r="B464" s="72"/>
      <c r="C464" s="72"/>
    </row>
    <row r="465" spans="1:8" x14ac:dyDescent="0.2">
      <c r="A465" s="72"/>
      <c r="B465" s="72"/>
      <c r="C465" s="72"/>
    </row>
    <row r="466" spans="1:8" x14ac:dyDescent="0.2">
      <c r="A466" s="72"/>
      <c r="B466" s="72"/>
      <c r="C466" s="72"/>
    </row>
    <row r="467" spans="1:8" x14ac:dyDescent="0.2">
      <c r="A467" s="72"/>
      <c r="B467" s="72"/>
      <c r="C467" s="72"/>
    </row>
    <row r="468" spans="1:8" x14ac:dyDescent="0.2">
      <c r="A468" s="72"/>
      <c r="B468" s="72"/>
      <c r="C468" s="72"/>
    </row>
    <row r="469" spans="1:8" x14ac:dyDescent="0.2">
      <c r="A469" s="1"/>
      <c r="B469" s="1"/>
      <c r="C469" s="1"/>
      <c r="E469" s="1"/>
      <c r="F469" s="1"/>
      <c r="G469" s="1"/>
      <c r="H469" s="1"/>
    </row>
    <row r="470" spans="1:8" x14ac:dyDescent="0.2">
      <c r="A470" s="1"/>
      <c r="B470" s="1"/>
      <c r="C470" s="1"/>
      <c r="E470" s="1"/>
      <c r="F470" s="1"/>
      <c r="G470" s="1"/>
      <c r="H470" s="1"/>
    </row>
    <row r="471" spans="1:8" x14ac:dyDescent="0.2">
      <c r="A471" s="1"/>
      <c r="B471" s="1"/>
      <c r="C471" s="1"/>
      <c r="E471" s="1"/>
      <c r="F471" s="1"/>
      <c r="G471" s="1"/>
      <c r="H471" s="1"/>
    </row>
    <row r="472" spans="1:8" x14ac:dyDescent="0.2">
      <c r="A472" s="1"/>
      <c r="B472" s="1"/>
      <c r="C472" s="1"/>
      <c r="E472" s="1"/>
      <c r="F472" s="1"/>
      <c r="G472" s="1"/>
      <c r="H472" s="1"/>
    </row>
    <row r="473" spans="1:8" x14ac:dyDescent="0.2">
      <c r="A473" s="1"/>
      <c r="B473" s="1"/>
      <c r="C473" s="1"/>
      <c r="E473" s="1"/>
      <c r="F473" s="1"/>
      <c r="G473" s="1"/>
      <c r="H473" s="1"/>
    </row>
    <row r="474" spans="1:8" x14ac:dyDescent="0.2">
      <c r="A474" s="1"/>
      <c r="B474" s="1"/>
      <c r="C474" s="1"/>
      <c r="E474" s="1"/>
      <c r="F474" s="1"/>
      <c r="G474" s="1"/>
      <c r="H474" s="1"/>
    </row>
    <row r="475" spans="1:8" x14ac:dyDescent="0.2">
      <c r="A475" s="1"/>
      <c r="B475" s="1"/>
      <c r="C475" s="1"/>
      <c r="E475" s="1"/>
      <c r="F475" s="1"/>
      <c r="G475" s="1"/>
      <c r="H475" s="1"/>
    </row>
    <row r="476" spans="1:8" x14ac:dyDescent="0.2">
      <c r="A476" s="1"/>
      <c r="B476" s="1"/>
      <c r="C476" s="1"/>
      <c r="E476" s="1"/>
      <c r="F476" s="1"/>
      <c r="G476" s="1"/>
      <c r="H476" s="1"/>
    </row>
    <row r="477" spans="1:8" x14ac:dyDescent="0.2">
      <c r="A477" s="1"/>
      <c r="B477" s="1"/>
      <c r="C477" s="1"/>
      <c r="E477" s="1"/>
      <c r="F477" s="1"/>
      <c r="G477" s="1"/>
      <c r="H477" s="1"/>
    </row>
    <row r="478" spans="1:8" x14ac:dyDescent="0.2">
      <c r="A478" s="1"/>
      <c r="B478" s="1"/>
      <c r="C478" s="1"/>
      <c r="E478" s="1"/>
      <c r="F478" s="1"/>
      <c r="G478" s="1"/>
      <c r="H478" s="1"/>
    </row>
    <row r="479" spans="1:8" x14ac:dyDescent="0.2">
      <c r="A479" s="1"/>
      <c r="B479" s="1"/>
      <c r="C479" s="1"/>
      <c r="E479" s="1"/>
      <c r="F479" s="1"/>
      <c r="G479" s="1"/>
      <c r="H479" s="1"/>
    </row>
    <row r="480" spans="1:8" x14ac:dyDescent="0.2">
      <c r="A480" s="1"/>
      <c r="B480" s="1"/>
      <c r="C480" s="1"/>
      <c r="E480" s="1"/>
      <c r="F480" s="1"/>
      <c r="G480" s="1"/>
      <c r="H480" s="1"/>
    </row>
    <row r="481" spans="1:8" x14ac:dyDescent="0.2">
      <c r="A481" s="1"/>
      <c r="B481" s="1"/>
      <c r="C481" s="1"/>
      <c r="E481" s="1"/>
      <c r="F481" s="1"/>
      <c r="G481" s="1"/>
      <c r="H481" s="1"/>
    </row>
    <row r="482" spans="1:8" x14ac:dyDescent="0.2">
      <c r="A482" s="1"/>
      <c r="B482" s="1"/>
      <c r="C482" s="1"/>
      <c r="E482" s="1"/>
      <c r="F482" s="1"/>
      <c r="G482" s="1"/>
      <c r="H482" s="1"/>
    </row>
    <row r="483" spans="1:8" x14ac:dyDescent="0.2">
      <c r="A483" s="1"/>
      <c r="B483" s="1"/>
      <c r="C483" s="1"/>
      <c r="E483" s="1"/>
      <c r="F483" s="1"/>
      <c r="G483" s="1"/>
      <c r="H483" s="1"/>
    </row>
    <row r="484" spans="1:8" x14ac:dyDescent="0.2">
      <c r="A484" s="1"/>
      <c r="B484" s="1"/>
      <c r="C484" s="1"/>
      <c r="E484" s="1"/>
      <c r="F484" s="1"/>
      <c r="G484" s="1"/>
      <c r="H484" s="1"/>
    </row>
    <row r="485" spans="1:8" x14ac:dyDescent="0.2">
      <c r="A485" s="1"/>
      <c r="B485" s="1"/>
      <c r="C485" s="1"/>
      <c r="E485" s="1"/>
      <c r="F485" s="1"/>
      <c r="G485" s="1"/>
      <c r="H485" s="1"/>
    </row>
    <row r="486" spans="1:8" x14ac:dyDescent="0.2">
      <c r="A486" s="1"/>
      <c r="B486" s="1"/>
      <c r="C486" s="1"/>
      <c r="E486" s="1"/>
      <c r="F486" s="1"/>
      <c r="G486" s="1"/>
      <c r="H486" s="1"/>
    </row>
    <row r="487" spans="1:8" x14ac:dyDescent="0.2">
      <c r="A487" s="1"/>
      <c r="B487" s="1"/>
      <c r="C487" s="1"/>
      <c r="E487" s="1"/>
      <c r="F487" s="1"/>
      <c r="G487" s="1"/>
      <c r="H487" s="1"/>
    </row>
    <row r="488" spans="1:8" x14ac:dyDescent="0.2">
      <c r="A488" s="1"/>
      <c r="B488" s="1"/>
      <c r="C488" s="1"/>
      <c r="E488" s="1"/>
      <c r="F488" s="1"/>
      <c r="G488" s="1"/>
      <c r="H488" s="1"/>
    </row>
    <row r="489" spans="1:8" x14ac:dyDescent="0.2">
      <c r="A489" s="1"/>
      <c r="B489" s="1"/>
      <c r="C489" s="1"/>
      <c r="E489" s="1"/>
      <c r="F489" s="1"/>
      <c r="G489" s="1"/>
      <c r="H489" s="1"/>
    </row>
    <row r="490" spans="1:8" x14ac:dyDescent="0.2">
      <c r="A490" s="1"/>
      <c r="B490" s="1"/>
      <c r="C490" s="1"/>
      <c r="E490" s="1"/>
      <c r="F490" s="1"/>
      <c r="G490" s="1"/>
      <c r="H490" s="1"/>
    </row>
    <row r="491" spans="1:8" x14ac:dyDescent="0.2">
      <c r="A491" s="1"/>
      <c r="B491" s="1"/>
      <c r="C491" s="1"/>
      <c r="E491" s="1"/>
      <c r="F491" s="1"/>
      <c r="G491" s="1"/>
      <c r="H491" s="1"/>
    </row>
    <row r="492" spans="1:8" x14ac:dyDescent="0.2">
      <c r="A492" s="1"/>
      <c r="B492" s="1"/>
      <c r="C492" s="1"/>
      <c r="E492" s="1"/>
      <c r="F492" s="1"/>
      <c r="G492" s="1"/>
      <c r="H492" s="1"/>
    </row>
    <row r="493" spans="1:8" x14ac:dyDescent="0.2">
      <c r="A493" s="1"/>
      <c r="B493" s="1"/>
      <c r="C493" s="1"/>
      <c r="E493" s="1"/>
      <c r="F493" s="1"/>
      <c r="G493" s="1"/>
      <c r="H493" s="1"/>
    </row>
    <row r="494" spans="1:8" x14ac:dyDescent="0.2">
      <c r="A494" s="1"/>
      <c r="B494" s="1"/>
      <c r="C494" s="1"/>
      <c r="E494" s="1"/>
      <c r="F494" s="1"/>
      <c r="G494" s="1"/>
      <c r="H494" s="1"/>
    </row>
    <row r="495" spans="1:8" x14ac:dyDescent="0.2">
      <c r="A495" s="1"/>
      <c r="B495" s="1"/>
      <c r="C495" s="1"/>
      <c r="E495" s="1"/>
      <c r="F495" s="1"/>
      <c r="G495" s="1"/>
      <c r="H495" s="1"/>
    </row>
    <row r="496" spans="1:8" x14ac:dyDescent="0.2">
      <c r="A496" s="1"/>
      <c r="B496" s="1"/>
      <c r="C496" s="1"/>
      <c r="E496" s="1"/>
      <c r="F496" s="1"/>
      <c r="G496" s="1"/>
      <c r="H496" s="1"/>
    </row>
    <row r="497" spans="1:8" x14ac:dyDescent="0.2">
      <c r="A497" s="1"/>
      <c r="B497" s="1"/>
      <c r="C497" s="1"/>
      <c r="E497" s="1"/>
      <c r="F497" s="1"/>
      <c r="G497" s="1"/>
      <c r="H497" s="1"/>
    </row>
    <row r="498" spans="1:8" x14ac:dyDescent="0.2">
      <c r="A498" s="1"/>
      <c r="B498" s="1"/>
      <c r="C498" s="1"/>
      <c r="E498" s="1"/>
      <c r="F498" s="1"/>
      <c r="G498" s="1"/>
      <c r="H498" s="1"/>
    </row>
    <row r="499" spans="1:8" x14ac:dyDescent="0.2">
      <c r="A499" s="1"/>
      <c r="B499" s="1"/>
      <c r="C499" s="1"/>
      <c r="E499" s="1"/>
      <c r="F499" s="1"/>
      <c r="G499" s="1"/>
      <c r="H499" s="1"/>
    </row>
    <row r="500" spans="1:8" x14ac:dyDescent="0.2">
      <c r="A500" s="1"/>
      <c r="B500" s="1"/>
      <c r="C500" s="1"/>
      <c r="E500" s="1"/>
      <c r="F500" s="1"/>
      <c r="G500" s="1"/>
      <c r="H500" s="1"/>
    </row>
    <row r="501" spans="1:8" x14ac:dyDescent="0.2">
      <c r="A501" s="1"/>
      <c r="B501" s="1"/>
      <c r="C501" s="1"/>
      <c r="E501" s="1"/>
      <c r="F501" s="1"/>
      <c r="G501" s="1"/>
      <c r="H501" s="1"/>
    </row>
    <row r="502" spans="1:8" x14ac:dyDescent="0.2">
      <c r="A502" s="1"/>
      <c r="B502" s="1"/>
      <c r="C502" s="1"/>
      <c r="E502" s="1"/>
      <c r="F502" s="1"/>
      <c r="G502" s="1"/>
      <c r="H502" s="1"/>
    </row>
    <row r="503" spans="1:8" x14ac:dyDescent="0.2">
      <c r="A503" s="1"/>
      <c r="B503" s="1"/>
      <c r="C503" s="1"/>
      <c r="E503" s="1"/>
      <c r="F503" s="1"/>
      <c r="G503" s="1"/>
      <c r="H503" s="1"/>
    </row>
    <row r="504" spans="1:8" x14ac:dyDescent="0.2">
      <c r="A504" s="1"/>
      <c r="B504" s="1"/>
      <c r="C504" s="1"/>
      <c r="E504" s="1"/>
      <c r="F504" s="1"/>
      <c r="G504" s="1"/>
      <c r="H504" s="1"/>
    </row>
    <row r="505" spans="1:8" x14ac:dyDescent="0.2">
      <c r="A505" s="1"/>
      <c r="B505" s="1"/>
      <c r="C505" s="1"/>
      <c r="E505" s="1"/>
      <c r="F505" s="1"/>
      <c r="G505" s="1"/>
      <c r="H505" s="1"/>
    </row>
    <row r="506" spans="1:8" x14ac:dyDescent="0.2">
      <c r="A506" s="1"/>
      <c r="B506" s="1"/>
      <c r="C506" s="1"/>
      <c r="E506" s="1"/>
      <c r="F506" s="1"/>
      <c r="G506" s="1"/>
      <c r="H506" s="1"/>
    </row>
    <row r="507" spans="1:8" x14ac:dyDescent="0.2">
      <c r="A507" s="1"/>
      <c r="B507" s="1"/>
      <c r="C507" s="1"/>
      <c r="E507" s="1"/>
      <c r="F507" s="1"/>
      <c r="G507" s="1"/>
      <c r="H507" s="1"/>
    </row>
    <row r="508" spans="1:8" x14ac:dyDescent="0.2">
      <c r="A508" s="1"/>
      <c r="B508" s="1"/>
      <c r="C508" s="1"/>
      <c r="E508" s="1"/>
      <c r="F508" s="1"/>
      <c r="G508" s="1"/>
      <c r="H508" s="1"/>
    </row>
    <row r="509" spans="1:8" x14ac:dyDescent="0.2">
      <c r="A509" s="1"/>
      <c r="B509" s="1"/>
      <c r="C509" s="1"/>
      <c r="E509" s="1"/>
      <c r="F509" s="1"/>
      <c r="G509" s="1"/>
      <c r="H509" s="1"/>
    </row>
    <row r="510" spans="1:8" x14ac:dyDescent="0.2">
      <c r="A510" s="1"/>
      <c r="B510" s="1"/>
      <c r="C510" s="1"/>
      <c r="E510" s="1"/>
      <c r="F510" s="1"/>
      <c r="G510" s="1"/>
      <c r="H510" s="1"/>
    </row>
    <row r="511" spans="1:8" x14ac:dyDescent="0.2">
      <c r="A511" s="1"/>
      <c r="B511" s="1"/>
      <c r="C511" s="1"/>
      <c r="E511" s="1"/>
      <c r="F511" s="1"/>
      <c r="G511" s="1"/>
      <c r="H511" s="1"/>
    </row>
    <row r="512" spans="1:8" x14ac:dyDescent="0.2">
      <c r="A512" s="1"/>
      <c r="B512" s="1"/>
      <c r="C512" s="1"/>
      <c r="E512" s="1"/>
      <c r="F512" s="1"/>
      <c r="G512" s="1"/>
      <c r="H512" s="1"/>
    </row>
    <row r="513" spans="1:8" x14ac:dyDescent="0.2">
      <c r="A513" s="1"/>
      <c r="B513" s="1"/>
      <c r="C513" s="1"/>
      <c r="E513" s="1"/>
      <c r="F513" s="1"/>
      <c r="G513" s="1"/>
      <c r="H513" s="1"/>
    </row>
    <row r="514" spans="1:8" x14ac:dyDescent="0.2">
      <c r="A514" s="1"/>
      <c r="B514" s="1"/>
      <c r="C514" s="1"/>
      <c r="E514" s="1"/>
      <c r="F514" s="1"/>
      <c r="G514" s="1"/>
      <c r="H514" s="1"/>
    </row>
    <row r="515" spans="1:8" x14ac:dyDescent="0.2">
      <c r="A515" s="1"/>
      <c r="B515" s="1"/>
      <c r="C515" s="1"/>
      <c r="E515" s="1"/>
      <c r="F515" s="1"/>
      <c r="G515" s="1"/>
      <c r="H515" s="1"/>
    </row>
    <row r="516" spans="1:8" x14ac:dyDescent="0.2">
      <c r="A516" s="1"/>
      <c r="B516" s="1"/>
      <c r="C516" s="1"/>
      <c r="E516" s="1"/>
      <c r="F516" s="1"/>
      <c r="G516" s="1"/>
      <c r="H516" s="1"/>
    </row>
    <row r="517" spans="1:8" x14ac:dyDescent="0.2">
      <c r="A517" s="1"/>
      <c r="B517" s="1"/>
      <c r="C517" s="1"/>
      <c r="E517" s="1"/>
      <c r="F517" s="1"/>
      <c r="G517" s="1"/>
      <c r="H517" s="1"/>
    </row>
    <row r="518" spans="1:8" x14ac:dyDescent="0.2">
      <c r="A518" s="1"/>
      <c r="B518" s="1"/>
      <c r="C518" s="1"/>
      <c r="E518" s="1"/>
      <c r="F518" s="1"/>
      <c r="G518" s="1"/>
      <c r="H518" s="1"/>
    </row>
    <row r="519" spans="1:8" x14ac:dyDescent="0.2">
      <c r="A519" s="1"/>
      <c r="B519" s="1"/>
      <c r="C519" s="1"/>
      <c r="E519" s="1"/>
      <c r="F519" s="1"/>
      <c r="G519" s="1"/>
      <c r="H519" s="1"/>
    </row>
    <row r="520" spans="1:8" x14ac:dyDescent="0.2">
      <c r="A520" s="1"/>
      <c r="B520" s="1"/>
      <c r="C520" s="1"/>
      <c r="E520" s="1"/>
      <c r="F520" s="1"/>
      <c r="G520" s="1"/>
      <c r="H520" s="1"/>
    </row>
    <row r="521" spans="1:8" x14ac:dyDescent="0.2">
      <c r="A521" s="1"/>
      <c r="B521" s="1"/>
      <c r="C521" s="1"/>
      <c r="E521" s="1"/>
      <c r="F521" s="1"/>
      <c r="G521" s="1"/>
      <c r="H521" s="1"/>
    </row>
    <row r="522" spans="1:8" x14ac:dyDescent="0.2">
      <c r="A522" s="1"/>
      <c r="B522" s="1"/>
      <c r="C522" s="1"/>
      <c r="E522" s="1"/>
      <c r="F522" s="1"/>
      <c r="G522" s="1"/>
      <c r="H522" s="1"/>
    </row>
    <row r="523" spans="1:8" x14ac:dyDescent="0.2">
      <c r="A523" s="1"/>
      <c r="B523" s="1"/>
      <c r="C523" s="1"/>
      <c r="E523" s="1"/>
      <c r="F523" s="1"/>
      <c r="G523" s="1"/>
      <c r="H523" s="1"/>
    </row>
    <row r="524" spans="1:8" x14ac:dyDescent="0.2">
      <c r="A524" s="1"/>
      <c r="B524" s="1"/>
      <c r="C524" s="1"/>
      <c r="E524" s="1"/>
      <c r="F524" s="1"/>
      <c r="G524" s="1"/>
      <c r="H524" s="1"/>
    </row>
    <row r="525" spans="1:8" x14ac:dyDescent="0.2">
      <c r="A525" s="1"/>
      <c r="B525" s="1"/>
      <c r="C525" s="1"/>
      <c r="E525" s="1"/>
      <c r="F525" s="1"/>
      <c r="G525" s="1"/>
      <c r="H525" s="1"/>
    </row>
    <row r="526" spans="1:8" x14ac:dyDescent="0.2">
      <c r="A526" s="1"/>
      <c r="B526" s="1"/>
      <c r="C526" s="1"/>
      <c r="E526" s="1"/>
      <c r="F526" s="1"/>
      <c r="G526" s="1"/>
      <c r="H526" s="1"/>
    </row>
    <row r="527" spans="1:8" x14ac:dyDescent="0.2">
      <c r="A527" s="1"/>
      <c r="B527" s="1"/>
      <c r="C527" s="1"/>
      <c r="E527" s="1"/>
      <c r="F527" s="1"/>
      <c r="G527" s="1"/>
      <c r="H527" s="1"/>
    </row>
    <row r="528" spans="1:8" x14ac:dyDescent="0.2">
      <c r="A528" s="1"/>
      <c r="B528" s="1"/>
      <c r="C528" s="1"/>
      <c r="E528" s="1"/>
      <c r="F528" s="1"/>
      <c r="G528" s="1"/>
      <c r="H528" s="1"/>
    </row>
    <row r="529" spans="1:8" x14ac:dyDescent="0.2">
      <c r="A529" s="1"/>
      <c r="B529" s="1"/>
      <c r="C529" s="1"/>
      <c r="E529" s="1"/>
      <c r="F529" s="1"/>
      <c r="G529" s="1"/>
      <c r="H529" s="1"/>
    </row>
    <row r="530" spans="1:8" x14ac:dyDescent="0.2">
      <c r="A530" s="1"/>
      <c r="B530" s="1"/>
      <c r="C530" s="1"/>
      <c r="E530" s="1"/>
      <c r="F530" s="1"/>
      <c r="G530" s="1"/>
      <c r="H530" s="1"/>
    </row>
    <row r="531" spans="1:8" x14ac:dyDescent="0.2">
      <c r="A531" s="1"/>
      <c r="B531" s="1"/>
      <c r="C531" s="1"/>
      <c r="E531" s="1"/>
      <c r="F531" s="1"/>
      <c r="G531" s="1"/>
      <c r="H531" s="1"/>
    </row>
    <row r="532" spans="1:8" x14ac:dyDescent="0.2">
      <c r="A532" s="1"/>
      <c r="B532" s="1"/>
      <c r="C532" s="1"/>
      <c r="E532" s="1"/>
      <c r="F532" s="1"/>
      <c r="G532" s="1"/>
      <c r="H532" s="1"/>
    </row>
    <row r="533" spans="1:8" x14ac:dyDescent="0.2">
      <c r="A533" s="1"/>
      <c r="B533" s="1"/>
      <c r="C533" s="1"/>
      <c r="E533" s="1"/>
      <c r="F533" s="1"/>
      <c r="G533" s="1"/>
      <c r="H533" s="1"/>
    </row>
    <row r="534" spans="1:8" x14ac:dyDescent="0.2">
      <c r="A534" s="1"/>
      <c r="B534" s="1"/>
      <c r="C534" s="1"/>
      <c r="E534" s="1"/>
      <c r="F534" s="1"/>
      <c r="G534" s="1"/>
      <c r="H534" s="1"/>
    </row>
    <row r="535" spans="1:8" x14ac:dyDescent="0.2">
      <c r="A535" s="1"/>
      <c r="B535" s="1"/>
      <c r="C535" s="1"/>
      <c r="E535" s="1"/>
      <c r="F535" s="1"/>
      <c r="G535" s="1"/>
      <c r="H535" s="1"/>
    </row>
    <row r="536" spans="1:8" x14ac:dyDescent="0.2">
      <c r="A536" s="1"/>
      <c r="B536" s="1"/>
      <c r="C536" s="1"/>
      <c r="E536" s="1"/>
      <c r="F536" s="1"/>
      <c r="G536" s="1"/>
      <c r="H536" s="1"/>
    </row>
    <row r="537" spans="1:8" x14ac:dyDescent="0.2">
      <c r="A537" s="1"/>
      <c r="B537" s="1"/>
      <c r="C537" s="1"/>
      <c r="E537" s="1"/>
      <c r="F537" s="1"/>
      <c r="G537" s="1"/>
      <c r="H537" s="1"/>
    </row>
    <row r="538" spans="1:8" x14ac:dyDescent="0.2">
      <c r="A538" s="1"/>
      <c r="B538" s="1"/>
      <c r="C538" s="1"/>
      <c r="E538" s="1"/>
      <c r="F538" s="1"/>
      <c r="G538" s="1"/>
      <c r="H538" s="1"/>
    </row>
    <row r="539" spans="1:8" x14ac:dyDescent="0.2">
      <c r="A539" s="1"/>
      <c r="B539" s="1"/>
      <c r="C539" s="1"/>
      <c r="E539" s="1"/>
      <c r="F539" s="1"/>
      <c r="G539" s="1"/>
      <c r="H539" s="1"/>
    </row>
    <row r="540" spans="1:8" x14ac:dyDescent="0.2">
      <c r="A540" s="1"/>
      <c r="B540" s="1"/>
      <c r="C540" s="1"/>
      <c r="E540" s="1"/>
      <c r="F540" s="1"/>
      <c r="G540" s="1"/>
      <c r="H540" s="1"/>
    </row>
    <row r="541" spans="1:8" x14ac:dyDescent="0.2">
      <c r="A541" s="1"/>
      <c r="B541" s="1"/>
      <c r="C541" s="1"/>
      <c r="E541" s="1"/>
      <c r="F541" s="1"/>
      <c r="G541" s="1"/>
      <c r="H541" s="1"/>
    </row>
    <row r="542" spans="1:8" x14ac:dyDescent="0.2">
      <c r="A542" s="1"/>
      <c r="B542" s="1"/>
      <c r="C542" s="1"/>
      <c r="E542" s="1"/>
      <c r="F542" s="1"/>
      <c r="G542" s="1"/>
      <c r="H542" s="1"/>
    </row>
    <row r="543" spans="1:8" x14ac:dyDescent="0.2">
      <c r="A543" s="1"/>
      <c r="B543" s="1"/>
      <c r="C543" s="1"/>
      <c r="D543" s="1"/>
      <c r="E543" s="1"/>
      <c r="F543" s="1"/>
      <c r="G543" s="1"/>
      <c r="H543" s="1"/>
    </row>
    <row r="544" spans="1:8" x14ac:dyDescent="0.2">
      <c r="A544" s="1"/>
      <c r="B544" s="1"/>
      <c r="C544" s="1"/>
      <c r="D544" s="1"/>
      <c r="E544" s="1"/>
      <c r="F544" s="1"/>
      <c r="G544" s="1"/>
      <c r="H544" s="1"/>
    </row>
    <row r="545" spans="1:8" x14ac:dyDescent="0.2">
      <c r="A545" s="1"/>
      <c r="B545" s="1"/>
      <c r="C545" s="1"/>
      <c r="D545" s="1"/>
      <c r="E545" s="1"/>
      <c r="F545" s="1"/>
      <c r="G545" s="1"/>
      <c r="H545" s="1"/>
    </row>
    <row r="546" spans="1:8" x14ac:dyDescent="0.2">
      <c r="A546" s="1"/>
      <c r="B546" s="1"/>
      <c r="C546" s="1"/>
      <c r="D546" s="1"/>
      <c r="E546" s="1"/>
      <c r="F546" s="1"/>
      <c r="G546" s="1"/>
      <c r="H546" s="1"/>
    </row>
    <row r="547" spans="1:8" x14ac:dyDescent="0.2">
      <c r="A547" s="1"/>
      <c r="B547" s="1"/>
      <c r="C547" s="1"/>
      <c r="E547" s="1"/>
      <c r="F547" s="1"/>
      <c r="G547" s="1"/>
      <c r="H547" s="1"/>
    </row>
    <row r="548" spans="1:8" x14ac:dyDescent="0.2">
      <c r="A548" s="1"/>
      <c r="B548" s="1"/>
      <c r="C548" s="1"/>
      <c r="E548" s="1"/>
      <c r="F548" s="1"/>
      <c r="G548" s="1"/>
      <c r="H548" s="1"/>
    </row>
    <row r="549" spans="1:8" x14ac:dyDescent="0.2">
      <c r="A549" s="1"/>
      <c r="B549" s="1"/>
      <c r="C549" s="1"/>
      <c r="E549" s="1"/>
      <c r="F549" s="1"/>
      <c r="G549" s="1"/>
      <c r="H549" s="1"/>
    </row>
    <row r="550" spans="1:8" x14ac:dyDescent="0.2">
      <c r="A550" s="1"/>
      <c r="B550" s="1"/>
      <c r="C550" s="1"/>
      <c r="E550" s="1"/>
      <c r="F550" s="1"/>
      <c r="G550" s="1"/>
      <c r="H550" s="1"/>
    </row>
    <row r="551" spans="1:8" x14ac:dyDescent="0.2">
      <c r="A551" s="1"/>
      <c r="B551" s="1"/>
      <c r="C551" s="1"/>
      <c r="E551" s="1"/>
      <c r="F551" s="1"/>
      <c r="G551" s="1"/>
      <c r="H551" s="1"/>
    </row>
    <row r="552" spans="1:8" x14ac:dyDescent="0.2">
      <c r="A552" s="1"/>
      <c r="B552" s="1"/>
      <c r="C552" s="1"/>
      <c r="E552" s="1"/>
      <c r="F552" s="1"/>
      <c r="G552" s="1"/>
      <c r="H552" s="1"/>
    </row>
    <row r="553" spans="1:8" x14ac:dyDescent="0.2">
      <c r="A553" s="1"/>
      <c r="B553" s="1"/>
      <c r="C553" s="1"/>
      <c r="E553" s="1"/>
      <c r="F553" s="1"/>
      <c r="G553" s="1"/>
      <c r="H553" s="1"/>
    </row>
    <row r="554" spans="1:8" x14ac:dyDescent="0.2">
      <c r="A554" s="1"/>
      <c r="B554" s="1"/>
      <c r="C554" s="1"/>
      <c r="E554" s="1"/>
      <c r="F554" s="1"/>
      <c r="G554" s="1"/>
      <c r="H554" s="1"/>
    </row>
    <row r="555" spans="1:8" x14ac:dyDescent="0.2">
      <c r="A555" s="1"/>
      <c r="B555" s="1"/>
      <c r="C555" s="1"/>
      <c r="E555" s="1"/>
      <c r="F555" s="1"/>
      <c r="G555" s="1"/>
      <c r="H555" s="1"/>
    </row>
    <row r="556" spans="1:8" x14ac:dyDescent="0.2">
      <c r="A556" s="1"/>
      <c r="B556" s="1"/>
      <c r="C556" s="1"/>
      <c r="E556" s="1"/>
      <c r="F556" s="1"/>
      <c r="G556" s="1"/>
      <c r="H556" s="1"/>
    </row>
    <row r="557" spans="1:8" x14ac:dyDescent="0.2">
      <c r="A557" s="1"/>
      <c r="B557" s="1"/>
      <c r="C557" s="1"/>
      <c r="E557" s="1"/>
      <c r="F557" s="1"/>
      <c r="G557" s="1"/>
      <c r="H557" s="1"/>
    </row>
    <row r="558" spans="1:8" x14ac:dyDescent="0.2">
      <c r="A558" s="1"/>
      <c r="B558" s="1"/>
      <c r="C558" s="1"/>
      <c r="E558" s="1"/>
      <c r="F558" s="1"/>
      <c r="G558" s="1"/>
      <c r="H558" s="1"/>
    </row>
    <row r="559" spans="1:8" x14ac:dyDescent="0.2">
      <c r="A559" s="1"/>
      <c r="B559" s="1"/>
      <c r="C559" s="1"/>
      <c r="E559" s="1"/>
      <c r="F559" s="1"/>
      <c r="G559" s="1"/>
      <c r="H559" s="1"/>
    </row>
    <row r="560" spans="1:8" x14ac:dyDescent="0.2">
      <c r="A560" s="1"/>
      <c r="B560" s="1"/>
      <c r="C560" s="1"/>
      <c r="E560" s="1"/>
      <c r="F560" s="1"/>
      <c r="G560" s="1"/>
      <c r="H560" s="1"/>
    </row>
    <row r="561" spans="1:8" x14ac:dyDescent="0.2">
      <c r="A561" s="1"/>
      <c r="B561" s="1"/>
      <c r="C561" s="1"/>
      <c r="E561" s="1"/>
      <c r="F561" s="1"/>
      <c r="G561" s="1"/>
      <c r="H561" s="1"/>
    </row>
    <row r="562" spans="1:8" x14ac:dyDescent="0.2">
      <c r="A562" s="1"/>
      <c r="B562" s="1"/>
      <c r="C562" s="1"/>
      <c r="E562" s="1"/>
      <c r="F562" s="1"/>
      <c r="G562" s="1"/>
      <c r="H562" s="1"/>
    </row>
    <row r="563" spans="1:8" x14ac:dyDescent="0.2">
      <c r="A563" s="1"/>
      <c r="B563" s="1"/>
      <c r="C563" s="1"/>
      <c r="E563" s="1"/>
      <c r="F563" s="1"/>
      <c r="G563" s="1"/>
      <c r="H563" s="1"/>
    </row>
    <row r="564" spans="1:8" x14ac:dyDescent="0.2">
      <c r="A564" s="1"/>
      <c r="B564" s="1"/>
      <c r="C564" s="1"/>
      <c r="E564" s="1"/>
      <c r="F564" s="1"/>
      <c r="G564" s="1"/>
      <c r="H564" s="1"/>
    </row>
    <row r="565" spans="1:8" x14ac:dyDescent="0.2">
      <c r="A565" s="1"/>
      <c r="B565" s="1"/>
      <c r="C565" s="1"/>
      <c r="E565" s="1"/>
      <c r="F565" s="1"/>
      <c r="G565" s="1"/>
      <c r="H565" s="1"/>
    </row>
    <row r="566" spans="1:8" x14ac:dyDescent="0.2">
      <c r="A566" s="1"/>
      <c r="B566" s="1"/>
      <c r="C566" s="1"/>
      <c r="E566" s="1"/>
      <c r="F566" s="1"/>
      <c r="G566" s="1"/>
      <c r="H566" s="1"/>
    </row>
    <row r="567" spans="1:8" x14ac:dyDescent="0.2">
      <c r="A567" s="1"/>
      <c r="B567" s="1"/>
      <c r="C567" s="1"/>
      <c r="E567" s="1"/>
      <c r="F567" s="1"/>
      <c r="G567" s="1"/>
      <c r="H567" s="1"/>
    </row>
    <row r="568" spans="1:8" x14ac:dyDescent="0.2">
      <c r="A568" s="1"/>
      <c r="B568" s="1"/>
      <c r="C568" s="1"/>
      <c r="E568" s="1"/>
      <c r="F568" s="1"/>
      <c r="G568" s="1"/>
      <c r="H568" s="1"/>
    </row>
    <row r="569" spans="1:8" x14ac:dyDescent="0.2">
      <c r="A569" s="1"/>
      <c r="B569" s="1"/>
      <c r="C569" s="1"/>
      <c r="E569" s="1"/>
      <c r="F569" s="1"/>
      <c r="G569" s="1"/>
      <c r="H569" s="1"/>
    </row>
    <row r="570" spans="1:8" x14ac:dyDescent="0.2">
      <c r="A570" s="1"/>
      <c r="B570" s="1"/>
      <c r="C570" s="1"/>
      <c r="E570" s="1"/>
      <c r="F570" s="1"/>
      <c r="G570" s="1"/>
      <c r="H570" s="1"/>
    </row>
    <row r="571" spans="1:8" x14ac:dyDescent="0.2">
      <c r="A571" s="1"/>
      <c r="B571" s="1"/>
      <c r="C571" s="1"/>
      <c r="E571" s="1"/>
      <c r="F571" s="1"/>
      <c r="G571" s="1"/>
      <c r="H571" s="1"/>
    </row>
    <row r="572" spans="1:8" x14ac:dyDescent="0.2">
      <c r="A572" s="1"/>
      <c r="B572" s="1"/>
      <c r="C572" s="1"/>
      <c r="E572" s="1"/>
      <c r="F572" s="1"/>
      <c r="G572" s="1"/>
      <c r="H572" s="1"/>
    </row>
    <row r="573" spans="1:8" x14ac:dyDescent="0.2">
      <c r="A573" s="1"/>
      <c r="B573" s="1"/>
      <c r="C573" s="1"/>
      <c r="E573" s="1"/>
      <c r="F573" s="1"/>
      <c r="G573" s="1"/>
      <c r="H573" s="1"/>
    </row>
    <row r="574" spans="1:8" x14ac:dyDescent="0.2">
      <c r="A574" s="1"/>
      <c r="B574" s="1"/>
      <c r="C574" s="1"/>
      <c r="E574" s="1"/>
      <c r="F574" s="1"/>
      <c r="G574" s="1"/>
      <c r="H574" s="1"/>
    </row>
    <row r="575" spans="1:8" x14ac:dyDescent="0.2">
      <c r="A575" s="1"/>
      <c r="B575" s="1"/>
      <c r="C575" s="1"/>
      <c r="E575" s="1"/>
      <c r="F575" s="1"/>
      <c r="G575" s="1"/>
      <c r="H575" s="1"/>
    </row>
    <row r="576" spans="1:8" x14ac:dyDescent="0.2">
      <c r="A576" s="1"/>
      <c r="B576" s="1"/>
      <c r="C576" s="1"/>
      <c r="E576" s="1"/>
      <c r="F576" s="1"/>
      <c r="G576" s="1"/>
      <c r="H576" s="1"/>
    </row>
    <row r="577" spans="1:8" x14ac:dyDescent="0.2">
      <c r="A577" s="1"/>
      <c r="B577" s="1"/>
      <c r="C577" s="1"/>
      <c r="E577" s="1"/>
      <c r="F577" s="1"/>
      <c r="G577" s="1"/>
      <c r="H577" s="1"/>
    </row>
    <row r="578" spans="1:8" x14ac:dyDescent="0.2">
      <c r="A578" s="1"/>
      <c r="B578" s="1"/>
      <c r="C578" s="1"/>
      <c r="E578" s="1"/>
      <c r="F578" s="1"/>
      <c r="G578" s="1"/>
      <c r="H578" s="1"/>
    </row>
    <row r="579" spans="1:8" x14ac:dyDescent="0.2">
      <c r="A579" s="1"/>
      <c r="B579" s="1"/>
      <c r="C579" s="1"/>
      <c r="E579" s="1"/>
      <c r="F579" s="1"/>
      <c r="G579" s="1"/>
      <c r="H579" s="1"/>
    </row>
    <row r="580" spans="1:8" x14ac:dyDescent="0.2">
      <c r="A580" s="1"/>
      <c r="B580" s="1"/>
      <c r="C580" s="1"/>
      <c r="E580" s="1"/>
      <c r="F580" s="1"/>
      <c r="G580" s="1"/>
      <c r="H580" s="1"/>
    </row>
    <row r="581" spans="1:8" x14ac:dyDescent="0.2">
      <c r="A581" s="1"/>
      <c r="B581" s="1"/>
      <c r="C581" s="1"/>
      <c r="E581" s="1"/>
      <c r="F581" s="1"/>
      <c r="G581" s="1"/>
      <c r="H581" s="1"/>
    </row>
    <row r="582" spans="1:8" x14ac:dyDescent="0.2">
      <c r="A582" s="1"/>
      <c r="B582" s="1"/>
      <c r="C582" s="1"/>
      <c r="E582" s="1"/>
      <c r="F582" s="1"/>
      <c r="G582" s="1"/>
      <c r="H582" s="1"/>
    </row>
    <row r="583" spans="1:8" x14ac:dyDescent="0.2">
      <c r="A583" s="1"/>
      <c r="B583" s="1"/>
      <c r="C583" s="1"/>
      <c r="E583" s="1"/>
      <c r="F583" s="1"/>
      <c r="G583" s="1"/>
      <c r="H583" s="1"/>
    </row>
    <row r="584" spans="1:8" x14ac:dyDescent="0.2">
      <c r="A584" s="1"/>
      <c r="B584" s="1"/>
      <c r="C584" s="1"/>
      <c r="E584" s="1"/>
      <c r="F584" s="1"/>
      <c r="G584" s="1"/>
      <c r="H584" s="1"/>
    </row>
    <row r="585" spans="1:8" x14ac:dyDescent="0.2">
      <c r="A585" s="1"/>
      <c r="B585" s="1"/>
      <c r="C585" s="1"/>
      <c r="E585" s="1"/>
      <c r="F585" s="1"/>
      <c r="G585" s="1"/>
      <c r="H585" s="1"/>
    </row>
    <row r="586" spans="1:8" x14ac:dyDescent="0.2">
      <c r="A586" s="1"/>
      <c r="B586" s="1"/>
      <c r="C586" s="1"/>
      <c r="E586" s="1"/>
      <c r="F586" s="1"/>
      <c r="G586" s="1"/>
      <c r="H586" s="1"/>
    </row>
    <row r="587" spans="1:8" x14ac:dyDescent="0.2">
      <c r="A587" s="1"/>
      <c r="B587" s="1"/>
      <c r="C587" s="1"/>
      <c r="E587" s="1"/>
      <c r="F587" s="1"/>
      <c r="G587" s="1"/>
      <c r="H587" s="1"/>
    </row>
    <row r="588" spans="1:8" x14ac:dyDescent="0.2">
      <c r="A588" s="1"/>
      <c r="B588" s="1"/>
      <c r="C588" s="1"/>
      <c r="E588" s="1"/>
      <c r="F588" s="1"/>
      <c r="G588" s="1"/>
      <c r="H588" s="1"/>
    </row>
    <row r="589" spans="1:8" x14ac:dyDescent="0.2">
      <c r="A589" s="1"/>
      <c r="B589" s="1"/>
      <c r="C589" s="1"/>
      <c r="E589" s="1"/>
      <c r="F589" s="1"/>
      <c r="G589" s="1"/>
      <c r="H589" s="1"/>
    </row>
    <row r="590" spans="1:8" x14ac:dyDescent="0.2">
      <c r="A590" s="1"/>
      <c r="B590" s="1"/>
      <c r="C590" s="1"/>
      <c r="E590" s="1"/>
      <c r="F590" s="1"/>
      <c r="G590" s="1"/>
      <c r="H590" s="1"/>
    </row>
    <row r="591" spans="1:8" x14ac:dyDescent="0.2">
      <c r="A591" s="1"/>
      <c r="B591" s="1"/>
      <c r="C591" s="1"/>
      <c r="E591" s="1"/>
      <c r="F591" s="1"/>
      <c r="G591" s="1"/>
      <c r="H591" s="1"/>
    </row>
    <row r="592" spans="1:8" x14ac:dyDescent="0.2">
      <c r="A592" s="1"/>
      <c r="B592" s="1"/>
      <c r="C592" s="1"/>
      <c r="E592" s="1"/>
      <c r="F592" s="1"/>
      <c r="G592" s="1"/>
      <c r="H592" s="1"/>
    </row>
    <row r="593" spans="1:8" x14ac:dyDescent="0.2">
      <c r="A593" s="1"/>
      <c r="B593" s="1"/>
      <c r="C593" s="1"/>
      <c r="E593" s="1"/>
      <c r="F593" s="1"/>
      <c r="G593" s="1"/>
      <c r="H593" s="1"/>
    </row>
    <row r="594" spans="1:8" x14ac:dyDescent="0.2">
      <c r="A594" s="1"/>
      <c r="B594" s="1"/>
      <c r="C594" s="1"/>
      <c r="E594" s="1"/>
      <c r="F594" s="1"/>
      <c r="G594" s="1"/>
      <c r="H594" s="1"/>
    </row>
    <row r="595" spans="1:8" x14ac:dyDescent="0.2">
      <c r="A595" s="1"/>
      <c r="B595" s="1"/>
      <c r="C595" s="1"/>
      <c r="E595" s="1"/>
      <c r="F595" s="1"/>
      <c r="G595" s="1"/>
      <c r="H595" s="1"/>
    </row>
    <row r="596" spans="1:8" x14ac:dyDescent="0.2">
      <c r="A596" s="1"/>
      <c r="B596" s="1"/>
      <c r="C596" s="1"/>
      <c r="E596" s="1"/>
      <c r="F596" s="1"/>
      <c r="G596" s="1"/>
      <c r="H596" s="1"/>
    </row>
    <row r="597" spans="1:8" x14ac:dyDescent="0.2">
      <c r="A597" s="1"/>
      <c r="B597" s="1"/>
      <c r="C597" s="1"/>
      <c r="E597" s="1"/>
      <c r="F597" s="1"/>
      <c r="G597" s="1"/>
      <c r="H597" s="1"/>
    </row>
    <row r="598" spans="1:8" x14ac:dyDescent="0.2">
      <c r="A598" s="1"/>
      <c r="B598" s="1"/>
      <c r="C598" s="1"/>
      <c r="E598" s="1"/>
      <c r="F598" s="1"/>
      <c r="G598" s="1"/>
      <c r="H598" s="1"/>
    </row>
    <row r="599" spans="1:8" x14ac:dyDescent="0.2">
      <c r="A599" s="1"/>
      <c r="B599" s="1"/>
      <c r="C599" s="1"/>
      <c r="E599" s="1"/>
      <c r="F599" s="1"/>
      <c r="G599" s="1"/>
      <c r="H599" s="1"/>
    </row>
    <row r="600" spans="1:8" x14ac:dyDescent="0.2">
      <c r="A600" s="1"/>
      <c r="B600" s="1"/>
      <c r="C600" s="1"/>
      <c r="E600" s="1"/>
      <c r="F600" s="1"/>
      <c r="G600" s="1"/>
      <c r="H600" s="1"/>
    </row>
    <row r="601" spans="1:8" x14ac:dyDescent="0.2">
      <c r="A601" s="1"/>
      <c r="B601" s="1"/>
      <c r="C601" s="1"/>
      <c r="E601" s="1"/>
      <c r="F601" s="1"/>
      <c r="G601" s="1"/>
      <c r="H601" s="1"/>
    </row>
    <row r="602" spans="1:8" x14ac:dyDescent="0.2">
      <c r="A602" s="1"/>
      <c r="B602" s="1"/>
      <c r="C602" s="1"/>
      <c r="E602" s="1"/>
      <c r="F602" s="1"/>
      <c r="G602" s="1"/>
      <c r="H602" s="1"/>
    </row>
    <row r="603" spans="1:8" x14ac:dyDescent="0.2">
      <c r="A603" s="1"/>
      <c r="B603" s="1"/>
      <c r="C603" s="1"/>
      <c r="E603" s="1"/>
      <c r="F603" s="1"/>
      <c r="G603" s="1"/>
      <c r="H603" s="1"/>
    </row>
    <row r="604" spans="1:8" x14ac:dyDescent="0.2">
      <c r="A604" s="1"/>
      <c r="B604" s="1"/>
      <c r="C604" s="1"/>
      <c r="E604" s="1"/>
      <c r="F604" s="1"/>
      <c r="G604" s="1"/>
      <c r="H604" s="1"/>
    </row>
    <row r="605" spans="1:8" x14ac:dyDescent="0.2">
      <c r="A605" s="1"/>
      <c r="B605" s="1"/>
      <c r="C605" s="1"/>
      <c r="E605" s="1"/>
      <c r="F605" s="1"/>
      <c r="G605" s="1"/>
      <c r="H605" s="1"/>
    </row>
    <row r="606" spans="1:8" x14ac:dyDescent="0.2">
      <c r="A606" s="1"/>
      <c r="B606" s="1"/>
      <c r="C606" s="1"/>
      <c r="E606" s="1"/>
      <c r="F606" s="1"/>
      <c r="G606" s="1"/>
      <c r="H606" s="1"/>
    </row>
    <row r="607" spans="1:8" x14ac:dyDescent="0.2">
      <c r="A607" s="1"/>
      <c r="B607" s="1"/>
      <c r="C607" s="1"/>
      <c r="E607" s="1"/>
      <c r="F607" s="1"/>
      <c r="G607" s="1"/>
      <c r="H607" s="1"/>
    </row>
    <row r="608" spans="1:8" x14ac:dyDescent="0.2">
      <c r="A608" s="1"/>
      <c r="B608" s="1"/>
      <c r="C608" s="1"/>
      <c r="E608" s="1"/>
      <c r="F608" s="1"/>
      <c r="G608" s="1"/>
      <c r="H608" s="1"/>
    </row>
    <row r="609" spans="1:8" x14ac:dyDescent="0.2">
      <c r="A609" s="1"/>
      <c r="B609" s="1"/>
      <c r="C609" s="1"/>
      <c r="E609" s="1"/>
      <c r="F609" s="1"/>
      <c r="G609" s="1"/>
      <c r="H609" s="1"/>
    </row>
    <row r="610" spans="1:8" x14ac:dyDescent="0.2">
      <c r="A610" s="1"/>
      <c r="B610" s="1"/>
      <c r="C610" s="1"/>
      <c r="E610" s="1"/>
      <c r="F610" s="1"/>
      <c r="G610" s="1"/>
      <c r="H610" s="1"/>
    </row>
    <row r="611" spans="1:8" x14ac:dyDescent="0.2">
      <c r="A611" s="1"/>
      <c r="B611" s="1"/>
      <c r="C611" s="1"/>
      <c r="E611" s="1"/>
      <c r="F611" s="1"/>
      <c r="G611" s="1"/>
      <c r="H611" s="1"/>
    </row>
    <row r="612" spans="1:8" x14ac:dyDescent="0.2">
      <c r="A612" s="1"/>
      <c r="B612" s="1"/>
      <c r="C612" s="1"/>
      <c r="E612" s="1"/>
      <c r="F612" s="1"/>
      <c r="G612" s="1"/>
      <c r="H612" s="1"/>
    </row>
    <row r="613" spans="1:8" x14ac:dyDescent="0.2">
      <c r="A613" s="1"/>
      <c r="B613" s="1"/>
      <c r="C613" s="1"/>
      <c r="E613" s="1"/>
      <c r="F613" s="1"/>
      <c r="G613" s="1"/>
      <c r="H613" s="1"/>
    </row>
    <row r="614" spans="1:8" x14ac:dyDescent="0.2">
      <c r="A614" s="1"/>
      <c r="B614" s="1"/>
      <c r="C614" s="1"/>
      <c r="E614" s="1"/>
      <c r="F614" s="1"/>
      <c r="G614" s="1"/>
      <c r="H614" s="1"/>
    </row>
    <row r="615" spans="1:8" x14ac:dyDescent="0.2">
      <c r="A615" s="1"/>
      <c r="B615" s="1"/>
      <c r="C615" s="1"/>
      <c r="E615" s="1"/>
      <c r="F615" s="1"/>
      <c r="G615" s="1"/>
      <c r="H615" s="1"/>
    </row>
    <row r="616" spans="1:8" x14ac:dyDescent="0.2">
      <c r="A616" s="1"/>
      <c r="B616" s="1"/>
      <c r="C616" s="1"/>
      <c r="E616" s="1"/>
      <c r="F616" s="1"/>
      <c r="G616" s="1"/>
      <c r="H616" s="1"/>
    </row>
    <row r="617" spans="1:8" x14ac:dyDescent="0.2">
      <c r="A617" s="1"/>
      <c r="B617" s="1"/>
      <c r="C617" s="1"/>
      <c r="E617" s="1"/>
      <c r="F617" s="1"/>
      <c r="G617" s="1"/>
      <c r="H617" s="1"/>
    </row>
    <row r="618" spans="1:8" x14ac:dyDescent="0.2">
      <c r="A618" s="1"/>
      <c r="B618" s="1"/>
      <c r="C618" s="1"/>
      <c r="E618" s="1"/>
      <c r="F618" s="1"/>
      <c r="G618" s="1"/>
      <c r="H618" s="1"/>
    </row>
    <row r="619" spans="1:8" x14ac:dyDescent="0.2">
      <c r="A619" s="1"/>
      <c r="B619" s="1"/>
      <c r="C619" s="1"/>
      <c r="E619" s="1"/>
      <c r="F619" s="1"/>
      <c r="G619" s="1"/>
      <c r="H619" s="1"/>
    </row>
    <row r="620" spans="1:8" x14ac:dyDescent="0.2">
      <c r="A620" s="1"/>
      <c r="B620" s="1"/>
      <c r="C620" s="1"/>
      <c r="E620" s="1"/>
      <c r="F620" s="1"/>
      <c r="G620" s="1"/>
      <c r="H620" s="1"/>
    </row>
    <row r="621" spans="1:8" x14ac:dyDescent="0.2">
      <c r="A621" s="1"/>
      <c r="B621" s="1"/>
      <c r="C621" s="1"/>
      <c r="E621" s="1"/>
      <c r="F621" s="1"/>
      <c r="G621" s="1"/>
      <c r="H621" s="1"/>
    </row>
    <row r="622" spans="1:8" x14ac:dyDescent="0.2">
      <c r="A622" s="1"/>
      <c r="B622" s="1"/>
      <c r="C622" s="1"/>
      <c r="E622" s="1"/>
      <c r="F622" s="1"/>
      <c r="G622" s="1"/>
      <c r="H622" s="1"/>
    </row>
    <row r="623" spans="1:8" x14ac:dyDescent="0.2">
      <c r="A623" s="1"/>
      <c r="B623" s="1"/>
      <c r="C623" s="1"/>
      <c r="E623" s="1"/>
      <c r="F623" s="1"/>
      <c r="G623" s="1"/>
      <c r="H623" s="1"/>
    </row>
    <row r="624" spans="1:8" x14ac:dyDescent="0.2">
      <c r="A624" s="1"/>
      <c r="B624" s="1"/>
      <c r="C624" s="1"/>
      <c r="E624" s="1"/>
      <c r="F624" s="1"/>
      <c r="G624" s="1"/>
      <c r="H624" s="1"/>
    </row>
    <row r="625" spans="1:8" x14ac:dyDescent="0.2">
      <c r="A625" s="1"/>
      <c r="B625" s="1"/>
      <c r="C625" s="1"/>
      <c r="E625" s="1"/>
      <c r="F625" s="1"/>
      <c r="G625" s="1"/>
      <c r="H625" s="1"/>
    </row>
    <row r="626" spans="1:8" x14ac:dyDescent="0.2">
      <c r="A626" s="1"/>
      <c r="B626" s="1"/>
      <c r="C626" s="1"/>
      <c r="E626" s="1"/>
      <c r="F626" s="1"/>
      <c r="G626" s="1"/>
      <c r="H626" s="1"/>
    </row>
    <row r="627" spans="1:8" x14ac:dyDescent="0.2">
      <c r="A627" s="1"/>
      <c r="B627" s="1"/>
      <c r="C627" s="1"/>
      <c r="E627" s="1"/>
      <c r="F627" s="1"/>
      <c r="G627" s="1"/>
      <c r="H627" s="1"/>
    </row>
    <row r="628" spans="1:8" x14ac:dyDescent="0.2">
      <c r="A628" s="1"/>
      <c r="B628" s="1"/>
      <c r="C628" s="1"/>
      <c r="E628" s="1"/>
      <c r="F628" s="1"/>
      <c r="G628" s="1"/>
      <c r="H628" s="1"/>
    </row>
    <row r="629" spans="1:8" x14ac:dyDescent="0.2">
      <c r="A629" s="1"/>
      <c r="B629" s="1"/>
      <c r="C629" s="1"/>
      <c r="E629" s="1"/>
      <c r="F629" s="1"/>
      <c r="G629" s="1"/>
      <c r="H629" s="1"/>
    </row>
  </sheetData>
  <sortState xmlns:xlrd2="http://schemas.microsoft.com/office/spreadsheetml/2017/richdata2" ref="A349:M468">
    <sortCondition ref="A349:A46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62"/>
  <sheetViews>
    <sheetView zoomScale="62" zoomScaleNormal="62" workbookViewId="0">
      <selection activeCell="T24" sqref="T24"/>
    </sheetView>
  </sheetViews>
  <sheetFormatPr defaultRowHeight="12.75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23</v>
      </c>
      <c r="J1" s="1" t="s">
        <v>24</v>
      </c>
      <c r="K1" s="1" t="s">
        <v>67</v>
      </c>
    </row>
    <row r="2" spans="1:12" x14ac:dyDescent="0.2">
      <c r="A2" s="72">
        <v>1</v>
      </c>
      <c r="B2" s="72" t="s">
        <v>72</v>
      </c>
      <c r="C2" s="72" t="s">
        <v>43</v>
      </c>
      <c r="E2" s="72">
        <v>0</v>
      </c>
      <c r="F2" s="72">
        <v>3</v>
      </c>
      <c r="G2" s="72">
        <v>575.4</v>
      </c>
      <c r="H2" s="72">
        <v>118.465</v>
      </c>
      <c r="I2" s="72">
        <v>6460</v>
      </c>
      <c r="J2" s="72">
        <v>-36.380000000000003</v>
      </c>
      <c r="K2" s="72">
        <v>1.07735E-2</v>
      </c>
      <c r="L2" s="32">
        <v>1</v>
      </c>
    </row>
    <row r="3" spans="1:12" x14ac:dyDescent="0.2">
      <c r="A3" s="72">
        <v>1</v>
      </c>
      <c r="B3" s="72" t="s">
        <v>72</v>
      </c>
      <c r="C3" s="72" t="s">
        <v>43</v>
      </c>
      <c r="E3" s="72">
        <v>0</v>
      </c>
      <c r="F3" s="72">
        <v>4</v>
      </c>
      <c r="G3" s="72">
        <v>625.29999999999995</v>
      </c>
      <c r="H3" s="72">
        <v>119.50700000000001</v>
      </c>
      <c r="I3" s="72">
        <v>6467</v>
      </c>
      <c r="J3" s="72">
        <v>-36.756999999999998</v>
      </c>
      <c r="K3" s="72">
        <v>1.07692E-2</v>
      </c>
      <c r="L3" s="32">
        <v>2</v>
      </c>
    </row>
    <row r="4" spans="1:12" x14ac:dyDescent="0.2">
      <c r="A4" s="72">
        <v>2</v>
      </c>
      <c r="B4" s="72" t="s">
        <v>17</v>
      </c>
      <c r="C4" s="72" t="s">
        <v>44</v>
      </c>
      <c r="D4" s="72">
        <v>0.5</v>
      </c>
      <c r="E4" s="72">
        <v>89</v>
      </c>
      <c r="F4" s="72">
        <v>5</v>
      </c>
      <c r="G4" s="72">
        <v>575.20000000000005</v>
      </c>
      <c r="H4" s="72">
        <v>79.632000000000005</v>
      </c>
      <c r="I4" s="72">
        <v>4322</v>
      </c>
      <c r="J4" s="72">
        <v>-36.380000000000003</v>
      </c>
      <c r="K4" s="72">
        <v>1.07735E-2</v>
      </c>
      <c r="L4" s="32">
        <v>3</v>
      </c>
    </row>
    <row r="5" spans="1:12" x14ac:dyDescent="0.2">
      <c r="A5" s="72">
        <v>2</v>
      </c>
      <c r="B5" s="72" t="s">
        <v>17</v>
      </c>
      <c r="C5" s="72" t="s">
        <v>44</v>
      </c>
      <c r="D5" s="72">
        <v>0.5</v>
      </c>
      <c r="E5" s="72">
        <v>89</v>
      </c>
      <c r="F5" s="72">
        <v>6</v>
      </c>
      <c r="G5" s="72">
        <v>625.1</v>
      </c>
      <c r="H5" s="72">
        <v>80.251000000000005</v>
      </c>
      <c r="I5" s="72">
        <v>4337</v>
      </c>
      <c r="J5" s="72">
        <v>-36.561999999999998</v>
      </c>
      <c r="K5" s="72">
        <v>1.07714E-2</v>
      </c>
      <c r="L5" s="32">
        <v>4</v>
      </c>
    </row>
    <row r="6" spans="1:12" x14ac:dyDescent="0.2">
      <c r="A6" s="72">
        <v>3</v>
      </c>
      <c r="B6" s="72" t="s">
        <v>17</v>
      </c>
      <c r="C6" s="72" t="s">
        <v>45</v>
      </c>
      <c r="D6" s="72">
        <v>0.63</v>
      </c>
      <c r="E6" s="72">
        <v>89</v>
      </c>
      <c r="F6" s="72">
        <v>5</v>
      </c>
      <c r="G6" s="72">
        <v>575.20000000000005</v>
      </c>
      <c r="H6" s="72">
        <v>79.058000000000007</v>
      </c>
      <c r="I6" s="72">
        <v>4295</v>
      </c>
      <c r="J6" s="72">
        <v>-36.380000000000003</v>
      </c>
      <c r="K6" s="72">
        <v>1.07735E-2</v>
      </c>
      <c r="L6" s="32">
        <v>5</v>
      </c>
    </row>
    <row r="7" spans="1:12" x14ac:dyDescent="0.2">
      <c r="A7" s="72">
        <v>3</v>
      </c>
      <c r="B7" s="72" t="s">
        <v>17</v>
      </c>
      <c r="C7" s="72" t="s">
        <v>45</v>
      </c>
      <c r="D7" s="72">
        <v>0.63</v>
      </c>
      <c r="E7" s="72">
        <v>89</v>
      </c>
      <c r="F7" s="72">
        <v>6</v>
      </c>
      <c r="G7" s="72">
        <v>625.1</v>
      </c>
      <c r="H7" s="72">
        <v>79.72</v>
      </c>
      <c r="I7" s="72">
        <v>4306</v>
      </c>
      <c r="J7" s="72">
        <v>-36.554000000000002</v>
      </c>
      <c r="K7" s="72">
        <v>1.07715E-2</v>
      </c>
      <c r="L7" s="32">
        <v>6</v>
      </c>
    </row>
    <row r="8" spans="1:12" x14ac:dyDescent="0.2">
      <c r="A8" s="72">
        <v>4</v>
      </c>
      <c r="B8" s="72" t="s">
        <v>12</v>
      </c>
      <c r="C8" s="72" t="s">
        <v>46</v>
      </c>
      <c r="D8" s="72">
        <v>0.5</v>
      </c>
      <c r="E8" s="72">
        <v>89</v>
      </c>
      <c r="F8" s="72">
        <v>5</v>
      </c>
      <c r="G8" s="72">
        <v>575.4</v>
      </c>
      <c r="H8" s="72">
        <v>79.152000000000001</v>
      </c>
      <c r="I8" s="72">
        <v>4303</v>
      </c>
      <c r="J8" s="72">
        <v>-36.380000000000003</v>
      </c>
      <c r="K8" s="72">
        <v>1.07735E-2</v>
      </c>
      <c r="L8" s="32">
        <v>7</v>
      </c>
    </row>
    <row r="9" spans="1:12" x14ac:dyDescent="0.2">
      <c r="A9" s="72">
        <v>4</v>
      </c>
      <c r="B9" s="72" t="s">
        <v>12</v>
      </c>
      <c r="C9" s="72" t="s">
        <v>46</v>
      </c>
      <c r="D9" s="72">
        <v>0.5</v>
      </c>
      <c r="E9" s="72">
        <v>89</v>
      </c>
      <c r="F9" s="72">
        <v>6</v>
      </c>
      <c r="G9" s="72">
        <v>625.1</v>
      </c>
      <c r="H9" s="72">
        <v>79.721999999999994</v>
      </c>
      <c r="I9" s="72">
        <v>4306</v>
      </c>
      <c r="J9" s="72">
        <v>-36.581000000000003</v>
      </c>
      <c r="K9" s="72">
        <v>1.07712E-2</v>
      </c>
      <c r="L9" s="32">
        <v>8</v>
      </c>
    </row>
    <row r="10" spans="1:12" x14ac:dyDescent="0.2">
      <c r="A10" s="72">
        <v>5</v>
      </c>
      <c r="B10" s="72" t="s">
        <v>12</v>
      </c>
      <c r="C10" s="72" t="s">
        <v>47</v>
      </c>
      <c r="D10" s="72">
        <v>0.47</v>
      </c>
      <c r="E10" s="72">
        <v>89</v>
      </c>
      <c r="F10" s="72">
        <v>5</v>
      </c>
      <c r="G10" s="72">
        <v>575.4</v>
      </c>
      <c r="H10" s="72">
        <v>79.186000000000007</v>
      </c>
      <c r="I10" s="72">
        <v>4300</v>
      </c>
      <c r="J10" s="72">
        <v>-36.380000000000003</v>
      </c>
      <c r="K10" s="72">
        <v>1.07735E-2</v>
      </c>
      <c r="L10" s="32">
        <v>9</v>
      </c>
    </row>
    <row r="11" spans="1:12" x14ac:dyDescent="0.2">
      <c r="A11" s="72">
        <v>5</v>
      </c>
      <c r="B11" s="72" t="s">
        <v>12</v>
      </c>
      <c r="C11" s="72" t="s">
        <v>47</v>
      </c>
      <c r="D11" s="72">
        <v>0.47</v>
      </c>
      <c r="E11" s="72">
        <v>89</v>
      </c>
      <c r="F11" s="72">
        <v>6</v>
      </c>
      <c r="G11" s="72">
        <v>625.1</v>
      </c>
      <c r="H11" s="72">
        <v>79.682000000000002</v>
      </c>
      <c r="I11" s="72">
        <v>4308</v>
      </c>
      <c r="J11" s="72">
        <v>-36.561999999999998</v>
      </c>
      <c r="K11" s="72">
        <v>1.07714E-2</v>
      </c>
      <c r="L11" s="32">
        <v>10</v>
      </c>
    </row>
    <row r="12" spans="1:12" x14ac:dyDescent="0.2">
      <c r="A12" s="72">
        <v>6</v>
      </c>
      <c r="B12" s="72" t="s">
        <v>138</v>
      </c>
      <c r="C12" s="72" t="s">
        <v>48</v>
      </c>
      <c r="D12" s="72">
        <v>0.59</v>
      </c>
      <c r="E12" s="72">
        <v>89</v>
      </c>
      <c r="F12" s="72">
        <v>5</v>
      </c>
      <c r="G12" s="72">
        <v>575.4</v>
      </c>
      <c r="H12" s="72">
        <v>79.447000000000003</v>
      </c>
      <c r="I12" s="72">
        <v>4322</v>
      </c>
      <c r="J12" s="72">
        <v>-36.380000000000003</v>
      </c>
      <c r="K12" s="72">
        <v>1.07735E-2</v>
      </c>
      <c r="L12" s="32">
        <v>11</v>
      </c>
    </row>
    <row r="13" spans="1:12" x14ac:dyDescent="0.2">
      <c r="A13" s="72">
        <v>6</v>
      </c>
      <c r="B13" s="72" t="s">
        <v>138</v>
      </c>
      <c r="C13" s="72" t="s">
        <v>48</v>
      </c>
      <c r="D13" s="72">
        <v>0.59</v>
      </c>
      <c r="E13" s="72">
        <v>89</v>
      </c>
      <c r="F13" s="72">
        <v>6</v>
      </c>
      <c r="G13" s="72">
        <v>625.1</v>
      </c>
      <c r="H13" s="72">
        <v>80.058000000000007</v>
      </c>
      <c r="I13" s="72">
        <v>4330</v>
      </c>
      <c r="J13" s="72">
        <v>-36.581000000000003</v>
      </c>
      <c r="K13" s="72">
        <v>1.07712E-2</v>
      </c>
      <c r="L13" s="32">
        <v>12</v>
      </c>
    </row>
    <row r="14" spans="1:12" x14ac:dyDescent="0.2">
      <c r="A14" s="72">
        <v>7</v>
      </c>
      <c r="B14" s="72" t="s">
        <v>138</v>
      </c>
      <c r="C14" s="72" t="s">
        <v>49</v>
      </c>
      <c r="D14" s="72">
        <v>0.56000000000000005</v>
      </c>
      <c r="E14" s="72">
        <v>89</v>
      </c>
      <c r="F14" s="72">
        <v>5</v>
      </c>
      <c r="G14" s="72">
        <v>575.4</v>
      </c>
      <c r="H14" s="72">
        <v>79.863</v>
      </c>
      <c r="I14" s="72">
        <v>4329</v>
      </c>
      <c r="J14" s="72">
        <v>-36.380000000000003</v>
      </c>
      <c r="K14" s="72">
        <v>1.07735E-2</v>
      </c>
      <c r="L14" s="32">
        <v>13</v>
      </c>
    </row>
    <row r="15" spans="1:12" x14ac:dyDescent="0.2">
      <c r="A15" s="72">
        <v>7</v>
      </c>
      <c r="B15" s="72" t="s">
        <v>138</v>
      </c>
      <c r="C15" s="72" t="s">
        <v>49</v>
      </c>
      <c r="D15" s="72">
        <v>0.56000000000000005</v>
      </c>
      <c r="E15" s="72">
        <v>89</v>
      </c>
      <c r="F15" s="72">
        <v>6</v>
      </c>
      <c r="G15" s="72">
        <v>625.1</v>
      </c>
      <c r="H15" s="72">
        <v>80.27</v>
      </c>
      <c r="I15" s="72">
        <v>4336</v>
      </c>
      <c r="J15" s="72">
        <v>-36.600999999999999</v>
      </c>
      <c r="K15" s="72">
        <v>1.0770999999999999E-2</v>
      </c>
      <c r="L15" s="32">
        <v>14</v>
      </c>
    </row>
    <row r="16" spans="1:12" x14ac:dyDescent="0.2">
      <c r="A16" s="72">
        <v>8</v>
      </c>
      <c r="B16" s="72" t="s">
        <v>141</v>
      </c>
      <c r="C16" s="72" t="s">
        <v>50</v>
      </c>
      <c r="D16" s="72">
        <v>0.47</v>
      </c>
      <c r="E16" s="72">
        <v>89</v>
      </c>
      <c r="F16" s="72">
        <v>5</v>
      </c>
      <c r="G16" s="72">
        <v>575.4</v>
      </c>
      <c r="H16" s="72">
        <v>80.111000000000004</v>
      </c>
      <c r="I16" s="72">
        <v>4344</v>
      </c>
      <c r="J16" s="72">
        <v>-36.380000000000003</v>
      </c>
      <c r="K16" s="72">
        <v>1.07735E-2</v>
      </c>
      <c r="L16" s="32">
        <v>15</v>
      </c>
    </row>
    <row r="17" spans="1:12" x14ac:dyDescent="0.2">
      <c r="A17" s="72">
        <v>8</v>
      </c>
      <c r="B17" s="72" t="s">
        <v>141</v>
      </c>
      <c r="C17" s="72" t="s">
        <v>50</v>
      </c>
      <c r="D17" s="72">
        <v>0.47</v>
      </c>
      <c r="E17" s="72">
        <v>89</v>
      </c>
      <c r="F17" s="72">
        <v>6</v>
      </c>
      <c r="G17" s="72">
        <v>625.1</v>
      </c>
      <c r="H17" s="72">
        <v>80.573999999999998</v>
      </c>
      <c r="I17" s="72">
        <v>4356</v>
      </c>
      <c r="J17" s="72">
        <v>-36.603999999999999</v>
      </c>
      <c r="K17" s="72">
        <v>1.0770999999999999E-2</v>
      </c>
      <c r="L17" s="32">
        <v>16</v>
      </c>
    </row>
    <row r="18" spans="1:12" x14ac:dyDescent="0.2">
      <c r="A18" s="72">
        <v>9</v>
      </c>
      <c r="B18" s="72" t="s">
        <v>141</v>
      </c>
      <c r="C18" s="72" t="s">
        <v>51</v>
      </c>
      <c r="D18" s="72">
        <v>0.57999999999999996</v>
      </c>
      <c r="E18" s="72">
        <v>89</v>
      </c>
      <c r="F18" s="72">
        <v>5</v>
      </c>
      <c r="G18" s="72">
        <v>575.4</v>
      </c>
      <c r="H18" s="72">
        <v>80.144000000000005</v>
      </c>
      <c r="I18" s="72">
        <v>4358</v>
      </c>
      <c r="J18" s="72">
        <v>-36.380000000000003</v>
      </c>
      <c r="K18" s="72">
        <v>1.07735E-2</v>
      </c>
      <c r="L18" s="32">
        <v>17</v>
      </c>
    </row>
    <row r="19" spans="1:12" x14ac:dyDescent="0.2">
      <c r="A19" s="72">
        <v>9</v>
      </c>
      <c r="B19" s="72" t="s">
        <v>141</v>
      </c>
      <c r="C19" s="72" t="s">
        <v>51</v>
      </c>
      <c r="D19" s="72">
        <v>0.57999999999999996</v>
      </c>
      <c r="E19" s="72">
        <v>89</v>
      </c>
      <c r="F19" s="72">
        <v>6</v>
      </c>
      <c r="G19" s="72">
        <v>625.1</v>
      </c>
      <c r="H19" s="72">
        <v>80.748000000000005</v>
      </c>
      <c r="I19" s="72">
        <v>4362</v>
      </c>
      <c r="J19" s="72">
        <v>-36.487000000000002</v>
      </c>
      <c r="K19" s="72">
        <v>1.07723E-2</v>
      </c>
      <c r="L19" s="32">
        <v>18</v>
      </c>
    </row>
    <row r="20" spans="1:12" x14ac:dyDescent="0.2">
      <c r="A20" s="72">
        <v>10</v>
      </c>
      <c r="B20" s="72" t="s">
        <v>144</v>
      </c>
      <c r="C20" s="72" t="s">
        <v>52</v>
      </c>
      <c r="D20" s="72">
        <v>0.59</v>
      </c>
      <c r="E20" s="72">
        <v>89</v>
      </c>
      <c r="F20" s="72">
        <v>5</v>
      </c>
      <c r="G20" s="72">
        <v>575.4</v>
      </c>
      <c r="H20" s="72">
        <v>80.400999999999996</v>
      </c>
      <c r="I20" s="72">
        <v>4364</v>
      </c>
      <c r="J20" s="72">
        <v>-36.380000000000003</v>
      </c>
      <c r="K20" s="72">
        <v>1.07735E-2</v>
      </c>
      <c r="L20" s="32">
        <v>19</v>
      </c>
    </row>
    <row r="21" spans="1:12" x14ac:dyDescent="0.2">
      <c r="A21" s="72">
        <v>10</v>
      </c>
      <c r="B21" s="72" t="s">
        <v>144</v>
      </c>
      <c r="C21" s="72" t="s">
        <v>52</v>
      </c>
      <c r="D21" s="72">
        <v>0.59</v>
      </c>
      <c r="E21" s="72">
        <v>89</v>
      </c>
      <c r="F21" s="72">
        <v>6</v>
      </c>
      <c r="G21" s="72">
        <v>625.1</v>
      </c>
      <c r="H21" s="72">
        <v>80.867999999999995</v>
      </c>
      <c r="I21" s="72">
        <v>4365</v>
      </c>
      <c r="J21" s="72">
        <v>-36.558</v>
      </c>
      <c r="K21" s="72">
        <v>1.07715E-2</v>
      </c>
      <c r="L21" s="32">
        <v>20</v>
      </c>
    </row>
    <row r="22" spans="1:12" x14ac:dyDescent="0.2">
      <c r="A22" s="72">
        <v>11</v>
      </c>
      <c r="B22" s="72" t="s">
        <v>144</v>
      </c>
      <c r="C22" s="72" t="s">
        <v>53</v>
      </c>
      <c r="D22" s="72">
        <v>0.47</v>
      </c>
      <c r="E22" s="72">
        <v>89</v>
      </c>
      <c r="F22" s="72">
        <v>5</v>
      </c>
      <c r="G22" s="72">
        <v>575.4</v>
      </c>
      <c r="H22" s="72">
        <v>80.572999999999993</v>
      </c>
      <c r="I22" s="72">
        <v>4376</v>
      </c>
      <c r="J22" s="72">
        <v>-36.380000000000003</v>
      </c>
      <c r="K22" s="72">
        <v>1.07735E-2</v>
      </c>
      <c r="L22" s="32">
        <v>21</v>
      </c>
    </row>
    <row r="23" spans="1:12" x14ac:dyDescent="0.2">
      <c r="A23" s="72">
        <v>11</v>
      </c>
      <c r="B23" s="72" t="s">
        <v>144</v>
      </c>
      <c r="C23" s="72" t="s">
        <v>53</v>
      </c>
      <c r="D23" s="72">
        <v>0.47</v>
      </c>
      <c r="E23" s="72">
        <v>89</v>
      </c>
      <c r="F23" s="72">
        <v>6</v>
      </c>
      <c r="G23" s="72">
        <v>625.1</v>
      </c>
      <c r="H23" s="72">
        <v>81.036000000000001</v>
      </c>
      <c r="I23" s="72">
        <v>4372</v>
      </c>
      <c r="J23" s="72">
        <v>-36.65</v>
      </c>
      <c r="K23" s="72">
        <v>1.0770399999999999E-2</v>
      </c>
      <c r="L23" s="32">
        <v>22</v>
      </c>
    </row>
    <row r="24" spans="1:12" x14ac:dyDescent="0.2">
      <c r="A24" s="72">
        <v>12</v>
      </c>
      <c r="B24" s="72" t="s">
        <v>147</v>
      </c>
      <c r="C24" s="72" t="s">
        <v>54</v>
      </c>
      <c r="D24" s="72">
        <v>0.44</v>
      </c>
      <c r="E24" s="72">
        <v>89</v>
      </c>
      <c r="F24" s="72">
        <v>5</v>
      </c>
      <c r="G24" s="72">
        <v>575.4</v>
      </c>
      <c r="H24" s="72">
        <v>80.596000000000004</v>
      </c>
      <c r="I24" s="72">
        <v>4379</v>
      </c>
      <c r="J24" s="72">
        <v>-36.380000000000003</v>
      </c>
      <c r="K24" s="72">
        <v>1.07735E-2</v>
      </c>
      <c r="L24" s="32">
        <v>23</v>
      </c>
    </row>
    <row r="25" spans="1:12" x14ac:dyDescent="0.2">
      <c r="A25" s="72">
        <v>12</v>
      </c>
      <c r="B25" s="72" t="s">
        <v>147</v>
      </c>
      <c r="C25" s="72" t="s">
        <v>54</v>
      </c>
      <c r="D25" s="72">
        <v>0.44</v>
      </c>
      <c r="E25" s="72">
        <v>89</v>
      </c>
      <c r="F25" s="72">
        <v>6</v>
      </c>
      <c r="G25" s="72">
        <v>625.1</v>
      </c>
      <c r="H25" s="72">
        <v>81.100999999999999</v>
      </c>
      <c r="I25" s="72">
        <v>4376</v>
      </c>
      <c r="J25" s="72">
        <v>-36.567</v>
      </c>
      <c r="K25" s="72">
        <v>1.07714E-2</v>
      </c>
      <c r="L25" s="32">
        <v>24</v>
      </c>
    </row>
    <row r="26" spans="1:12" x14ac:dyDescent="0.2">
      <c r="A26" s="72">
        <v>13</v>
      </c>
      <c r="B26" s="72" t="s">
        <v>149</v>
      </c>
      <c r="C26" s="72" t="s">
        <v>55</v>
      </c>
      <c r="D26" s="72">
        <v>0.47</v>
      </c>
      <c r="E26" s="72">
        <v>89</v>
      </c>
      <c r="F26" s="72">
        <v>5</v>
      </c>
      <c r="G26" s="72">
        <v>575.4</v>
      </c>
      <c r="H26" s="72">
        <v>80.825999999999993</v>
      </c>
      <c r="I26" s="72">
        <v>4386</v>
      </c>
      <c r="J26" s="72">
        <v>-36.380000000000003</v>
      </c>
      <c r="K26" s="72">
        <v>1.07735E-2</v>
      </c>
      <c r="L26" s="32">
        <v>25</v>
      </c>
    </row>
    <row r="27" spans="1:12" x14ac:dyDescent="0.2">
      <c r="A27" s="72">
        <v>13</v>
      </c>
      <c r="B27" s="72" t="s">
        <v>149</v>
      </c>
      <c r="C27" s="72" t="s">
        <v>55</v>
      </c>
      <c r="D27" s="72">
        <v>0.47</v>
      </c>
      <c r="E27" s="72">
        <v>89</v>
      </c>
      <c r="F27" s="72">
        <v>6</v>
      </c>
      <c r="G27" s="72">
        <v>625.1</v>
      </c>
      <c r="H27" s="72">
        <v>81.298000000000002</v>
      </c>
      <c r="I27" s="72">
        <v>4386</v>
      </c>
      <c r="J27" s="72">
        <v>-36.585999999999999</v>
      </c>
      <c r="K27" s="72">
        <v>1.07712E-2</v>
      </c>
      <c r="L27" s="32">
        <v>26</v>
      </c>
    </row>
    <row r="28" spans="1:12" x14ac:dyDescent="0.2">
      <c r="A28" s="72">
        <v>14</v>
      </c>
      <c r="B28" s="72" t="s">
        <v>149</v>
      </c>
      <c r="C28" s="72" t="s">
        <v>56</v>
      </c>
      <c r="D28" s="72">
        <v>0.53</v>
      </c>
      <c r="E28" s="72">
        <v>89</v>
      </c>
      <c r="F28" s="72">
        <v>5</v>
      </c>
      <c r="G28" s="72">
        <v>575.4</v>
      </c>
      <c r="H28" s="72">
        <v>80.834999999999994</v>
      </c>
      <c r="I28" s="72">
        <v>4390</v>
      </c>
      <c r="J28" s="72">
        <v>-36.380000000000003</v>
      </c>
      <c r="K28" s="72">
        <v>1.07735E-2</v>
      </c>
      <c r="L28" s="32">
        <v>27</v>
      </c>
    </row>
    <row r="29" spans="1:12" x14ac:dyDescent="0.2">
      <c r="A29" s="72">
        <v>14</v>
      </c>
      <c r="B29" s="72" t="s">
        <v>149</v>
      </c>
      <c r="C29" s="72" t="s">
        <v>56</v>
      </c>
      <c r="D29" s="72">
        <v>0.53</v>
      </c>
      <c r="E29" s="72">
        <v>89</v>
      </c>
      <c r="F29" s="72">
        <v>6</v>
      </c>
      <c r="G29" s="72">
        <v>625.1</v>
      </c>
      <c r="H29" s="72">
        <v>81.418000000000006</v>
      </c>
      <c r="I29" s="72">
        <v>4400</v>
      </c>
      <c r="J29" s="72">
        <v>-36.487000000000002</v>
      </c>
      <c r="K29" s="72">
        <v>1.07723E-2</v>
      </c>
      <c r="L29" s="32">
        <v>28</v>
      </c>
    </row>
    <row r="30" spans="1:12" x14ac:dyDescent="0.2">
      <c r="A30" s="72">
        <v>15</v>
      </c>
      <c r="B30" s="72" t="s">
        <v>152</v>
      </c>
      <c r="C30" s="72" t="s">
        <v>57</v>
      </c>
      <c r="D30" s="72">
        <v>0.49</v>
      </c>
      <c r="E30" s="72">
        <v>89</v>
      </c>
      <c r="F30" s="72">
        <v>5</v>
      </c>
      <c r="G30" s="72">
        <v>575.4</v>
      </c>
      <c r="H30" s="72">
        <v>81.040999999999997</v>
      </c>
      <c r="I30" s="72">
        <v>4396</v>
      </c>
      <c r="J30" s="72">
        <v>-36.380000000000003</v>
      </c>
      <c r="K30" s="72">
        <v>1.07735E-2</v>
      </c>
      <c r="L30" s="32">
        <v>29</v>
      </c>
    </row>
    <row r="31" spans="1:12" x14ac:dyDescent="0.2">
      <c r="A31" s="72">
        <v>15</v>
      </c>
      <c r="B31" s="72" t="s">
        <v>152</v>
      </c>
      <c r="C31" s="72" t="s">
        <v>57</v>
      </c>
      <c r="D31" s="72">
        <v>0.49</v>
      </c>
      <c r="E31" s="72">
        <v>89</v>
      </c>
      <c r="F31" s="72">
        <v>6</v>
      </c>
      <c r="G31" s="72">
        <v>625.1</v>
      </c>
      <c r="H31" s="72">
        <v>81.411000000000001</v>
      </c>
      <c r="I31" s="72">
        <v>4396</v>
      </c>
      <c r="J31" s="72">
        <v>-36.529000000000003</v>
      </c>
      <c r="K31" s="72">
        <v>1.07718E-2</v>
      </c>
      <c r="L31" s="32">
        <v>30</v>
      </c>
    </row>
    <row r="32" spans="1:12" x14ac:dyDescent="0.2">
      <c r="A32" s="72">
        <v>16</v>
      </c>
      <c r="B32" s="72" t="s">
        <v>152</v>
      </c>
      <c r="C32" s="72" t="s">
        <v>58</v>
      </c>
      <c r="D32" s="72">
        <v>0.46</v>
      </c>
      <c r="E32" s="72">
        <v>89</v>
      </c>
      <c r="F32" s="72">
        <v>5</v>
      </c>
      <c r="G32" s="72">
        <v>575.4</v>
      </c>
      <c r="H32" s="72">
        <v>81.128</v>
      </c>
      <c r="I32" s="72">
        <v>4406</v>
      </c>
      <c r="J32" s="72">
        <v>-36.380000000000003</v>
      </c>
      <c r="K32" s="72">
        <v>1.07735E-2</v>
      </c>
      <c r="L32" s="32">
        <v>31</v>
      </c>
    </row>
    <row r="33" spans="1:12" x14ac:dyDescent="0.2">
      <c r="A33" s="72">
        <v>16</v>
      </c>
      <c r="B33" s="72" t="s">
        <v>152</v>
      </c>
      <c r="C33" s="72" t="s">
        <v>58</v>
      </c>
      <c r="D33" s="72">
        <v>0.46</v>
      </c>
      <c r="E33" s="72">
        <v>89</v>
      </c>
      <c r="F33" s="72">
        <v>6</v>
      </c>
      <c r="G33" s="72">
        <v>625.1</v>
      </c>
      <c r="H33" s="72">
        <v>81.619</v>
      </c>
      <c r="I33" s="72">
        <v>4406</v>
      </c>
      <c r="J33" s="72">
        <v>-36.601999999999997</v>
      </c>
      <c r="K33" s="72">
        <v>1.0770999999999999E-2</v>
      </c>
      <c r="L33" s="32">
        <v>32</v>
      </c>
    </row>
    <row r="34" spans="1:12" x14ac:dyDescent="0.2">
      <c r="A34" s="72">
        <v>17</v>
      </c>
      <c r="B34" s="72" t="s">
        <v>155</v>
      </c>
      <c r="C34" s="72" t="s">
        <v>59</v>
      </c>
      <c r="D34" s="72">
        <v>0.61</v>
      </c>
      <c r="E34" s="72">
        <v>89</v>
      </c>
      <c r="F34" s="72">
        <v>5</v>
      </c>
      <c r="G34" s="72">
        <v>575.4</v>
      </c>
      <c r="H34" s="72">
        <v>81.204999999999998</v>
      </c>
      <c r="I34" s="72">
        <v>4404</v>
      </c>
      <c r="J34" s="72">
        <v>-36.380000000000003</v>
      </c>
      <c r="K34" s="72">
        <v>1.07735E-2</v>
      </c>
      <c r="L34" s="32">
        <v>33</v>
      </c>
    </row>
    <row r="35" spans="1:12" x14ac:dyDescent="0.2">
      <c r="A35" s="72">
        <v>17</v>
      </c>
      <c r="B35" s="72" t="s">
        <v>155</v>
      </c>
      <c r="C35" s="72" t="s">
        <v>59</v>
      </c>
      <c r="D35" s="72">
        <v>0.61</v>
      </c>
      <c r="E35" s="72">
        <v>89</v>
      </c>
      <c r="F35" s="72">
        <v>6</v>
      </c>
      <c r="G35" s="72">
        <v>625.1</v>
      </c>
      <c r="H35" s="72">
        <v>81.593000000000004</v>
      </c>
      <c r="I35" s="72">
        <v>4409</v>
      </c>
      <c r="J35" s="72">
        <v>-36.533999999999999</v>
      </c>
      <c r="K35" s="72">
        <v>1.07717E-2</v>
      </c>
      <c r="L35" s="32">
        <v>34</v>
      </c>
    </row>
    <row r="36" spans="1:12" x14ac:dyDescent="0.2">
      <c r="A36" s="72">
        <v>18</v>
      </c>
      <c r="B36" s="72" t="s">
        <v>155</v>
      </c>
      <c r="C36" s="72" t="s">
        <v>60</v>
      </c>
      <c r="D36" s="72">
        <v>0.53</v>
      </c>
      <c r="E36" s="72">
        <v>89</v>
      </c>
      <c r="F36" s="72">
        <v>5</v>
      </c>
      <c r="G36" s="72">
        <v>575.4</v>
      </c>
      <c r="H36" s="72">
        <v>81.304000000000002</v>
      </c>
      <c r="I36" s="72">
        <v>4413</v>
      </c>
      <c r="J36" s="72">
        <v>-36.380000000000003</v>
      </c>
      <c r="K36" s="72">
        <v>1.07735E-2</v>
      </c>
      <c r="L36" s="32">
        <v>35</v>
      </c>
    </row>
    <row r="37" spans="1:12" x14ac:dyDescent="0.2">
      <c r="A37" s="72">
        <v>18</v>
      </c>
      <c r="B37" s="72" t="s">
        <v>155</v>
      </c>
      <c r="C37" s="72" t="s">
        <v>60</v>
      </c>
      <c r="D37" s="72">
        <v>0.53</v>
      </c>
      <c r="E37" s="72">
        <v>89</v>
      </c>
      <c r="F37" s="72">
        <v>6</v>
      </c>
      <c r="G37" s="72">
        <v>625.1</v>
      </c>
      <c r="H37" s="72">
        <v>81.760000000000005</v>
      </c>
      <c r="I37" s="72">
        <v>4417</v>
      </c>
      <c r="J37" s="72">
        <v>-36.567</v>
      </c>
      <c r="K37" s="72">
        <v>1.07714E-2</v>
      </c>
      <c r="L37" s="32">
        <v>36</v>
      </c>
    </row>
    <row r="38" spans="1:12" x14ac:dyDescent="0.2">
      <c r="A38" s="72">
        <v>19</v>
      </c>
      <c r="B38" s="72" t="s">
        <v>158</v>
      </c>
      <c r="C38" s="72" t="s">
        <v>61</v>
      </c>
      <c r="D38" s="72">
        <v>0.53</v>
      </c>
      <c r="E38" s="72">
        <v>89</v>
      </c>
      <c r="F38" s="72">
        <v>5</v>
      </c>
      <c r="G38" s="72">
        <v>575.4</v>
      </c>
      <c r="H38" s="72">
        <v>81.293000000000006</v>
      </c>
      <c r="I38" s="72">
        <v>4410</v>
      </c>
      <c r="J38" s="72">
        <v>-36.380000000000003</v>
      </c>
      <c r="K38" s="72">
        <v>1.07735E-2</v>
      </c>
      <c r="L38" s="32">
        <v>37</v>
      </c>
    </row>
    <row r="39" spans="1:12" x14ac:dyDescent="0.2">
      <c r="A39" s="72">
        <v>19</v>
      </c>
      <c r="B39" s="72" t="s">
        <v>158</v>
      </c>
      <c r="C39" s="72" t="s">
        <v>61</v>
      </c>
      <c r="D39" s="72">
        <v>0.53</v>
      </c>
      <c r="E39" s="72">
        <v>89</v>
      </c>
      <c r="F39" s="72">
        <v>6</v>
      </c>
      <c r="G39" s="72">
        <v>625.1</v>
      </c>
      <c r="H39" s="72">
        <v>81.748000000000005</v>
      </c>
      <c r="I39" s="72">
        <v>4415</v>
      </c>
      <c r="J39" s="72">
        <v>-36.497999999999998</v>
      </c>
      <c r="K39" s="72">
        <v>1.07721E-2</v>
      </c>
      <c r="L39" s="32">
        <v>38</v>
      </c>
    </row>
    <row r="40" spans="1:12" x14ac:dyDescent="0.2">
      <c r="A40" s="72">
        <v>20</v>
      </c>
      <c r="B40" s="72" t="s">
        <v>158</v>
      </c>
      <c r="C40" s="72" t="s">
        <v>62</v>
      </c>
      <c r="D40" s="72">
        <v>0.45</v>
      </c>
      <c r="E40" s="72">
        <v>89</v>
      </c>
      <c r="F40" s="72">
        <v>5</v>
      </c>
      <c r="G40" s="72">
        <v>575.4</v>
      </c>
      <c r="H40" s="72">
        <v>81.465000000000003</v>
      </c>
      <c r="I40" s="72">
        <v>4416</v>
      </c>
      <c r="J40" s="72">
        <v>-36.380000000000003</v>
      </c>
      <c r="K40" s="72">
        <v>1.07735E-2</v>
      </c>
      <c r="L40" s="32">
        <v>39</v>
      </c>
    </row>
    <row r="41" spans="1:12" x14ac:dyDescent="0.2">
      <c r="A41" s="72">
        <v>20</v>
      </c>
      <c r="B41" s="72" t="s">
        <v>158</v>
      </c>
      <c r="C41" s="72" t="s">
        <v>62</v>
      </c>
      <c r="D41" s="72">
        <v>0.45</v>
      </c>
      <c r="E41" s="72">
        <v>89</v>
      </c>
      <c r="F41" s="72">
        <v>6</v>
      </c>
      <c r="G41" s="72">
        <v>625.1</v>
      </c>
      <c r="H41" s="72">
        <v>82.028000000000006</v>
      </c>
      <c r="I41" s="72">
        <v>4420</v>
      </c>
      <c r="J41" s="72">
        <v>-36.503999999999998</v>
      </c>
      <c r="K41" s="72">
        <v>1.07721E-2</v>
      </c>
      <c r="L41" s="32">
        <v>40</v>
      </c>
    </row>
    <row r="42" spans="1:12" x14ac:dyDescent="0.2">
      <c r="A42" s="72">
        <v>21</v>
      </c>
      <c r="B42" s="72" t="s">
        <v>161</v>
      </c>
      <c r="C42" s="72" t="s">
        <v>63</v>
      </c>
      <c r="D42" s="72">
        <v>0.51</v>
      </c>
      <c r="E42" s="72">
        <v>89</v>
      </c>
      <c r="F42" s="72">
        <v>5</v>
      </c>
      <c r="G42" s="72">
        <v>575.4</v>
      </c>
      <c r="H42" s="72">
        <v>81.644999999999996</v>
      </c>
      <c r="I42" s="72">
        <v>4425</v>
      </c>
      <c r="J42" s="72">
        <v>-36.380000000000003</v>
      </c>
      <c r="K42" s="72">
        <v>1.07735E-2</v>
      </c>
      <c r="L42" s="32">
        <v>41</v>
      </c>
    </row>
    <row r="43" spans="1:12" x14ac:dyDescent="0.2">
      <c r="A43" s="72">
        <v>21</v>
      </c>
      <c r="B43" s="72" t="s">
        <v>161</v>
      </c>
      <c r="C43" s="72" t="s">
        <v>63</v>
      </c>
      <c r="D43" s="72">
        <v>0.51</v>
      </c>
      <c r="E43" s="72">
        <v>89</v>
      </c>
      <c r="F43" s="72">
        <v>6</v>
      </c>
      <c r="G43" s="72">
        <v>625.1</v>
      </c>
      <c r="H43" s="72">
        <v>82.046999999999997</v>
      </c>
      <c r="I43" s="72">
        <v>4426</v>
      </c>
      <c r="J43" s="72">
        <v>-36.606000000000002</v>
      </c>
      <c r="K43" s="72">
        <v>1.07709E-2</v>
      </c>
      <c r="L43" s="32">
        <v>42</v>
      </c>
    </row>
    <row r="44" spans="1:12" x14ac:dyDescent="0.2">
      <c r="A44" s="72">
        <v>22</v>
      </c>
      <c r="B44" s="72" t="s">
        <v>161</v>
      </c>
      <c r="C44" s="72" t="s">
        <v>64</v>
      </c>
      <c r="D44" s="72">
        <v>0.55000000000000004</v>
      </c>
      <c r="E44" s="72">
        <v>89</v>
      </c>
      <c r="F44" s="72">
        <v>5</v>
      </c>
      <c r="G44" s="72">
        <v>575.4</v>
      </c>
      <c r="H44" s="72">
        <v>81.653999999999996</v>
      </c>
      <c r="I44" s="72">
        <v>4423</v>
      </c>
      <c r="J44" s="72">
        <v>-36.380000000000003</v>
      </c>
      <c r="K44" s="72">
        <v>1.07735E-2</v>
      </c>
      <c r="L44" s="32">
        <v>43</v>
      </c>
    </row>
    <row r="45" spans="1:12" x14ac:dyDescent="0.2">
      <c r="A45" s="72">
        <v>22</v>
      </c>
      <c r="B45" s="72" t="s">
        <v>161</v>
      </c>
      <c r="C45" s="72" t="s">
        <v>64</v>
      </c>
      <c r="D45" s="72">
        <v>0.55000000000000004</v>
      </c>
      <c r="E45" s="72">
        <v>89</v>
      </c>
      <c r="F45" s="72">
        <v>6</v>
      </c>
      <c r="G45" s="72">
        <v>625.1</v>
      </c>
      <c r="H45" s="72">
        <v>82.037999999999997</v>
      </c>
      <c r="I45" s="72">
        <v>4433</v>
      </c>
      <c r="J45" s="72">
        <v>-36.503</v>
      </c>
      <c r="K45" s="72">
        <v>1.07721E-2</v>
      </c>
      <c r="L45" s="32">
        <v>44</v>
      </c>
    </row>
    <row r="46" spans="1:12" x14ac:dyDescent="0.2">
      <c r="A46" s="72">
        <v>23</v>
      </c>
      <c r="B46" s="72" t="s">
        <v>17</v>
      </c>
      <c r="C46" s="72" t="s">
        <v>14</v>
      </c>
      <c r="D46" s="72">
        <v>0.44</v>
      </c>
      <c r="E46" s="72">
        <v>89</v>
      </c>
      <c r="F46" s="72">
        <v>5</v>
      </c>
      <c r="G46" s="72">
        <v>575.4</v>
      </c>
      <c r="H46" s="72">
        <v>81.555999999999997</v>
      </c>
      <c r="I46" s="72">
        <v>4426</v>
      </c>
      <c r="J46" s="72">
        <v>-36.380000000000003</v>
      </c>
      <c r="K46" s="72">
        <v>1.07735E-2</v>
      </c>
      <c r="L46" s="32">
        <v>45</v>
      </c>
    </row>
    <row r="47" spans="1:12" x14ac:dyDescent="0.2">
      <c r="A47" s="72">
        <v>23</v>
      </c>
      <c r="B47" s="72" t="s">
        <v>17</v>
      </c>
      <c r="C47" s="72" t="s">
        <v>14</v>
      </c>
      <c r="D47" s="72">
        <v>0.44</v>
      </c>
      <c r="E47" s="72">
        <v>89</v>
      </c>
      <c r="F47" s="72">
        <v>6</v>
      </c>
      <c r="G47" s="72">
        <v>625.1</v>
      </c>
      <c r="H47" s="72">
        <v>82.013999999999996</v>
      </c>
      <c r="I47" s="72">
        <v>4431</v>
      </c>
      <c r="J47" s="72">
        <v>-36.576000000000001</v>
      </c>
      <c r="K47" s="72">
        <v>1.0771299999999999E-2</v>
      </c>
      <c r="L47" s="32">
        <v>46</v>
      </c>
    </row>
    <row r="48" spans="1:12" x14ac:dyDescent="0.2">
      <c r="A48" s="72">
        <v>24</v>
      </c>
      <c r="B48" s="72" t="s">
        <v>17</v>
      </c>
      <c r="C48" s="72" t="s">
        <v>15</v>
      </c>
      <c r="D48" s="72">
        <v>0.49</v>
      </c>
      <c r="E48" s="72">
        <v>89</v>
      </c>
      <c r="F48" s="72">
        <v>5</v>
      </c>
      <c r="G48" s="72">
        <v>575.20000000000005</v>
      </c>
      <c r="H48" s="72">
        <v>81.460999999999999</v>
      </c>
      <c r="I48" s="72">
        <v>4413</v>
      </c>
      <c r="J48" s="72">
        <v>-36.380000000000003</v>
      </c>
      <c r="K48" s="72">
        <v>1.07735E-2</v>
      </c>
      <c r="L48" s="32">
        <v>47</v>
      </c>
    </row>
    <row r="49" spans="1:12" x14ac:dyDescent="0.2">
      <c r="A49" s="72">
        <v>24</v>
      </c>
      <c r="B49" s="72" t="s">
        <v>17</v>
      </c>
      <c r="C49" s="72" t="s">
        <v>15</v>
      </c>
      <c r="D49" s="72">
        <v>0.49</v>
      </c>
      <c r="E49" s="72">
        <v>89</v>
      </c>
      <c r="F49" s="72">
        <v>6</v>
      </c>
      <c r="G49" s="72">
        <v>625.1</v>
      </c>
      <c r="H49" s="72">
        <v>82.022999999999996</v>
      </c>
      <c r="I49" s="72">
        <v>4426</v>
      </c>
      <c r="J49" s="72">
        <v>-36.537999999999997</v>
      </c>
      <c r="K49" s="72">
        <v>1.07717E-2</v>
      </c>
      <c r="L49" s="32">
        <v>48</v>
      </c>
    </row>
    <row r="50" spans="1:12" x14ac:dyDescent="0.2">
      <c r="A50" s="72">
        <v>25</v>
      </c>
      <c r="B50" s="72" t="s">
        <v>12</v>
      </c>
      <c r="C50" s="72" t="s">
        <v>16</v>
      </c>
      <c r="D50" s="72">
        <v>0.48</v>
      </c>
      <c r="E50" s="72">
        <v>89</v>
      </c>
      <c r="F50" s="72">
        <v>5</v>
      </c>
      <c r="G50" s="72">
        <v>575.4</v>
      </c>
      <c r="H50" s="72">
        <v>81.507000000000005</v>
      </c>
      <c r="I50" s="72">
        <v>4429</v>
      </c>
      <c r="J50" s="72">
        <v>-36.380000000000003</v>
      </c>
      <c r="K50" s="72">
        <v>1.07735E-2</v>
      </c>
      <c r="L50" s="32">
        <v>49</v>
      </c>
    </row>
    <row r="51" spans="1:12" x14ac:dyDescent="0.2">
      <c r="A51" s="72">
        <v>25</v>
      </c>
      <c r="B51" s="72" t="s">
        <v>12</v>
      </c>
      <c r="C51" s="72" t="s">
        <v>16</v>
      </c>
      <c r="D51" s="72">
        <v>0.48</v>
      </c>
      <c r="E51" s="72">
        <v>89</v>
      </c>
      <c r="F51" s="72">
        <v>6</v>
      </c>
      <c r="G51" s="72">
        <v>625.1</v>
      </c>
      <c r="H51" s="72">
        <v>82.063000000000002</v>
      </c>
      <c r="I51" s="72">
        <v>4429</v>
      </c>
      <c r="J51" s="72">
        <v>-36.521000000000001</v>
      </c>
      <c r="K51" s="72">
        <v>1.0771899999999999E-2</v>
      </c>
      <c r="L51" s="32">
        <v>50</v>
      </c>
    </row>
    <row r="52" spans="1:12" x14ac:dyDescent="0.2">
      <c r="A52" s="72">
        <v>26</v>
      </c>
      <c r="B52" s="72" t="s">
        <v>12</v>
      </c>
      <c r="C52" s="72" t="s">
        <v>18</v>
      </c>
      <c r="D52" s="72">
        <v>0.54</v>
      </c>
      <c r="E52" s="72">
        <v>89</v>
      </c>
      <c r="F52" s="72">
        <v>5</v>
      </c>
      <c r="G52" s="72">
        <v>575.4</v>
      </c>
      <c r="H52" s="72">
        <v>81.591999999999999</v>
      </c>
      <c r="I52" s="72">
        <v>4425</v>
      </c>
      <c r="J52" s="72">
        <v>-36.380000000000003</v>
      </c>
      <c r="K52" s="72">
        <v>1.07735E-2</v>
      </c>
      <c r="L52" s="32">
        <v>51</v>
      </c>
    </row>
    <row r="53" spans="1:12" x14ac:dyDescent="0.2">
      <c r="A53" s="72">
        <v>26</v>
      </c>
      <c r="B53" s="72" t="s">
        <v>12</v>
      </c>
      <c r="C53" s="72" t="s">
        <v>18</v>
      </c>
      <c r="D53" s="72">
        <v>0.54</v>
      </c>
      <c r="E53" s="72">
        <v>89</v>
      </c>
      <c r="F53" s="72">
        <v>6</v>
      </c>
      <c r="G53" s="72">
        <v>625.1</v>
      </c>
      <c r="H53" s="72">
        <v>82.055999999999997</v>
      </c>
      <c r="I53" s="72">
        <v>4435</v>
      </c>
      <c r="J53" s="72">
        <v>-36.469000000000001</v>
      </c>
      <c r="K53" s="72">
        <v>1.0772500000000001E-2</v>
      </c>
      <c r="L53" s="32">
        <v>52</v>
      </c>
    </row>
    <row r="54" spans="1:12" x14ac:dyDescent="0.2">
      <c r="A54" s="72">
        <v>27</v>
      </c>
      <c r="B54" s="72" t="s">
        <v>168</v>
      </c>
      <c r="C54" s="72" t="s">
        <v>19</v>
      </c>
      <c r="D54" s="72">
        <v>0.56000000000000005</v>
      </c>
      <c r="E54" s="72">
        <v>89</v>
      </c>
      <c r="F54" s="72">
        <v>5</v>
      </c>
      <c r="G54" s="72">
        <v>575.4</v>
      </c>
      <c r="H54" s="72">
        <v>81.822999999999993</v>
      </c>
      <c r="I54" s="72">
        <v>4437</v>
      </c>
      <c r="J54" s="72">
        <v>-36.380000000000003</v>
      </c>
      <c r="K54" s="72">
        <v>1.07735E-2</v>
      </c>
      <c r="L54" s="32">
        <v>53</v>
      </c>
    </row>
    <row r="55" spans="1:12" x14ac:dyDescent="0.2">
      <c r="A55" s="72">
        <v>27</v>
      </c>
      <c r="B55" s="72" t="s">
        <v>168</v>
      </c>
      <c r="C55" s="72" t="s">
        <v>19</v>
      </c>
      <c r="D55" s="72">
        <v>0.56000000000000005</v>
      </c>
      <c r="E55" s="72">
        <v>89</v>
      </c>
      <c r="F55" s="72">
        <v>6</v>
      </c>
      <c r="G55" s="72">
        <v>625.1</v>
      </c>
      <c r="H55" s="72">
        <v>82.174000000000007</v>
      </c>
      <c r="I55" s="72">
        <v>4439</v>
      </c>
      <c r="J55" s="72">
        <v>-36.555</v>
      </c>
      <c r="K55" s="72">
        <v>1.07715E-2</v>
      </c>
      <c r="L55" s="32">
        <v>54</v>
      </c>
    </row>
    <row r="56" spans="1:12" x14ac:dyDescent="0.2">
      <c r="A56" s="72">
        <v>28</v>
      </c>
      <c r="B56" s="72" t="s">
        <v>168</v>
      </c>
      <c r="C56" s="72" t="s">
        <v>20</v>
      </c>
      <c r="D56" s="72">
        <v>0.48</v>
      </c>
      <c r="E56" s="72">
        <v>89</v>
      </c>
      <c r="F56" s="72">
        <v>5</v>
      </c>
      <c r="G56" s="72">
        <v>575.20000000000005</v>
      </c>
      <c r="H56" s="72">
        <v>81.881</v>
      </c>
      <c r="I56" s="72">
        <v>4439</v>
      </c>
      <c r="J56" s="72">
        <v>-36.380000000000003</v>
      </c>
      <c r="K56" s="72">
        <v>1.07735E-2</v>
      </c>
      <c r="L56" s="32">
        <v>55</v>
      </c>
    </row>
    <row r="57" spans="1:12" x14ac:dyDescent="0.2">
      <c r="A57" s="72">
        <v>28</v>
      </c>
      <c r="B57" s="72" t="s">
        <v>168</v>
      </c>
      <c r="C57" s="72" t="s">
        <v>20</v>
      </c>
      <c r="D57" s="72">
        <v>0.48</v>
      </c>
      <c r="E57" s="72">
        <v>89</v>
      </c>
      <c r="F57" s="72">
        <v>6</v>
      </c>
      <c r="G57" s="72">
        <v>625.1</v>
      </c>
      <c r="H57" s="72">
        <v>82.462000000000003</v>
      </c>
      <c r="I57" s="72">
        <v>4448</v>
      </c>
      <c r="J57" s="72">
        <v>-36.491</v>
      </c>
      <c r="K57" s="72">
        <v>1.0772199999999999E-2</v>
      </c>
      <c r="L57" s="32">
        <v>56</v>
      </c>
    </row>
    <row r="58" spans="1:12" x14ac:dyDescent="0.2">
      <c r="A58" s="72">
        <v>29</v>
      </c>
      <c r="B58" s="72" t="s">
        <v>171</v>
      </c>
      <c r="C58" s="72" t="s">
        <v>21</v>
      </c>
      <c r="D58" s="72">
        <v>0.49</v>
      </c>
      <c r="E58" s="72">
        <v>89</v>
      </c>
      <c r="F58" s="72">
        <v>5</v>
      </c>
      <c r="G58" s="72">
        <v>575.4</v>
      </c>
      <c r="H58" s="72">
        <v>81.972999999999999</v>
      </c>
      <c r="I58" s="72">
        <v>4442</v>
      </c>
      <c r="J58" s="72">
        <v>-36.380000000000003</v>
      </c>
      <c r="K58" s="72">
        <v>1.07735E-2</v>
      </c>
      <c r="L58" s="32">
        <v>57</v>
      </c>
    </row>
    <row r="59" spans="1:12" x14ac:dyDescent="0.2">
      <c r="A59" s="72">
        <v>29</v>
      </c>
      <c r="B59" s="72" t="s">
        <v>171</v>
      </c>
      <c r="C59" s="72" t="s">
        <v>21</v>
      </c>
      <c r="D59" s="72">
        <v>0.49</v>
      </c>
      <c r="E59" s="72">
        <v>89</v>
      </c>
      <c r="F59" s="72">
        <v>6</v>
      </c>
      <c r="G59" s="72">
        <v>625.1</v>
      </c>
      <c r="H59" s="72">
        <v>82.379000000000005</v>
      </c>
      <c r="I59" s="72">
        <v>4448</v>
      </c>
      <c r="J59" s="72">
        <v>-36.542000000000002</v>
      </c>
      <c r="K59" s="72">
        <v>1.07717E-2</v>
      </c>
      <c r="L59" s="32">
        <v>58</v>
      </c>
    </row>
    <row r="60" spans="1:12" x14ac:dyDescent="0.2">
      <c r="A60" s="72">
        <v>30</v>
      </c>
      <c r="B60" s="72" t="s">
        <v>173</v>
      </c>
      <c r="C60" s="72" t="s">
        <v>22</v>
      </c>
      <c r="D60" s="72">
        <v>0.47</v>
      </c>
      <c r="E60" s="72">
        <v>89</v>
      </c>
      <c r="F60" s="72">
        <v>5</v>
      </c>
      <c r="G60" s="72">
        <v>575.4</v>
      </c>
      <c r="H60" s="72">
        <v>81.948999999999998</v>
      </c>
      <c r="I60" s="72">
        <v>4444</v>
      </c>
      <c r="J60" s="72">
        <v>-36.380000000000003</v>
      </c>
      <c r="K60" s="72">
        <v>1.07735E-2</v>
      </c>
      <c r="L60" s="32">
        <v>59</v>
      </c>
    </row>
    <row r="61" spans="1:12" x14ac:dyDescent="0.2">
      <c r="A61" s="72">
        <v>30</v>
      </c>
      <c r="B61" s="72" t="s">
        <v>173</v>
      </c>
      <c r="C61" s="72" t="s">
        <v>22</v>
      </c>
      <c r="D61" s="72">
        <v>0.47</v>
      </c>
      <c r="E61" s="72">
        <v>89</v>
      </c>
      <c r="F61" s="72">
        <v>6</v>
      </c>
      <c r="G61" s="72">
        <v>625.1</v>
      </c>
      <c r="H61" s="72">
        <v>82.322000000000003</v>
      </c>
      <c r="I61" s="72">
        <v>4448</v>
      </c>
      <c r="J61" s="72">
        <v>-36.558</v>
      </c>
      <c r="K61" s="72">
        <v>1.07715E-2</v>
      </c>
      <c r="L61" s="32">
        <v>60</v>
      </c>
    </row>
    <row r="62" spans="1:12" x14ac:dyDescent="0.2">
      <c r="A62" s="72">
        <v>31</v>
      </c>
      <c r="B62" s="72" t="s">
        <v>173</v>
      </c>
      <c r="C62" s="72" t="s">
        <v>92</v>
      </c>
      <c r="D62" s="72">
        <v>0.49</v>
      </c>
      <c r="E62" s="72">
        <v>89</v>
      </c>
      <c r="F62" s="72">
        <v>5</v>
      </c>
      <c r="G62" s="72">
        <v>575.4</v>
      </c>
      <c r="H62" s="72">
        <v>82.316000000000003</v>
      </c>
      <c r="I62" s="72">
        <v>4450</v>
      </c>
      <c r="J62" s="72">
        <v>-36.380000000000003</v>
      </c>
      <c r="K62" s="72">
        <v>1.07735E-2</v>
      </c>
      <c r="L62" s="32">
        <v>61</v>
      </c>
    </row>
    <row r="63" spans="1:12" x14ac:dyDescent="0.2">
      <c r="A63" s="72">
        <v>31</v>
      </c>
      <c r="B63" s="72" t="s">
        <v>173</v>
      </c>
      <c r="C63" s="72" t="s">
        <v>92</v>
      </c>
      <c r="D63" s="72">
        <v>0.49</v>
      </c>
      <c r="E63" s="72">
        <v>89</v>
      </c>
      <c r="F63" s="72">
        <v>6</v>
      </c>
      <c r="G63" s="72">
        <v>625.1</v>
      </c>
      <c r="H63" s="72">
        <v>82.436999999999998</v>
      </c>
      <c r="I63" s="72">
        <v>4450</v>
      </c>
      <c r="J63" s="72">
        <v>-36.552999999999997</v>
      </c>
      <c r="K63" s="72">
        <v>1.07715E-2</v>
      </c>
      <c r="L63" s="32">
        <v>62</v>
      </c>
    </row>
    <row r="64" spans="1:12" x14ac:dyDescent="0.2">
      <c r="A64" s="72">
        <v>32</v>
      </c>
      <c r="B64" s="72" t="s">
        <v>176</v>
      </c>
      <c r="C64" s="72" t="s">
        <v>93</v>
      </c>
      <c r="D64" s="72">
        <v>0.54</v>
      </c>
      <c r="E64" s="72">
        <v>89</v>
      </c>
      <c r="F64" s="72">
        <v>5</v>
      </c>
      <c r="G64" s="72">
        <v>575.4</v>
      </c>
      <c r="H64" s="72">
        <v>81.930999999999997</v>
      </c>
      <c r="I64" s="72">
        <v>4452</v>
      </c>
      <c r="J64" s="72">
        <v>-36.380000000000003</v>
      </c>
      <c r="K64" s="72">
        <v>1.07735E-2</v>
      </c>
      <c r="L64" s="32">
        <v>63</v>
      </c>
    </row>
    <row r="65" spans="1:12" x14ac:dyDescent="0.2">
      <c r="A65" s="72">
        <v>32</v>
      </c>
      <c r="B65" s="72" t="s">
        <v>176</v>
      </c>
      <c r="C65" s="72" t="s">
        <v>93</v>
      </c>
      <c r="D65" s="72">
        <v>0.54</v>
      </c>
      <c r="E65" s="72">
        <v>89</v>
      </c>
      <c r="F65" s="72">
        <v>6</v>
      </c>
      <c r="G65" s="72">
        <v>625.1</v>
      </c>
      <c r="H65" s="72">
        <v>82.335999999999999</v>
      </c>
      <c r="I65" s="72">
        <v>4453</v>
      </c>
      <c r="J65" s="72">
        <v>-36.53</v>
      </c>
      <c r="K65" s="72">
        <v>1.07718E-2</v>
      </c>
      <c r="L65" s="32">
        <v>64</v>
      </c>
    </row>
    <row r="66" spans="1:12" x14ac:dyDescent="0.2">
      <c r="A66" s="72">
        <v>33</v>
      </c>
      <c r="B66" s="72" t="s">
        <v>176</v>
      </c>
      <c r="C66" s="72" t="s">
        <v>94</v>
      </c>
      <c r="D66" s="72">
        <v>0.53</v>
      </c>
      <c r="E66" s="72">
        <v>89</v>
      </c>
      <c r="F66" s="72">
        <v>3</v>
      </c>
      <c r="G66" s="72">
        <v>575.20000000000005</v>
      </c>
      <c r="H66" s="72">
        <v>82.025000000000006</v>
      </c>
      <c r="I66" s="72">
        <v>4446</v>
      </c>
      <c r="J66" s="72">
        <v>-36.380000000000003</v>
      </c>
      <c r="K66" s="72">
        <v>1.07735E-2</v>
      </c>
      <c r="L66" s="32">
        <v>65</v>
      </c>
    </row>
    <row r="67" spans="1:12" x14ac:dyDescent="0.2">
      <c r="A67" s="72">
        <v>33</v>
      </c>
      <c r="B67" s="72" t="s">
        <v>176</v>
      </c>
      <c r="C67" s="72" t="s">
        <v>94</v>
      </c>
      <c r="D67" s="72">
        <v>0.53</v>
      </c>
      <c r="E67" s="72">
        <v>89</v>
      </c>
      <c r="F67" s="72">
        <v>4</v>
      </c>
      <c r="G67" s="72">
        <v>624.9</v>
      </c>
      <c r="H67" s="72">
        <v>82.289000000000001</v>
      </c>
      <c r="I67" s="72">
        <v>4447</v>
      </c>
      <c r="J67" s="72">
        <v>-36.618000000000002</v>
      </c>
      <c r="K67" s="72">
        <v>1.0770800000000001E-2</v>
      </c>
      <c r="L67" s="32">
        <v>66</v>
      </c>
    </row>
    <row r="68" spans="1:12" x14ac:dyDescent="0.2">
      <c r="A68" s="72">
        <v>34</v>
      </c>
      <c r="B68" s="72" t="s">
        <v>179</v>
      </c>
      <c r="C68" s="72" t="s">
        <v>44</v>
      </c>
      <c r="D68" s="72">
        <v>0.53</v>
      </c>
      <c r="E68" s="72">
        <v>89</v>
      </c>
      <c r="F68" s="72">
        <v>3</v>
      </c>
      <c r="G68" s="72">
        <v>575.4</v>
      </c>
      <c r="H68" s="72">
        <v>79.236999999999995</v>
      </c>
      <c r="I68" s="72">
        <v>4308</v>
      </c>
      <c r="J68" s="72">
        <v>-36.380000000000003</v>
      </c>
      <c r="K68" s="72">
        <v>1.07735E-2</v>
      </c>
      <c r="L68" s="32">
        <v>67</v>
      </c>
    </row>
    <row r="69" spans="1:12" x14ac:dyDescent="0.2">
      <c r="A69" s="72">
        <v>34</v>
      </c>
      <c r="B69" s="72" t="s">
        <v>179</v>
      </c>
      <c r="C69" s="72" t="s">
        <v>44</v>
      </c>
      <c r="D69" s="72">
        <v>0.53</v>
      </c>
      <c r="E69" s="72">
        <v>89</v>
      </c>
      <c r="F69" s="72">
        <v>4</v>
      </c>
      <c r="G69" s="72">
        <v>625.1</v>
      </c>
      <c r="H69" s="72">
        <v>79.924999999999997</v>
      </c>
      <c r="I69" s="72">
        <v>4312</v>
      </c>
      <c r="J69" s="72">
        <v>-36.590000000000003</v>
      </c>
      <c r="K69" s="72">
        <v>1.07711E-2</v>
      </c>
      <c r="L69" s="32">
        <v>68</v>
      </c>
    </row>
    <row r="70" spans="1:12" x14ac:dyDescent="0.2">
      <c r="A70" s="72">
        <v>35</v>
      </c>
      <c r="B70" s="72" t="s">
        <v>179</v>
      </c>
      <c r="C70" s="72" t="s">
        <v>45</v>
      </c>
      <c r="D70" s="72">
        <v>0.55000000000000004</v>
      </c>
      <c r="E70" s="72">
        <v>89</v>
      </c>
      <c r="F70" s="72">
        <v>3</v>
      </c>
      <c r="G70" s="72">
        <v>575.4</v>
      </c>
      <c r="H70" s="72">
        <v>79.510999999999996</v>
      </c>
      <c r="I70" s="72">
        <v>4329</v>
      </c>
      <c r="J70" s="72">
        <v>-36.380000000000003</v>
      </c>
      <c r="K70" s="72">
        <v>1.07735E-2</v>
      </c>
      <c r="L70" s="32">
        <v>69</v>
      </c>
    </row>
    <row r="71" spans="1:12" x14ac:dyDescent="0.2">
      <c r="A71" s="72">
        <v>35</v>
      </c>
      <c r="B71" s="72" t="s">
        <v>179</v>
      </c>
      <c r="C71" s="72" t="s">
        <v>45</v>
      </c>
      <c r="D71" s="72">
        <v>0.55000000000000004</v>
      </c>
      <c r="E71" s="72">
        <v>89</v>
      </c>
      <c r="F71" s="72">
        <v>4</v>
      </c>
      <c r="G71" s="72">
        <v>625.1</v>
      </c>
      <c r="H71" s="72">
        <v>80.284000000000006</v>
      </c>
      <c r="I71" s="72">
        <v>4333</v>
      </c>
      <c r="J71" s="72">
        <v>-36.661000000000001</v>
      </c>
      <c r="K71" s="72">
        <v>1.07703E-2</v>
      </c>
      <c r="L71" s="32">
        <v>70</v>
      </c>
    </row>
    <row r="72" spans="1:12" x14ac:dyDescent="0.2">
      <c r="A72" s="72">
        <v>36</v>
      </c>
      <c r="B72" s="72" t="s">
        <v>65</v>
      </c>
      <c r="C72" s="72" t="s">
        <v>46</v>
      </c>
      <c r="E72" s="72">
        <v>98</v>
      </c>
      <c r="F72" s="72">
        <v>3</v>
      </c>
      <c r="G72" s="72">
        <v>574.79999999999995</v>
      </c>
      <c r="H72" s="72">
        <v>9.5259999999999998</v>
      </c>
      <c r="I72" s="72">
        <v>520</v>
      </c>
      <c r="J72" s="72">
        <v>-36.380000000000003</v>
      </c>
      <c r="K72" s="72">
        <v>1.07735E-2</v>
      </c>
      <c r="L72" s="32">
        <v>71</v>
      </c>
    </row>
    <row r="73" spans="1:12" x14ac:dyDescent="0.2">
      <c r="A73" s="72">
        <v>36</v>
      </c>
      <c r="B73" s="72" t="s">
        <v>65</v>
      </c>
      <c r="C73" s="72" t="s">
        <v>46</v>
      </c>
      <c r="E73" s="72">
        <v>98</v>
      </c>
      <c r="F73" s="72">
        <v>4</v>
      </c>
      <c r="G73" s="72">
        <v>624.5</v>
      </c>
      <c r="H73" s="72">
        <v>9.6739999999999995</v>
      </c>
      <c r="I73" s="72">
        <v>522</v>
      </c>
      <c r="J73" s="72">
        <v>-36.292000000000002</v>
      </c>
      <c r="K73" s="72">
        <v>1.07744E-2</v>
      </c>
      <c r="L73" s="32">
        <v>72</v>
      </c>
    </row>
    <row r="74" spans="1:12" x14ac:dyDescent="0.2">
      <c r="A74" s="72">
        <v>1</v>
      </c>
      <c r="B74" s="72" t="s">
        <v>65</v>
      </c>
      <c r="C74" s="72" t="s">
        <v>43</v>
      </c>
      <c r="E74" s="72">
        <v>0</v>
      </c>
      <c r="F74" s="72">
        <v>3</v>
      </c>
      <c r="G74" s="72">
        <v>575.4</v>
      </c>
      <c r="H74" s="72">
        <v>55.033000000000001</v>
      </c>
      <c r="I74" s="72">
        <v>3025</v>
      </c>
      <c r="J74" s="72">
        <v>-36.380000000000003</v>
      </c>
      <c r="K74" s="72">
        <v>1.07735E-2</v>
      </c>
      <c r="L74" s="32">
        <v>73</v>
      </c>
    </row>
    <row r="75" spans="1:12" x14ac:dyDescent="0.2">
      <c r="A75" s="72">
        <v>1</v>
      </c>
      <c r="B75" s="72" t="s">
        <v>65</v>
      </c>
      <c r="C75" s="72" t="s">
        <v>43</v>
      </c>
      <c r="E75" s="72">
        <v>0</v>
      </c>
      <c r="F75" s="72">
        <v>4</v>
      </c>
      <c r="G75" s="72">
        <v>625.1</v>
      </c>
      <c r="H75" s="72">
        <v>55.713000000000001</v>
      </c>
      <c r="I75" s="72">
        <v>3026</v>
      </c>
      <c r="J75" s="72">
        <v>-36.726999999999997</v>
      </c>
      <c r="K75" s="72">
        <v>1.0769600000000001E-2</v>
      </c>
      <c r="L75" s="32">
        <v>74</v>
      </c>
    </row>
    <row r="76" spans="1:12" x14ac:dyDescent="0.2">
      <c r="A76" s="72">
        <v>2</v>
      </c>
      <c r="B76" s="72" t="s">
        <v>17</v>
      </c>
      <c r="C76" s="72" t="s">
        <v>44</v>
      </c>
      <c r="D76" s="72">
        <v>0.55259999999999998</v>
      </c>
      <c r="E76" s="72">
        <v>89</v>
      </c>
      <c r="F76" s="72">
        <v>5</v>
      </c>
      <c r="G76" s="72">
        <v>575.4</v>
      </c>
      <c r="H76" s="72">
        <v>36.366999999999997</v>
      </c>
      <c r="I76" s="72">
        <v>1996</v>
      </c>
      <c r="J76" s="72">
        <v>-36.380000000000003</v>
      </c>
      <c r="K76" s="72">
        <v>1.07735E-2</v>
      </c>
      <c r="L76" s="32">
        <v>75</v>
      </c>
    </row>
    <row r="77" spans="1:12" x14ac:dyDescent="0.2">
      <c r="A77" s="72">
        <v>2</v>
      </c>
      <c r="B77" s="72" t="s">
        <v>17</v>
      </c>
      <c r="C77" s="72" t="s">
        <v>44</v>
      </c>
      <c r="D77" s="72">
        <v>0.55259999999999998</v>
      </c>
      <c r="E77" s="72">
        <v>89</v>
      </c>
      <c r="F77" s="72">
        <v>6</v>
      </c>
      <c r="G77" s="72">
        <v>625.1</v>
      </c>
      <c r="H77" s="72">
        <v>36.643000000000001</v>
      </c>
      <c r="I77" s="72">
        <v>1992</v>
      </c>
      <c r="J77" s="72">
        <v>-36.654000000000003</v>
      </c>
      <c r="K77" s="72">
        <v>1.0770399999999999E-2</v>
      </c>
      <c r="L77" s="32">
        <v>76</v>
      </c>
    </row>
    <row r="78" spans="1:12" x14ac:dyDescent="0.2">
      <c r="A78" s="72">
        <v>3</v>
      </c>
      <c r="B78" s="72" t="s">
        <v>17</v>
      </c>
      <c r="C78" s="72" t="s">
        <v>45</v>
      </c>
      <c r="D78" s="72">
        <v>0.63729999999999998</v>
      </c>
      <c r="E78" s="72">
        <v>89</v>
      </c>
      <c r="F78" s="72">
        <v>5</v>
      </c>
      <c r="G78" s="72">
        <v>575.4</v>
      </c>
      <c r="H78" s="72">
        <v>36.372999999999998</v>
      </c>
      <c r="I78" s="72">
        <v>1989</v>
      </c>
      <c r="J78" s="72">
        <v>-36.380000000000003</v>
      </c>
      <c r="K78" s="72">
        <v>1.07735E-2</v>
      </c>
      <c r="L78" s="32">
        <v>77</v>
      </c>
    </row>
    <row r="79" spans="1:12" x14ac:dyDescent="0.2">
      <c r="A79" s="72">
        <v>3</v>
      </c>
      <c r="B79" s="72" t="s">
        <v>17</v>
      </c>
      <c r="C79" s="72" t="s">
        <v>45</v>
      </c>
      <c r="D79" s="72">
        <v>0.63729999999999998</v>
      </c>
      <c r="E79" s="72">
        <v>89</v>
      </c>
      <c r="F79" s="72">
        <v>6</v>
      </c>
      <c r="G79" s="72">
        <v>625.1</v>
      </c>
      <c r="H79" s="72">
        <v>36.628</v>
      </c>
      <c r="I79" s="72">
        <v>1987</v>
      </c>
      <c r="J79" s="72">
        <v>-36.606000000000002</v>
      </c>
      <c r="K79" s="72">
        <v>1.07709E-2</v>
      </c>
      <c r="L79" s="32">
        <v>78</v>
      </c>
    </row>
    <row r="80" spans="1:12" x14ac:dyDescent="0.2">
      <c r="A80" s="72">
        <v>4</v>
      </c>
      <c r="B80" s="72" t="s">
        <v>12</v>
      </c>
      <c r="C80" s="72" t="s">
        <v>46</v>
      </c>
      <c r="D80" s="72">
        <v>0.52410000000000001</v>
      </c>
      <c r="E80" s="72">
        <v>89</v>
      </c>
      <c r="F80" s="72">
        <v>5</v>
      </c>
      <c r="G80" s="72">
        <v>575.4</v>
      </c>
      <c r="H80" s="72">
        <v>36.356000000000002</v>
      </c>
      <c r="I80" s="72">
        <v>1991</v>
      </c>
      <c r="J80" s="72">
        <v>-36.380000000000003</v>
      </c>
      <c r="K80" s="72">
        <v>1.07735E-2</v>
      </c>
      <c r="L80" s="32">
        <v>79</v>
      </c>
    </row>
    <row r="81" spans="1:12" x14ac:dyDescent="0.2">
      <c r="A81" s="72">
        <v>4</v>
      </c>
      <c r="B81" s="72" t="s">
        <v>12</v>
      </c>
      <c r="C81" s="72" t="s">
        <v>46</v>
      </c>
      <c r="D81" s="72">
        <v>0.52410000000000001</v>
      </c>
      <c r="E81" s="72">
        <v>89</v>
      </c>
      <c r="F81" s="72">
        <v>6</v>
      </c>
      <c r="G81" s="72">
        <v>625.1</v>
      </c>
      <c r="H81" s="72">
        <v>36.685000000000002</v>
      </c>
      <c r="I81" s="72">
        <v>1991</v>
      </c>
      <c r="J81" s="72">
        <v>-36.67</v>
      </c>
      <c r="K81" s="72">
        <v>1.0770200000000001E-2</v>
      </c>
      <c r="L81" s="32">
        <v>80</v>
      </c>
    </row>
    <row r="82" spans="1:12" x14ac:dyDescent="0.2">
      <c r="A82" s="72">
        <v>5</v>
      </c>
      <c r="B82" s="72" t="s">
        <v>12</v>
      </c>
      <c r="C82" s="72" t="s">
        <v>47</v>
      </c>
      <c r="D82" s="72">
        <v>0.49309999999999998</v>
      </c>
      <c r="E82" s="72">
        <v>89</v>
      </c>
      <c r="F82" s="72">
        <v>5</v>
      </c>
      <c r="G82" s="72">
        <v>575.4</v>
      </c>
      <c r="H82" s="72">
        <v>36.161999999999999</v>
      </c>
      <c r="I82" s="72">
        <v>1982</v>
      </c>
      <c r="J82" s="72">
        <v>-36.380000000000003</v>
      </c>
      <c r="K82" s="72">
        <v>1.07735E-2</v>
      </c>
      <c r="L82" s="32">
        <v>81</v>
      </c>
    </row>
    <row r="83" spans="1:12" x14ac:dyDescent="0.2">
      <c r="A83" s="72">
        <v>5</v>
      </c>
      <c r="B83" s="72" t="s">
        <v>12</v>
      </c>
      <c r="C83" s="72" t="s">
        <v>47</v>
      </c>
      <c r="D83" s="72">
        <v>0.49309999999999998</v>
      </c>
      <c r="E83" s="72">
        <v>89</v>
      </c>
      <c r="F83" s="72">
        <v>6</v>
      </c>
      <c r="G83" s="72">
        <v>625.1</v>
      </c>
      <c r="H83" s="72">
        <v>36.582000000000001</v>
      </c>
      <c r="I83" s="72">
        <v>1984</v>
      </c>
      <c r="J83" s="72">
        <v>-36.628999999999998</v>
      </c>
      <c r="K83" s="72">
        <v>1.0770699999999999E-2</v>
      </c>
      <c r="L83" s="32">
        <v>82</v>
      </c>
    </row>
    <row r="84" spans="1:12" x14ac:dyDescent="0.2">
      <c r="A84" s="72">
        <v>6</v>
      </c>
      <c r="B84" s="72" t="s">
        <v>190</v>
      </c>
      <c r="C84" s="72" t="s">
        <v>48</v>
      </c>
      <c r="D84" s="72">
        <v>0.55000000000000004</v>
      </c>
      <c r="E84" s="72">
        <v>89</v>
      </c>
      <c r="F84" s="72">
        <v>5</v>
      </c>
      <c r="G84" s="72">
        <v>575.4</v>
      </c>
      <c r="H84" s="72">
        <v>36.276000000000003</v>
      </c>
      <c r="I84" s="72">
        <v>1989</v>
      </c>
      <c r="J84" s="72">
        <v>-36.380000000000003</v>
      </c>
      <c r="K84" s="72">
        <v>1.07735E-2</v>
      </c>
      <c r="L84" s="32">
        <v>83</v>
      </c>
    </row>
    <row r="85" spans="1:12" x14ac:dyDescent="0.2">
      <c r="A85" s="72">
        <v>6</v>
      </c>
      <c r="B85" s="72" t="s">
        <v>190</v>
      </c>
      <c r="C85" s="72" t="s">
        <v>48</v>
      </c>
      <c r="D85" s="72">
        <v>0.55000000000000004</v>
      </c>
      <c r="E85" s="72">
        <v>89</v>
      </c>
      <c r="F85" s="72">
        <v>6</v>
      </c>
      <c r="G85" s="72">
        <v>625.1</v>
      </c>
      <c r="H85" s="72">
        <v>36.661000000000001</v>
      </c>
      <c r="I85" s="72">
        <v>1989</v>
      </c>
      <c r="J85" s="72">
        <v>-36.640999999999998</v>
      </c>
      <c r="K85" s="72">
        <v>1.0770500000000001E-2</v>
      </c>
      <c r="L85" s="32">
        <v>84</v>
      </c>
    </row>
    <row r="86" spans="1:12" x14ac:dyDescent="0.2">
      <c r="A86" s="72">
        <v>7</v>
      </c>
      <c r="B86" s="72" t="s">
        <v>190</v>
      </c>
      <c r="C86" s="72" t="s">
        <v>49</v>
      </c>
      <c r="D86" s="72">
        <v>0.59</v>
      </c>
      <c r="E86" s="72">
        <v>89</v>
      </c>
      <c r="F86" s="72">
        <v>5</v>
      </c>
      <c r="G86" s="72">
        <v>575.4</v>
      </c>
      <c r="H86" s="72">
        <v>36.194000000000003</v>
      </c>
      <c r="I86" s="72">
        <v>1983</v>
      </c>
      <c r="J86" s="72">
        <v>-36.380000000000003</v>
      </c>
      <c r="K86" s="72">
        <v>1.07735E-2</v>
      </c>
      <c r="L86" s="32">
        <v>85</v>
      </c>
    </row>
    <row r="87" spans="1:12" x14ac:dyDescent="0.2">
      <c r="A87" s="72">
        <v>7</v>
      </c>
      <c r="B87" s="72" t="s">
        <v>190</v>
      </c>
      <c r="C87" s="72" t="s">
        <v>49</v>
      </c>
      <c r="D87" s="72">
        <v>0.59</v>
      </c>
      <c r="E87" s="72">
        <v>89</v>
      </c>
      <c r="F87" s="72">
        <v>6</v>
      </c>
      <c r="G87" s="72">
        <v>625.1</v>
      </c>
      <c r="H87" s="72">
        <v>36.536999999999999</v>
      </c>
      <c r="I87" s="72">
        <v>1982</v>
      </c>
      <c r="J87" s="72">
        <v>-36.601999999999997</v>
      </c>
      <c r="K87" s="72">
        <v>1.0770999999999999E-2</v>
      </c>
      <c r="L87" s="32">
        <v>86</v>
      </c>
    </row>
    <row r="88" spans="1:12" x14ac:dyDescent="0.2">
      <c r="A88" s="72">
        <v>8</v>
      </c>
      <c r="B88" s="72" t="s">
        <v>193</v>
      </c>
      <c r="C88" s="72" t="s">
        <v>50</v>
      </c>
      <c r="D88" s="72">
        <v>0.53</v>
      </c>
      <c r="E88" s="72">
        <v>89</v>
      </c>
      <c r="F88" s="72">
        <v>5</v>
      </c>
      <c r="G88" s="72">
        <v>575.4</v>
      </c>
      <c r="H88" s="72">
        <v>36.204999999999998</v>
      </c>
      <c r="I88" s="72">
        <v>1985</v>
      </c>
      <c r="J88" s="72">
        <v>-36.380000000000003</v>
      </c>
      <c r="K88" s="72">
        <v>1.07735E-2</v>
      </c>
      <c r="L88" s="32">
        <v>87</v>
      </c>
    </row>
    <row r="89" spans="1:12" x14ac:dyDescent="0.2">
      <c r="A89" s="72">
        <v>8</v>
      </c>
      <c r="B89" s="72" t="s">
        <v>193</v>
      </c>
      <c r="C89" s="72" t="s">
        <v>50</v>
      </c>
      <c r="D89" s="72">
        <v>0.53</v>
      </c>
      <c r="E89" s="72">
        <v>89</v>
      </c>
      <c r="F89" s="72">
        <v>6</v>
      </c>
      <c r="G89" s="72">
        <v>625.1</v>
      </c>
      <c r="H89" s="72">
        <v>36.593000000000004</v>
      </c>
      <c r="I89" s="72">
        <v>1985</v>
      </c>
      <c r="J89" s="72">
        <v>-36.624000000000002</v>
      </c>
      <c r="K89" s="72">
        <v>1.0770699999999999E-2</v>
      </c>
      <c r="L89" s="32">
        <v>88</v>
      </c>
    </row>
    <row r="90" spans="1:12" x14ac:dyDescent="0.2">
      <c r="A90" s="72">
        <v>9</v>
      </c>
      <c r="B90" s="72" t="s">
        <v>193</v>
      </c>
      <c r="C90" s="72" t="s">
        <v>51</v>
      </c>
      <c r="D90" s="72">
        <v>0.52</v>
      </c>
      <c r="E90" s="72">
        <v>89</v>
      </c>
      <c r="F90" s="72">
        <v>5</v>
      </c>
      <c r="G90" s="72">
        <v>575.4</v>
      </c>
      <c r="H90" s="72">
        <v>36.241999999999997</v>
      </c>
      <c r="I90" s="72">
        <v>1984</v>
      </c>
      <c r="J90" s="72">
        <v>-36.380000000000003</v>
      </c>
      <c r="K90" s="72">
        <v>1.07735E-2</v>
      </c>
      <c r="L90" s="32">
        <v>89</v>
      </c>
    </row>
    <row r="91" spans="1:12" x14ac:dyDescent="0.2">
      <c r="A91" s="72">
        <v>9</v>
      </c>
      <c r="B91" s="72" t="s">
        <v>193</v>
      </c>
      <c r="C91" s="72" t="s">
        <v>51</v>
      </c>
      <c r="D91" s="72">
        <v>0.52</v>
      </c>
      <c r="E91" s="72">
        <v>89</v>
      </c>
      <c r="F91" s="72">
        <v>6</v>
      </c>
      <c r="G91" s="72">
        <v>625.1</v>
      </c>
      <c r="H91" s="72">
        <v>36.523000000000003</v>
      </c>
      <c r="I91" s="72">
        <v>1983</v>
      </c>
      <c r="J91" s="72">
        <v>-36.670999999999999</v>
      </c>
      <c r="K91" s="72">
        <v>1.0770200000000001E-2</v>
      </c>
      <c r="L91" s="32">
        <v>90</v>
      </c>
    </row>
    <row r="92" spans="1:12" x14ac:dyDescent="0.2">
      <c r="A92" s="72">
        <v>10</v>
      </c>
      <c r="B92" s="72" t="s">
        <v>196</v>
      </c>
      <c r="C92" s="72" t="s">
        <v>52</v>
      </c>
      <c r="D92" s="72">
        <v>0.5</v>
      </c>
      <c r="E92" s="72">
        <v>89</v>
      </c>
      <c r="F92" s="72">
        <v>5</v>
      </c>
      <c r="G92" s="72">
        <v>575.4</v>
      </c>
      <c r="H92" s="72">
        <v>36.191000000000003</v>
      </c>
      <c r="I92" s="72">
        <v>1982</v>
      </c>
      <c r="J92" s="72">
        <v>-36.380000000000003</v>
      </c>
      <c r="K92" s="72">
        <v>1.07735E-2</v>
      </c>
      <c r="L92" s="32">
        <v>91</v>
      </c>
    </row>
    <row r="93" spans="1:12" x14ac:dyDescent="0.2">
      <c r="A93" s="72">
        <v>10</v>
      </c>
      <c r="B93" s="72" t="s">
        <v>196</v>
      </c>
      <c r="C93" s="72" t="s">
        <v>52</v>
      </c>
      <c r="D93" s="72">
        <v>0.5</v>
      </c>
      <c r="E93" s="72">
        <v>89</v>
      </c>
      <c r="F93" s="72">
        <v>6</v>
      </c>
      <c r="G93" s="72">
        <v>625.1</v>
      </c>
      <c r="H93" s="72">
        <v>36.463999999999999</v>
      </c>
      <c r="I93" s="72">
        <v>1980</v>
      </c>
      <c r="J93" s="72">
        <v>-36.643999999999998</v>
      </c>
      <c r="K93" s="72">
        <v>1.0770500000000001E-2</v>
      </c>
      <c r="L93" s="32">
        <v>92</v>
      </c>
    </row>
    <row r="94" spans="1:12" x14ac:dyDescent="0.2">
      <c r="A94" s="72">
        <v>11</v>
      </c>
      <c r="B94" s="72" t="s">
        <v>196</v>
      </c>
      <c r="C94" s="72" t="s">
        <v>53</v>
      </c>
      <c r="D94" s="72">
        <v>0.48</v>
      </c>
      <c r="E94" s="72">
        <v>89</v>
      </c>
      <c r="F94" s="72">
        <v>5</v>
      </c>
      <c r="G94" s="72">
        <v>575.4</v>
      </c>
      <c r="H94" s="72">
        <v>36.25</v>
      </c>
      <c r="I94" s="72">
        <v>1985</v>
      </c>
      <c r="J94" s="72">
        <v>-36.380000000000003</v>
      </c>
      <c r="K94" s="72">
        <v>1.07735E-2</v>
      </c>
      <c r="L94" s="32">
        <v>93</v>
      </c>
    </row>
    <row r="95" spans="1:12" x14ac:dyDescent="0.2">
      <c r="A95" s="72">
        <v>11</v>
      </c>
      <c r="B95" s="72" t="s">
        <v>196</v>
      </c>
      <c r="C95" s="72" t="s">
        <v>53</v>
      </c>
      <c r="D95" s="72">
        <v>0.48</v>
      </c>
      <c r="E95" s="72">
        <v>89</v>
      </c>
      <c r="F95" s="72">
        <v>6</v>
      </c>
      <c r="G95" s="72">
        <v>625.1</v>
      </c>
      <c r="H95" s="72">
        <v>36.520000000000003</v>
      </c>
      <c r="I95" s="72">
        <v>1983</v>
      </c>
      <c r="J95" s="72">
        <v>-36.609000000000002</v>
      </c>
      <c r="K95" s="72">
        <v>1.07709E-2</v>
      </c>
      <c r="L95" s="32">
        <v>94</v>
      </c>
    </row>
    <row r="96" spans="1:12" x14ac:dyDescent="0.2">
      <c r="A96" s="72">
        <v>12</v>
      </c>
      <c r="B96" s="72" t="s">
        <v>199</v>
      </c>
      <c r="C96" s="72" t="s">
        <v>54</v>
      </c>
      <c r="D96" s="72">
        <v>0.55000000000000004</v>
      </c>
      <c r="E96" s="72">
        <v>89</v>
      </c>
      <c r="F96" s="72">
        <v>5</v>
      </c>
      <c r="G96" s="72">
        <v>575.4</v>
      </c>
      <c r="H96" s="72">
        <v>36.116</v>
      </c>
      <c r="I96" s="72">
        <v>1977</v>
      </c>
      <c r="J96" s="72">
        <v>-36.380000000000003</v>
      </c>
      <c r="K96" s="72">
        <v>1.07735E-2</v>
      </c>
      <c r="L96" s="32">
        <v>95</v>
      </c>
    </row>
    <row r="97" spans="1:12" x14ac:dyDescent="0.2">
      <c r="A97" s="72">
        <v>12</v>
      </c>
      <c r="B97" s="72" t="s">
        <v>199</v>
      </c>
      <c r="C97" s="72" t="s">
        <v>54</v>
      </c>
      <c r="D97" s="72">
        <v>0.55000000000000004</v>
      </c>
      <c r="E97" s="72">
        <v>89</v>
      </c>
      <c r="F97" s="72">
        <v>6</v>
      </c>
      <c r="G97" s="72">
        <v>625.1</v>
      </c>
      <c r="H97" s="72">
        <v>36.395000000000003</v>
      </c>
      <c r="I97" s="72">
        <v>1977</v>
      </c>
      <c r="J97" s="72">
        <v>-36.619</v>
      </c>
      <c r="K97" s="72">
        <v>1.0770800000000001E-2</v>
      </c>
      <c r="L97" s="32">
        <v>96</v>
      </c>
    </row>
    <row r="98" spans="1:12" x14ac:dyDescent="0.2">
      <c r="A98" s="72">
        <v>13</v>
      </c>
      <c r="B98" s="72" t="s">
        <v>199</v>
      </c>
      <c r="C98" s="72" t="s">
        <v>55</v>
      </c>
      <c r="D98" s="72">
        <v>0.53</v>
      </c>
      <c r="E98" s="72">
        <v>89</v>
      </c>
      <c r="F98" s="72">
        <v>5</v>
      </c>
      <c r="G98" s="72">
        <v>575.4</v>
      </c>
      <c r="H98" s="72">
        <v>36.014000000000003</v>
      </c>
      <c r="I98" s="72">
        <v>1970</v>
      </c>
      <c r="J98" s="72">
        <v>-36.380000000000003</v>
      </c>
      <c r="K98" s="72">
        <v>1.07735E-2</v>
      </c>
      <c r="L98" s="32">
        <v>97</v>
      </c>
    </row>
    <row r="99" spans="1:12" x14ac:dyDescent="0.2">
      <c r="A99" s="72">
        <v>13</v>
      </c>
      <c r="B99" s="72" t="s">
        <v>199</v>
      </c>
      <c r="C99" s="72" t="s">
        <v>55</v>
      </c>
      <c r="D99" s="72">
        <v>0.53</v>
      </c>
      <c r="E99" s="72">
        <v>89</v>
      </c>
      <c r="F99" s="72">
        <v>6</v>
      </c>
      <c r="G99" s="72">
        <v>625.1</v>
      </c>
      <c r="H99" s="72">
        <v>36.308</v>
      </c>
      <c r="I99" s="72">
        <v>1972</v>
      </c>
      <c r="J99" s="72">
        <v>-36.563000000000002</v>
      </c>
      <c r="K99" s="72">
        <v>1.07714E-2</v>
      </c>
      <c r="L99" s="32">
        <v>98</v>
      </c>
    </row>
    <row r="100" spans="1:12" x14ac:dyDescent="0.2">
      <c r="A100" s="72">
        <v>14</v>
      </c>
      <c r="B100" s="72" t="s">
        <v>202</v>
      </c>
      <c r="C100" s="72" t="s">
        <v>56</v>
      </c>
      <c r="D100" s="72">
        <v>0.59</v>
      </c>
      <c r="E100" s="72">
        <v>89</v>
      </c>
      <c r="F100" s="72">
        <v>5</v>
      </c>
      <c r="G100" s="72">
        <v>575.4</v>
      </c>
      <c r="H100" s="72">
        <v>36.084000000000003</v>
      </c>
      <c r="I100" s="72">
        <v>1974</v>
      </c>
      <c r="J100" s="72">
        <v>-36.380000000000003</v>
      </c>
      <c r="K100" s="72">
        <v>1.07735E-2</v>
      </c>
      <c r="L100" s="32">
        <v>99</v>
      </c>
    </row>
    <row r="101" spans="1:12" x14ac:dyDescent="0.2">
      <c r="A101" s="72">
        <v>14</v>
      </c>
      <c r="B101" s="72" t="s">
        <v>202</v>
      </c>
      <c r="C101" s="72" t="s">
        <v>56</v>
      </c>
      <c r="D101" s="72">
        <v>0.59</v>
      </c>
      <c r="E101" s="72">
        <v>89</v>
      </c>
      <c r="F101" s="72">
        <v>6</v>
      </c>
      <c r="G101" s="72">
        <v>625.1</v>
      </c>
      <c r="H101" s="72">
        <v>36.362000000000002</v>
      </c>
      <c r="I101" s="72">
        <v>1973</v>
      </c>
      <c r="J101" s="72">
        <v>-36.616999999999997</v>
      </c>
      <c r="K101" s="72">
        <v>1.0770800000000001E-2</v>
      </c>
      <c r="L101" s="32">
        <v>100</v>
      </c>
    </row>
    <row r="102" spans="1:12" x14ac:dyDescent="0.2">
      <c r="A102" s="72">
        <v>15</v>
      </c>
      <c r="B102" s="72" t="s">
        <v>202</v>
      </c>
      <c r="C102" s="72" t="s">
        <v>57</v>
      </c>
      <c r="D102" s="72">
        <v>0.54</v>
      </c>
      <c r="E102" s="72">
        <v>89</v>
      </c>
      <c r="F102" s="72">
        <v>5</v>
      </c>
      <c r="G102" s="72">
        <v>575.4</v>
      </c>
      <c r="H102" s="72">
        <v>36.067999999999998</v>
      </c>
      <c r="I102" s="72">
        <v>1973</v>
      </c>
      <c r="J102" s="72">
        <v>-36.380000000000003</v>
      </c>
      <c r="K102" s="72">
        <v>1.07735E-2</v>
      </c>
      <c r="L102" s="32">
        <v>101</v>
      </c>
    </row>
    <row r="103" spans="1:12" x14ac:dyDescent="0.2">
      <c r="A103" s="72">
        <v>15</v>
      </c>
      <c r="B103" s="72" t="s">
        <v>202</v>
      </c>
      <c r="C103" s="72" t="s">
        <v>57</v>
      </c>
      <c r="D103" s="72">
        <v>0.54</v>
      </c>
      <c r="E103" s="72">
        <v>89</v>
      </c>
      <c r="F103" s="72">
        <v>6</v>
      </c>
      <c r="G103" s="72">
        <v>625.1</v>
      </c>
      <c r="H103" s="72">
        <v>36.331000000000003</v>
      </c>
      <c r="I103" s="72">
        <v>1973</v>
      </c>
      <c r="J103" s="72">
        <v>-36.587000000000003</v>
      </c>
      <c r="K103" s="72">
        <v>1.07711E-2</v>
      </c>
      <c r="L103" s="32">
        <v>102</v>
      </c>
    </row>
    <row r="104" spans="1:12" x14ac:dyDescent="0.2">
      <c r="A104" s="72">
        <v>16</v>
      </c>
      <c r="B104" s="72" t="s">
        <v>205</v>
      </c>
      <c r="C104" s="72" t="s">
        <v>58</v>
      </c>
      <c r="D104" s="72">
        <v>0.6</v>
      </c>
      <c r="E104" s="72">
        <v>89</v>
      </c>
      <c r="F104" s="72">
        <v>5</v>
      </c>
      <c r="G104" s="72">
        <v>575.4</v>
      </c>
      <c r="H104" s="72">
        <v>35.981000000000002</v>
      </c>
      <c r="I104" s="72">
        <v>1966</v>
      </c>
      <c r="J104" s="72">
        <v>-36.380000000000003</v>
      </c>
      <c r="K104" s="72">
        <v>1.07735E-2</v>
      </c>
      <c r="L104" s="32">
        <v>103</v>
      </c>
    </row>
    <row r="105" spans="1:12" x14ac:dyDescent="0.2">
      <c r="A105" s="72">
        <v>16</v>
      </c>
      <c r="B105" s="72" t="s">
        <v>205</v>
      </c>
      <c r="C105" s="72" t="s">
        <v>58</v>
      </c>
      <c r="D105" s="72">
        <v>0.6</v>
      </c>
      <c r="E105" s="72">
        <v>89</v>
      </c>
      <c r="F105" s="72">
        <v>6</v>
      </c>
      <c r="G105" s="72">
        <v>625.29999999999995</v>
      </c>
      <c r="H105" s="72">
        <v>36.24</v>
      </c>
      <c r="I105" s="72">
        <v>1966</v>
      </c>
      <c r="J105" s="72">
        <v>-36.591999999999999</v>
      </c>
      <c r="K105" s="72">
        <v>1.07711E-2</v>
      </c>
      <c r="L105" s="32">
        <v>104</v>
      </c>
    </row>
    <row r="106" spans="1:12" x14ac:dyDescent="0.2">
      <c r="A106" s="72">
        <v>17</v>
      </c>
      <c r="B106" s="72" t="s">
        <v>207</v>
      </c>
      <c r="C106" s="72" t="s">
        <v>59</v>
      </c>
      <c r="D106" s="72">
        <v>0.54</v>
      </c>
      <c r="E106" s="72">
        <v>89</v>
      </c>
      <c r="F106" s="72">
        <v>5</v>
      </c>
      <c r="G106" s="72">
        <v>575.4</v>
      </c>
      <c r="H106" s="72">
        <v>36.140999999999998</v>
      </c>
      <c r="I106" s="72">
        <v>1978</v>
      </c>
      <c r="J106" s="72">
        <v>-36.380000000000003</v>
      </c>
      <c r="K106" s="72">
        <v>1.07735E-2</v>
      </c>
      <c r="L106" s="32">
        <v>105</v>
      </c>
    </row>
    <row r="107" spans="1:12" x14ac:dyDescent="0.2">
      <c r="A107" s="72">
        <v>17</v>
      </c>
      <c r="B107" s="72" t="s">
        <v>207</v>
      </c>
      <c r="C107" s="72" t="s">
        <v>59</v>
      </c>
      <c r="D107" s="72">
        <v>0.54</v>
      </c>
      <c r="E107" s="72">
        <v>89</v>
      </c>
      <c r="F107" s="72">
        <v>6</v>
      </c>
      <c r="G107" s="72">
        <v>625.1</v>
      </c>
      <c r="H107" s="72">
        <v>36.380000000000003</v>
      </c>
      <c r="I107" s="72">
        <v>1976</v>
      </c>
      <c r="J107" s="72">
        <v>-36.607999999999997</v>
      </c>
      <c r="K107" s="72">
        <v>1.07709E-2</v>
      </c>
      <c r="L107" s="32">
        <v>106</v>
      </c>
    </row>
    <row r="108" spans="1:12" x14ac:dyDescent="0.2">
      <c r="A108" s="72">
        <v>18</v>
      </c>
      <c r="B108" s="72" t="s">
        <v>209</v>
      </c>
      <c r="C108" s="72" t="s">
        <v>60</v>
      </c>
      <c r="D108" s="72">
        <v>0.57999999999999996</v>
      </c>
      <c r="E108" s="72">
        <v>89</v>
      </c>
      <c r="F108" s="72">
        <v>5</v>
      </c>
      <c r="G108" s="72">
        <v>575.4</v>
      </c>
      <c r="H108" s="72">
        <v>36.04</v>
      </c>
      <c r="I108" s="72">
        <v>1970</v>
      </c>
      <c r="J108" s="72">
        <v>-36.380000000000003</v>
      </c>
      <c r="K108" s="72">
        <v>1.07735E-2</v>
      </c>
      <c r="L108" s="32">
        <v>107</v>
      </c>
    </row>
    <row r="109" spans="1:12" x14ac:dyDescent="0.2">
      <c r="A109" s="72">
        <v>18</v>
      </c>
      <c r="B109" s="72" t="s">
        <v>209</v>
      </c>
      <c r="C109" s="72" t="s">
        <v>60</v>
      </c>
      <c r="D109" s="72">
        <v>0.57999999999999996</v>
      </c>
      <c r="E109" s="72">
        <v>89</v>
      </c>
      <c r="F109" s="72">
        <v>6</v>
      </c>
      <c r="G109" s="72">
        <v>625.1</v>
      </c>
      <c r="H109" s="72">
        <v>36.325000000000003</v>
      </c>
      <c r="I109" s="72">
        <v>1971</v>
      </c>
      <c r="J109" s="72">
        <v>-36.536999999999999</v>
      </c>
      <c r="K109" s="72">
        <v>1.07717E-2</v>
      </c>
      <c r="L109" s="32">
        <v>108</v>
      </c>
    </row>
    <row r="110" spans="1:12" x14ac:dyDescent="0.2">
      <c r="A110" s="72">
        <v>19</v>
      </c>
      <c r="B110" s="72" t="s">
        <v>211</v>
      </c>
      <c r="C110" s="72" t="s">
        <v>61</v>
      </c>
      <c r="D110" s="72">
        <v>0.57999999999999996</v>
      </c>
      <c r="E110" s="72">
        <v>89</v>
      </c>
      <c r="F110" s="72">
        <v>5</v>
      </c>
      <c r="G110" s="72">
        <v>575.4</v>
      </c>
      <c r="H110" s="72">
        <v>35.872999999999998</v>
      </c>
      <c r="I110" s="72">
        <v>1964</v>
      </c>
      <c r="J110" s="72">
        <v>-36.380000000000003</v>
      </c>
      <c r="K110" s="72">
        <v>1.07735E-2</v>
      </c>
      <c r="L110" s="32">
        <v>109</v>
      </c>
    </row>
    <row r="111" spans="1:12" x14ac:dyDescent="0.2">
      <c r="A111" s="72">
        <v>19</v>
      </c>
      <c r="B111" s="72" t="s">
        <v>211</v>
      </c>
      <c r="C111" s="72" t="s">
        <v>61</v>
      </c>
      <c r="D111" s="72">
        <v>0.57999999999999996</v>
      </c>
      <c r="E111" s="72">
        <v>89</v>
      </c>
      <c r="F111" s="72">
        <v>6</v>
      </c>
      <c r="G111" s="72">
        <v>625.1</v>
      </c>
      <c r="H111" s="72">
        <v>36.142000000000003</v>
      </c>
      <c r="I111" s="72">
        <v>1961</v>
      </c>
      <c r="J111" s="72">
        <v>-36.563000000000002</v>
      </c>
      <c r="K111" s="72">
        <v>1.07714E-2</v>
      </c>
      <c r="L111" s="32">
        <v>110</v>
      </c>
    </row>
    <row r="112" spans="1:12" x14ac:dyDescent="0.2">
      <c r="A112" s="72">
        <v>20</v>
      </c>
      <c r="B112" s="72" t="s">
        <v>213</v>
      </c>
      <c r="C112" s="72" t="s">
        <v>62</v>
      </c>
      <c r="D112" s="72">
        <v>0.56999999999999995</v>
      </c>
      <c r="E112" s="72">
        <v>89</v>
      </c>
      <c r="F112" s="72">
        <v>5</v>
      </c>
      <c r="G112" s="72">
        <v>575.4</v>
      </c>
      <c r="H112" s="72">
        <v>36.04</v>
      </c>
      <c r="I112" s="72">
        <v>1968</v>
      </c>
      <c r="J112" s="72">
        <v>-36.380000000000003</v>
      </c>
      <c r="K112" s="72">
        <v>1.07735E-2</v>
      </c>
      <c r="L112" s="32">
        <v>111</v>
      </c>
    </row>
    <row r="113" spans="1:12" x14ac:dyDescent="0.2">
      <c r="A113" s="72">
        <v>20</v>
      </c>
      <c r="B113" s="72" t="s">
        <v>213</v>
      </c>
      <c r="C113" s="72" t="s">
        <v>62</v>
      </c>
      <c r="D113" s="72">
        <v>0.56999999999999995</v>
      </c>
      <c r="E113" s="72">
        <v>89</v>
      </c>
      <c r="F113" s="72">
        <v>6</v>
      </c>
      <c r="G113" s="72">
        <v>625.1</v>
      </c>
      <c r="H113" s="72">
        <v>36.271999999999998</v>
      </c>
      <c r="I113" s="72">
        <v>1969</v>
      </c>
      <c r="J113" s="72">
        <v>-36.585000000000001</v>
      </c>
      <c r="K113" s="72">
        <v>1.07712E-2</v>
      </c>
      <c r="L113" s="32">
        <v>112</v>
      </c>
    </row>
    <row r="114" spans="1:12" x14ac:dyDescent="0.2">
      <c r="A114" s="72">
        <v>21</v>
      </c>
      <c r="B114" s="72" t="s">
        <v>215</v>
      </c>
      <c r="C114" s="72" t="s">
        <v>63</v>
      </c>
      <c r="D114" s="72">
        <v>0.59</v>
      </c>
      <c r="E114" s="72">
        <v>89</v>
      </c>
      <c r="F114" s="72">
        <v>5</v>
      </c>
      <c r="G114" s="72">
        <v>575.4</v>
      </c>
      <c r="H114" s="72">
        <v>35.881999999999998</v>
      </c>
      <c r="I114" s="72">
        <v>1966</v>
      </c>
      <c r="J114" s="72">
        <v>-36.380000000000003</v>
      </c>
      <c r="K114" s="72">
        <v>1.07735E-2</v>
      </c>
      <c r="L114" s="32">
        <v>113</v>
      </c>
    </row>
    <row r="115" spans="1:12" x14ac:dyDescent="0.2">
      <c r="A115" s="72">
        <v>21</v>
      </c>
      <c r="B115" s="72" t="s">
        <v>215</v>
      </c>
      <c r="C115" s="72" t="s">
        <v>63</v>
      </c>
      <c r="D115" s="72">
        <v>0.59</v>
      </c>
      <c r="E115" s="72">
        <v>89</v>
      </c>
      <c r="F115" s="72">
        <v>6</v>
      </c>
      <c r="G115" s="72">
        <v>625.1</v>
      </c>
      <c r="H115" s="72">
        <v>36.194000000000003</v>
      </c>
      <c r="I115" s="72">
        <v>1965</v>
      </c>
      <c r="J115" s="72">
        <v>-36.572000000000003</v>
      </c>
      <c r="K115" s="72">
        <v>1.0771299999999999E-2</v>
      </c>
      <c r="L115" s="32">
        <v>114</v>
      </c>
    </row>
    <row r="116" spans="1:12" x14ac:dyDescent="0.2">
      <c r="A116" s="72">
        <v>22</v>
      </c>
      <c r="B116" s="72" t="s">
        <v>17</v>
      </c>
      <c r="C116" s="72" t="s">
        <v>64</v>
      </c>
      <c r="D116" s="72">
        <v>0.46660000000000001</v>
      </c>
      <c r="E116" s="72">
        <v>89</v>
      </c>
      <c r="F116" s="72">
        <v>5</v>
      </c>
      <c r="G116" s="72">
        <v>575.4</v>
      </c>
      <c r="H116" s="72">
        <v>35.784999999999997</v>
      </c>
      <c r="I116" s="72">
        <v>1959</v>
      </c>
      <c r="J116" s="72">
        <v>-36.380000000000003</v>
      </c>
      <c r="K116" s="72">
        <v>1.07735E-2</v>
      </c>
      <c r="L116" s="32">
        <v>115</v>
      </c>
    </row>
    <row r="117" spans="1:12" x14ac:dyDescent="0.2">
      <c r="A117" s="72">
        <v>22</v>
      </c>
      <c r="B117" s="72" t="s">
        <v>17</v>
      </c>
      <c r="C117" s="72" t="s">
        <v>64</v>
      </c>
      <c r="D117" s="72">
        <v>0.46660000000000001</v>
      </c>
      <c r="E117" s="72">
        <v>89</v>
      </c>
      <c r="F117" s="72">
        <v>6</v>
      </c>
      <c r="G117" s="72">
        <v>625.1</v>
      </c>
      <c r="H117" s="72">
        <v>36.11</v>
      </c>
      <c r="I117" s="72">
        <v>1963</v>
      </c>
      <c r="J117" s="72">
        <v>-36.609000000000002</v>
      </c>
      <c r="K117" s="72">
        <v>1.07709E-2</v>
      </c>
      <c r="L117" s="32">
        <v>116</v>
      </c>
    </row>
    <row r="118" spans="1:12" x14ac:dyDescent="0.2">
      <c r="A118" s="72">
        <v>23</v>
      </c>
      <c r="B118" s="72" t="s">
        <v>17</v>
      </c>
      <c r="C118" s="72" t="s">
        <v>14</v>
      </c>
      <c r="D118" s="72">
        <v>0.62290000000000001</v>
      </c>
      <c r="E118" s="72">
        <v>89</v>
      </c>
      <c r="F118" s="72">
        <v>5</v>
      </c>
      <c r="G118" s="72">
        <v>575.4</v>
      </c>
      <c r="H118" s="72">
        <v>35.85</v>
      </c>
      <c r="I118" s="72">
        <v>1959</v>
      </c>
      <c r="J118" s="72">
        <v>-36.380000000000003</v>
      </c>
      <c r="K118" s="72">
        <v>1.07735E-2</v>
      </c>
      <c r="L118" s="32">
        <v>117</v>
      </c>
    </row>
    <row r="119" spans="1:12" x14ac:dyDescent="0.2">
      <c r="A119" s="72">
        <v>23</v>
      </c>
      <c r="B119" s="72" t="s">
        <v>17</v>
      </c>
      <c r="C119" s="72" t="s">
        <v>14</v>
      </c>
      <c r="D119" s="72">
        <v>0.62290000000000001</v>
      </c>
      <c r="E119" s="72">
        <v>89</v>
      </c>
      <c r="F119" s="72">
        <v>6</v>
      </c>
      <c r="G119" s="72">
        <v>625.1</v>
      </c>
      <c r="H119" s="72">
        <v>36.101999999999997</v>
      </c>
      <c r="I119" s="72">
        <v>1960</v>
      </c>
      <c r="J119" s="72">
        <v>-36.524000000000001</v>
      </c>
      <c r="K119" s="72">
        <v>1.0771899999999999E-2</v>
      </c>
      <c r="L119" s="32">
        <v>118</v>
      </c>
    </row>
    <row r="120" spans="1:12" x14ac:dyDescent="0.2">
      <c r="A120" s="72">
        <v>24</v>
      </c>
      <c r="B120" s="72" t="s">
        <v>12</v>
      </c>
      <c r="C120" s="72" t="s">
        <v>15</v>
      </c>
      <c r="D120" s="72">
        <v>0.53</v>
      </c>
      <c r="E120" s="72">
        <v>89</v>
      </c>
      <c r="F120" s="72">
        <v>5</v>
      </c>
      <c r="G120" s="72">
        <v>575.4</v>
      </c>
      <c r="H120" s="72">
        <v>35.584000000000003</v>
      </c>
      <c r="I120" s="72">
        <v>1948</v>
      </c>
      <c r="J120" s="72">
        <v>-36.380000000000003</v>
      </c>
      <c r="K120" s="72">
        <v>1.07735E-2</v>
      </c>
      <c r="L120" s="32">
        <v>119</v>
      </c>
    </row>
    <row r="121" spans="1:12" x14ac:dyDescent="0.2">
      <c r="A121" s="72">
        <v>24</v>
      </c>
      <c r="B121" s="72" t="s">
        <v>12</v>
      </c>
      <c r="C121" s="72" t="s">
        <v>15</v>
      </c>
      <c r="D121" s="72">
        <v>0.53</v>
      </c>
      <c r="E121" s="72">
        <v>89</v>
      </c>
      <c r="F121" s="72">
        <v>6</v>
      </c>
      <c r="G121" s="72">
        <v>625.1</v>
      </c>
      <c r="H121" s="72">
        <v>35.874000000000002</v>
      </c>
      <c r="I121" s="72">
        <v>1948</v>
      </c>
      <c r="J121" s="72">
        <v>-36.569000000000003</v>
      </c>
      <c r="K121" s="72">
        <v>1.07714E-2</v>
      </c>
      <c r="L121" s="32">
        <v>120</v>
      </c>
    </row>
    <row r="122" spans="1:12" x14ac:dyDescent="0.2">
      <c r="A122" s="72">
        <v>25</v>
      </c>
      <c r="B122" s="72" t="s">
        <v>12</v>
      </c>
      <c r="C122" s="72" t="s">
        <v>16</v>
      </c>
      <c r="D122" s="72">
        <v>0.62</v>
      </c>
      <c r="E122" s="72">
        <v>89</v>
      </c>
      <c r="F122" s="72">
        <v>5</v>
      </c>
      <c r="G122" s="72">
        <v>575.4</v>
      </c>
      <c r="H122" s="72">
        <v>35.631</v>
      </c>
      <c r="I122" s="72">
        <v>1950</v>
      </c>
      <c r="J122" s="72">
        <v>-36.380000000000003</v>
      </c>
      <c r="K122" s="72">
        <v>1.07735E-2</v>
      </c>
      <c r="L122" s="32">
        <v>121</v>
      </c>
    </row>
    <row r="123" spans="1:12" x14ac:dyDescent="0.2">
      <c r="A123" s="72">
        <v>25</v>
      </c>
      <c r="B123" s="72" t="s">
        <v>12</v>
      </c>
      <c r="C123" s="72" t="s">
        <v>16</v>
      </c>
      <c r="D123" s="72">
        <v>0.62</v>
      </c>
      <c r="E123" s="72">
        <v>89</v>
      </c>
      <c r="F123" s="72">
        <v>6</v>
      </c>
      <c r="G123" s="72">
        <v>625.1</v>
      </c>
      <c r="H123" s="72">
        <v>35.906999999999996</v>
      </c>
      <c r="I123" s="72">
        <v>1948</v>
      </c>
      <c r="J123" s="72">
        <v>-36.590000000000003</v>
      </c>
      <c r="K123" s="72">
        <v>1.07711E-2</v>
      </c>
      <c r="L123" s="32">
        <v>122</v>
      </c>
    </row>
    <row r="124" spans="1:12" x14ac:dyDescent="0.2">
      <c r="A124" s="72">
        <v>26</v>
      </c>
      <c r="B124" s="72" t="s">
        <v>221</v>
      </c>
      <c r="C124" s="72" t="s">
        <v>18</v>
      </c>
      <c r="D124" s="72">
        <v>0.61</v>
      </c>
      <c r="E124" s="72">
        <v>89</v>
      </c>
      <c r="F124" s="72">
        <v>5</v>
      </c>
      <c r="G124" s="72">
        <v>575.4</v>
      </c>
      <c r="H124" s="72">
        <v>35.606999999999999</v>
      </c>
      <c r="I124" s="72">
        <v>1949</v>
      </c>
      <c r="J124" s="72">
        <v>-36.380000000000003</v>
      </c>
      <c r="K124" s="72">
        <v>1.07735E-2</v>
      </c>
      <c r="L124" s="32">
        <v>123</v>
      </c>
    </row>
    <row r="125" spans="1:12" x14ac:dyDescent="0.2">
      <c r="A125" s="72">
        <v>26</v>
      </c>
      <c r="B125" s="72" t="s">
        <v>221</v>
      </c>
      <c r="C125" s="72" t="s">
        <v>18</v>
      </c>
      <c r="D125" s="72">
        <v>0.61</v>
      </c>
      <c r="E125" s="72">
        <v>89</v>
      </c>
      <c r="F125" s="72">
        <v>6</v>
      </c>
      <c r="G125" s="72">
        <v>625.1</v>
      </c>
      <c r="H125" s="72">
        <v>35.86</v>
      </c>
      <c r="I125" s="72">
        <v>1947</v>
      </c>
      <c r="J125" s="72">
        <v>-36.588999999999999</v>
      </c>
      <c r="K125" s="72">
        <v>1.07711E-2</v>
      </c>
      <c r="L125" s="32">
        <v>124</v>
      </c>
    </row>
    <row r="126" spans="1:12" x14ac:dyDescent="0.2">
      <c r="A126" s="72">
        <v>27</v>
      </c>
      <c r="B126" s="72" t="s">
        <v>223</v>
      </c>
      <c r="C126" s="72" t="s">
        <v>19</v>
      </c>
      <c r="D126" s="72">
        <v>0.48</v>
      </c>
      <c r="E126" s="72">
        <v>89</v>
      </c>
      <c r="F126" s="72">
        <v>5</v>
      </c>
      <c r="G126" s="72">
        <v>575.4</v>
      </c>
      <c r="H126" s="72">
        <v>35.546999999999997</v>
      </c>
      <c r="I126" s="72">
        <v>1942</v>
      </c>
      <c r="J126" s="72">
        <v>-36.380000000000003</v>
      </c>
      <c r="K126" s="72">
        <v>1.07735E-2</v>
      </c>
      <c r="L126" s="32">
        <v>125</v>
      </c>
    </row>
    <row r="127" spans="1:12" x14ac:dyDescent="0.2">
      <c r="A127" s="72">
        <v>27</v>
      </c>
      <c r="B127" s="72" t="s">
        <v>223</v>
      </c>
      <c r="C127" s="72" t="s">
        <v>19</v>
      </c>
      <c r="D127" s="72">
        <v>0.48</v>
      </c>
      <c r="E127" s="72">
        <v>89</v>
      </c>
      <c r="F127" s="72">
        <v>6</v>
      </c>
      <c r="G127" s="72">
        <v>625.1</v>
      </c>
      <c r="H127" s="72">
        <v>35.786000000000001</v>
      </c>
      <c r="I127" s="72">
        <v>1943</v>
      </c>
      <c r="J127" s="72">
        <v>-36.593000000000004</v>
      </c>
      <c r="K127" s="72">
        <v>1.07711E-2</v>
      </c>
      <c r="L127" s="32">
        <v>126</v>
      </c>
    </row>
    <row r="128" spans="1:12" x14ac:dyDescent="0.2">
      <c r="A128" s="72">
        <v>28</v>
      </c>
      <c r="B128" s="72" t="s">
        <v>225</v>
      </c>
      <c r="C128" s="72" t="s">
        <v>20</v>
      </c>
      <c r="D128" s="72">
        <v>0.47</v>
      </c>
      <c r="E128" s="72">
        <v>89</v>
      </c>
      <c r="F128" s="72">
        <v>5</v>
      </c>
      <c r="G128" s="72">
        <v>575.4</v>
      </c>
      <c r="H128" s="72">
        <v>35.679000000000002</v>
      </c>
      <c r="I128" s="72">
        <v>1951</v>
      </c>
      <c r="J128" s="72">
        <v>-36.380000000000003</v>
      </c>
      <c r="K128" s="72">
        <v>1.07735E-2</v>
      </c>
      <c r="L128" s="32">
        <v>127</v>
      </c>
    </row>
    <row r="129" spans="1:12" x14ac:dyDescent="0.2">
      <c r="A129" s="72">
        <v>28</v>
      </c>
      <c r="B129" s="72" t="s">
        <v>225</v>
      </c>
      <c r="C129" s="72" t="s">
        <v>20</v>
      </c>
      <c r="D129" s="72">
        <v>0.47</v>
      </c>
      <c r="E129" s="72">
        <v>89</v>
      </c>
      <c r="F129" s="72">
        <v>6</v>
      </c>
      <c r="G129" s="72">
        <v>625.1</v>
      </c>
      <c r="H129" s="72">
        <v>35.914000000000001</v>
      </c>
      <c r="I129" s="72">
        <v>1950</v>
      </c>
      <c r="J129" s="72">
        <v>-36.584000000000003</v>
      </c>
      <c r="K129" s="72">
        <v>1.07712E-2</v>
      </c>
      <c r="L129" s="32">
        <v>128</v>
      </c>
    </row>
    <row r="130" spans="1:12" x14ac:dyDescent="0.2">
      <c r="A130" s="72">
        <v>29</v>
      </c>
      <c r="B130" s="72" t="s">
        <v>227</v>
      </c>
      <c r="C130" s="72" t="s">
        <v>21</v>
      </c>
      <c r="D130" s="72">
        <v>0.52</v>
      </c>
      <c r="E130" s="72">
        <v>89</v>
      </c>
      <c r="F130" s="72">
        <v>5</v>
      </c>
      <c r="G130" s="72">
        <v>575.4</v>
      </c>
      <c r="H130" s="72">
        <v>35.648000000000003</v>
      </c>
      <c r="I130" s="72">
        <v>1949</v>
      </c>
      <c r="J130" s="72">
        <v>-36.380000000000003</v>
      </c>
      <c r="K130" s="72">
        <v>1.07735E-2</v>
      </c>
      <c r="L130" s="32">
        <v>129</v>
      </c>
    </row>
    <row r="131" spans="1:12" x14ac:dyDescent="0.2">
      <c r="A131" s="72">
        <v>29</v>
      </c>
      <c r="B131" s="72" t="s">
        <v>227</v>
      </c>
      <c r="C131" s="72" t="s">
        <v>21</v>
      </c>
      <c r="D131" s="72">
        <v>0.52</v>
      </c>
      <c r="E131" s="72">
        <v>89</v>
      </c>
      <c r="F131" s="72">
        <v>6</v>
      </c>
      <c r="G131" s="72">
        <v>625.1</v>
      </c>
      <c r="H131" s="72">
        <v>35.875999999999998</v>
      </c>
      <c r="I131" s="72">
        <v>1946</v>
      </c>
      <c r="J131" s="72">
        <v>-36.588000000000001</v>
      </c>
      <c r="K131" s="72">
        <v>1.07711E-2</v>
      </c>
      <c r="L131" s="32">
        <v>130</v>
      </c>
    </row>
    <row r="132" spans="1:12" x14ac:dyDescent="0.2">
      <c r="A132" s="72">
        <v>30</v>
      </c>
      <c r="B132" s="72" t="s">
        <v>229</v>
      </c>
      <c r="C132" s="72" t="s">
        <v>22</v>
      </c>
      <c r="D132" s="72">
        <v>0.45</v>
      </c>
      <c r="E132" s="72">
        <v>89</v>
      </c>
      <c r="F132" s="72">
        <v>5</v>
      </c>
      <c r="G132" s="72">
        <v>575.4</v>
      </c>
      <c r="H132" s="72">
        <v>35.682000000000002</v>
      </c>
      <c r="I132" s="72">
        <v>1951</v>
      </c>
      <c r="J132" s="72">
        <v>-36.380000000000003</v>
      </c>
      <c r="K132" s="72">
        <v>1.07735E-2</v>
      </c>
      <c r="L132" s="32">
        <v>131</v>
      </c>
    </row>
    <row r="133" spans="1:12" x14ac:dyDescent="0.2">
      <c r="A133" s="72">
        <v>30</v>
      </c>
      <c r="B133" s="72" t="s">
        <v>229</v>
      </c>
      <c r="C133" s="72" t="s">
        <v>22</v>
      </c>
      <c r="D133" s="72">
        <v>0.45</v>
      </c>
      <c r="E133" s="72">
        <v>89</v>
      </c>
      <c r="F133" s="72">
        <v>6</v>
      </c>
      <c r="G133" s="72">
        <v>625.1</v>
      </c>
      <c r="H133" s="72">
        <v>35.92</v>
      </c>
      <c r="I133" s="72">
        <v>1950</v>
      </c>
      <c r="J133" s="72">
        <v>-36.567</v>
      </c>
      <c r="K133" s="72">
        <v>1.07714E-2</v>
      </c>
      <c r="L133" s="32">
        <v>132</v>
      </c>
    </row>
    <row r="134" spans="1:12" x14ac:dyDescent="0.2">
      <c r="A134" s="72">
        <v>31</v>
      </c>
      <c r="B134" s="72" t="s">
        <v>231</v>
      </c>
      <c r="C134" s="72" t="s">
        <v>92</v>
      </c>
      <c r="D134" s="72">
        <v>0.56999999999999995</v>
      </c>
      <c r="E134" s="72">
        <v>89</v>
      </c>
      <c r="F134" s="72">
        <v>5</v>
      </c>
      <c r="G134" s="72">
        <v>575.4</v>
      </c>
      <c r="H134" s="72">
        <v>35.57</v>
      </c>
      <c r="I134" s="72">
        <v>1946</v>
      </c>
      <c r="J134" s="72">
        <v>-36.380000000000003</v>
      </c>
      <c r="K134" s="72">
        <v>1.07735E-2</v>
      </c>
      <c r="L134" s="32">
        <v>133</v>
      </c>
    </row>
    <row r="135" spans="1:12" x14ac:dyDescent="0.2">
      <c r="A135" s="72">
        <v>31</v>
      </c>
      <c r="B135" s="72" t="s">
        <v>231</v>
      </c>
      <c r="C135" s="72" t="s">
        <v>92</v>
      </c>
      <c r="D135" s="72">
        <v>0.56999999999999995</v>
      </c>
      <c r="E135" s="72">
        <v>89</v>
      </c>
      <c r="F135" s="72">
        <v>6</v>
      </c>
      <c r="G135" s="72">
        <v>625.1</v>
      </c>
      <c r="H135" s="72">
        <v>35.816000000000003</v>
      </c>
      <c r="I135" s="72">
        <v>1945</v>
      </c>
      <c r="J135" s="72">
        <v>-36.606000000000002</v>
      </c>
      <c r="K135" s="72">
        <v>1.07709E-2</v>
      </c>
      <c r="L135" s="32">
        <v>134</v>
      </c>
    </row>
    <row r="136" spans="1:12" x14ac:dyDescent="0.2">
      <c r="A136" s="72">
        <v>32</v>
      </c>
      <c r="B136" s="72" t="s">
        <v>233</v>
      </c>
      <c r="C136" s="72" t="s">
        <v>93</v>
      </c>
      <c r="D136" s="72">
        <v>0.48</v>
      </c>
      <c r="E136" s="72">
        <v>89</v>
      </c>
      <c r="F136" s="72">
        <v>5</v>
      </c>
      <c r="G136" s="72">
        <v>575.4</v>
      </c>
      <c r="H136" s="72">
        <v>35.375</v>
      </c>
      <c r="I136" s="72">
        <v>1933</v>
      </c>
      <c r="J136" s="72">
        <v>-36.380000000000003</v>
      </c>
      <c r="K136" s="72">
        <v>1.07735E-2</v>
      </c>
      <c r="L136" s="32">
        <v>135</v>
      </c>
    </row>
    <row r="137" spans="1:12" x14ac:dyDescent="0.2">
      <c r="A137" s="72">
        <v>32</v>
      </c>
      <c r="B137" s="72" t="s">
        <v>233</v>
      </c>
      <c r="C137" s="72" t="s">
        <v>93</v>
      </c>
      <c r="D137" s="72">
        <v>0.48</v>
      </c>
      <c r="E137" s="72">
        <v>89</v>
      </c>
      <c r="F137" s="72">
        <v>6</v>
      </c>
      <c r="G137" s="72">
        <v>625.1</v>
      </c>
      <c r="H137" s="72">
        <v>35.664999999999999</v>
      </c>
      <c r="I137" s="72">
        <v>1936</v>
      </c>
      <c r="J137" s="72">
        <v>-36.58</v>
      </c>
      <c r="K137" s="72">
        <v>1.07712E-2</v>
      </c>
      <c r="L137" s="32">
        <v>136</v>
      </c>
    </row>
    <row r="138" spans="1:12" x14ac:dyDescent="0.2">
      <c r="A138" s="72">
        <v>33</v>
      </c>
      <c r="B138" s="72" t="s">
        <v>235</v>
      </c>
      <c r="C138" s="72" t="s">
        <v>94</v>
      </c>
      <c r="D138" s="72">
        <v>0.51</v>
      </c>
      <c r="E138" s="72">
        <v>89</v>
      </c>
      <c r="F138" s="72">
        <v>5</v>
      </c>
      <c r="G138" s="72">
        <v>575.4</v>
      </c>
      <c r="H138" s="72">
        <v>35.415999999999997</v>
      </c>
      <c r="I138" s="72">
        <v>1934</v>
      </c>
      <c r="J138" s="72">
        <v>-36.380000000000003</v>
      </c>
      <c r="K138" s="72">
        <v>1.07735E-2</v>
      </c>
      <c r="L138" s="32">
        <v>137</v>
      </c>
    </row>
    <row r="139" spans="1:12" x14ac:dyDescent="0.2">
      <c r="A139" s="72">
        <v>33</v>
      </c>
      <c r="B139" s="72" t="s">
        <v>235</v>
      </c>
      <c r="C139" s="72" t="s">
        <v>94</v>
      </c>
      <c r="D139" s="72">
        <v>0.51</v>
      </c>
      <c r="E139" s="72">
        <v>89</v>
      </c>
      <c r="F139" s="72">
        <v>6</v>
      </c>
      <c r="G139" s="72">
        <v>625.1</v>
      </c>
      <c r="H139" s="72">
        <v>35.694000000000003</v>
      </c>
      <c r="I139" s="72">
        <v>1937</v>
      </c>
      <c r="J139" s="72">
        <v>-36.585000000000001</v>
      </c>
      <c r="K139" s="72">
        <v>1.07712E-2</v>
      </c>
      <c r="L139" s="32">
        <v>138</v>
      </c>
    </row>
    <row r="140" spans="1:12" x14ac:dyDescent="0.2">
      <c r="A140" s="72">
        <v>34</v>
      </c>
      <c r="B140" s="72" t="s">
        <v>237</v>
      </c>
      <c r="C140" s="72" t="s">
        <v>95</v>
      </c>
      <c r="D140" s="72">
        <v>0.54</v>
      </c>
      <c r="E140" s="72">
        <v>89</v>
      </c>
      <c r="F140" s="72">
        <v>5</v>
      </c>
      <c r="G140" s="72">
        <v>575.4</v>
      </c>
      <c r="H140" s="72">
        <v>35.326000000000001</v>
      </c>
      <c r="I140" s="72">
        <v>1934</v>
      </c>
      <c r="J140" s="72">
        <v>-36.380000000000003</v>
      </c>
      <c r="K140" s="72">
        <v>1.07735E-2</v>
      </c>
      <c r="L140" s="32">
        <v>139</v>
      </c>
    </row>
    <row r="141" spans="1:12" x14ac:dyDescent="0.2">
      <c r="A141" s="72">
        <v>34</v>
      </c>
      <c r="B141" s="72" t="s">
        <v>237</v>
      </c>
      <c r="C141" s="72" t="s">
        <v>95</v>
      </c>
      <c r="D141" s="72">
        <v>0.54</v>
      </c>
      <c r="E141" s="72">
        <v>89</v>
      </c>
      <c r="F141" s="72">
        <v>6</v>
      </c>
      <c r="G141" s="72">
        <v>625.1</v>
      </c>
      <c r="H141" s="72">
        <v>35.651000000000003</v>
      </c>
      <c r="I141" s="72">
        <v>1933</v>
      </c>
      <c r="J141" s="72">
        <v>-36.579000000000001</v>
      </c>
      <c r="K141" s="72">
        <v>1.07712E-2</v>
      </c>
      <c r="L141" s="32">
        <v>140</v>
      </c>
    </row>
    <row r="142" spans="1:12" x14ac:dyDescent="0.2">
      <c r="A142" s="72">
        <v>35</v>
      </c>
      <c r="B142" s="72" t="s">
        <v>239</v>
      </c>
      <c r="C142" s="72" t="s">
        <v>96</v>
      </c>
      <c r="D142" s="72">
        <v>0.53</v>
      </c>
      <c r="E142" s="72">
        <v>89</v>
      </c>
      <c r="F142" s="72">
        <v>5</v>
      </c>
      <c r="G142" s="72">
        <v>575.4</v>
      </c>
      <c r="H142" s="72">
        <v>35.423999999999999</v>
      </c>
      <c r="I142" s="72">
        <v>1937</v>
      </c>
      <c r="J142" s="72">
        <v>-36.380000000000003</v>
      </c>
      <c r="K142" s="72">
        <v>1.07735E-2</v>
      </c>
      <c r="L142" s="32">
        <v>141</v>
      </c>
    </row>
    <row r="143" spans="1:12" x14ac:dyDescent="0.2">
      <c r="A143" s="72">
        <v>35</v>
      </c>
      <c r="B143" s="72" t="s">
        <v>239</v>
      </c>
      <c r="C143" s="72" t="s">
        <v>96</v>
      </c>
      <c r="D143" s="72">
        <v>0.53</v>
      </c>
      <c r="E143" s="72">
        <v>89</v>
      </c>
      <c r="F143" s="72">
        <v>6</v>
      </c>
      <c r="G143" s="72">
        <v>625.1</v>
      </c>
      <c r="H143" s="72">
        <v>35.656999999999996</v>
      </c>
      <c r="I143" s="72">
        <v>1936</v>
      </c>
      <c r="J143" s="72">
        <v>-36.546999999999997</v>
      </c>
      <c r="K143" s="72">
        <v>1.0771599999999999E-2</v>
      </c>
      <c r="L143" s="32">
        <v>142</v>
      </c>
    </row>
    <row r="144" spans="1:12" x14ac:dyDescent="0.2">
      <c r="A144" s="72">
        <v>36</v>
      </c>
      <c r="B144" s="72" t="s">
        <v>241</v>
      </c>
      <c r="C144" s="72" t="s">
        <v>97</v>
      </c>
      <c r="D144" s="72">
        <v>0.53</v>
      </c>
      <c r="E144" s="72">
        <v>89</v>
      </c>
      <c r="F144" s="72">
        <v>5</v>
      </c>
      <c r="G144" s="72">
        <v>575.4</v>
      </c>
      <c r="H144" s="72">
        <v>35.423000000000002</v>
      </c>
      <c r="I144" s="72">
        <v>1936</v>
      </c>
      <c r="J144" s="72">
        <v>-36.380000000000003</v>
      </c>
      <c r="K144" s="72">
        <v>1.07735E-2</v>
      </c>
      <c r="L144" s="32">
        <v>143</v>
      </c>
    </row>
    <row r="145" spans="1:12" x14ac:dyDescent="0.2">
      <c r="A145" s="72">
        <v>36</v>
      </c>
      <c r="B145" s="72" t="s">
        <v>241</v>
      </c>
      <c r="C145" s="72" t="s">
        <v>97</v>
      </c>
      <c r="D145" s="72">
        <v>0.53</v>
      </c>
      <c r="E145" s="72">
        <v>89</v>
      </c>
      <c r="F145" s="72">
        <v>6</v>
      </c>
      <c r="G145" s="72">
        <v>625.1</v>
      </c>
      <c r="H145" s="72">
        <v>35.603000000000002</v>
      </c>
      <c r="I145" s="72">
        <v>1934</v>
      </c>
      <c r="J145" s="72">
        <v>-36.582999999999998</v>
      </c>
      <c r="K145" s="72">
        <v>1.07712E-2</v>
      </c>
      <c r="L145" s="32">
        <v>144</v>
      </c>
    </row>
    <row r="146" spans="1:12" x14ac:dyDescent="0.2">
      <c r="A146" s="72">
        <v>37</v>
      </c>
      <c r="B146" s="72" t="s">
        <v>243</v>
      </c>
      <c r="C146" s="72" t="s">
        <v>98</v>
      </c>
      <c r="D146" s="72">
        <v>0.59</v>
      </c>
      <c r="E146" s="72">
        <v>89</v>
      </c>
      <c r="F146" s="72">
        <v>5</v>
      </c>
      <c r="G146" s="72">
        <v>575.4</v>
      </c>
      <c r="H146" s="72">
        <v>35.31</v>
      </c>
      <c r="I146" s="72">
        <v>1932</v>
      </c>
      <c r="J146" s="72">
        <v>-36.380000000000003</v>
      </c>
      <c r="K146" s="72">
        <v>1.07735E-2</v>
      </c>
      <c r="L146" s="32">
        <v>145</v>
      </c>
    </row>
    <row r="147" spans="1:12" x14ac:dyDescent="0.2">
      <c r="A147" s="72">
        <v>37</v>
      </c>
      <c r="B147" s="72" t="s">
        <v>243</v>
      </c>
      <c r="C147" s="72" t="s">
        <v>98</v>
      </c>
      <c r="D147" s="72">
        <v>0.59</v>
      </c>
      <c r="E147" s="72">
        <v>89</v>
      </c>
      <c r="F147" s="72">
        <v>6</v>
      </c>
      <c r="G147" s="72">
        <v>625.1</v>
      </c>
      <c r="H147" s="72">
        <v>35.545000000000002</v>
      </c>
      <c r="I147" s="72">
        <v>1929</v>
      </c>
      <c r="J147" s="72">
        <v>-36.585000000000001</v>
      </c>
      <c r="K147" s="72">
        <v>1.07712E-2</v>
      </c>
      <c r="L147" s="32">
        <v>146</v>
      </c>
    </row>
    <row r="148" spans="1:12" x14ac:dyDescent="0.2">
      <c r="A148" s="72">
        <v>38</v>
      </c>
      <c r="B148" s="72" t="s">
        <v>245</v>
      </c>
      <c r="C148" s="72" t="s">
        <v>99</v>
      </c>
      <c r="D148" s="72">
        <v>0.59</v>
      </c>
      <c r="E148" s="72">
        <v>89</v>
      </c>
      <c r="F148" s="72">
        <v>5</v>
      </c>
      <c r="G148" s="72">
        <v>575.4</v>
      </c>
      <c r="H148" s="72">
        <v>35.423999999999999</v>
      </c>
      <c r="I148" s="72">
        <v>1935</v>
      </c>
      <c r="J148" s="72">
        <v>-36.380000000000003</v>
      </c>
      <c r="K148" s="72">
        <v>1.07735E-2</v>
      </c>
      <c r="L148" s="32">
        <v>147</v>
      </c>
    </row>
    <row r="149" spans="1:12" x14ac:dyDescent="0.2">
      <c r="A149" s="72">
        <v>38</v>
      </c>
      <c r="B149" s="72" t="s">
        <v>245</v>
      </c>
      <c r="C149" s="72" t="s">
        <v>99</v>
      </c>
      <c r="D149" s="72">
        <v>0.59</v>
      </c>
      <c r="E149" s="72">
        <v>89</v>
      </c>
      <c r="F149" s="72">
        <v>6</v>
      </c>
      <c r="G149" s="72">
        <v>625.1</v>
      </c>
      <c r="H149" s="72">
        <v>35.645000000000003</v>
      </c>
      <c r="I149" s="72">
        <v>1933</v>
      </c>
      <c r="J149" s="72">
        <v>-36.600999999999999</v>
      </c>
      <c r="K149" s="72">
        <v>1.0770999999999999E-2</v>
      </c>
      <c r="L149" s="32">
        <v>148</v>
      </c>
    </row>
    <row r="150" spans="1:12" x14ac:dyDescent="0.2">
      <c r="A150" s="72">
        <v>39</v>
      </c>
      <c r="B150" s="72" t="s">
        <v>247</v>
      </c>
      <c r="C150" s="72" t="s">
        <v>100</v>
      </c>
      <c r="D150" s="72">
        <v>0.5</v>
      </c>
      <c r="E150" s="72">
        <v>89</v>
      </c>
      <c r="F150" s="72">
        <v>5</v>
      </c>
      <c r="G150" s="72">
        <v>575.4</v>
      </c>
      <c r="H150" s="72">
        <v>35.35</v>
      </c>
      <c r="I150" s="72">
        <v>1931</v>
      </c>
      <c r="J150" s="72">
        <v>-36.380000000000003</v>
      </c>
      <c r="K150" s="72">
        <v>1.07735E-2</v>
      </c>
      <c r="L150" s="32">
        <v>149</v>
      </c>
    </row>
    <row r="151" spans="1:12" x14ac:dyDescent="0.2">
      <c r="A151" s="72">
        <v>39</v>
      </c>
      <c r="B151" s="72" t="s">
        <v>247</v>
      </c>
      <c r="C151" s="72" t="s">
        <v>100</v>
      </c>
      <c r="D151" s="72">
        <v>0.5</v>
      </c>
      <c r="E151" s="72">
        <v>89</v>
      </c>
      <c r="F151" s="72">
        <v>6</v>
      </c>
      <c r="G151" s="72">
        <v>625.1</v>
      </c>
      <c r="H151" s="72">
        <v>35.564999999999998</v>
      </c>
      <c r="I151" s="72">
        <v>1929</v>
      </c>
      <c r="J151" s="72">
        <v>-36.585999999999999</v>
      </c>
      <c r="K151" s="72">
        <v>1.07712E-2</v>
      </c>
      <c r="L151" s="32">
        <v>150</v>
      </c>
    </row>
    <row r="152" spans="1:12" x14ac:dyDescent="0.2">
      <c r="A152" s="72">
        <v>40</v>
      </c>
      <c r="B152" s="72" t="s">
        <v>249</v>
      </c>
      <c r="C152" s="72" t="s">
        <v>101</v>
      </c>
      <c r="D152" s="72">
        <v>0.6</v>
      </c>
      <c r="E152" s="72">
        <v>89</v>
      </c>
      <c r="F152" s="72">
        <v>5</v>
      </c>
      <c r="G152" s="72">
        <v>575.4</v>
      </c>
      <c r="H152" s="72">
        <v>35.268999999999998</v>
      </c>
      <c r="I152" s="72">
        <v>1927</v>
      </c>
      <c r="J152" s="72">
        <v>-36.380000000000003</v>
      </c>
      <c r="K152" s="72">
        <v>1.07735E-2</v>
      </c>
      <c r="L152" s="32">
        <v>151</v>
      </c>
    </row>
    <row r="153" spans="1:12" x14ac:dyDescent="0.2">
      <c r="A153" s="72">
        <v>40</v>
      </c>
      <c r="B153" s="72" t="s">
        <v>249</v>
      </c>
      <c r="C153" s="72" t="s">
        <v>101</v>
      </c>
      <c r="D153" s="72">
        <v>0.6</v>
      </c>
      <c r="E153" s="72">
        <v>89</v>
      </c>
      <c r="F153" s="72">
        <v>6</v>
      </c>
      <c r="G153" s="72">
        <v>625.1</v>
      </c>
      <c r="H153" s="72">
        <v>35.457000000000001</v>
      </c>
      <c r="I153" s="72">
        <v>1924</v>
      </c>
      <c r="J153" s="72">
        <v>-36.572000000000003</v>
      </c>
      <c r="K153" s="72">
        <v>1.0771299999999999E-2</v>
      </c>
      <c r="L153" s="32">
        <v>152</v>
      </c>
    </row>
    <row r="154" spans="1:12" x14ac:dyDescent="0.2">
      <c r="A154" s="72">
        <v>41</v>
      </c>
      <c r="B154" s="72" t="s">
        <v>251</v>
      </c>
      <c r="C154" s="72" t="s">
        <v>102</v>
      </c>
      <c r="D154" s="72">
        <v>0.49</v>
      </c>
      <c r="E154" s="72">
        <v>89</v>
      </c>
      <c r="F154" s="72">
        <v>5</v>
      </c>
      <c r="G154" s="72">
        <v>575.4</v>
      </c>
      <c r="H154" s="72">
        <v>35.216999999999999</v>
      </c>
      <c r="I154" s="72">
        <v>1925</v>
      </c>
      <c r="J154" s="72">
        <v>-36.380000000000003</v>
      </c>
      <c r="K154" s="72">
        <v>1.07735E-2</v>
      </c>
      <c r="L154" s="32">
        <v>153</v>
      </c>
    </row>
    <row r="155" spans="1:12" x14ac:dyDescent="0.2">
      <c r="A155" s="72">
        <v>41</v>
      </c>
      <c r="B155" s="72" t="s">
        <v>251</v>
      </c>
      <c r="C155" s="72" t="s">
        <v>102</v>
      </c>
      <c r="D155" s="72">
        <v>0.49</v>
      </c>
      <c r="E155" s="72">
        <v>89</v>
      </c>
      <c r="F155" s="72">
        <v>6</v>
      </c>
      <c r="G155" s="72">
        <v>625.1</v>
      </c>
      <c r="H155" s="72">
        <v>35.393999999999998</v>
      </c>
      <c r="I155" s="72">
        <v>1924</v>
      </c>
      <c r="J155" s="72">
        <v>-36.579000000000001</v>
      </c>
      <c r="K155" s="72">
        <v>1.07712E-2</v>
      </c>
      <c r="L155" s="32">
        <v>154</v>
      </c>
    </row>
    <row r="156" spans="1:12" x14ac:dyDescent="0.2">
      <c r="A156" s="72">
        <v>42</v>
      </c>
      <c r="B156" s="72" t="s">
        <v>17</v>
      </c>
      <c r="C156" s="72" t="s">
        <v>103</v>
      </c>
      <c r="D156" s="72">
        <v>0.55369999999999997</v>
      </c>
      <c r="E156">
        <v>89</v>
      </c>
      <c r="F156">
        <v>5</v>
      </c>
      <c r="G156">
        <v>575.4</v>
      </c>
      <c r="H156">
        <v>35.216999999999999</v>
      </c>
      <c r="I156">
        <v>1922</v>
      </c>
      <c r="J156">
        <v>-36.380000000000003</v>
      </c>
      <c r="K156">
        <v>1.07735E-2</v>
      </c>
      <c r="L156" s="32">
        <v>155</v>
      </c>
    </row>
    <row r="157" spans="1:12" x14ac:dyDescent="0.2">
      <c r="A157" s="72">
        <v>42</v>
      </c>
      <c r="B157" s="72" t="s">
        <v>17</v>
      </c>
      <c r="C157" s="72" t="s">
        <v>103</v>
      </c>
      <c r="D157" s="72">
        <v>0.55369999999999997</v>
      </c>
      <c r="E157">
        <v>89</v>
      </c>
      <c r="F157">
        <v>6</v>
      </c>
      <c r="G157">
        <v>625.1</v>
      </c>
      <c r="H157">
        <v>35.540999999999997</v>
      </c>
      <c r="I157">
        <v>1927</v>
      </c>
      <c r="J157">
        <v>-36.616999999999997</v>
      </c>
      <c r="K157">
        <v>1.0770800000000001E-2</v>
      </c>
      <c r="L157" s="32">
        <v>156</v>
      </c>
    </row>
    <row r="158" spans="1:12" x14ac:dyDescent="0.2">
      <c r="A158" s="72">
        <v>43</v>
      </c>
      <c r="B158" s="72" t="s">
        <v>17</v>
      </c>
      <c r="C158" s="72" t="s">
        <v>104</v>
      </c>
      <c r="D158" s="72">
        <v>0.64159999999999995</v>
      </c>
      <c r="E158">
        <v>89</v>
      </c>
      <c r="F158">
        <v>5</v>
      </c>
      <c r="G158">
        <v>575.4</v>
      </c>
      <c r="H158">
        <v>35.341000000000001</v>
      </c>
      <c r="I158">
        <v>1919</v>
      </c>
      <c r="J158">
        <v>-36.380000000000003</v>
      </c>
      <c r="K158">
        <v>1.07735E-2</v>
      </c>
      <c r="L158" s="32">
        <v>157</v>
      </c>
    </row>
    <row r="159" spans="1:12" x14ac:dyDescent="0.2">
      <c r="A159" s="72">
        <v>43</v>
      </c>
      <c r="B159" s="72" t="s">
        <v>17</v>
      </c>
      <c r="C159" s="72" t="s">
        <v>104</v>
      </c>
      <c r="D159" s="72">
        <v>0.64159999999999995</v>
      </c>
      <c r="E159">
        <v>89</v>
      </c>
      <c r="F159">
        <v>6</v>
      </c>
      <c r="G159">
        <v>625.1</v>
      </c>
      <c r="H159">
        <v>35.406999999999996</v>
      </c>
      <c r="I159">
        <v>1921</v>
      </c>
      <c r="J159">
        <v>-36.542999999999999</v>
      </c>
      <c r="K159">
        <v>1.0771599999999999E-2</v>
      </c>
      <c r="L159" s="32">
        <v>158</v>
      </c>
    </row>
    <row r="160" spans="1:12" x14ac:dyDescent="0.2">
      <c r="A160" s="72">
        <v>44</v>
      </c>
      <c r="B160" s="72" t="s">
        <v>12</v>
      </c>
      <c r="C160" s="72" t="s">
        <v>105</v>
      </c>
      <c r="D160" s="72">
        <v>0.52580000000000005</v>
      </c>
      <c r="E160">
        <v>89</v>
      </c>
      <c r="F160">
        <v>5</v>
      </c>
      <c r="G160">
        <v>575.4</v>
      </c>
      <c r="H160">
        <v>34.97</v>
      </c>
      <c r="I160">
        <v>1911</v>
      </c>
      <c r="J160">
        <v>-36.380000000000003</v>
      </c>
      <c r="K160">
        <v>1.07735E-2</v>
      </c>
      <c r="L160" s="32">
        <v>159</v>
      </c>
    </row>
    <row r="161" spans="1:12" x14ac:dyDescent="0.2">
      <c r="A161" s="72">
        <v>44</v>
      </c>
      <c r="B161" s="72" t="s">
        <v>12</v>
      </c>
      <c r="C161" s="72" t="s">
        <v>105</v>
      </c>
      <c r="D161" s="72">
        <v>0.52580000000000005</v>
      </c>
      <c r="E161">
        <v>89</v>
      </c>
      <c r="F161">
        <v>6</v>
      </c>
      <c r="G161">
        <v>625.1</v>
      </c>
      <c r="H161">
        <v>35.268999999999998</v>
      </c>
      <c r="I161">
        <v>1914</v>
      </c>
      <c r="J161">
        <v>-36.576999999999998</v>
      </c>
      <c r="K161">
        <v>1.0771299999999999E-2</v>
      </c>
      <c r="L161" s="32">
        <v>160</v>
      </c>
    </row>
    <row r="162" spans="1:12" x14ac:dyDescent="0.2">
      <c r="A162" s="72">
        <v>45</v>
      </c>
      <c r="B162" s="72" t="s">
        <v>12</v>
      </c>
      <c r="C162" s="72" t="s">
        <v>106</v>
      </c>
      <c r="D162" s="72">
        <v>0.62739999999999996</v>
      </c>
      <c r="E162">
        <v>89</v>
      </c>
      <c r="F162">
        <v>5</v>
      </c>
      <c r="G162">
        <v>575.4</v>
      </c>
      <c r="H162">
        <v>34.917000000000002</v>
      </c>
      <c r="I162">
        <v>1909</v>
      </c>
      <c r="J162">
        <v>-36.380000000000003</v>
      </c>
      <c r="K162">
        <v>1.07735E-2</v>
      </c>
      <c r="L162" s="32">
        <v>161</v>
      </c>
    </row>
    <row r="163" spans="1:12" x14ac:dyDescent="0.2">
      <c r="A163" s="72">
        <v>45</v>
      </c>
      <c r="B163" s="72" t="s">
        <v>12</v>
      </c>
      <c r="C163" s="72" t="s">
        <v>106</v>
      </c>
      <c r="D163" s="72">
        <v>0.62739999999999996</v>
      </c>
      <c r="E163">
        <v>89</v>
      </c>
      <c r="F163">
        <v>6</v>
      </c>
      <c r="G163">
        <v>625.1</v>
      </c>
      <c r="H163">
        <v>35.244999999999997</v>
      </c>
      <c r="I163">
        <v>1910</v>
      </c>
      <c r="J163">
        <v>-36.563000000000002</v>
      </c>
      <c r="K163">
        <v>1.07714E-2</v>
      </c>
      <c r="L163" s="32">
        <v>162</v>
      </c>
    </row>
    <row r="164" spans="1:12" x14ac:dyDescent="0.2">
      <c r="A164" s="72">
        <v>46</v>
      </c>
      <c r="B164" s="72" t="s">
        <v>10</v>
      </c>
      <c r="C164" s="72" t="s">
        <v>107</v>
      </c>
      <c r="D164" s="72">
        <v>0.87</v>
      </c>
      <c r="E164">
        <v>89</v>
      </c>
      <c r="F164">
        <v>5</v>
      </c>
      <c r="G164">
        <v>575.4</v>
      </c>
      <c r="H164">
        <v>35.122999999999998</v>
      </c>
      <c r="I164">
        <v>1920</v>
      </c>
      <c r="J164">
        <v>-36.380000000000003</v>
      </c>
      <c r="K164">
        <v>1.07735E-2</v>
      </c>
      <c r="L164" s="32">
        <v>163</v>
      </c>
    </row>
    <row r="165" spans="1:12" x14ac:dyDescent="0.2">
      <c r="A165" s="72">
        <v>46</v>
      </c>
      <c r="B165" s="72" t="s">
        <v>10</v>
      </c>
      <c r="C165" s="72" t="s">
        <v>107</v>
      </c>
      <c r="D165" s="72">
        <v>0.87</v>
      </c>
      <c r="E165">
        <v>89</v>
      </c>
      <c r="F165">
        <v>6</v>
      </c>
      <c r="G165">
        <v>625.1</v>
      </c>
      <c r="H165">
        <v>35.387</v>
      </c>
      <c r="I165">
        <v>1918</v>
      </c>
      <c r="J165">
        <v>-36.542999999999999</v>
      </c>
      <c r="K165">
        <v>1.0771599999999999E-2</v>
      </c>
      <c r="L165" s="32">
        <v>164</v>
      </c>
    </row>
    <row r="166" spans="1:12" x14ac:dyDescent="0.2">
      <c r="A166" s="72">
        <v>47</v>
      </c>
      <c r="B166" s="72" t="s">
        <v>11</v>
      </c>
      <c r="C166" s="72" t="s">
        <v>108</v>
      </c>
      <c r="D166" s="72">
        <v>0.21</v>
      </c>
      <c r="E166">
        <v>89</v>
      </c>
      <c r="F166">
        <v>5</v>
      </c>
      <c r="G166">
        <v>575.4</v>
      </c>
      <c r="H166">
        <v>35.055999999999997</v>
      </c>
      <c r="I166">
        <v>1914</v>
      </c>
      <c r="J166">
        <v>-36.380000000000003</v>
      </c>
      <c r="K166">
        <v>1.07735E-2</v>
      </c>
      <c r="L166" s="32">
        <v>165</v>
      </c>
    </row>
    <row r="167" spans="1:12" x14ac:dyDescent="0.2">
      <c r="A167" s="72">
        <v>47</v>
      </c>
      <c r="B167" s="72" t="s">
        <v>11</v>
      </c>
      <c r="C167" s="72" t="s">
        <v>108</v>
      </c>
      <c r="D167" s="72">
        <v>0.21</v>
      </c>
      <c r="E167">
        <v>89</v>
      </c>
      <c r="F167">
        <v>6</v>
      </c>
      <c r="G167">
        <v>625.1</v>
      </c>
      <c r="H167">
        <v>35.265999999999998</v>
      </c>
      <c r="I167">
        <v>1911</v>
      </c>
      <c r="J167">
        <v>-36.658000000000001</v>
      </c>
      <c r="K167">
        <v>1.0770399999999999E-2</v>
      </c>
      <c r="L167" s="32">
        <v>166</v>
      </c>
    </row>
    <row r="168" spans="1:12" x14ac:dyDescent="0.2">
      <c r="A168" s="72">
        <v>48</v>
      </c>
      <c r="B168" s="72" t="s">
        <v>12</v>
      </c>
      <c r="C168" s="72" t="s">
        <v>109</v>
      </c>
      <c r="D168" s="72">
        <v>0.55000000000000004</v>
      </c>
      <c r="E168">
        <v>89</v>
      </c>
      <c r="F168">
        <v>5</v>
      </c>
      <c r="G168">
        <v>575.4</v>
      </c>
      <c r="H168">
        <v>34.956000000000003</v>
      </c>
      <c r="I168">
        <v>1911</v>
      </c>
      <c r="J168">
        <v>-36.380000000000003</v>
      </c>
      <c r="K168">
        <v>1.07735E-2</v>
      </c>
      <c r="L168" s="32">
        <v>167</v>
      </c>
    </row>
    <row r="169" spans="1:12" x14ac:dyDescent="0.2">
      <c r="A169" s="72">
        <v>48</v>
      </c>
      <c r="B169" s="72" t="s">
        <v>12</v>
      </c>
      <c r="C169" s="72" t="s">
        <v>109</v>
      </c>
      <c r="D169" s="72">
        <v>0.55000000000000004</v>
      </c>
      <c r="E169">
        <v>89</v>
      </c>
      <c r="F169">
        <v>6</v>
      </c>
      <c r="G169">
        <v>625.1</v>
      </c>
      <c r="H169">
        <v>35.183999999999997</v>
      </c>
      <c r="I169">
        <v>1910</v>
      </c>
      <c r="J169">
        <v>-36.58</v>
      </c>
      <c r="K169">
        <v>1.07712E-2</v>
      </c>
      <c r="L169" s="32">
        <v>168</v>
      </c>
    </row>
    <row r="170" spans="1:12" x14ac:dyDescent="0.2">
      <c r="A170" s="72">
        <v>49</v>
      </c>
      <c r="B170" s="72" t="s">
        <v>13</v>
      </c>
      <c r="C170" s="72" t="s">
        <v>110</v>
      </c>
      <c r="D170" s="72">
        <v>1.49</v>
      </c>
      <c r="E170">
        <v>89</v>
      </c>
      <c r="F170">
        <v>5</v>
      </c>
      <c r="G170">
        <v>575.4</v>
      </c>
      <c r="H170">
        <v>34.981999999999999</v>
      </c>
      <c r="I170">
        <v>1914</v>
      </c>
      <c r="J170">
        <v>-36.380000000000003</v>
      </c>
      <c r="K170">
        <v>1.07735E-2</v>
      </c>
      <c r="L170" s="32">
        <v>169</v>
      </c>
    </row>
    <row r="171" spans="1:12" x14ac:dyDescent="0.2">
      <c r="A171" s="72">
        <v>49</v>
      </c>
      <c r="B171" s="72" t="s">
        <v>13</v>
      </c>
      <c r="C171" s="72" t="s">
        <v>110</v>
      </c>
      <c r="D171" s="72">
        <v>1.49</v>
      </c>
      <c r="E171">
        <v>89</v>
      </c>
      <c r="F171">
        <v>6</v>
      </c>
      <c r="G171">
        <v>625.1</v>
      </c>
      <c r="H171">
        <v>35.335000000000001</v>
      </c>
      <c r="I171">
        <v>1916</v>
      </c>
      <c r="J171">
        <v>-36.569000000000003</v>
      </c>
      <c r="K171">
        <v>1.0771299999999999E-2</v>
      </c>
      <c r="L171" s="32">
        <v>170</v>
      </c>
    </row>
    <row r="172" spans="1:12" x14ac:dyDescent="0.2">
      <c r="A172" s="72">
        <v>50</v>
      </c>
      <c r="B172" s="72" t="s">
        <v>65</v>
      </c>
      <c r="C172" s="72" t="s">
        <v>111</v>
      </c>
      <c r="E172">
        <v>0</v>
      </c>
      <c r="F172">
        <v>3</v>
      </c>
      <c r="G172">
        <v>575.4</v>
      </c>
      <c r="H172">
        <v>53.326000000000001</v>
      </c>
      <c r="I172">
        <v>2909</v>
      </c>
      <c r="J172">
        <v>-36.380000000000003</v>
      </c>
      <c r="K172">
        <v>1.07735E-2</v>
      </c>
      <c r="L172" s="32">
        <v>171</v>
      </c>
    </row>
    <row r="173" spans="1:12" x14ac:dyDescent="0.2">
      <c r="A173" s="72">
        <v>50</v>
      </c>
      <c r="B173" s="72" t="s">
        <v>65</v>
      </c>
      <c r="C173" s="72" t="s">
        <v>111</v>
      </c>
      <c r="E173">
        <v>0</v>
      </c>
      <c r="F173">
        <v>4</v>
      </c>
      <c r="G173">
        <v>625.1</v>
      </c>
      <c r="H173">
        <v>53.695</v>
      </c>
      <c r="I173">
        <v>2914</v>
      </c>
      <c r="J173">
        <v>-36.564</v>
      </c>
      <c r="K173">
        <v>1.07714E-2</v>
      </c>
      <c r="L173" s="32">
        <v>172</v>
      </c>
    </row>
    <row r="174" spans="1:12" x14ac:dyDescent="0.2">
      <c r="A174" s="72">
        <v>51</v>
      </c>
      <c r="B174" s="72" t="s">
        <v>41</v>
      </c>
      <c r="C174" s="72" t="s">
        <v>112</v>
      </c>
      <c r="E174">
        <v>0</v>
      </c>
      <c r="F174">
        <v>4</v>
      </c>
      <c r="G174">
        <v>575.4</v>
      </c>
      <c r="H174">
        <v>53.16</v>
      </c>
      <c r="I174">
        <v>2900</v>
      </c>
      <c r="J174">
        <v>-36.380000000000003</v>
      </c>
      <c r="K174">
        <v>1.07735E-2</v>
      </c>
      <c r="L174" s="32">
        <v>173</v>
      </c>
    </row>
    <row r="175" spans="1:12" x14ac:dyDescent="0.2">
      <c r="A175" s="72">
        <v>51</v>
      </c>
      <c r="B175" s="72" t="s">
        <v>41</v>
      </c>
      <c r="C175" s="72" t="s">
        <v>112</v>
      </c>
      <c r="E175">
        <v>0</v>
      </c>
      <c r="F175">
        <v>5</v>
      </c>
      <c r="G175">
        <v>625.29999999999995</v>
      </c>
      <c r="H175">
        <v>53.472000000000001</v>
      </c>
      <c r="I175">
        <v>2898</v>
      </c>
      <c r="J175">
        <v>-36.572000000000003</v>
      </c>
      <c r="K175">
        <v>1.0771299999999999E-2</v>
      </c>
      <c r="L175" s="32">
        <v>174</v>
      </c>
    </row>
    <row r="176" spans="1:12" x14ac:dyDescent="0.2">
      <c r="A176" s="72">
        <v>52</v>
      </c>
      <c r="B176" s="72" t="s">
        <v>263</v>
      </c>
      <c r="C176" s="72" t="s">
        <v>113</v>
      </c>
      <c r="E176">
        <v>0</v>
      </c>
      <c r="F176">
        <v>4</v>
      </c>
      <c r="G176">
        <v>575.4</v>
      </c>
      <c r="H176">
        <v>34.923000000000002</v>
      </c>
      <c r="I176">
        <v>1905</v>
      </c>
      <c r="J176">
        <v>-36.380000000000003</v>
      </c>
      <c r="K176">
        <v>1.07735E-2</v>
      </c>
      <c r="L176" s="32">
        <v>175</v>
      </c>
    </row>
    <row r="177" spans="1:15" x14ac:dyDescent="0.2">
      <c r="A177" s="72">
        <v>52</v>
      </c>
      <c r="B177" s="72" t="s">
        <v>263</v>
      </c>
      <c r="C177" s="72" t="s">
        <v>113</v>
      </c>
      <c r="E177">
        <v>0</v>
      </c>
      <c r="F177">
        <v>5</v>
      </c>
      <c r="G177">
        <v>625.1</v>
      </c>
      <c r="H177">
        <v>35.159999999999997</v>
      </c>
      <c r="I177">
        <v>1903</v>
      </c>
      <c r="J177">
        <v>-36.51</v>
      </c>
      <c r="K177">
        <v>1.0772E-2</v>
      </c>
      <c r="L177" s="32">
        <v>176</v>
      </c>
    </row>
    <row r="178" spans="1:15" x14ac:dyDescent="0.2">
      <c r="A178" s="72">
        <v>53</v>
      </c>
      <c r="B178" s="72" t="s">
        <v>265</v>
      </c>
      <c r="C178" s="72" t="s">
        <v>114</v>
      </c>
      <c r="E178">
        <v>0</v>
      </c>
      <c r="F178">
        <v>4</v>
      </c>
      <c r="G178">
        <v>575.4</v>
      </c>
      <c r="H178">
        <v>35.063000000000002</v>
      </c>
      <c r="I178">
        <v>1911</v>
      </c>
      <c r="J178">
        <v>-36.380000000000003</v>
      </c>
      <c r="K178">
        <v>1.07735E-2</v>
      </c>
      <c r="L178" s="32">
        <v>177</v>
      </c>
    </row>
    <row r="179" spans="1:15" x14ac:dyDescent="0.2">
      <c r="A179" s="72">
        <v>53</v>
      </c>
      <c r="B179" s="72" t="s">
        <v>265</v>
      </c>
      <c r="C179" s="72" t="s">
        <v>114</v>
      </c>
      <c r="E179">
        <v>0</v>
      </c>
      <c r="F179">
        <v>5</v>
      </c>
      <c r="G179">
        <v>625.1</v>
      </c>
      <c r="H179">
        <v>35.290999999999997</v>
      </c>
      <c r="I179">
        <v>1910</v>
      </c>
      <c r="J179">
        <v>-36.572000000000003</v>
      </c>
      <c r="K179">
        <v>1.0771299999999999E-2</v>
      </c>
      <c r="L179" s="32">
        <v>178</v>
      </c>
    </row>
    <row r="180" spans="1:15" x14ac:dyDescent="0.2">
      <c r="A180" s="72">
        <v>54</v>
      </c>
      <c r="B180" s="72" t="s">
        <v>267</v>
      </c>
      <c r="C180" s="72" t="s">
        <v>115</v>
      </c>
      <c r="E180">
        <v>0</v>
      </c>
      <c r="F180">
        <v>4</v>
      </c>
      <c r="G180">
        <v>575.4</v>
      </c>
      <c r="H180">
        <v>34.881</v>
      </c>
      <c r="I180">
        <v>1903</v>
      </c>
      <c r="J180">
        <v>-36.380000000000003</v>
      </c>
      <c r="K180">
        <v>1.07735E-2</v>
      </c>
      <c r="L180" s="32">
        <v>179</v>
      </c>
      <c r="M180" s="1"/>
      <c r="N180" s="1"/>
      <c r="O180" s="1"/>
    </row>
    <row r="181" spans="1:15" x14ac:dyDescent="0.2">
      <c r="A181" s="72">
        <v>54</v>
      </c>
      <c r="B181" s="72" t="s">
        <v>267</v>
      </c>
      <c r="C181" s="72" t="s">
        <v>115</v>
      </c>
      <c r="E181">
        <v>0</v>
      </c>
      <c r="F181">
        <v>5</v>
      </c>
      <c r="G181">
        <v>625.1</v>
      </c>
      <c r="H181">
        <v>35.109000000000002</v>
      </c>
      <c r="I181">
        <v>1903</v>
      </c>
      <c r="J181">
        <v>-36.567</v>
      </c>
      <c r="K181">
        <v>1.07714E-2</v>
      </c>
      <c r="L181" s="32">
        <v>180</v>
      </c>
      <c r="M181" s="1"/>
      <c r="N181" s="1"/>
      <c r="O181" s="1"/>
    </row>
    <row r="182" spans="1:15" x14ac:dyDescent="0.2">
      <c r="A182" s="72">
        <v>55</v>
      </c>
      <c r="B182" s="72" t="s">
        <v>269</v>
      </c>
      <c r="C182" s="72" t="s">
        <v>116</v>
      </c>
      <c r="D182">
        <v>0.18229999999999999</v>
      </c>
      <c r="E182">
        <v>89</v>
      </c>
      <c r="F182">
        <v>5</v>
      </c>
      <c r="G182">
        <v>575.4</v>
      </c>
      <c r="H182">
        <v>34.936999999999998</v>
      </c>
      <c r="I182">
        <v>1909</v>
      </c>
      <c r="J182">
        <v>-36.380000000000003</v>
      </c>
      <c r="K182">
        <v>1.07735E-2</v>
      </c>
      <c r="L182" s="32">
        <v>181</v>
      </c>
      <c r="M182" s="1"/>
      <c r="N182" s="1"/>
      <c r="O182" s="1"/>
    </row>
    <row r="183" spans="1:15" x14ac:dyDescent="0.2">
      <c r="A183" s="72">
        <v>55</v>
      </c>
      <c r="B183" s="72" t="s">
        <v>269</v>
      </c>
      <c r="C183" s="72" t="s">
        <v>116</v>
      </c>
      <c r="D183">
        <v>0.18229999999999999</v>
      </c>
      <c r="E183">
        <v>89</v>
      </c>
      <c r="F183">
        <v>6</v>
      </c>
      <c r="G183">
        <v>625.1</v>
      </c>
      <c r="H183">
        <v>35.177</v>
      </c>
      <c r="I183">
        <v>1908</v>
      </c>
      <c r="J183">
        <v>-36.613</v>
      </c>
      <c r="K183">
        <v>1.07709E-2</v>
      </c>
      <c r="L183" s="32">
        <v>182</v>
      </c>
      <c r="M183" s="1"/>
      <c r="N183" s="1"/>
      <c r="O183" s="1"/>
    </row>
    <row r="184" spans="1:15" x14ac:dyDescent="0.2">
      <c r="A184" s="72">
        <v>56</v>
      </c>
      <c r="B184" s="72" t="s">
        <v>269</v>
      </c>
      <c r="C184" s="72" t="s">
        <v>117</v>
      </c>
      <c r="D184">
        <v>0.27500000000000002</v>
      </c>
      <c r="E184">
        <v>89</v>
      </c>
      <c r="F184">
        <v>5</v>
      </c>
      <c r="G184">
        <v>575.4</v>
      </c>
      <c r="H184">
        <v>34.783999999999999</v>
      </c>
      <c r="I184">
        <v>1903</v>
      </c>
      <c r="J184">
        <v>-36.380000000000003</v>
      </c>
      <c r="K184">
        <v>1.07735E-2</v>
      </c>
      <c r="L184" s="32">
        <v>183</v>
      </c>
      <c r="M184" s="1"/>
      <c r="N184" s="1"/>
      <c r="O184" s="1"/>
    </row>
    <row r="185" spans="1:15" x14ac:dyDescent="0.2">
      <c r="A185" s="72">
        <v>56</v>
      </c>
      <c r="B185" s="72" t="s">
        <v>269</v>
      </c>
      <c r="C185" s="72" t="s">
        <v>117</v>
      </c>
      <c r="D185">
        <v>0.27500000000000002</v>
      </c>
      <c r="E185">
        <v>89</v>
      </c>
      <c r="F185">
        <v>6</v>
      </c>
      <c r="G185">
        <v>625.1</v>
      </c>
      <c r="H185">
        <v>34.994</v>
      </c>
      <c r="I185">
        <v>1903</v>
      </c>
      <c r="J185">
        <v>-36.585000000000001</v>
      </c>
      <c r="K185">
        <v>1.07712E-2</v>
      </c>
      <c r="L185" s="32">
        <v>184</v>
      </c>
      <c r="M185" s="1"/>
      <c r="N185" s="1"/>
      <c r="O185" s="1"/>
    </row>
    <row r="186" spans="1:15" x14ac:dyDescent="0.2">
      <c r="A186" s="72">
        <v>57</v>
      </c>
      <c r="B186" s="72" t="s">
        <v>269</v>
      </c>
      <c r="C186" s="72" t="s">
        <v>118</v>
      </c>
      <c r="D186">
        <v>0.46450000000000002</v>
      </c>
      <c r="E186">
        <v>89</v>
      </c>
      <c r="F186">
        <v>5</v>
      </c>
      <c r="G186">
        <v>575.4</v>
      </c>
      <c r="H186">
        <v>34.936999999999998</v>
      </c>
      <c r="I186">
        <v>1908</v>
      </c>
      <c r="J186">
        <v>-36.380000000000003</v>
      </c>
      <c r="K186">
        <v>1.07735E-2</v>
      </c>
      <c r="L186" s="32">
        <v>185</v>
      </c>
      <c r="M186" s="1"/>
      <c r="N186" s="1"/>
      <c r="O186" s="1"/>
    </row>
    <row r="187" spans="1:15" x14ac:dyDescent="0.2">
      <c r="A187" s="72">
        <v>57</v>
      </c>
      <c r="B187" s="72" t="s">
        <v>269</v>
      </c>
      <c r="C187" s="72" t="s">
        <v>118</v>
      </c>
      <c r="D187">
        <v>0.46450000000000002</v>
      </c>
      <c r="E187">
        <v>89</v>
      </c>
      <c r="F187">
        <v>6</v>
      </c>
      <c r="G187">
        <v>625.1</v>
      </c>
      <c r="H187">
        <v>35.162999999999997</v>
      </c>
      <c r="I187">
        <v>1909</v>
      </c>
      <c r="J187">
        <v>-36.542000000000002</v>
      </c>
      <c r="K187">
        <v>1.07717E-2</v>
      </c>
      <c r="L187" s="32">
        <v>186</v>
      </c>
      <c r="M187" s="1"/>
      <c r="N187" s="1"/>
      <c r="O187" s="1"/>
    </row>
    <row r="188" spans="1:15" x14ac:dyDescent="0.2">
      <c r="A188" s="72">
        <v>58</v>
      </c>
      <c r="B188" s="72" t="s">
        <v>269</v>
      </c>
      <c r="C188" s="72" t="s">
        <v>119</v>
      </c>
      <c r="D188">
        <v>0.69979999999999998</v>
      </c>
      <c r="E188">
        <v>89</v>
      </c>
      <c r="F188">
        <v>5</v>
      </c>
      <c r="G188">
        <v>575.4</v>
      </c>
      <c r="H188">
        <v>34.856000000000002</v>
      </c>
      <c r="I188">
        <v>1900</v>
      </c>
      <c r="J188">
        <v>-36.380000000000003</v>
      </c>
      <c r="K188">
        <v>1.07735E-2</v>
      </c>
      <c r="L188" s="32">
        <v>187</v>
      </c>
      <c r="M188" s="1"/>
      <c r="N188" s="1"/>
      <c r="O188" s="1"/>
    </row>
    <row r="189" spans="1:15" x14ac:dyDescent="0.2">
      <c r="A189" s="72">
        <v>58</v>
      </c>
      <c r="B189" s="72" t="s">
        <v>269</v>
      </c>
      <c r="C189" s="72" t="s">
        <v>119</v>
      </c>
      <c r="D189">
        <v>0.69979999999999998</v>
      </c>
      <c r="E189">
        <v>89</v>
      </c>
      <c r="F189">
        <v>6</v>
      </c>
      <c r="G189">
        <v>625.1</v>
      </c>
      <c r="H189">
        <v>35.075000000000003</v>
      </c>
      <c r="I189">
        <v>1903</v>
      </c>
      <c r="J189">
        <v>-36.572000000000003</v>
      </c>
      <c r="K189">
        <v>1.0771299999999999E-2</v>
      </c>
      <c r="L189" s="32">
        <v>188</v>
      </c>
      <c r="M189" s="1"/>
      <c r="N189" s="1"/>
      <c r="O189" s="1"/>
    </row>
    <row r="190" spans="1:15" x14ac:dyDescent="0.2">
      <c r="A190" s="72">
        <v>59</v>
      </c>
      <c r="B190" s="72" t="s">
        <v>269</v>
      </c>
      <c r="C190" s="72" t="s">
        <v>120</v>
      </c>
      <c r="D190">
        <v>0.81</v>
      </c>
      <c r="E190">
        <v>89</v>
      </c>
      <c r="F190">
        <v>5</v>
      </c>
      <c r="G190">
        <v>575.4</v>
      </c>
      <c r="H190">
        <v>34.573999999999998</v>
      </c>
      <c r="I190">
        <v>1885</v>
      </c>
      <c r="J190">
        <v>-36.380000000000003</v>
      </c>
      <c r="K190">
        <v>1.07735E-2</v>
      </c>
      <c r="L190" s="32">
        <v>189</v>
      </c>
      <c r="M190" s="1"/>
      <c r="N190" s="1"/>
      <c r="O190" s="1"/>
    </row>
    <row r="191" spans="1:15" x14ac:dyDescent="0.2">
      <c r="A191" s="72">
        <v>59</v>
      </c>
      <c r="B191" s="72" t="s">
        <v>269</v>
      </c>
      <c r="C191" s="72" t="s">
        <v>120</v>
      </c>
      <c r="D191">
        <v>0.81</v>
      </c>
      <c r="E191">
        <v>89</v>
      </c>
      <c r="F191">
        <v>6</v>
      </c>
      <c r="G191">
        <v>625.1</v>
      </c>
      <c r="H191">
        <v>34.816000000000003</v>
      </c>
      <c r="I191">
        <v>1885</v>
      </c>
      <c r="J191">
        <v>-36.499000000000002</v>
      </c>
      <c r="K191">
        <v>1.07721E-2</v>
      </c>
      <c r="L191" s="32">
        <v>190</v>
      </c>
      <c r="M191" s="1"/>
      <c r="N191" s="1"/>
      <c r="O191" s="1"/>
    </row>
    <row r="192" spans="1:15" x14ac:dyDescent="0.2">
      <c r="A192" s="72">
        <v>60</v>
      </c>
      <c r="B192" s="72" t="s">
        <v>65</v>
      </c>
      <c r="C192" s="72" t="s">
        <v>121</v>
      </c>
      <c r="E192">
        <v>98</v>
      </c>
      <c r="F192">
        <v>3</v>
      </c>
      <c r="G192">
        <v>574.79999999999995</v>
      </c>
      <c r="H192">
        <v>3.8210000000000002</v>
      </c>
      <c r="I192">
        <v>214</v>
      </c>
      <c r="J192">
        <v>-36.380000000000003</v>
      </c>
      <c r="K192">
        <v>1.07735E-2</v>
      </c>
      <c r="L192" s="32">
        <v>191</v>
      </c>
      <c r="M192" s="1"/>
      <c r="N192" s="1"/>
      <c r="O192" s="1"/>
    </row>
    <row r="193" spans="1:15" x14ac:dyDescent="0.2">
      <c r="A193" s="72">
        <v>60</v>
      </c>
      <c r="B193" s="72" t="s">
        <v>65</v>
      </c>
      <c r="C193" s="72" t="s">
        <v>121</v>
      </c>
      <c r="E193">
        <v>98</v>
      </c>
      <c r="F193">
        <v>4</v>
      </c>
      <c r="G193">
        <v>624.5</v>
      </c>
      <c r="H193">
        <v>3.903</v>
      </c>
      <c r="I193">
        <v>215</v>
      </c>
      <c r="J193">
        <v>-36.323</v>
      </c>
      <c r="K193">
        <v>1.07741E-2</v>
      </c>
      <c r="L193" s="32">
        <v>192</v>
      </c>
      <c r="M193" s="1"/>
      <c r="N193" s="1"/>
      <c r="O193" s="1"/>
    </row>
    <row r="194" spans="1:15" x14ac:dyDescent="0.2">
      <c r="A194" s="72"/>
      <c r="B194" s="72"/>
      <c r="C194" s="72"/>
      <c r="E194" s="72"/>
      <c r="F194" s="72"/>
      <c r="G194" s="72"/>
      <c r="H194" s="72"/>
      <c r="I194" s="72"/>
      <c r="J194" s="72"/>
      <c r="K194" s="72"/>
      <c r="L194" s="32"/>
      <c r="M194" s="1"/>
      <c r="N194" s="1"/>
      <c r="O194" s="1"/>
    </row>
    <row r="195" spans="1:15" x14ac:dyDescent="0.2">
      <c r="A195" s="72"/>
      <c r="B195" s="72"/>
      <c r="C195" s="72"/>
      <c r="L195" s="32"/>
      <c r="M195" s="1"/>
      <c r="N195" s="1"/>
      <c r="O195" s="1"/>
    </row>
    <row r="196" spans="1:15" x14ac:dyDescent="0.2">
      <c r="A196" s="72"/>
      <c r="B196" s="72"/>
      <c r="C196" s="72"/>
      <c r="E196" s="72"/>
      <c r="F196" s="72"/>
      <c r="G196" s="72"/>
      <c r="H196" s="72"/>
      <c r="I196" s="72"/>
      <c r="J196" s="72"/>
      <c r="K196" s="72"/>
      <c r="L196" s="32"/>
      <c r="M196" s="1"/>
      <c r="N196" s="1"/>
      <c r="O196" s="1"/>
    </row>
    <row r="197" spans="1:15" x14ac:dyDescent="0.2">
      <c r="A197" s="72"/>
      <c r="B197" s="72"/>
      <c r="C197" s="72"/>
      <c r="L197" s="32"/>
      <c r="M197" s="1"/>
      <c r="N197" s="1"/>
      <c r="O197" s="1"/>
    </row>
    <row r="198" spans="1:15" x14ac:dyDescent="0.2">
      <c r="A198" s="72"/>
      <c r="B198" s="72"/>
      <c r="C198" s="72"/>
      <c r="E198" s="72"/>
      <c r="F198" s="72"/>
      <c r="G198" s="72"/>
      <c r="H198" s="72"/>
      <c r="I198" s="72"/>
      <c r="J198" s="72"/>
      <c r="K198" s="72"/>
      <c r="L198" s="32"/>
      <c r="M198" s="1"/>
      <c r="N198" s="1"/>
      <c r="O198" s="1"/>
    </row>
    <row r="199" spans="1:15" x14ac:dyDescent="0.2">
      <c r="A199" s="72"/>
      <c r="B199" s="72"/>
      <c r="C199" s="72"/>
      <c r="L199" s="32"/>
      <c r="M199" s="1"/>
      <c r="N199" s="1"/>
      <c r="O199" s="1"/>
    </row>
    <row r="200" spans="1:15" x14ac:dyDescent="0.2">
      <c r="A200" s="72"/>
      <c r="B200" s="72"/>
      <c r="C200" s="72"/>
      <c r="E200" s="72"/>
      <c r="F200" s="72"/>
      <c r="G200" s="72"/>
      <c r="H200" s="72"/>
      <c r="I200" s="72"/>
      <c r="J200" s="72"/>
      <c r="K200" s="72"/>
      <c r="L200" s="32"/>
      <c r="M200" s="1"/>
      <c r="N200" s="1"/>
      <c r="O200" s="1"/>
    </row>
    <row r="201" spans="1:15" x14ac:dyDescent="0.2">
      <c r="A201" s="72"/>
      <c r="B201" s="72"/>
      <c r="C201" s="72"/>
      <c r="L201" s="32"/>
      <c r="M201" s="1"/>
      <c r="N201" s="1"/>
      <c r="O201" s="1"/>
    </row>
    <row r="202" spans="1:15" x14ac:dyDescent="0.2">
      <c r="A202" s="72"/>
      <c r="B202" s="72"/>
      <c r="C202" s="72"/>
      <c r="E202" s="72"/>
      <c r="F202" s="72"/>
      <c r="G202" s="72"/>
      <c r="H202" s="72"/>
      <c r="I202" s="72"/>
      <c r="J202" s="72"/>
      <c r="K202" s="72"/>
      <c r="L202" s="32"/>
      <c r="M202" s="1"/>
      <c r="N202" s="1"/>
      <c r="O202" s="1"/>
    </row>
    <row r="203" spans="1:15" x14ac:dyDescent="0.2">
      <c r="A203" s="72"/>
      <c r="B203" s="72"/>
      <c r="C203" s="72"/>
      <c r="L203" s="32"/>
      <c r="M203" s="1"/>
      <c r="N203" s="1"/>
      <c r="O203" s="1"/>
    </row>
    <row r="204" spans="1:15" x14ac:dyDescent="0.2">
      <c r="A204" s="72"/>
      <c r="B204" s="72"/>
      <c r="C204" s="72"/>
      <c r="E204" s="72"/>
      <c r="F204" s="72"/>
      <c r="G204" s="72"/>
      <c r="H204" s="72"/>
      <c r="I204" s="72"/>
      <c r="J204" s="72"/>
      <c r="K204" s="72"/>
      <c r="L204" s="32"/>
      <c r="M204" s="1"/>
      <c r="N204" s="1"/>
      <c r="O204" s="1"/>
    </row>
    <row r="205" spans="1:15" x14ac:dyDescent="0.2">
      <c r="A205" s="72"/>
      <c r="B205" s="72"/>
      <c r="C205" s="72"/>
      <c r="L205" s="32"/>
      <c r="M205" s="1"/>
      <c r="N205" s="1"/>
      <c r="O205" s="1"/>
    </row>
    <row r="206" spans="1:15" x14ac:dyDescent="0.2">
      <c r="A206" s="72"/>
      <c r="B206" s="72"/>
      <c r="C206" s="72"/>
      <c r="E206" s="72"/>
      <c r="F206" s="72"/>
      <c r="G206" s="72"/>
      <c r="H206" s="72"/>
      <c r="I206" s="72"/>
      <c r="J206" s="72"/>
      <c r="K206" s="72"/>
      <c r="L206" s="32"/>
      <c r="M206" s="1"/>
      <c r="N206" s="1"/>
      <c r="O206" s="1"/>
    </row>
    <row r="207" spans="1:15" x14ac:dyDescent="0.2">
      <c r="A207" s="72"/>
      <c r="B207" s="72"/>
      <c r="C207" s="72"/>
      <c r="L207" s="32"/>
      <c r="O207" s="1"/>
    </row>
    <row r="208" spans="1:15" x14ac:dyDescent="0.2">
      <c r="A208" s="72"/>
      <c r="B208" s="72"/>
      <c r="C208" s="72"/>
      <c r="E208" s="72"/>
      <c r="F208" s="72"/>
      <c r="G208" s="72"/>
      <c r="H208" s="72"/>
      <c r="I208" s="72"/>
      <c r="J208" s="72"/>
      <c r="K208" s="72"/>
      <c r="L208" s="32"/>
      <c r="O208" s="1"/>
    </row>
    <row r="209" spans="1:15" x14ac:dyDescent="0.2">
      <c r="A209" s="72"/>
      <c r="B209" s="72"/>
      <c r="C209" s="72"/>
      <c r="L209" s="32"/>
      <c r="O209" s="1"/>
    </row>
    <row r="210" spans="1:15" x14ac:dyDescent="0.2">
      <c r="A210" s="72"/>
      <c r="B210" s="72"/>
      <c r="C210" s="72"/>
      <c r="E210" s="72"/>
      <c r="F210" s="72"/>
      <c r="G210" s="72"/>
      <c r="H210" s="72"/>
      <c r="I210" s="72"/>
      <c r="J210" s="72"/>
      <c r="K210" s="72"/>
      <c r="L210" s="32"/>
      <c r="O210" s="1"/>
    </row>
    <row r="211" spans="1:15" x14ac:dyDescent="0.2">
      <c r="A211" s="72"/>
      <c r="B211" s="72"/>
      <c r="C211" s="72"/>
      <c r="L211" s="32"/>
      <c r="O211" s="1"/>
    </row>
    <row r="212" spans="1:15" x14ac:dyDescent="0.2">
      <c r="A212" s="72"/>
      <c r="B212" s="72"/>
      <c r="C212" s="72"/>
      <c r="L212" s="32"/>
      <c r="O212" s="1"/>
    </row>
    <row r="213" spans="1:15" x14ac:dyDescent="0.2">
      <c r="L213" s="32"/>
      <c r="O213" s="1"/>
    </row>
    <row r="214" spans="1:15" x14ac:dyDescent="0.2">
      <c r="A214" s="72"/>
      <c r="B214" s="72"/>
      <c r="C214" s="72"/>
      <c r="L214" s="32"/>
      <c r="O214" s="1"/>
    </row>
    <row r="215" spans="1:15" x14ac:dyDescent="0.2">
      <c r="L215" s="32"/>
      <c r="O215" s="1"/>
    </row>
    <row r="216" spans="1:15" x14ac:dyDescent="0.2">
      <c r="A216" s="72"/>
      <c r="B216" s="72"/>
      <c r="C216" s="72"/>
      <c r="L216" s="32"/>
      <c r="O216" s="1"/>
    </row>
    <row r="217" spans="1:15" x14ac:dyDescent="0.2">
      <c r="L217" s="32"/>
      <c r="O217" s="1"/>
    </row>
    <row r="218" spans="1:15" x14ac:dyDescent="0.2">
      <c r="A218" s="72"/>
      <c r="B218" s="72"/>
      <c r="C218" s="72"/>
      <c r="L218" s="32"/>
      <c r="O218" s="1"/>
    </row>
    <row r="219" spans="1:15" x14ac:dyDescent="0.2">
      <c r="L219" s="32"/>
      <c r="O219" s="1"/>
    </row>
    <row r="220" spans="1:15" x14ac:dyDescent="0.2">
      <c r="A220" s="72"/>
      <c r="B220" s="72"/>
      <c r="C220" s="72"/>
      <c r="E220" s="72"/>
      <c r="F220" s="72"/>
      <c r="G220" s="72"/>
      <c r="H220" s="72"/>
      <c r="I220" s="72"/>
      <c r="J220" s="72"/>
      <c r="K220" s="72"/>
      <c r="L220" s="32"/>
      <c r="O220" s="1"/>
    </row>
    <row r="221" spans="1:15" x14ac:dyDescent="0.2">
      <c r="A221" s="72"/>
      <c r="B221" s="72"/>
      <c r="C221" s="72"/>
      <c r="L221" s="32"/>
      <c r="O221" s="1"/>
    </row>
    <row r="222" spans="1:15" x14ac:dyDescent="0.2">
      <c r="A222" s="72"/>
      <c r="B222" s="72"/>
      <c r="C222" s="72"/>
      <c r="E222" s="72"/>
      <c r="F222" s="72"/>
      <c r="G222" s="72"/>
      <c r="H222" s="72"/>
      <c r="I222" s="72"/>
      <c r="J222" s="72"/>
      <c r="K222" s="72"/>
      <c r="L222" s="32"/>
      <c r="O222" s="1"/>
    </row>
    <row r="223" spans="1:15" x14ac:dyDescent="0.2">
      <c r="A223" s="72"/>
      <c r="B223" s="72"/>
      <c r="C223" s="72"/>
      <c r="L223" s="32"/>
      <c r="O223" s="1"/>
    </row>
    <row r="224" spans="1:15" x14ac:dyDescent="0.2">
      <c r="A224" s="72"/>
      <c r="B224" s="72"/>
      <c r="C224" s="72"/>
      <c r="E224" s="72"/>
      <c r="F224" s="72"/>
      <c r="G224" s="72"/>
      <c r="H224" s="72"/>
      <c r="I224" s="72"/>
      <c r="J224" s="72"/>
      <c r="K224" s="72"/>
      <c r="L224" s="32"/>
      <c r="O224" s="1"/>
    </row>
    <row r="225" spans="1:15" x14ac:dyDescent="0.2">
      <c r="A225" s="72"/>
      <c r="B225" s="72"/>
      <c r="C225" s="72"/>
      <c r="L225" s="32"/>
      <c r="O225" s="1"/>
    </row>
    <row r="226" spans="1:15" x14ac:dyDescent="0.2">
      <c r="A226" s="72"/>
      <c r="B226" s="72"/>
      <c r="C226" s="72"/>
      <c r="E226" s="72"/>
      <c r="F226" s="72"/>
      <c r="G226" s="72"/>
      <c r="H226" s="72"/>
      <c r="I226" s="72"/>
      <c r="J226" s="72"/>
      <c r="K226" s="72"/>
      <c r="L226" s="32"/>
      <c r="O226" s="1"/>
    </row>
    <row r="227" spans="1:15" x14ac:dyDescent="0.2">
      <c r="A227" s="72"/>
      <c r="B227" s="72"/>
      <c r="C227" s="72"/>
      <c r="L227" s="32"/>
      <c r="O227" s="1"/>
    </row>
    <row r="228" spans="1:15" x14ac:dyDescent="0.2">
      <c r="A228" s="72"/>
      <c r="B228" s="72"/>
      <c r="C228" s="72"/>
      <c r="E228" s="72"/>
      <c r="F228" s="72"/>
      <c r="G228" s="72"/>
      <c r="H228" s="72"/>
      <c r="I228" s="72"/>
      <c r="J228" s="72"/>
      <c r="K228" s="72"/>
      <c r="L228" s="32"/>
      <c r="O228" s="1"/>
    </row>
    <row r="229" spans="1:15" x14ac:dyDescent="0.2">
      <c r="A229" s="72"/>
      <c r="B229" s="72"/>
      <c r="C229" s="72"/>
      <c r="L229" s="32"/>
      <c r="O229" s="1"/>
    </row>
    <row r="230" spans="1:15" x14ac:dyDescent="0.2">
      <c r="A230" s="72"/>
      <c r="B230" s="72"/>
      <c r="C230" s="72"/>
      <c r="E230" s="72"/>
      <c r="F230" s="72"/>
      <c r="G230" s="72"/>
      <c r="H230" s="72"/>
      <c r="I230" s="72"/>
      <c r="J230" s="72"/>
      <c r="K230" s="72"/>
      <c r="L230" s="32"/>
      <c r="O230" s="1"/>
    </row>
    <row r="231" spans="1:15" x14ac:dyDescent="0.2">
      <c r="A231" s="72"/>
      <c r="B231" s="72"/>
      <c r="C231" s="72"/>
      <c r="L231" s="32"/>
      <c r="O231" s="1"/>
    </row>
    <row r="232" spans="1:15" x14ac:dyDescent="0.2">
      <c r="A232" s="72"/>
      <c r="B232" s="72"/>
      <c r="C232" s="72"/>
      <c r="E232" s="72"/>
      <c r="F232" s="72"/>
      <c r="G232" s="72"/>
      <c r="H232" s="72"/>
      <c r="I232" s="72"/>
      <c r="J232" s="72"/>
      <c r="K232" s="72"/>
      <c r="L232" s="32"/>
      <c r="O232" s="1"/>
    </row>
    <row r="233" spans="1:15" x14ac:dyDescent="0.2">
      <c r="A233" s="72"/>
      <c r="B233" s="72"/>
      <c r="C233" s="72"/>
      <c r="L233" s="32"/>
      <c r="O233" s="1"/>
    </row>
    <row r="234" spans="1:15" x14ac:dyDescent="0.2">
      <c r="A234" s="72"/>
      <c r="B234" s="72"/>
      <c r="C234" s="72"/>
      <c r="E234" s="72"/>
      <c r="F234" s="72"/>
      <c r="G234" s="72"/>
      <c r="H234" s="72"/>
      <c r="I234" s="72"/>
      <c r="J234" s="72"/>
      <c r="K234" s="72"/>
      <c r="L234" s="32"/>
      <c r="O234" s="1"/>
    </row>
    <row r="235" spans="1:15" x14ac:dyDescent="0.2">
      <c r="A235" s="72"/>
      <c r="B235" s="72"/>
      <c r="C235" s="72"/>
      <c r="L235" s="32"/>
      <c r="O235" s="1"/>
    </row>
    <row r="236" spans="1:15" x14ac:dyDescent="0.2">
      <c r="A236" s="72"/>
      <c r="B236" s="72"/>
      <c r="C236" s="72"/>
      <c r="E236" s="72"/>
      <c r="F236" s="72"/>
      <c r="G236" s="72"/>
      <c r="H236" s="72"/>
      <c r="I236" s="72"/>
      <c r="J236" s="72"/>
      <c r="K236" s="72"/>
      <c r="L236" s="32"/>
      <c r="O236" s="1"/>
    </row>
    <row r="237" spans="1:15" x14ac:dyDescent="0.2">
      <c r="A237" s="72"/>
      <c r="B237" s="72"/>
      <c r="C237" s="72"/>
      <c r="L237" s="32"/>
      <c r="O237" s="1"/>
    </row>
    <row r="238" spans="1:15" x14ac:dyDescent="0.2">
      <c r="A238" s="72"/>
      <c r="B238" s="72"/>
      <c r="C238" s="72"/>
      <c r="E238" s="72"/>
      <c r="F238" s="72"/>
      <c r="G238" s="72"/>
      <c r="H238" s="72"/>
      <c r="I238" s="72"/>
      <c r="J238" s="72"/>
      <c r="K238" s="72"/>
      <c r="L238" s="32"/>
      <c r="O238" s="1"/>
    </row>
    <row r="239" spans="1:15" x14ac:dyDescent="0.2">
      <c r="A239" s="72"/>
      <c r="B239" s="72"/>
      <c r="C239" s="72"/>
      <c r="L239" s="32"/>
      <c r="O239" s="1"/>
    </row>
    <row r="240" spans="1:15" x14ac:dyDescent="0.2">
      <c r="A240" s="72"/>
      <c r="B240" s="72"/>
      <c r="C240" s="72"/>
      <c r="E240" s="72"/>
      <c r="F240" s="72"/>
      <c r="G240" s="72"/>
      <c r="H240" s="72"/>
      <c r="I240" s="72"/>
      <c r="J240" s="72"/>
      <c r="K240" s="72"/>
      <c r="L240" s="32"/>
      <c r="O240" s="1"/>
    </row>
    <row r="241" spans="1:15" x14ac:dyDescent="0.2">
      <c r="A241" s="72"/>
      <c r="B241" s="72"/>
      <c r="C241" s="72"/>
      <c r="L241" s="32"/>
      <c r="O241" s="1"/>
    </row>
    <row r="242" spans="1:15" x14ac:dyDescent="0.2">
      <c r="A242" s="72"/>
      <c r="B242" s="72"/>
      <c r="C242" s="72"/>
      <c r="L242" s="32"/>
      <c r="O242" s="1"/>
    </row>
    <row r="243" spans="1:15" x14ac:dyDescent="0.2">
      <c r="L243" s="32"/>
      <c r="O243" s="1"/>
    </row>
    <row r="244" spans="1:15" x14ac:dyDescent="0.2">
      <c r="A244" s="72"/>
      <c r="B244" s="72"/>
      <c r="C244" s="72"/>
      <c r="L244" s="32"/>
      <c r="O244" s="1"/>
    </row>
    <row r="245" spans="1:15" x14ac:dyDescent="0.2">
      <c r="L245" s="32"/>
      <c r="O245" s="1"/>
    </row>
    <row r="246" spans="1:15" x14ac:dyDescent="0.2">
      <c r="A246" s="72"/>
      <c r="B246" s="72"/>
      <c r="C246" s="72"/>
      <c r="L246" s="32"/>
      <c r="O246" s="1"/>
    </row>
    <row r="247" spans="1:15" x14ac:dyDescent="0.2">
      <c r="L247" s="32"/>
      <c r="O247" s="1"/>
    </row>
    <row r="248" spans="1:15" x14ac:dyDescent="0.2">
      <c r="A248" s="72"/>
      <c r="B248" s="72"/>
      <c r="C248" s="72"/>
      <c r="L248" s="32"/>
      <c r="O248" s="1"/>
    </row>
    <row r="249" spans="1:15" x14ac:dyDescent="0.2">
      <c r="L249" s="32"/>
      <c r="O249" s="1"/>
    </row>
    <row r="250" spans="1:15" x14ac:dyDescent="0.2">
      <c r="A250" s="72"/>
      <c r="B250" s="72"/>
      <c r="C250" s="72"/>
      <c r="L250" s="32"/>
      <c r="O250" s="1"/>
    </row>
    <row r="251" spans="1:15" x14ac:dyDescent="0.2">
      <c r="L251" s="32"/>
      <c r="O251" s="1"/>
    </row>
    <row r="252" spans="1:15" x14ac:dyDescent="0.2">
      <c r="A252" s="72"/>
      <c r="B252" s="72"/>
      <c r="C252" s="72"/>
      <c r="E252" s="72"/>
      <c r="F252" s="72"/>
      <c r="G252" s="72"/>
      <c r="H252" s="72"/>
      <c r="I252" s="72"/>
      <c r="J252" s="72"/>
      <c r="K252" s="72"/>
      <c r="L252" s="32"/>
      <c r="O252" s="1"/>
    </row>
    <row r="253" spans="1:15" x14ac:dyDescent="0.2">
      <c r="A253" s="72"/>
      <c r="B253" s="72"/>
      <c r="C253" s="72"/>
      <c r="L253" s="32"/>
      <c r="O253" s="1"/>
    </row>
    <row r="254" spans="1:15" x14ac:dyDescent="0.2">
      <c r="A254" s="72"/>
      <c r="B254" s="72"/>
      <c r="C254" s="72"/>
      <c r="L254" s="32"/>
      <c r="O254" s="1"/>
    </row>
    <row r="255" spans="1:15" x14ac:dyDescent="0.2">
      <c r="A255" s="72"/>
      <c r="B255" s="72"/>
      <c r="C255" s="72"/>
      <c r="E255" s="72"/>
      <c r="F255" s="72"/>
      <c r="G255" s="72"/>
      <c r="H255" s="72"/>
      <c r="I255" s="72"/>
      <c r="J255" s="72"/>
      <c r="K255" s="72"/>
      <c r="L255" s="32"/>
      <c r="O255" s="1"/>
    </row>
    <row r="256" spans="1:15" x14ac:dyDescent="0.2">
      <c r="A256" s="72"/>
      <c r="B256" s="72"/>
      <c r="C256" s="72"/>
      <c r="L256" s="32"/>
      <c r="O256" s="1"/>
    </row>
    <row r="257" spans="1:15" x14ac:dyDescent="0.2">
      <c r="A257" s="72"/>
      <c r="B257" s="72"/>
      <c r="C257" s="72"/>
      <c r="L257" s="32"/>
      <c r="O257" s="1"/>
    </row>
    <row r="258" spans="1:15" x14ac:dyDescent="0.2">
      <c r="A258" s="72"/>
      <c r="B258" s="72"/>
      <c r="C258" s="72"/>
      <c r="L258" s="32"/>
      <c r="O258" s="1"/>
    </row>
    <row r="259" spans="1:15" x14ac:dyDescent="0.2">
      <c r="A259" s="72"/>
      <c r="B259" s="72"/>
      <c r="C259" s="72"/>
      <c r="L259" s="32"/>
      <c r="O259" s="1"/>
    </row>
    <row r="260" spans="1:15" x14ac:dyDescent="0.2">
      <c r="A260" s="72"/>
      <c r="B260" s="72"/>
      <c r="C260" s="72"/>
      <c r="L260" s="32"/>
      <c r="O260" s="1"/>
    </row>
    <row r="261" spans="1:15" x14ac:dyDescent="0.2">
      <c r="A261" s="72"/>
      <c r="B261" s="72"/>
      <c r="C261" s="72"/>
      <c r="L261" s="32"/>
      <c r="O261" s="1"/>
    </row>
    <row r="262" spans="1:15" x14ac:dyDescent="0.2">
      <c r="A262" s="72"/>
      <c r="B262" s="72"/>
      <c r="C262" s="72"/>
      <c r="L262" s="32"/>
      <c r="O262" s="1"/>
    </row>
    <row r="263" spans="1:15" x14ac:dyDescent="0.2">
      <c r="A263" s="72"/>
      <c r="B263" s="72"/>
      <c r="C263" s="72"/>
      <c r="L263" s="32"/>
      <c r="O263" s="1"/>
    </row>
    <row r="264" spans="1:15" x14ac:dyDescent="0.2">
      <c r="A264" s="72"/>
      <c r="B264" s="72"/>
      <c r="C264" s="72"/>
      <c r="L264" s="32"/>
      <c r="O264" s="1"/>
    </row>
    <row r="265" spans="1:15" x14ac:dyDescent="0.2">
      <c r="A265" s="72"/>
      <c r="B265" s="72"/>
      <c r="C265" s="72"/>
      <c r="L265" s="32"/>
      <c r="O265" s="1"/>
    </row>
    <row r="266" spans="1:15" x14ac:dyDescent="0.2">
      <c r="A266" s="72"/>
      <c r="B266" s="72"/>
      <c r="C266" s="72"/>
      <c r="L266" s="32"/>
      <c r="O266" s="1"/>
    </row>
    <row r="267" spans="1:15" x14ac:dyDescent="0.2">
      <c r="A267" s="72"/>
      <c r="B267" s="72"/>
      <c r="C267" s="72"/>
      <c r="E267" s="72"/>
      <c r="F267" s="72"/>
      <c r="G267" s="72"/>
      <c r="H267" s="72"/>
      <c r="I267" s="72"/>
      <c r="J267" s="72"/>
      <c r="K267" s="72"/>
      <c r="L267" s="32"/>
      <c r="O267" s="1"/>
    </row>
    <row r="268" spans="1:15" x14ac:dyDescent="0.2">
      <c r="A268" s="72"/>
      <c r="B268" s="72"/>
      <c r="C268" s="72"/>
      <c r="L268" s="32"/>
      <c r="O268" s="1"/>
    </row>
    <row r="269" spans="1:15" x14ac:dyDescent="0.2">
      <c r="A269" s="72"/>
      <c r="B269" s="72"/>
      <c r="C269" s="72"/>
      <c r="E269" s="72"/>
      <c r="F269" s="72"/>
      <c r="G269" s="72"/>
      <c r="H269" s="72"/>
      <c r="I269" s="72"/>
      <c r="J269" s="72"/>
      <c r="K269" s="72"/>
      <c r="L269" s="32"/>
      <c r="O269" s="1"/>
    </row>
    <row r="270" spans="1:15" x14ac:dyDescent="0.2">
      <c r="A270" s="72"/>
      <c r="B270" s="72"/>
      <c r="C270" s="72"/>
      <c r="L270" s="32"/>
      <c r="O270" s="1"/>
    </row>
    <row r="271" spans="1:15" x14ac:dyDescent="0.2">
      <c r="A271" s="72"/>
      <c r="B271" s="72"/>
      <c r="C271" s="72"/>
      <c r="E271" s="72"/>
      <c r="F271" s="72"/>
      <c r="G271" s="72"/>
      <c r="H271" s="72"/>
      <c r="I271" s="72"/>
      <c r="J271" s="72"/>
      <c r="K271" s="72"/>
      <c r="O271" s="1"/>
    </row>
    <row r="272" spans="1:15" x14ac:dyDescent="0.2">
      <c r="A272" s="72"/>
      <c r="B272" s="72"/>
      <c r="C272" s="72"/>
      <c r="E272" s="72"/>
      <c r="F272" s="72"/>
      <c r="G272" s="72"/>
      <c r="H272" s="72"/>
      <c r="I272" s="72"/>
      <c r="J272" s="72"/>
      <c r="K272" s="72"/>
      <c r="O272" s="1"/>
    </row>
    <row r="273" spans="1:15" x14ac:dyDescent="0.2">
      <c r="A273" s="72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O273" s="1"/>
    </row>
    <row r="274" spans="1:15" x14ac:dyDescent="0.2">
      <c r="A274" s="72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O274" s="1"/>
    </row>
    <row r="275" spans="1:15" x14ac:dyDescent="0.2">
      <c r="A275" s="72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O275" s="1"/>
    </row>
    <row r="276" spans="1:15" x14ac:dyDescent="0.2">
      <c r="A276" s="72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O276" s="1"/>
    </row>
    <row r="277" spans="1:15" x14ac:dyDescent="0.2">
      <c r="A277" s="72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O277" s="1"/>
    </row>
    <row r="278" spans="1:15" x14ac:dyDescent="0.2">
      <c r="A278" s="72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O278" s="1"/>
    </row>
    <row r="279" spans="1:15" x14ac:dyDescent="0.2">
      <c r="A279" s="72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O279" s="1"/>
    </row>
    <row r="280" spans="1:15" x14ac:dyDescent="0.2">
      <c r="A280" s="72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O280" s="1"/>
    </row>
    <row r="281" spans="1:15" x14ac:dyDescent="0.2">
      <c r="A281" s="72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O281" s="1"/>
    </row>
    <row r="282" spans="1:15" x14ac:dyDescent="0.2">
      <c r="A282" s="72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O282" s="1"/>
    </row>
    <row r="283" spans="1:15" x14ac:dyDescent="0.2">
      <c r="A283" s="72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O283" s="1"/>
    </row>
    <row r="284" spans="1:15" x14ac:dyDescent="0.2">
      <c r="A284" s="72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O284" s="1"/>
    </row>
    <row r="285" spans="1:15" x14ac:dyDescent="0.2">
      <c r="A285" s="72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O285" s="1"/>
    </row>
    <row r="286" spans="1:15" x14ac:dyDescent="0.2">
      <c r="A286" s="72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O286" s="1"/>
    </row>
    <row r="287" spans="1:15" x14ac:dyDescent="0.2">
      <c r="A287" s="72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O287" s="1"/>
    </row>
    <row r="288" spans="1:15" x14ac:dyDescent="0.2">
      <c r="A288" s="72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O288" s="1"/>
    </row>
    <row r="289" spans="1:15" x14ac:dyDescent="0.2">
      <c r="A289" s="72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O289" s="1"/>
    </row>
    <row r="290" spans="1:15" x14ac:dyDescent="0.2">
      <c r="A290" s="72"/>
      <c r="B290" s="72"/>
      <c r="C290" s="72"/>
      <c r="D290" s="72"/>
      <c r="E290" s="72"/>
      <c r="F290" s="72"/>
      <c r="G290" s="72"/>
      <c r="H290" s="72"/>
      <c r="I290" s="72"/>
      <c r="J290" s="72"/>
      <c r="K290" s="72"/>
    </row>
    <row r="291" spans="1:15" x14ac:dyDescent="0.2">
      <c r="A291" s="72"/>
      <c r="B291" s="72"/>
      <c r="C291" s="72"/>
      <c r="D291" s="72"/>
      <c r="E291" s="72"/>
      <c r="F291" s="72"/>
      <c r="G291" s="72"/>
      <c r="H291" s="72"/>
      <c r="I291" s="72"/>
      <c r="J291" s="72"/>
      <c r="K291" s="72"/>
    </row>
    <row r="292" spans="1:15" x14ac:dyDescent="0.2">
      <c r="A292" s="72"/>
      <c r="B292" s="72"/>
      <c r="C292" s="72"/>
      <c r="D292" s="72"/>
      <c r="E292" s="72"/>
      <c r="F292" s="72"/>
      <c r="G292" s="72"/>
      <c r="H292" s="72"/>
      <c r="I292" s="72"/>
      <c r="J292" s="72"/>
      <c r="K292" s="72"/>
    </row>
    <row r="293" spans="1:15" x14ac:dyDescent="0.2">
      <c r="A293" s="72"/>
      <c r="B293" s="72"/>
      <c r="C293" s="72"/>
      <c r="D293" s="72"/>
      <c r="E293" s="72"/>
      <c r="F293" s="72"/>
      <c r="G293" s="72"/>
      <c r="H293" s="72"/>
      <c r="I293" s="72"/>
      <c r="J293" s="72"/>
      <c r="K293" s="72"/>
    </row>
    <row r="294" spans="1:15" x14ac:dyDescent="0.2">
      <c r="A294" s="72"/>
      <c r="B294" s="72"/>
      <c r="C294" s="72"/>
      <c r="D294" s="72"/>
      <c r="E294" s="72"/>
      <c r="F294" s="72"/>
      <c r="G294" s="72"/>
      <c r="H294" s="72"/>
      <c r="I294" s="72"/>
      <c r="J294" s="72"/>
      <c r="K294" s="72"/>
    </row>
    <row r="295" spans="1:15" x14ac:dyDescent="0.2">
      <c r="A295" s="72"/>
      <c r="B295" s="72"/>
      <c r="C295" s="72"/>
      <c r="D295" s="72"/>
      <c r="E295" s="72"/>
      <c r="F295" s="72"/>
      <c r="G295" s="72"/>
      <c r="H295" s="72"/>
      <c r="I295" s="72"/>
      <c r="J295" s="72"/>
      <c r="K295" s="72"/>
    </row>
    <row r="296" spans="1:15" x14ac:dyDescent="0.2">
      <c r="A296" s="72"/>
      <c r="B296" s="72"/>
      <c r="C296" s="72"/>
      <c r="D296" s="72"/>
      <c r="E296" s="72"/>
      <c r="F296" s="72"/>
      <c r="G296" s="72"/>
      <c r="H296" s="72"/>
      <c r="I296" s="72"/>
      <c r="J296" s="72"/>
      <c r="K296" s="72"/>
    </row>
    <row r="297" spans="1:15" x14ac:dyDescent="0.2">
      <c r="A297" s="72"/>
      <c r="B297" s="72"/>
      <c r="C297" s="72"/>
      <c r="D297" s="72"/>
      <c r="E297" s="72"/>
      <c r="F297" s="72"/>
      <c r="G297" s="72"/>
      <c r="H297" s="72"/>
      <c r="I297" s="72"/>
      <c r="J297" s="72"/>
      <c r="K297" s="72"/>
    </row>
    <row r="298" spans="1:15" x14ac:dyDescent="0.2">
      <c r="A298" s="72"/>
      <c r="B298" s="72"/>
      <c r="C298" s="72"/>
      <c r="D298" s="72"/>
      <c r="E298" s="72"/>
      <c r="F298" s="72"/>
      <c r="G298" s="72"/>
      <c r="H298" s="72"/>
      <c r="I298" s="72"/>
      <c r="J298" s="72"/>
      <c r="K298" s="72"/>
    </row>
    <row r="299" spans="1:15" x14ac:dyDescent="0.2">
      <c r="A299" s="72"/>
      <c r="B299" s="72"/>
      <c r="C299" s="72"/>
      <c r="D299" s="72"/>
      <c r="E299" s="72"/>
      <c r="F299" s="72"/>
      <c r="G299" s="72"/>
      <c r="H299" s="72"/>
      <c r="I299" s="72"/>
      <c r="J299" s="72"/>
      <c r="K299" s="72"/>
    </row>
    <row r="300" spans="1:15" x14ac:dyDescent="0.2">
      <c r="A300" s="72"/>
      <c r="B300" s="72"/>
      <c r="C300" s="72"/>
      <c r="D300" s="72"/>
      <c r="E300" s="72"/>
      <c r="F300" s="72"/>
      <c r="G300" s="72"/>
      <c r="H300" s="72"/>
      <c r="I300" s="72"/>
      <c r="J300" s="72"/>
      <c r="K300" s="72"/>
    </row>
    <row r="301" spans="1:15" x14ac:dyDescent="0.2">
      <c r="A301" s="72"/>
      <c r="B301" s="72"/>
      <c r="C301" s="72"/>
      <c r="D301" s="72"/>
      <c r="E301" s="72"/>
      <c r="F301" s="72"/>
      <c r="G301" s="72"/>
      <c r="H301" s="72"/>
      <c r="I301" s="72"/>
      <c r="J301" s="72"/>
      <c r="K301" s="72"/>
    </row>
    <row r="302" spans="1:15" x14ac:dyDescent="0.2">
      <c r="A302" s="72"/>
      <c r="B302" s="72"/>
      <c r="C302" s="72"/>
      <c r="D302" s="72"/>
      <c r="E302" s="72"/>
      <c r="F302" s="72"/>
      <c r="G302" s="72"/>
      <c r="H302" s="72"/>
      <c r="I302" s="72"/>
      <c r="J302" s="72"/>
      <c r="K302" s="72"/>
    </row>
    <row r="303" spans="1:15" x14ac:dyDescent="0.2">
      <c r="A303" s="72"/>
      <c r="B303" s="72"/>
      <c r="C303" s="72"/>
      <c r="D303" s="72"/>
      <c r="E303" s="72"/>
      <c r="F303" s="72"/>
      <c r="G303" s="72"/>
      <c r="H303" s="72"/>
      <c r="I303" s="72"/>
      <c r="J303" s="72"/>
      <c r="K303" s="72"/>
    </row>
    <row r="304" spans="1:15" x14ac:dyDescent="0.2">
      <c r="A304" s="72"/>
      <c r="B304" s="72"/>
      <c r="C304" s="72"/>
      <c r="D304" s="72"/>
      <c r="E304" s="72"/>
      <c r="F304" s="72"/>
      <c r="G304" s="72"/>
      <c r="H304" s="72"/>
      <c r="I304" s="72"/>
      <c r="J304" s="72"/>
      <c r="K304" s="72"/>
    </row>
    <row r="305" spans="1:11" x14ac:dyDescent="0.2">
      <c r="A305" s="72"/>
      <c r="B305" s="72"/>
      <c r="C305" s="72"/>
      <c r="D305" s="72"/>
      <c r="E305" s="72"/>
      <c r="F305" s="72"/>
      <c r="G305" s="72"/>
      <c r="H305" s="72"/>
      <c r="I305" s="72"/>
      <c r="J305" s="72"/>
      <c r="K305" s="72"/>
    </row>
    <row r="306" spans="1:11" x14ac:dyDescent="0.2">
      <c r="A306" s="72"/>
      <c r="B306" s="72"/>
      <c r="C306" s="72"/>
      <c r="D306" s="72"/>
      <c r="E306" s="72"/>
      <c r="F306" s="72"/>
      <c r="G306" s="72"/>
      <c r="H306" s="72"/>
      <c r="I306" s="72"/>
      <c r="J306" s="72"/>
      <c r="K306" s="72"/>
    </row>
    <row r="307" spans="1:11" x14ac:dyDescent="0.2">
      <c r="A307" s="72"/>
      <c r="B307" s="72"/>
      <c r="C307" s="72"/>
      <c r="D307" s="72"/>
      <c r="E307" s="72"/>
      <c r="F307" s="72"/>
      <c r="G307" s="72"/>
      <c r="H307" s="72"/>
      <c r="I307" s="72"/>
      <c r="J307" s="72"/>
      <c r="K307" s="72"/>
    </row>
    <row r="308" spans="1:11" x14ac:dyDescent="0.2">
      <c r="A308" s="72"/>
      <c r="B308" s="72"/>
      <c r="C308" s="72"/>
      <c r="D308" s="72"/>
      <c r="E308" s="72"/>
      <c r="F308" s="72"/>
      <c r="G308" s="72"/>
      <c r="H308" s="72"/>
      <c r="I308" s="72"/>
      <c r="J308" s="72"/>
      <c r="K308" s="72"/>
    </row>
    <row r="309" spans="1:11" x14ac:dyDescent="0.2">
      <c r="A309" s="72"/>
      <c r="B309" s="72"/>
      <c r="C309" s="72"/>
      <c r="D309" s="72"/>
      <c r="E309" s="72"/>
      <c r="F309" s="72"/>
      <c r="G309" s="72"/>
      <c r="H309" s="72"/>
      <c r="I309" s="72"/>
      <c r="J309" s="72"/>
      <c r="K309" s="72"/>
    </row>
    <row r="310" spans="1:11" x14ac:dyDescent="0.2">
      <c r="A310" s="72"/>
      <c r="B310" s="72"/>
      <c r="C310" s="72"/>
      <c r="D310" s="72"/>
      <c r="E310" s="72"/>
      <c r="F310" s="72"/>
      <c r="G310" s="72"/>
      <c r="H310" s="72"/>
      <c r="I310" s="72"/>
      <c r="J310" s="72"/>
      <c r="K310" s="72"/>
    </row>
    <row r="311" spans="1:11" x14ac:dyDescent="0.2">
      <c r="A311" s="72"/>
      <c r="B311" s="72"/>
      <c r="C311" s="72"/>
      <c r="D311" s="72"/>
      <c r="E311" s="72"/>
      <c r="F311" s="72"/>
      <c r="G311" s="72"/>
      <c r="H311" s="72"/>
      <c r="I311" s="72"/>
      <c r="J311" s="72"/>
      <c r="K311" s="72"/>
    </row>
    <row r="312" spans="1:11" x14ac:dyDescent="0.2">
      <c r="A312" s="72"/>
      <c r="B312" s="72"/>
      <c r="C312" s="72"/>
      <c r="D312" s="72"/>
      <c r="E312" s="72"/>
      <c r="F312" s="72"/>
      <c r="G312" s="72"/>
      <c r="H312" s="72"/>
      <c r="I312" s="72"/>
      <c r="J312" s="72"/>
      <c r="K312" s="72"/>
    </row>
    <row r="313" spans="1:11" x14ac:dyDescent="0.2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</row>
    <row r="314" spans="1:11" x14ac:dyDescent="0.2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</row>
    <row r="315" spans="1:11" x14ac:dyDescent="0.2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</row>
    <row r="316" spans="1:11" x14ac:dyDescent="0.2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</row>
    <row r="317" spans="1:11" x14ac:dyDescent="0.2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</row>
    <row r="318" spans="1:11" x14ac:dyDescent="0.2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</row>
    <row r="319" spans="1:11" x14ac:dyDescent="0.2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</row>
    <row r="320" spans="1:11" x14ac:dyDescent="0.2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2"/>
    </row>
    <row r="321" spans="1:11" x14ac:dyDescent="0.2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2"/>
    </row>
    <row r="322" spans="1:11" x14ac:dyDescent="0.2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</row>
    <row r="323" spans="1:11" x14ac:dyDescent="0.2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2"/>
    </row>
    <row r="324" spans="1:11" x14ac:dyDescent="0.2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2"/>
    </row>
    <row r="325" spans="1:11" x14ac:dyDescent="0.2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2"/>
    </row>
    <row r="326" spans="1:11" x14ac:dyDescent="0.2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2"/>
    </row>
    <row r="327" spans="1:11" x14ac:dyDescent="0.2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</row>
    <row r="328" spans="1:11" x14ac:dyDescent="0.2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</row>
    <row r="329" spans="1:11" x14ac:dyDescent="0.2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</row>
    <row r="330" spans="1:11" x14ac:dyDescent="0.2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</row>
    <row r="331" spans="1:11" x14ac:dyDescent="0.2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</row>
    <row r="332" spans="1:11" x14ac:dyDescent="0.2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2"/>
    </row>
    <row r="333" spans="1:11" x14ac:dyDescent="0.2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</row>
    <row r="334" spans="1:11" x14ac:dyDescent="0.2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</row>
    <row r="335" spans="1:11" x14ac:dyDescent="0.2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</row>
    <row r="336" spans="1:11" x14ac:dyDescent="0.2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</row>
    <row r="337" spans="1:11" x14ac:dyDescent="0.2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</row>
    <row r="338" spans="1:11" x14ac:dyDescent="0.2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</row>
    <row r="339" spans="1:11" x14ac:dyDescent="0.2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</row>
    <row r="340" spans="1:11" x14ac:dyDescent="0.2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</row>
    <row r="341" spans="1:11" x14ac:dyDescent="0.2">
      <c r="A341" s="72"/>
      <c r="B341" s="72"/>
      <c r="C341" s="72"/>
      <c r="E341" s="72"/>
      <c r="F341" s="72"/>
      <c r="G341" s="72"/>
      <c r="H341" s="72"/>
      <c r="I341" s="72"/>
      <c r="J341" s="72"/>
      <c r="K341" s="72"/>
    </row>
    <row r="342" spans="1:11" x14ac:dyDescent="0.2">
      <c r="A342" s="72"/>
      <c r="B342" s="72"/>
      <c r="C342" s="72"/>
      <c r="E342" s="72"/>
      <c r="F342" s="72"/>
      <c r="G342" s="72"/>
      <c r="H342" s="72"/>
      <c r="I342" s="72"/>
      <c r="J342" s="72"/>
      <c r="K342" s="72"/>
    </row>
    <row r="343" spans="1:11" x14ac:dyDescent="0.2">
      <c r="A343" s="72"/>
      <c r="B343" s="72"/>
      <c r="C343" s="72"/>
      <c r="E343" s="72"/>
      <c r="F343" s="72"/>
      <c r="G343" s="72"/>
      <c r="H343" s="72"/>
      <c r="I343" s="72"/>
      <c r="J343" s="72"/>
      <c r="K343" s="72"/>
    </row>
    <row r="344" spans="1:11" x14ac:dyDescent="0.2">
      <c r="A344" s="72"/>
      <c r="B344" s="72"/>
      <c r="C344" s="72"/>
      <c r="E344" s="72"/>
      <c r="F344" s="72"/>
      <c r="G344" s="72"/>
      <c r="H344" s="72"/>
      <c r="I344" s="72"/>
      <c r="J344" s="72"/>
      <c r="K344" s="72"/>
    </row>
    <row r="345" spans="1:11" x14ac:dyDescent="0.2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</row>
    <row r="346" spans="1:11" x14ac:dyDescent="0.2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</row>
    <row r="347" spans="1:11" x14ac:dyDescent="0.2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</row>
    <row r="348" spans="1:11" x14ac:dyDescent="0.2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</row>
    <row r="349" spans="1:11" x14ac:dyDescent="0.2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</row>
    <row r="350" spans="1:11" x14ac:dyDescent="0.2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</row>
    <row r="351" spans="1:11" x14ac:dyDescent="0.2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</row>
    <row r="352" spans="1:11" x14ac:dyDescent="0.2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</row>
    <row r="353" spans="1:11" x14ac:dyDescent="0.2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</row>
    <row r="354" spans="1:11" x14ac:dyDescent="0.2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</row>
    <row r="355" spans="1:11" x14ac:dyDescent="0.2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</row>
    <row r="356" spans="1:11" x14ac:dyDescent="0.2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</row>
    <row r="357" spans="1:11" x14ac:dyDescent="0.2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</row>
    <row r="358" spans="1:11" x14ac:dyDescent="0.2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</row>
    <row r="359" spans="1:11" x14ac:dyDescent="0.2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</row>
    <row r="360" spans="1:11" x14ac:dyDescent="0.2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</row>
    <row r="361" spans="1:11" x14ac:dyDescent="0.2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</row>
    <row r="362" spans="1:11" x14ac:dyDescent="0.2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</row>
    <row r="363" spans="1:11" x14ac:dyDescent="0.2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</row>
    <row r="364" spans="1:11" x14ac:dyDescent="0.2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</row>
    <row r="365" spans="1:11" x14ac:dyDescent="0.2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</row>
    <row r="366" spans="1:11" x14ac:dyDescent="0.2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</row>
    <row r="367" spans="1:11" x14ac:dyDescent="0.2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</row>
    <row r="368" spans="1:11" x14ac:dyDescent="0.2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</row>
    <row r="369" spans="1:11" x14ac:dyDescent="0.2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</row>
    <row r="370" spans="1:11" x14ac:dyDescent="0.2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</row>
    <row r="371" spans="1:11" x14ac:dyDescent="0.2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</row>
    <row r="372" spans="1:11" x14ac:dyDescent="0.2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</row>
    <row r="373" spans="1:11" x14ac:dyDescent="0.2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</row>
    <row r="374" spans="1:11" x14ac:dyDescent="0.2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</row>
    <row r="375" spans="1:11" x14ac:dyDescent="0.2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</row>
    <row r="376" spans="1:11" x14ac:dyDescent="0.2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</row>
    <row r="377" spans="1:11" x14ac:dyDescent="0.2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</row>
    <row r="378" spans="1:11" x14ac:dyDescent="0.2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</row>
    <row r="379" spans="1:11" x14ac:dyDescent="0.2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</row>
    <row r="380" spans="1:11" x14ac:dyDescent="0.2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</row>
    <row r="381" spans="1:11" x14ac:dyDescent="0.2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</row>
    <row r="382" spans="1:11" x14ac:dyDescent="0.2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</row>
    <row r="383" spans="1:11" x14ac:dyDescent="0.2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</row>
    <row r="384" spans="1:11" x14ac:dyDescent="0.2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</row>
    <row r="385" spans="1:11" x14ac:dyDescent="0.2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</row>
    <row r="386" spans="1:11" x14ac:dyDescent="0.2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</row>
    <row r="387" spans="1:11" x14ac:dyDescent="0.2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</row>
    <row r="388" spans="1:11" x14ac:dyDescent="0.2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</row>
    <row r="389" spans="1:11" x14ac:dyDescent="0.2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</row>
    <row r="390" spans="1:11" x14ac:dyDescent="0.2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</row>
    <row r="391" spans="1:11" x14ac:dyDescent="0.2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</row>
    <row r="392" spans="1:11" x14ac:dyDescent="0.2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</row>
    <row r="393" spans="1:11" x14ac:dyDescent="0.2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</row>
    <row r="394" spans="1:11" x14ac:dyDescent="0.2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</row>
    <row r="395" spans="1:11" x14ac:dyDescent="0.2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</row>
    <row r="396" spans="1:11" x14ac:dyDescent="0.2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</row>
    <row r="397" spans="1:11" x14ac:dyDescent="0.2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</row>
    <row r="398" spans="1:11" x14ac:dyDescent="0.2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</row>
    <row r="399" spans="1:11" x14ac:dyDescent="0.2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</row>
    <row r="400" spans="1:11" x14ac:dyDescent="0.2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</row>
    <row r="401" spans="1:11" x14ac:dyDescent="0.2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</row>
    <row r="402" spans="1:11" x14ac:dyDescent="0.2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</row>
    <row r="403" spans="1:11" x14ac:dyDescent="0.2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</row>
    <row r="404" spans="1:11" x14ac:dyDescent="0.2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</row>
    <row r="405" spans="1:11" x14ac:dyDescent="0.2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</row>
    <row r="406" spans="1:11" x14ac:dyDescent="0.2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</row>
    <row r="407" spans="1:11" x14ac:dyDescent="0.2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</row>
    <row r="408" spans="1:11" x14ac:dyDescent="0.2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</row>
    <row r="409" spans="1:11" x14ac:dyDescent="0.2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</row>
    <row r="410" spans="1:11" x14ac:dyDescent="0.2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</row>
    <row r="411" spans="1:11" x14ac:dyDescent="0.2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</row>
    <row r="412" spans="1:11" x14ac:dyDescent="0.2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</row>
    <row r="413" spans="1:11" x14ac:dyDescent="0.2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</row>
    <row r="414" spans="1:11" x14ac:dyDescent="0.2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</row>
    <row r="415" spans="1:11" x14ac:dyDescent="0.2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</row>
    <row r="416" spans="1:11" x14ac:dyDescent="0.2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</row>
    <row r="417" spans="1:11" x14ac:dyDescent="0.2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</row>
    <row r="418" spans="1:11" x14ac:dyDescent="0.2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</row>
    <row r="419" spans="1:11" x14ac:dyDescent="0.2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</row>
    <row r="420" spans="1:11" x14ac:dyDescent="0.2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</row>
    <row r="421" spans="1:11" x14ac:dyDescent="0.2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</row>
    <row r="422" spans="1:11" x14ac:dyDescent="0.2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</row>
    <row r="423" spans="1:11" x14ac:dyDescent="0.2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</row>
    <row r="424" spans="1:11" x14ac:dyDescent="0.2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</row>
    <row r="425" spans="1:11" x14ac:dyDescent="0.2">
      <c r="A425" s="72"/>
      <c r="B425" s="72"/>
      <c r="C425" s="72"/>
      <c r="D425" s="72"/>
    </row>
    <row r="426" spans="1:11" x14ac:dyDescent="0.2">
      <c r="A426" s="72"/>
      <c r="B426" s="72"/>
      <c r="C426" s="72"/>
      <c r="D426" s="72"/>
    </row>
    <row r="427" spans="1:11" x14ac:dyDescent="0.2">
      <c r="A427" s="72"/>
      <c r="B427" s="72"/>
      <c r="C427" s="72"/>
      <c r="D427" s="72"/>
    </row>
    <row r="428" spans="1:11" x14ac:dyDescent="0.2">
      <c r="A428" s="72"/>
      <c r="B428" s="72"/>
      <c r="C428" s="72"/>
      <c r="D428" s="72"/>
    </row>
    <row r="429" spans="1:11" x14ac:dyDescent="0.2">
      <c r="A429" s="72"/>
      <c r="B429" s="72"/>
      <c r="C429" s="72"/>
      <c r="D429" s="72"/>
    </row>
    <row r="430" spans="1:11" x14ac:dyDescent="0.2">
      <c r="A430" s="72"/>
      <c r="B430" s="72"/>
      <c r="C430" s="72"/>
      <c r="D430" s="72"/>
    </row>
    <row r="431" spans="1:11" x14ac:dyDescent="0.2">
      <c r="A431" s="72"/>
      <c r="B431" s="72"/>
      <c r="C431" s="72"/>
      <c r="D431" s="72"/>
    </row>
    <row r="432" spans="1:11" x14ac:dyDescent="0.2">
      <c r="A432" s="72"/>
      <c r="B432" s="72"/>
      <c r="C432" s="72"/>
      <c r="D432" s="72"/>
    </row>
    <row r="433" spans="1:4" x14ac:dyDescent="0.2">
      <c r="A433" s="72"/>
      <c r="B433" s="72"/>
      <c r="C433" s="72"/>
      <c r="D433" s="72"/>
    </row>
    <row r="434" spans="1:4" x14ac:dyDescent="0.2">
      <c r="A434" s="72"/>
      <c r="B434" s="72"/>
      <c r="C434" s="72"/>
      <c r="D434" s="72"/>
    </row>
    <row r="435" spans="1:4" x14ac:dyDescent="0.2">
      <c r="A435" s="72"/>
      <c r="B435" s="72"/>
      <c r="C435" s="72"/>
      <c r="D435" s="72"/>
    </row>
    <row r="436" spans="1:4" x14ac:dyDescent="0.2">
      <c r="A436" s="72"/>
      <c r="B436" s="72"/>
      <c r="C436" s="72"/>
      <c r="D436" s="72"/>
    </row>
    <row r="437" spans="1:4" x14ac:dyDescent="0.2">
      <c r="A437" s="72"/>
      <c r="B437" s="72"/>
      <c r="C437" s="72"/>
      <c r="D437" s="72"/>
    </row>
    <row r="438" spans="1:4" x14ac:dyDescent="0.2">
      <c r="A438" s="72"/>
      <c r="B438" s="72"/>
      <c r="C438" s="72"/>
      <c r="D438" s="72"/>
    </row>
    <row r="439" spans="1:4" x14ac:dyDescent="0.2">
      <c r="A439" s="72"/>
      <c r="B439" s="72"/>
      <c r="C439" s="72"/>
      <c r="D439" s="72"/>
    </row>
    <row r="440" spans="1:4" x14ac:dyDescent="0.2">
      <c r="A440" s="72"/>
      <c r="B440" s="72"/>
      <c r="C440" s="72"/>
      <c r="D440" s="72"/>
    </row>
    <row r="441" spans="1:4" x14ac:dyDescent="0.2">
      <c r="A441" s="72"/>
      <c r="B441" s="72"/>
      <c r="C441" s="72"/>
    </row>
    <row r="442" spans="1:4" x14ac:dyDescent="0.2">
      <c r="A442" s="72"/>
      <c r="B442" s="72"/>
      <c r="C442" s="72"/>
    </row>
    <row r="443" spans="1:4" x14ac:dyDescent="0.2">
      <c r="A443" s="72"/>
      <c r="B443" s="72"/>
      <c r="C443" s="72"/>
    </row>
    <row r="444" spans="1:4" x14ac:dyDescent="0.2">
      <c r="A444" s="72"/>
      <c r="B444" s="72"/>
      <c r="C444" s="72"/>
    </row>
    <row r="445" spans="1:4" x14ac:dyDescent="0.2">
      <c r="A445" s="72"/>
      <c r="B445" s="72"/>
      <c r="C445" s="72"/>
    </row>
    <row r="446" spans="1:4" x14ac:dyDescent="0.2">
      <c r="A446" s="72"/>
      <c r="B446" s="72"/>
      <c r="C446" s="72"/>
    </row>
    <row r="447" spans="1:4" x14ac:dyDescent="0.2">
      <c r="A447" s="72"/>
      <c r="B447" s="72"/>
      <c r="C447" s="72"/>
    </row>
    <row r="448" spans="1:4" x14ac:dyDescent="0.2">
      <c r="A448" s="72"/>
      <c r="B448" s="72"/>
      <c r="C448" s="72"/>
    </row>
    <row r="449" spans="1:3" x14ac:dyDescent="0.2">
      <c r="A449" s="72"/>
      <c r="B449" s="72"/>
      <c r="C449" s="72"/>
    </row>
    <row r="450" spans="1:3" x14ac:dyDescent="0.2">
      <c r="A450" s="72"/>
      <c r="B450" s="72"/>
      <c r="C450" s="72"/>
    </row>
    <row r="451" spans="1:3" x14ac:dyDescent="0.2">
      <c r="A451" s="72"/>
      <c r="B451" s="72"/>
      <c r="C451" s="72"/>
    </row>
    <row r="452" spans="1:3" x14ac:dyDescent="0.2">
      <c r="A452" s="72"/>
      <c r="B452" s="72"/>
      <c r="C452" s="72"/>
    </row>
    <row r="453" spans="1:3" x14ac:dyDescent="0.2">
      <c r="A453" s="72"/>
      <c r="B453" s="72"/>
      <c r="C453" s="72"/>
    </row>
    <row r="454" spans="1:3" x14ac:dyDescent="0.2">
      <c r="A454" s="72"/>
      <c r="B454" s="72"/>
      <c r="C454" s="72"/>
    </row>
    <row r="455" spans="1:3" x14ac:dyDescent="0.2">
      <c r="A455" s="72"/>
      <c r="B455" s="72"/>
      <c r="C455" s="72"/>
    </row>
    <row r="456" spans="1:3" x14ac:dyDescent="0.2">
      <c r="A456" s="72"/>
      <c r="B456" s="72"/>
      <c r="C456" s="72"/>
    </row>
    <row r="457" spans="1:3" x14ac:dyDescent="0.2">
      <c r="A457" s="72"/>
      <c r="B457" s="72"/>
      <c r="C457" s="72"/>
    </row>
    <row r="458" spans="1:3" x14ac:dyDescent="0.2">
      <c r="A458" s="72"/>
      <c r="B458" s="72"/>
      <c r="C458" s="72"/>
    </row>
    <row r="459" spans="1:3" x14ac:dyDescent="0.2">
      <c r="A459" s="72"/>
      <c r="B459" s="72"/>
      <c r="C459" s="72"/>
    </row>
    <row r="460" spans="1:3" x14ac:dyDescent="0.2">
      <c r="A460" s="72"/>
      <c r="B460" s="72"/>
      <c r="C460" s="72"/>
    </row>
    <row r="461" spans="1:3" x14ac:dyDescent="0.2">
      <c r="A461" s="72"/>
      <c r="B461" s="72"/>
      <c r="C461" s="72"/>
    </row>
    <row r="462" spans="1:3" x14ac:dyDescent="0.2">
      <c r="A462" s="72"/>
      <c r="B462" s="72"/>
      <c r="C462" s="72"/>
    </row>
  </sheetData>
  <sortState xmlns:xlrd2="http://schemas.microsoft.com/office/spreadsheetml/2017/richdata2" ref="A343:N462">
    <sortCondition ref="A343:A46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83"/>
  <sheetViews>
    <sheetView topLeftCell="A36" zoomScale="62" zoomScaleNormal="62" workbookViewId="0">
      <selection activeCell="K93" sqref="K93"/>
    </sheetView>
  </sheetViews>
  <sheetFormatPr defaultRowHeight="12.75" x14ac:dyDescent="0.2"/>
  <cols>
    <col min="1" max="1" width="5.28515625" bestFit="1" customWidth="1"/>
    <col min="2" max="2" width="15.140625" customWidth="1"/>
    <col min="3" max="3" width="8.28515625" bestFit="1" customWidth="1"/>
    <col min="4" max="4" width="14.85546875" bestFit="1" customWidth="1"/>
    <col min="8" max="8" width="16.42578125" bestFit="1" customWidth="1"/>
    <col min="9" max="9" width="10.140625" style="11" customWidth="1"/>
    <col min="10" max="11" width="12.140625" style="11" customWidth="1"/>
    <col min="12" max="12" width="17.5703125" style="11" customWidth="1"/>
    <col min="13" max="13" width="12" style="15" customWidth="1"/>
    <col min="15" max="20" width="15.7109375" customWidth="1"/>
    <col min="21" max="21" width="20.140625" customWidth="1"/>
    <col min="22" max="22" width="17.85546875" customWidth="1"/>
    <col min="23" max="23" width="14" customWidth="1"/>
    <col min="24" max="24" width="12.28515625" customWidth="1"/>
    <col min="25" max="25" width="8.85546875" customWidth="1"/>
    <col min="26" max="26" width="5.7109375" customWidth="1"/>
    <col min="28" max="28" width="7.85546875" customWidth="1"/>
    <col min="265" max="265" width="15.140625" customWidth="1"/>
    <col min="266" max="266" width="3.85546875" customWidth="1"/>
    <col min="270" max="270" width="10.28515625" customWidth="1"/>
    <col min="271" max="271" width="10.140625" customWidth="1"/>
    <col min="272" max="272" width="12.140625" customWidth="1"/>
    <col min="273" max="273" width="11.42578125" customWidth="1"/>
    <col min="274" max="274" width="14.28515625" customWidth="1"/>
    <col min="276" max="276" width="20.42578125" customWidth="1"/>
    <col min="279" max="279" width="22.7109375" customWidth="1"/>
    <col min="281" max="281" width="8.5703125" customWidth="1"/>
    <col min="284" max="284" width="26" bestFit="1" customWidth="1"/>
    <col min="521" max="521" width="15.140625" customWidth="1"/>
    <col min="522" max="522" width="3.85546875" customWidth="1"/>
    <col min="526" max="526" width="10.28515625" customWidth="1"/>
    <col min="527" max="527" width="10.140625" customWidth="1"/>
    <col min="528" max="528" width="12.140625" customWidth="1"/>
    <col min="529" max="529" width="11.42578125" customWidth="1"/>
    <col min="530" max="530" width="14.28515625" customWidth="1"/>
    <col min="532" max="532" width="20.42578125" customWidth="1"/>
    <col min="535" max="535" width="22.7109375" customWidth="1"/>
    <col min="537" max="537" width="8.5703125" customWidth="1"/>
    <col min="540" max="540" width="26" bestFit="1" customWidth="1"/>
    <col min="777" max="777" width="15.140625" customWidth="1"/>
    <col min="778" max="778" width="3.85546875" customWidth="1"/>
    <col min="782" max="782" width="10.28515625" customWidth="1"/>
    <col min="783" max="783" width="10.140625" customWidth="1"/>
    <col min="784" max="784" width="12.140625" customWidth="1"/>
    <col min="785" max="785" width="11.42578125" customWidth="1"/>
    <col min="786" max="786" width="14.28515625" customWidth="1"/>
    <col min="788" max="788" width="20.42578125" customWidth="1"/>
    <col min="791" max="791" width="22.7109375" customWidth="1"/>
    <col min="793" max="793" width="8.5703125" customWidth="1"/>
    <col min="796" max="796" width="26" bestFit="1" customWidth="1"/>
    <col min="1033" max="1033" width="15.140625" customWidth="1"/>
    <col min="1034" max="1034" width="3.85546875" customWidth="1"/>
    <col min="1038" max="1038" width="10.28515625" customWidth="1"/>
    <col min="1039" max="1039" width="10.140625" customWidth="1"/>
    <col min="1040" max="1040" width="12.140625" customWidth="1"/>
    <col min="1041" max="1041" width="11.42578125" customWidth="1"/>
    <col min="1042" max="1042" width="14.28515625" customWidth="1"/>
    <col min="1044" max="1044" width="20.42578125" customWidth="1"/>
    <col min="1047" max="1047" width="22.7109375" customWidth="1"/>
    <col min="1049" max="1049" width="8.5703125" customWidth="1"/>
    <col min="1052" max="1052" width="26" bestFit="1" customWidth="1"/>
    <col min="1289" max="1289" width="15.140625" customWidth="1"/>
    <col min="1290" max="1290" width="3.85546875" customWidth="1"/>
    <col min="1294" max="1294" width="10.28515625" customWidth="1"/>
    <col min="1295" max="1295" width="10.140625" customWidth="1"/>
    <col min="1296" max="1296" width="12.140625" customWidth="1"/>
    <col min="1297" max="1297" width="11.42578125" customWidth="1"/>
    <col min="1298" max="1298" width="14.28515625" customWidth="1"/>
    <col min="1300" max="1300" width="20.42578125" customWidth="1"/>
    <col min="1303" max="1303" width="22.7109375" customWidth="1"/>
    <col min="1305" max="1305" width="8.5703125" customWidth="1"/>
    <col min="1308" max="1308" width="26" bestFit="1" customWidth="1"/>
    <col min="1545" max="1545" width="15.140625" customWidth="1"/>
    <col min="1546" max="1546" width="3.85546875" customWidth="1"/>
    <col min="1550" max="1550" width="10.28515625" customWidth="1"/>
    <col min="1551" max="1551" width="10.140625" customWidth="1"/>
    <col min="1552" max="1552" width="12.140625" customWidth="1"/>
    <col min="1553" max="1553" width="11.42578125" customWidth="1"/>
    <col min="1554" max="1554" width="14.28515625" customWidth="1"/>
    <col min="1556" max="1556" width="20.42578125" customWidth="1"/>
    <col min="1559" max="1559" width="22.7109375" customWidth="1"/>
    <col min="1561" max="1561" width="8.5703125" customWidth="1"/>
    <col min="1564" max="1564" width="26" bestFit="1" customWidth="1"/>
    <col min="1801" max="1801" width="15.140625" customWidth="1"/>
    <col min="1802" max="1802" width="3.85546875" customWidth="1"/>
    <col min="1806" max="1806" width="10.28515625" customWidth="1"/>
    <col min="1807" max="1807" width="10.140625" customWidth="1"/>
    <col min="1808" max="1808" width="12.140625" customWidth="1"/>
    <col min="1809" max="1809" width="11.42578125" customWidth="1"/>
    <col min="1810" max="1810" width="14.28515625" customWidth="1"/>
    <col min="1812" max="1812" width="20.42578125" customWidth="1"/>
    <col min="1815" max="1815" width="22.7109375" customWidth="1"/>
    <col min="1817" max="1817" width="8.5703125" customWidth="1"/>
    <col min="1820" max="1820" width="26" bestFit="1" customWidth="1"/>
    <col min="2057" max="2057" width="15.140625" customWidth="1"/>
    <col min="2058" max="2058" width="3.85546875" customWidth="1"/>
    <col min="2062" max="2062" width="10.28515625" customWidth="1"/>
    <col min="2063" max="2063" width="10.140625" customWidth="1"/>
    <col min="2064" max="2064" width="12.140625" customWidth="1"/>
    <col min="2065" max="2065" width="11.42578125" customWidth="1"/>
    <col min="2066" max="2066" width="14.28515625" customWidth="1"/>
    <col min="2068" max="2068" width="20.42578125" customWidth="1"/>
    <col min="2071" max="2071" width="22.7109375" customWidth="1"/>
    <col min="2073" max="2073" width="8.5703125" customWidth="1"/>
    <col min="2076" max="2076" width="26" bestFit="1" customWidth="1"/>
    <col min="2313" max="2313" width="15.140625" customWidth="1"/>
    <col min="2314" max="2314" width="3.85546875" customWidth="1"/>
    <col min="2318" max="2318" width="10.28515625" customWidth="1"/>
    <col min="2319" max="2319" width="10.140625" customWidth="1"/>
    <col min="2320" max="2320" width="12.140625" customWidth="1"/>
    <col min="2321" max="2321" width="11.42578125" customWidth="1"/>
    <col min="2322" max="2322" width="14.28515625" customWidth="1"/>
    <col min="2324" max="2324" width="20.42578125" customWidth="1"/>
    <col min="2327" max="2327" width="22.7109375" customWidth="1"/>
    <col min="2329" max="2329" width="8.5703125" customWidth="1"/>
    <col min="2332" max="2332" width="26" bestFit="1" customWidth="1"/>
    <col min="2569" max="2569" width="15.140625" customWidth="1"/>
    <col min="2570" max="2570" width="3.85546875" customWidth="1"/>
    <col min="2574" max="2574" width="10.28515625" customWidth="1"/>
    <col min="2575" max="2575" width="10.140625" customWidth="1"/>
    <col min="2576" max="2576" width="12.140625" customWidth="1"/>
    <col min="2577" max="2577" width="11.42578125" customWidth="1"/>
    <col min="2578" max="2578" width="14.28515625" customWidth="1"/>
    <col min="2580" max="2580" width="20.42578125" customWidth="1"/>
    <col min="2583" max="2583" width="22.7109375" customWidth="1"/>
    <col min="2585" max="2585" width="8.5703125" customWidth="1"/>
    <col min="2588" max="2588" width="26" bestFit="1" customWidth="1"/>
    <col min="2825" max="2825" width="15.140625" customWidth="1"/>
    <col min="2826" max="2826" width="3.85546875" customWidth="1"/>
    <col min="2830" max="2830" width="10.28515625" customWidth="1"/>
    <col min="2831" max="2831" width="10.140625" customWidth="1"/>
    <col min="2832" max="2832" width="12.140625" customWidth="1"/>
    <col min="2833" max="2833" width="11.42578125" customWidth="1"/>
    <col min="2834" max="2834" width="14.28515625" customWidth="1"/>
    <col min="2836" max="2836" width="20.42578125" customWidth="1"/>
    <col min="2839" max="2839" width="22.7109375" customWidth="1"/>
    <col min="2841" max="2841" width="8.5703125" customWidth="1"/>
    <col min="2844" max="2844" width="26" bestFit="1" customWidth="1"/>
    <col min="3081" max="3081" width="15.140625" customWidth="1"/>
    <col min="3082" max="3082" width="3.85546875" customWidth="1"/>
    <col min="3086" max="3086" width="10.28515625" customWidth="1"/>
    <col min="3087" max="3087" width="10.140625" customWidth="1"/>
    <col min="3088" max="3088" width="12.140625" customWidth="1"/>
    <col min="3089" max="3089" width="11.42578125" customWidth="1"/>
    <col min="3090" max="3090" width="14.28515625" customWidth="1"/>
    <col min="3092" max="3092" width="20.42578125" customWidth="1"/>
    <col min="3095" max="3095" width="22.7109375" customWidth="1"/>
    <col min="3097" max="3097" width="8.5703125" customWidth="1"/>
    <col min="3100" max="3100" width="26" bestFit="1" customWidth="1"/>
    <col min="3337" max="3337" width="15.140625" customWidth="1"/>
    <col min="3338" max="3338" width="3.85546875" customWidth="1"/>
    <col min="3342" max="3342" width="10.28515625" customWidth="1"/>
    <col min="3343" max="3343" width="10.140625" customWidth="1"/>
    <col min="3344" max="3344" width="12.140625" customWidth="1"/>
    <col min="3345" max="3345" width="11.42578125" customWidth="1"/>
    <col min="3346" max="3346" width="14.28515625" customWidth="1"/>
    <col min="3348" max="3348" width="20.42578125" customWidth="1"/>
    <col min="3351" max="3351" width="22.7109375" customWidth="1"/>
    <col min="3353" max="3353" width="8.5703125" customWidth="1"/>
    <col min="3356" max="3356" width="26" bestFit="1" customWidth="1"/>
    <col min="3593" max="3593" width="15.140625" customWidth="1"/>
    <col min="3594" max="3594" width="3.85546875" customWidth="1"/>
    <col min="3598" max="3598" width="10.28515625" customWidth="1"/>
    <col min="3599" max="3599" width="10.140625" customWidth="1"/>
    <col min="3600" max="3600" width="12.140625" customWidth="1"/>
    <col min="3601" max="3601" width="11.42578125" customWidth="1"/>
    <col min="3602" max="3602" width="14.28515625" customWidth="1"/>
    <col min="3604" max="3604" width="20.42578125" customWidth="1"/>
    <col min="3607" max="3607" width="22.7109375" customWidth="1"/>
    <col min="3609" max="3609" width="8.5703125" customWidth="1"/>
    <col min="3612" max="3612" width="26" bestFit="1" customWidth="1"/>
    <col min="3849" max="3849" width="15.140625" customWidth="1"/>
    <col min="3850" max="3850" width="3.85546875" customWidth="1"/>
    <col min="3854" max="3854" width="10.28515625" customWidth="1"/>
    <col min="3855" max="3855" width="10.140625" customWidth="1"/>
    <col min="3856" max="3856" width="12.140625" customWidth="1"/>
    <col min="3857" max="3857" width="11.42578125" customWidth="1"/>
    <col min="3858" max="3858" width="14.28515625" customWidth="1"/>
    <col min="3860" max="3860" width="20.42578125" customWidth="1"/>
    <col min="3863" max="3863" width="22.7109375" customWidth="1"/>
    <col min="3865" max="3865" width="8.5703125" customWidth="1"/>
    <col min="3868" max="3868" width="26" bestFit="1" customWidth="1"/>
    <col min="4105" max="4105" width="15.140625" customWidth="1"/>
    <col min="4106" max="4106" width="3.85546875" customWidth="1"/>
    <col min="4110" max="4110" width="10.28515625" customWidth="1"/>
    <col min="4111" max="4111" width="10.140625" customWidth="1"/>
    <col min="4112" max="4112" width="12.140625" customWidth="1"/>
    <col min="4113" max="4113" width="11.42578125" customWidth="1"/>
    <col min="4114" max="4114" width="14.28515625" customWidth="1"/>
    <col min="4116" max="4116" width="20.42578125" customWidth="1"/>
    <col min="4119" max="4119" width="22.7109375" customWidth="1"/>
    <col min="4121" max="4121" width="8.5703125" customWidth="1"/>
    <col min="4124" max="4124" width="26" bestFit="1" customWidth="1"/>
    <col min="4361" max="4361" width="15.140625" customWidth="1"/>
    <col min="4362" max="4362" width="3.85546875" customWidth="1"/>
    <col min="4366" max="4366" width="10.28515625" customWidth="1"/>
    <col min="4367" max="4367" width="10.140625" customWidth="1"/>
    <col min="4368" max="4368" width="12.140625" customWidth="1"/>
    <col min="4369" max="4369" width="11.42578125" customWidth="1"/>
    <col min="4370" max="4370" width="14.28515625" customWidth="1"/>
    <col min="4372" max="4372" width="20.42578125" customWidth="1"/>
    <col min="4375" max="4375" width="22.7109375" customWidth="1"/>
    <col min="4377" max="4377" width="8.5703125" customWidth="1"/>
    <col min="4380" max="4380" width="26" bestFit="1" customWidth="1"/>
    <col min="4617" max="4617" width="15.140625" customWidth="1"/>
    <col min="4618" max="4618" width="3.85546875" customWidth="1"/>
    <col min="4622" max="4622" width="10.28515625" customWidth="1"/>
    <col min="4623" max="4623" width="10.140625" customWidth="1"/>
    <col min="4624" max="4624" width="12.140625" customWidth="1"/>
    <col min="4625" max="4625" width="11.42578125" customWidth="1"/>
    <col min="4626" max="4626" width="14.28515625" customWidth="1"/>
    <col min="4628" max="4628" width="20.42578125" customWidth="1"/>
    <col min="4631" max="4631" width="22.7109375" customWidth="1"/>
    <col min="4633" max="4633" width="8.5703125" customWidth="1"/>
    <col min="4636" max="4636" width="26" bestFit="1" customWidth="1"/>
    <col min="4873" max="4873" width="15.140625" customWidth="1"/>
    <col min="4874" max="4874" width="3.85546875" customWidth="1"/>
    <col min="4878" max="4878" width="10.28515625" customWidth="1"/>
    <col min="4879" max="4879" width="10.140625" customWidth="1"/>
    <col min="4880" max="4880" width="12.140625" customWidth="1"/>
    <col min="4881" max="4881" width="11.42578125" customWidth="1"/>
    <col min="4882" max="4882" width="14.28515625" customWidth="1"/>
    <col min="4884" max="4884" width="20.42578125" customWidth="1"/>
    <col min="4887" max="4887" width="22.7109375" customWidth="1"/>
    <col min="4889" max="4889" width="8.5703125" customWidth="1"/>
    <col min="4892" max="4892" width="26" bestFit="1" customWidth="1"/>
    <col min="5129" max="5129" width="15.140625" customWidth="1"/>
    <col min="5130" max="5130" width="3.85546875" customWidth="1"/>
    <col min="5134" max="5134" width="10.28515625" customWidth="1"/>
    <col min="5135" max="5135" width="10.140625" customWidth="1"/>
    <col min="5136" max="5136" width="12.140625" customWidth="1"/>
    <col min="5137" max="5137" width="11.42578125" customWidth="1"/>
    <col min="5138" max="5138" width="14.28515625" customWidth="1"/>
    <col min="5140" max="5140" width="20.42578125" customWidth="1"/>
    <col min="5143" max="5143" width="22.7109375" customWidth="1"/>
    <col min="5145" max="5145" width="8.5703125" customWidth="1"/>
    <col min="5148" max="5148" width="26" bestFit="1" customWidth="1"/>
    <col min="5385" max="5385" width="15.140625" customWidth="1"/>
    <col min="5386" max="5386" width="3.85546875" customWidth="1"/>
    <col min="5390" max="5390" width="10.28515625" customWidth="1"/>
    <col min="5391" max="5391" width="10.140625" customWidth="1"/>
    <col min="5392" max="5392" width="12.140625" customWidth="1"/>
    <col min="5393" max="5393" width="11.42578125" customWidth="1"/>
    <col min="5394" max="5394" width="14.28515625" customWidth="1"/>
    <col min="5396" max="5396" width="20.42578125" customWidth="1"/>
    <col min="5399" max="5399" width="22.7109375" customWidth="1"/>
    <col min="5401" max="5401" width="8.5703125" customWidth="1"/>
    <col min="5404" max="5404" width="26" bestFit="1" customWidth="1"/>
    <col min="5641" max="5641" width="15.140625" customWidth="1"/>
    <col min="5642" max="5642" width="3.85546875" customWidth="1"/>
    <col min="5646" max="5646" width="10.28515625" customWidth="1"/>
    <col min="5647" max="5647" width="10.140625" customWidth="1"/>
    <col min="5648" max="5648" width="12.140625" customWidth="1"/>
    <col min="5649" max="5649" width="11.42578125" customWidth="1"/>
    <col min="5650" max="5650" width="14.28515625" customWidth="1"/>
    <col min="5652" max="5652" width="20.42578125" customWidth="1"/>
    <col min="5655" max="5655" width="22.7109375" customWidth="1"/>
    <col min="5657" max="5657" width="8.5703125" customWidth="1"/>
    <col min="5660" max="5660" width="26" bestFit="1" customWidth="1"/>
    <col min="5897" max="5897" width="15.140625" customWidth="1"/>
    <col min="5898" max="5898" width="3.85546875" customWidth="1"/>
    <col min="5902" max="5902" width="10.28515625" customWidth="1"/>
    <col min="5903" max="5903" width="10.140625" customWidth="1"/>
    <col min="5904" max="5904" width="12.140625" customWidth="1"/>
    <col min="5905" max="5905" width="11.42578125" customWidth="1"/>
    <col min="5906" max="5906" width="14.28515625" customWidth="1"/>
    <col min="5908" max="5908" width="20.42578125" customWidth="1"/>
    <col min="5911" max="5911" width="22.7109375" customWidth="1"/>
    <col min="5913" max="5913" width="8.5703125" customWidth="1"/>
    <col min="5916" max="5916" width="26" bestFit="1" customWidth="1"/>
    <col min="6153" max="6153" width="15.140625" customWidth="1"/>
    <col min="6154" max="6154" width="3.85546875" customWidth="1"/>
    <col min="6158" max="6158" width="10.28515625" customWidth="1"/>
    <col min="6159" max="6159" width="10.140625" customWidth="1"/>
    <col min="6160" max="6160" width="12.140625" customWidth="1"/>
    <col min="6161" max="6161" width="11.42578125" customWidth="1"/>
    <col min="6162" max="6162" width="14.28515625" customWidth="1"/>
    <col min="6164" max="6164" width="20.42578125" customWidth="1"/>
    <col min="6167" max="6167" width="22.7109375" customWidth="1"/>
    <col min="6169" max="6169" width="8.5703125" customWidth="1"/>
    <col min="6172" max="6172" width="26" bestFit="1" customWidth="1"/>
    <col min="6409" max="6409" width="15.140625" customWidth="1"/>
    <col min="6410" max="6410" width="3.85546875" customWidth="1"/>
    <col min="6414" max="6414" width="10.28515625" customWidth="1"/>
    <col min="6415" max="6415" width="10.140625" customWidth="1"/>
    <col min="6416" max="6416" width="12.140625" customWidth="1"/>
    <col min="6417" max="6417" width="11.42578125" customWidth="1"/>
    <col min="6418" max="6418" width="14.28515625" customWidth="1"/>
    <col min="6420" max="6420" width="20.42578125" customWidth="1"/>
    <col min="6423" max="6423" width="22.7109375" customWidth="1"/>
    <col min="6425" max="6425" width="8.5703125" customWidth="1"/>
    <col min="6428" max="6428" width="26" bestFit="1" customWidth="1"/>
    <col min="6665" max="6665" width="15.140625" customWidth="1"/>
    <col min="6666" max="6666" width="3.85546875" customWidth="1"/>
    <col min="6670" max="6670" width="10.28515625" customWidth="1"/>
    <col min="6671" max="6671" width="10.140625" customWidth="1"/>
    <col min="6672" max="6672" width="12.140625" customWidth="1"/>
    <col min="6673" max="6673" width="11.42578125" customWidth="1"/>
    <col min="6674" max="6674" width="14.28515625" customWidth="1"/>
    <col min="6676" max="6676" width="20.42578125" customWidth="1"/>
    <col min="6679" max="6679" width="22.7109375" customWidth="1"/>
    <col min="6681" max="6681" width="8.5703125" customWidth="1"/>
    <col min="6684" max="6684" width="26" bestFit="1" customWidth="1"/>
    <col min="6921" max="6921" width="15.140625" customWidth="1"/>
    <col min="6922" max="6922" width="3.85546875" customWidth="1"/>
    <col min="6926" max="6926" width="10.28515625" customWidth="1"/>
    <col min="6927" max="6927" width="10.140625" customWidth="1"/>
    <col min="6928" max="6928" width="12.140625" customWidth="1"/>
    <col min="6929" max="6929" width="11.42578125" customWidth="1"/>
    <col min="6930" max="6930" width="14.28515625" customWidth="1"/>
    <col min="6932" max="6932" width="20.42578125" customWidth="1"/>
    <col min="6935" max="6935" width="22.7109375" customWidth="1"/>
    <col min="6937" max="6937" width="8.5703125" customWidth="1"/>
    <col min="6940" max="6940" width="26" bestFit="1" customWidth="1"/>
    <col min="7177" max="7177" width="15.140625" customWidth="1"/>
    <col min="7178" max="7178" width="3.85546875" customWidth="1"/>
    <col min="7182" max="7182" width="10.28515625" customWidth="1"/>
    <col min="7183" max="7183" width="10.140625" customWidth="1"/>
    <col min="7184" max="7184" width="12.140625" customWidth="1"/>
    <col min="7185" max="7185" width="11.42578125" customWidth="1"/>
    <col min="7186" max="7186" width="14.28515625" customWidth="1"/>
    <col min="7188" max="7188" width="20.42578125" customWidth="1"/>
    <col min="7191" max="7191" width="22.7109375" customWidth="1"/>
    <col min="7193" max="7193" width="8.5703125" customWidth="1"/>
    <col min="7196" max="7196" width="26" bestFit="1" customWidth="1"/>
    <col min="7433" max="7433" width="15.140625" customWidth="1"/>
    <col min="7434" max="7434" width="3.85546875" customWidth="1"/>
    <col min="7438" max="7438" width="10.28515625" customWidth="1"/>
    <col min="7439" max="7439" width="10.140625" customWidth="1"/>
    <col min="7440" max="7440" width="12.140625" customWidth="1"/>
    <col min="7441" max="7441" width="11.42578125" customWidth="1"/>
    <col min="7442" max="7442" width="14.28515625" customWidth="1"/>
    <col min="7444" max="7444" width="20.42578125" customWidth="1"/>
    <col min="7447" max="7447" width="22.7109375" customWidth="1"/>
    <col min="7449" max="7449" width="8.5703125" customWidth="1"/>
    <col min="7452" max="7452" width="26" bestFit="1" customWidth="1"/>
    <col min="7689" max="7689" width="15.140625" customWidth="1"/>
    <col min="7690" max="7690" width="3.85546875" customWidth="1"/>
    <col min="7694" max="7694" width="10.28515625" customWidth="1"/>
    <col min="7695" max="7695" width="10.140625" customWidth="1"/>
    <col min="7696" max="7696" width="12.140625" customWidth="1"/>
    <col min="7697" max="7697" width="11.42578125" customWidth="1"/>
    <col min="7698" max="7698" width="14.28515625" customWidth="1"/>
    <col min="7700" max="7700" width="20.42578125" customWidth="1"/>
    <col min="7703" max="7703" width="22.7109375" customWidth="1"/>
    <col min="7705" max="7705" width="8.5703125" customWidth="1"/>
    <col min="7708" max="7708" width="26" bestFit="1" customWidth="1"/>
    <col min="7945" max="7945" width="15.140625" customWidth="1"/>
    <col min="7946" max="7946" width="3.85546875" customWidth="1"/>
    <col min="7950" max="7950" width="10.28515625" customWidth="1"/>
    <col min="7951" max="7951" width="10.140625" customWidth="1"/>
    <col min="7952" max="7952" width="12.140625" customWidth="1"/>
    <col min="7953" max="7953" width="11.42578125" customWidth="1"/>
    <col min="7954" max="7954" width="14.28515625" customWidth="1"/>
    <col min="7956" max="7956" width="20.42578125" customWidth="1"/>
    <col min="7959" max="7959" width="22.7109375" customWidth="1"/>
    <col min="7961" max="7961" width="8.5703125" customWidth="1"/>
    <col min="7964" max="7964" width="26" bestFit="1" customWidth="1"/>
    <col min="8201" max="8201" width="15.140625" customWidth="1"/>
    <col min="8202" max="8202" width="3.85546875" customWidth="1"/>
    <col min="8206" max="8206" width="10.28515625" customWidth="1"/>
    <col min="8207" max="8207" width="10.140625" customWidth="1"/>
    <col min="8208" max="8208" width="12.140625" customWidth="1"/>
    <col min="8209" max="8209" width="11.42578125" customWidth="1"/>
    <col min="8210" max="8210" width="14.28515625" customWidth="1"/>
    <col min="8212" max="8212" width="20.42578125" customWidth="1"/>
    <col min="8215" max="8215" width="22.7109375" customWidth="1"/>
    <col min="8217" max="8217" width="8.5703125" customWidth="1"/>
    <col min="8220" max="8220" width="26" bestFit="1" customWidth="1"/>
    <col min="8457" max="8457" width="15.140625" customWidth="1"/>
    <col min="8458" max="8458" width="3.85546875" customWidth="1"/>
    <col min="8462" max="8462" width="10.28515625" customWidth="1"/>
    <col min="8463" max="8463" width="10.140625" customWidth="1"/>
    <col min="8464" max="8464" width="12.140625" customWidth="1"/>
    <col min="8465" max="8465" width="11.42578125" customWidth="1"/>
    <col min="8466" max="8466" width="14.28515625" customWidth="1"/>
    <col min="8468" max="8468" width="20.42578125" customWidth="1"/>
    <col min="8471" max="8471" width="22.7109375" customWidth="1"/>
    <col min="8473" max="8473" width="8.5703125" customWidth="1"/>
    <col min="8476" max="8476" width="26" bestFit="1" customWidth="1"/>
    <col min="8713" max="8713" width="15.140625" customWidth="1"/>
    <col min="8714" max="8714" width="3.85546875" customWidth="1"/>
    <col min="8718" max="8718" width="10.28515625" customWidth="1"/>
    <col min="8719" max="8719" width="10.140625" customWidth="1"/>
    <col min="8720" max="8720" width="12.140625" customWidth="1"/>
    <col min="8721" max="8721" width="11.42578125" customWidth="1"/>
    <col min="8722" max="8722" width="14.28515625" customWidth="1"/>
    <col min="8724" max="8724" width="20.42578125" customWidth="1"/>
    <col min="8727" max="8727" width="22.7109375" customWidth="1"/>
    <col min="8729" max="8729" width="8.5703125" customWidth="1"/>
    <col min="8732" max="8732" width="26" bestFit="1" customWidth="1"/>
    <col min="8969" max="8969" width="15.140625" customWidth="1"/>
    <col min="8970" max="8970" width="3.85546875" customWidth="1"/>
    <col min="8974" max="8974" width="10.28515625" customWidth="1"/>
    <col min="8975" max="8975" width="10.140625" customWidth="1"/>
    <col min="8976" max="8976" width="12.140625" customWidth="1"/>
    <col min="8977" max="8977" width="11.42578125" customWidth="1"/>
    <col min="8978" max="8978" width="14.28515625" customWidth="1"/>
    <col min="8980" max="8980" width="20.42578125" customWidth="1"/>
    <col min="8983" max="8983" width="22.7109375" customWidth="1"/>
    <col min="8985" max="8985" width="8.5703125" customWidth="1"/>
    <col min="8988" max="8988" width="26" bestFit="1" customWidth="1"/>
    <col min="9225" max="9225" width="15.140625" customWidth="1"/>
    <col min="9226" max="9226" width="3.85546875" customWidth="1"/>
    <col min="9230" max="9230" width="10.28515625" customWidth="1"/>
    <col min="9231" max="9231" width="10.140625" customWidth="1"/>
    <col min="9232" max="9232" width="12.140625" customWidth="1"/>
    <col min="9233" max="9233" width="11.42578125" customWidth="1"/>
    <col min="9234" max="9234" width="14.28515625" customWidth="1"/>
    <col min="9236" max="9236" width="20.42578125" customWidth="1"/>
    <col min="9239" max="9239" width="22.7109375" customWidth="1"/>
    <col min="9241" max="9241" width="8.5703125" customWidth="1"/>
    <col min="9244" max="9244" width="26" bestFit="1" customWidth="1"/>
    <col min="9481" max="9481" width="15.140625" customWidth="1"/>
    <col min="9482" max="9482" width="3.85546875" customWidth="1"/>
    <col min="9486" max="9486" width="10.28515625" customWidth="1"/>
    <col min="9487" max="9487" width="10.140625" customWidth="1"/>
    <col min="9488" max="9488" width="12.140625" customWidth="1"/>
    <col min="9489" max="9489" width="11.42578125" customWidth="1"/>
    <col min="9490" max="9490" width="14.28515625" customWidth="1"/>
    <col min="9492" max="9492" width="20.42578125" customWidth="1"/>
    <col min="9495" max="9495" width="22.7109375" customWidth="1"/>
    <col min="9497" max="9497" width="8.5703125" customWidth="1"/>
    <col min="9500" max="9500" width="26" bestFit="1" customWidth="1"/>
    <col min="9737" max="9737" width="15.140625" customWidth="1"/>
    <col min="9738" max="9738" width="3.85546875" customWidth="1"/>
    <col min="9742" max="9742" width="10.28515625" customWidth="1"/>
    <col min="9743" max="9743" width="10.140625" customWidth="1"/>
    <col min="9744" max="9744" width="12.140625" customWidth="1"/>
    <col min="9745" max="9745" width="11.42578125" customWidth="1"/>
    <col min="9746" max="9746" width="14.28515625" customWidth="1"/>
    <col min="9748" max="9748" width="20.42578125" customWidth="1"/>
    <col min="9751" max="9751" width="22.7109375" customWidth="1"/>
    <col min="9753" max="9753" width="8.5703125" customWidth="1"/>
    <col min="9756" max="9756" width="26" bestFit="1" customWidth="1"/>
    <col min="9993" max="9993" width="15.140625" customWidth="1"/>
    <col min="9994" max="9994" width="3.85546875" customWidth="1"/>
    <col min="9998" max="9998" width="10.28515625" customWidth="1"/>
    <col min="9999" max="9999" width="10.140625" customWidth="1"/>
    <col min="10000" max="10000" width="12.140625" customWidth="1"/>
    <col min="10001" max="10001" width="11.42578125" customWidth="1"/>
    <col min="10002" max="10002" width="14.28515625" customWidth="1"/>
    <col min="10004" max="10004" width="20.42578125" customWidth="1"/>
    <col min="10007" max="10007" width="22.7109375" customWidth="1"/>
    <col min="10009" max="10009" width="8.5703125" customWidth="1"/>
    <col min="10012" max="10012" width="26" bestFit="1" customWidth="1"/>
    <col min="10249" max="10249" width="15.140625" customWidth="1"/>
    <col min="10250" max="10250" width="3.85546875" customWidth="1"/>
    <col min="10254" max="10254" width="10.28515625" customWidth="1"/>
    <col min="10255" max="10255" width="10.140625" customWidth="1"/>
    <col min="10256" max="10256" width="12.140625" customWidth="1"/>
    <col min="10257" max="10257" width="11.42578125" customWidth="1"/>
    <col min="10258" max="10258" width="14.28515625" customWidth="1"/>
    <col min="10260" max="10260" width="20.42578125" customWidth="1"/>
    <col min="10263" max="10263" width="22.7109375" customWidth="1"/>
    <col min="10265" max="10265" width="8.5703125" customWidth="1"/>
    <col min="10268" max="10268" width="26" bestFit="1" customWidth="1"/>
    <col min="10505" max="10505" width="15.140625" customWidth="1"/>
    <col min="10506" max="10506" width="3.85546875" customWidth="1"/>
    <col min="10510" max="10510" width="10.28515625" customWidth="1"/>
    <col min="10511" max="10511" width="10.140625" customWidth="1"/>
    <col min="10512" max="10512" width="12.140625" customWidth="1"/>
    <col min="10513" max="10513" width="11.42578125" customWidth="1"/>
    <col min="10514" max="10514" width="14.28515625" customWidth="1"/>
    <col min="10516" max="10516" width="20.42578125" customWidth="1"/>
    <col min="10519" max="10519" width="22.7109375" customWidth="1"/>
    <col min="10521" max="10521" width="8.5703125" customWidth="1"/>
    <col min="10524" max="10524" width="26" bestFit="1" customWidth="1"/>
    <col min="10761" max="10761" width="15.140625" customWidth="1"/>
    <col min="10762" max="10762" width="3.85546875" customWidth="1"/>
    <col min="10766" max="10766" width="10.28515625" customWidth="1"/>
    <col min="10767" max="10767" width="10.140625" customWidth="1"/>
    <col min="10768" max="10768" width="12.140625" customWidth="1"/>
    <col min="10769" max="10769" width="11.42578125" customWidth="1"/>
    <col min="10770" max="10770" width="14.28515625" customWidth="1"/>
    <col min="10772" max="10772" width="20.42578125" customWidth="1"/>
    <col min="10775" max="10775" width="22.7109375" customWidth="1"/>
    <col min="10777" max="10777" width="8.5703125" customWidth="1"/>
    <col min="10780" max="10780" width="26" bestFit="1" customWidth="1"/>
    <col min="11017" max="11017" width="15.140625" customWidth="1"/>
    <col min="11018" max="11018" width="3.85546875" customWidth="1"/>
    <col min="11022" max="11022" width="10.28515625" customWidth="1"/>
    <col min="11023" max="11023" width="10.140625" customWidth="1"/>
    <col min="11024" max="11024" width="12.140625" customWidth="1"/>
    <col min="11025" max="11025" width="11.42578125" customWidth="1"/>
    <col min="11026" max="11026" width="14.28515625" customWidth="1"/>
    <col min="11028" max="11028" width="20.42578125" customWidth="1"/>
    <col min="11031" max="11031" width="22.7109375" customWidth="1"/>
    <col min="11033" max="11033" width="8.5703125" customWidth="1"/>
    <col min="11036" max="11036" width="26" bestFit="1" customWidth="1"/>
    <col min="11273" max="11273" width="15.140625" customWidth="1"/>
    <col min="11274" max="11274" width="3.85546875" customWidth="1"/>
    <col min="11278" max="11278" width="10.28515625" customWidth="1"/>
    <col min="11279" max="11279" width="10.140625" customWidth="1"/>
    <col min="11280" max="11280" width="12.140625" customWidth="1"/>
    <col min="11281" max="11281" width="11.42578125" customWidth="1"/>
    <col min="11282" max="11282" width="14.28515625" customWidth="1"/>
    <col min="11284" max="11284" width="20.42578125" customWidth="1"/>
    <col min="11287" max="11287" width="22.7109375" customWidth="1"/>
    <col min="11289" max="11289" width="8.5703125" customWidth="1"/>
    <col min="11292" max="11292" width="26" bestFit="1" customWidth="1"/>
    <col min="11529" max="11529" width="15.140625" customWidth="1"/>
    <col min="11530" max="11530" width="3.85546875" customWidth="1"/>
    <col min="11534" max="11534" width="10.28515625" customWidth="1"/>
    <col min="11535" max="11535" width="10.140625" customWidth="1"/>
    <col min="11536" max="11536" width="12.140625" customWidth="1"/>
    <col min="11537" max="11537" width="11.42578125" customWidth="1"/>
    <col min="11538" max="11538" width="14.28515625" customWidth="1"/>
    <col min="11540" max="11540" width="20.42578125" customWidth="1"/>
    <col min="11543" max="11543" width="22.7109375" customWidth="1"/>
    <col min="11545" max="11545" width="8.5703125" customWidth="1"/>
    <col min="11548" max="11548" width="26" bestFit="1" customWidth="1"/>
    <col min="11785" max="11785" width="15.140625" customWidth="1"/>
    <col min="11786" max="11786" width="3.85546875" customWidth="1"/>
    <col min="11790" max="11790" width="10.28515625" customWidth="1"/>
    <col min="11791" max="11791" width="10.140625" customWidth="1"/>
    <col min="11792" max="11792" width="12.140625" customWidth="1"/>
    <col min="11793" max="11793" width="11.42578125" customWidth="1"/>
    <col min="11794" max="11794" width="14.28515625" customWidth="1"/>
    <col min="11796" max="11796" width="20.42578125" customWidth="1"/>
    <col min="11799" max="11799" width="22.7109375" customWidth="1"/>
    <col min="11801" max="11801" width="8.5703125" customWidth="1"/>
    <col min="11804" max="11804" width="26" bestFit="1" customWidth="1"/>
    <col min="12041" max="12041" width="15.140625" customWidth="1"/>
    <col min="12042" max="12042" width="3.85546875" customWidth="1"/>
    <col min="12046" max="12046" width="10.28515625" customWidth="1"/>
    <col min="12047" max="12047" width="10.140625" customWidth="1"/>
    <col min="12048" max="12048" width="12.140625" customWidth="1"/>
    <col min="12049" max="12049" width="11.42578125" customWidth="1"/>
    <col min="12050" max="12050" width="14.28515625" customWidth="1"/>
    <col min="12052" max="12052" width="20.42578125" customWidth="1"/>
    <col min="12055" max="12055" width="22.7109375" customWidth="1"/>
    <col min="12057" max="12057" width="8.5703125" customWidth="1"/>
    <col min="12060" max="12060" width="26" bestFit="1" customWidth="1"/>
    <col min="12297" max="12297" width="15.140625" customWidth="1"/>
    <col min="12298" max="12298" width="3.85546875" customWidth="1"/>
    <col min="12302" max="12302" width="10.28515625" customWidth="1"/>
    <col min="12303" max="12303" width="10.140625" customWidth="1"/>
    <col min="12304" max="12304" width="12.140625" customWidth="1"/>
    <col min="12305" max="12305" width="11.42578125" customWidth="1"/>
    <col min="12306" max="12306" width="14.28515625" customWidth="1"/>
    <col min="12308" max="12308" width="20.42578125" customWidth="1"/>
    <col min="12311" max="12311" width="22.7109375" customWidth="1"/>
    <col min="12313" max="12313" width="8.5703125" customWidth="1"/>
    <col min="12316" max="12316" width="26" bestFit="1" customWidth="1"/>
    <col min="12553" max="12553" width="15.140625" customWidth="1"/>
    <col min="12554" max="12554" width="3.85546875" customWidth="1"/>
    <col min="12558" max="12558" width="10.28515625" customWidth="1"/>
    <col min="12559" max="12559" width="10.140625" customWidth="1"/>
    <col min="12560" max="12560" width="12.140625" customWidth="1"/>
    <col min="12561" max="12561" width="11.42578125" customWidth="1"/>
    <col min="12562" max="12562" width="14.28515625" customWidth="1"/>
    <col min="12564" max="12564" width="20.42578125" customWidth="1"/>
    <col min="12567" max="12567" width="22.7109375" customWidth="1"/>
    <col min="12569" max="12569" width="8.5703125" customWidth="1"/>
    <col min="12572" max="12572" width="26" bestFit="1" customWidth="1"/>
    <col min="12809" max="12809" width="15.140625" customWidth="1"/>
    <col min="12810" max="12810" width="3.85546875" customWidth="1"/>
    <col min="12814" max="12814" width="10.28515625" customWidth="1"/>
    <col min="12815" max="12815" width="10.140625" customWidth="1"/>
    <col min="12816" max="12816" width="12.140625" customWidth="1"/>
    <col min="12817" max="12817" width="11.42578125" customWidth="1"/>
    <col min="12818" max="12818" width="14.28515625" customWidth="1"/>
    <col min="12820" max="12820" width="20.42578125" customWidth="1"/>
    <col min="12823" max="12823" width="22.7109375" customWidth="1"/>
    <col min="12825" max="12825" width="8.5703125" customWidth="1"/>
    <col min="12828" max="12828" width="26" bestFit="1" customWidth="1"/>
    <col min="13065" max="13065" width="15.140625" customWidth="1"/>
    <col min="13066" max="13066" width="3.85546875" customWidth="1"/>
    <col min="13070" max="13070" width="10.28515625" customWidth="1"/>
    <col min="13071" max="13071" width="10.140625" customWidth="1"/>
    <col min="13072" max="13072" width="12.140625" customWidth="1"/>
    <col min="13073" max="13073" width="11.42578125" customWidth="1"/>
    <col min="13074" max="13074" width="14.28515625" customWidth="1"/>
    <col min="13076" max="13076" width="20.42578125" customWidth="1"/>
    <col min="13079" max="13079" width="22.7109375" customWidth="1"/>
    <col min="13081" max="13081" width="8.5703125" customWidth="1"/>
    <col min="13084" max="13084" width="26" bestFit="1" customWidth="1"/>
    <col min="13321" max="13321" width="15.140625" customWidth="1"/>
    <col min="13322" max="13322" width="3.85546875" customWidth="1"/>
    <col min="13326" max="13326" width="10.28515625" customWidth="1"/>
    <col min="13327" max="13327" width="10.140625" customWidth="1"/>
    <col min="13328" max="13328" width="12.140625" customWidth="1"/>
    <col min="13329" max="13329" width="11.42578125" customWidth="1"/>
    <col min="13330" max="13330" width="14.28515625" customWidth="1"/>
    <col min="13332" max="13332" width="20.42578125" customWidth="1"/>
    <col min="13335" max="13335" width="22.7109375" customWidth="1"/>
    <col min="13337" max="13337" width="8.5703125" customWidth="1"/>
    <col min="13340" max="13340" width="26" bestFit="1" customWidth="1"/>
    <col min="13577" max="13577" width="15.140625" customWidth="1"/>
    <col min="13578" max="13578" width="3.85546875" customWidth="1"/>
    <col min="13582" max="13582" width="10.28515625" customWidth="1"/>
    <col min="13583" max="13583" width="10.140625" customWidth="1"/>
    <col min="13584" max="13584" width="12.140625" customWidth="1"/>
    <col min="13585" max="13585" width="11.42578125" customWidth="1"/>
    <col min="13586" max="13586" width="14.28515625" customWidth="1"/>
    <col min="13588" max="13588" width="20.42578125" customWidth="1"/>
    <col min="13591" max="13591" width="22.7109375" customWidth="1"/>
    <col min="13593" max="13593" width="8.5703125" customWidth="1"/>
    <col min="13596" max="13596" width="26" bestFit="1" customWidth="1"/>
    <col min="13833" max="13833" width="15.140625" customWidth="1"/>
    <col min="13834" max="13834" width="3.85546875" customWidth="1"/>
    <col min="13838" max="13838" width="10.28515625" customWidth="1"/>
    <col min="13839" max="13839" width="10.140625" customWidth="1"/>
    <col min="13840" max="13840" width="12.140625" customWidth="1"/>
    <col min="13841" max="13841" width="11.42578125" customWidth="1"/>
    <col min="13842" max="13842" width="14.28515625" customWidth="1"/>
    <col min="13844" max="13844" width="20.42578125" customWidth="1"/>
    <col min="13847" max="13847" width="22.7109375" customWidth="1"/>
    <col min="13849" max="13849" width="8.5703125" customWidth="1"/>
    <col min="13852" max="13852" width="26" bestFit="1" customWidth="1"/>
    <col min="14089" max="14089" width="15.140625" customWidth="1"/>
    <col min="14090" max="14090" width="3.85546875" customWidth="1"/>
    <col min="14094" max="14094" width="10.28515625" customWidth="1"/>
    <col min="14095" max="14095" width="10.140625" customWidth="1"/>
    <col min="14096" max="14096" width="12.140625" customWidth="1"/>
    <col min="14097" max="14097" width="11.42578125" customWidth="1"/>
    <col min="14098" max="14098" width="14.28515625" customWidth="1"/>
    <col min="14100" max="14100" width="20.42578125" customWidth="1"/>
    <col min="14103" max="14103" width="22.7109375" customWidth="1"/>
    <col min="14105" max="14105" width="8.5703125" customWidth="1"/>
    <col min="14108" max="14108" width="26" bestFit="1" customWidth="1"/>
    <col min="14345" max="14345" width="15.140625" customWidth="1"/>
    <col min="14346" max="14346" width="3.85546875" customWidth="1"/>
    <col min="14350" max="14350" width="10.28515625" customWidth="1"/>
    <col min="14351" max="14351" width="10.140625" customWidth="1"/>
    <col min="14352" max="14352" width="12.140625" customWidth="1"/>
    <col min="14353" max="14353" width="11.42578125" customWidth="1"/>
    <col min="14354" max="14354" width="14.28515625" customWidth="1"/>
    <col min="14356" max="14356" width="20.42578125" customWidth="1"/>
    <col min="14359" max="14359" width="22.7109375" customWidth="1"/>
    <col min="14361" max="14361" width="8.5703125" customWidth="1"/>
    <col min="14364" max="14364" width="26" bestFit="1" customWidth="1"/>
    <col min="14601" max="14601" width="15.140625" customWidth="1"/>
    <col min="14602" max="14602" width="3.85546875" customWidth="1"/>
    <col min="14606" max="14606" width="10.28515625" customWidth="1"/>
    <col min="14607" max="14607" width="10.140625" customWidth="1"/>
    <col min="14608" max="14608" width="12.140625" customWidth="1"/>
    <col min="14609" max="14609" width="11.42578125" customWidth="1"/>
    <col min="14610" max="14610" width="14.28515625" customWidth="1"/>
    <col min="14612" max="14612" width="20.42578125" customWidth="1"/>
    <col min="14615" max="14615" width="22.7109375" customWidth="1"/>
    <col min="14617" max="14617" width="8.5703125" customWidth="1"/>
    <col min="14620" max="14620" width="26" bestFit="1" customWidth="1"/>
    <col min="14857" max="14857" width="15.140625" customWidth="1"/>
    <col min="14858" max="14858" width="3.85546875" customWidth="1"/>
    <col min="14862" max="14862" width="10.28515625" customWidth="1"/>
    <col min="14863" max="14863" width="10.140625" customWidth="1"/>
    <col min="14864" max="14864" width="12.140625" customWidth="1"/>
    <col min="14865" max="14865" width="11.42578125" customWidth="1"/>
    <col min="14866" max="14866" width="14.28515625" customWidth="1"/>
    <col min="14868" max="14868" width="20.42578125" customWidth="1"/>
    <col min="14871" max="14871" width="22.7109375" customWidth="1"/>
    <col min="14873" max="14873" width="8.5703125" customWidth="1"/>
    <col min="14876" max="14876" width="26" bestFit="1" customWidth="1"/>
    <col min="15113" max="15113" width="15.140625" customWidth="1"/>
    <col min="15114" max="15114" width="3.85546875" customWidth="1"/>
    <col min="15118" max="15118" width="10.28515625" customWidth="1"/>
    <col min="15119" max="15119" width="10.140625" customWidth="1"/>
    <col min="15120" max="15120" width="12.140625" customWidth="1"/>
    <col min="15121" max="15121" width="11.42578125" customWidth="1"/>
    <col min="15122" max="15122" width="14.28515625" customWidth="1"/>
    <col min="15124" max="15124" width="20.42578125" customWidth="1"/>
    <col min="15127" max="15127" width="22.7109375" customWidth="1"/>
    <col min="15129" max="15129" width="8.5703125" customWidth="1"/>
    <col min="15132" max="15132" width="26" bestFit="1" customWidth="1"/>
    <col min="15369" max="15369" width="15.140625" customWidth="1"/>
    <col min="15370" max="15370" width="3.85546875" customWidth="1"/>
    <col min="15374" max="15374" width="10.28515625" customWidth="1"/>
    <col min="15375" max="15375" width="10.140625" customWidth="1"/>
    <col min="15376" max="15376" width="12.140625" customWidth="1"/>
    <col min="15377" max="15377" width="11.42578125" customWidth="1"/>
    <col min="15378" max="15378" width="14.28515625" customWidth="1"/>
    <col min="15380" max="15380" width="20.42578125" customWidth="1"/>
    <col min="15383" max="15383" width="22.7109375" customWidth="1"/>
    <col min="15385" max="15385" width="8.5703125" customWidth="1"/>
    <col min="15388" max="15388" width="26" bestFit="1" customWidth="1"/>
    <col min="15625" max="15625" width="15.140625" customWidth="1"/>
    <col min="15626" max="15626" width="3.85546875" customWidth="1"/>
    <col min="15630" max="15630" width="10.28515625" customWidth="1"/>
    <col min="15631" max="15631" width="10.140625" customWidth="1"/>
    <col min="15632" max="15632" width="12.140625" customWidth="1"/>
    <col min="15633" max="15633" width="11.42578125" customWidth="1"/>
    <col min="15634" max="15634" width="14.28515625" customWidth="1"/>
    <col min="15636" max="15636" width="20.42578125" customWidth="1"/>
    <col min="15639" max="15639" width="22.7109375" customWidth="1"/>
    <col min="15641" max="15641" width="8.5703125" customWidth="1"/>
    <col min="15644" max="15644" width="26" bestFit="1" customWidth="1"/>
    <col min="15881" max="15881" width="15.140625" customWidth="1"/>
    <col min="15882" max="15882" width="3.85546875" customWidth="1"/>
    <col min="15886" max="15886" width="10.28515625" customWidth="1"/>
    <col min="15887" max="15887" width="10.140625" customWidth="1"/>
    <col min="15888" max="15888" width="12.140625" customWidth="1"/>
    <col min="15889" max="15889" width="11.42578125" customWidth="1"/>
    <col min="15890" max="15890" width="14.28515625" customWidth="1"/>
    <col min="15892" max="15892" width="20.42578125" customWidth="1"/>
    <col min="15895" max="15895" width="22.7109375" customWidth="1"/>
    <col min="15897" max="15897" width="8.5703125" customWidth="1"/>
    <col min="15900" max="15900" width="26" bestFit="1" customWidth="1"/>
    <col min="16137" max="16137" width="15.140625" customWidth="1"/>
    <col min="16138" max="16138" width="3.85546875" customWidth="1"/>
    <col min="16142" max="16142" width="10.28515625" customWidth="1"/>
    <col min="16143" max="16143" width="10.140625" customWidth="1"/>
    <col min="16144" max="16144" width="12.140625" customWidth="1"/>
    <col min="16145" max="16145" width="11.42578125" customWidth="1"/>
    <col min="16146" max="16146" width="14.28515625" customWidth="1"/>
    <col min="16148" max="16148" width="20.42578125" customWidth="1"/>
    <col min="16151" max="16151" width="22.7109375" customWidth="1"/>
    <col min="16153" max="16153" width="8.5703125" customWidth="1"/>
    <col min="16156" max="16156" width="26" bestFit="1" customWidth="1"/>
  </cols>
  <sheetData>
    <row r="1" spans="1:25" s="3" customFormat="1" ht="18.75" customHeight="1" thickBot="1" x14ac:dyDescent="0.25">
      <c r="A1" s="34"/>
      <c r="B1" s="34"/>
      <c r="C1" s="34"/>
      <c r="D1" s="33"/>
      <c r="E1" s="34"/>
      <c r="F1" s="34"/>
      <c r="G1" s="33"/>
      <c r="H1" s="33"/>
      <c r="I1" s="11"/>
      <c r="J1" s="11"/>
      <c r="K1" s="11"/>
      <c r="L1" s="15" t="s">
        <v>75</v>
      </c>
      <c r="M1" s="11"/>
      <c r="N1" s="15"/>
      <c r="O1" s="33"/>
      <c r="P1" t="s">
        <v>287</v>
      </c>
      <c r="Q1" t="s">
        <v>284</v>
      </c>
      <c r="R1" s="33"/>
      <c r="S1" s="33"/>
      <c r="T1" s="33"/>
      <c r="V1" s="17" t="s">
        <v>39</v>
      </c>
      <c r="W1" s="16" t="s">
        <v>38</v>
      </c>
    </row>
    <row r="2" spans="1:25" ht="15.75" customHeight="1" thickBot="1" x14ac:dyDescent="0.25">
      <c r="A2" s="35"/>
      <c r="B2" s="35"/>
      <c r="C2" s="35"/>
      <c r="D2" s="36"/>
      <c r="E2" s="35"/>
      <c r="F2" s="35"/>
      <c r="G2" s="36"/>
      <c r="H2" s="36"/>
      <c r="L2" s="37">
        <f>AVERAGE(L4:L5,L25:L26,L37:L38,L77:L78)</f>
        <v>3.7001999999999998E-3</v>
      </c>
      <c r="M2" s="11"/>
      <c r="N2" s="15" t="s">
        <v>76</v>
      </c>
      <c r="O2" s="15" t="s">
        <v>77</v>
      </c>
      <c r="P2" s="15">
        <v>1692131.8851020001</v>
      </c>
      <c r="Q2" s="15">
        <v>-10035.998242</v>
      </c>
      <c r="R2" s="15"/>
      <c r="S2" s="15"/>
      <c r="T2" s="15"/>
      <c r="V2" s="20" t="s">
        <v>25</v>
      </c>
      <c r="W2" s="21">
        <v>6.15</v>
      </c>
    </row>
    <row r="3" spans="1:25" ht="15.75" thickBot="1" x14ac:dyDescent="0.25">
      <c r="A3" s="12" t="s">
        <v>0</v>
      </c>
      <c r="B3" s="12" t="s">
        <v>1</v>
      </c>
      <c r="C3" s="12" t="s">
        <v>2</v>
      </c>
      <c r="D3" s="12" t="s">
        <v>3</v>
      </c>
      <c r="E3" s="38" t="s">
        <v>78</v>
      </c>
      <c r="F3" s="13" t="s">
        <v>6</v>
      </c>
      <c r="G3" s="13" t="s">
        <v>7</v>
      </c>
      <c r="H3" s="52" t="s">
        <v>8</v>
      </c>
      <c r="I3" s="39" t="s">
        <v>37</v>
      </c>
      <c r="J3" s="39" t="s">
        <v>90</v>
      </c>
      <c r="K3" s="39" t="s">
        <v>91</v>
      </c>
      <c r="L3" s="40" t="s">
        <v>66</v>
      </c>
      <c r="M3" s="12" t="s">
        <v>79</v>
      </c>
      <c r="N3" s="39" t="s">
        <v>80</v>
      </c>
      <c r="O3" s="39" t="s">
        <v>80</v>
      </c>
      <c r="P3" s="101" t="s">
        <v>68</v>
      </c>
      <c r="Q3" s="101" t="s">
        <v>69</v>
      </c>
      <c r="R3" s="101" t="s">
        <v>70</v>
      </c>
      <c r="S3" s="101" t="s">
        <v>285</v>
      </c>
      <c r="T3" s="101" t="s">
        <v>286</v>
      </c>
      <c r="V3" s="18" t="s">
        <v>26</v>
      </c>
      <c r="W3" s="19">
        <v>6.12</v>
      </c>
      <c r="X3" s="14"/>
      <c r="Y3" s="14"/>
    </row>
    <row r="4" spans="1:25" x14ac:dyDescent="0.2">
      <c r="A4" s="60">
        <v>2</v>
      </c>
      <c r="B4" s="60" t="s">
        <v>12</v>
      </c>
      <c r="C4" s="60" t="s">
        <v>44</v>
      </c>
      <c r="D4" s="114">
        <v>0.52400000000000002</v>
      </c>
      <c r="E4" s="60">
        <v>57</v>
      </c>
      <c r="F4" s="60">
        <v>297.60000000000002</v>
      </c>
      <c r="G4" s="60">
        <v>14.159000000000001</v>
      </c>
      <c r="H4" s="60">
        <v>997</v>
      </c>
      <c r="I4" s="47">
        <v>6.0949999999999998</v>
      </c>
      <c r="J4" s="48"/>
      <c r="K4" s="48">
        <f>I4</f>
        <v>6.0949999999999998</v>
      </c>
      <c r="L4" s="47">
        <v>3.7006000000000001E-3</v>
      </c>
      <c r="M4" s="61">
        <f>((L4/$L$2)-1)*1000</f>
        <v>0.10810226474244899</v>
      </c>
      <c r="N4" s="61">
        <f>M4+$W$2+(M4*$W$2)/1000</f>
        <v>6.258767093670615</v>
      </c>
      <c r="O4" s="61">
        <f>I4+$W$42</f>
        <v>6.2578750000000003</v>
      </c>
      <c r="P4" s="60">
        <v>9103</v>
      </c>
      <c r="Q4" s="60">
        <v>6413</v>
      </c>
      <c r="R4" s="60">
        <v>115017</v>
      </c>
      <c r="S4" s="61">
        <f>(R4-$Q$2)/$P$2</f>
        <v>7.3902630960979696E-2</v>
      </c>
      <c r="T4" s="61">
        <f>S4/D4</f>
        <v>0.14103555526904521</v>
      </c>
    </row>
    <row r="5" spans="1:25" x14ac:dyDescent="0.2">
      <c r="A5" s="62">
        <v>3</v>
      </c>
      <c r="B5" s="62" t="s">
        <v>12</v>
      </c>
      <c r="C5" s="62" t="s">
        <v>45</v>
      </c>
      <c r="D5" s="62">
        <v>0.4929</v>
      </c>
      <c r="E5" s="62">
        <v>57</v>
      </c>
      <c r="F5" s="62">
        <v>297.8</v>
      </c>
      <c r="G5" s="62">
        <v>13.438000000000001</v>
      </c>
      <c r="H5" s="62">
        <v>941</v>
      </c>
      <c r="I5" s="45">
        <v>6.141</v>
      </c>
      <c r="J5" s="46"/>
      <c r="K5" s="46">
        <f>I5</f>
        <v>6.141</v>
      </c>
      <c r="L5" s="45">
        <v>3.7008000000000002E-3</v>
      </c>
      <c r="M5" s="63">
        <f t="shared" ref="M5:M68" si="0">((L5/$L$2)-1)*1000</f>
        <v>0.16215339711367349</v>
      </c>
      <c r="N5" s="63">
        <f t="shared" ref="N5:N68" si="1">M5+$W$2+(M5*$W$2)/1000</f>
        <v>6.3131506405059232</v>
      </c>
      <c r="O5" s="63">
        <f t="shared" ref="O5:O68" si="2">I5+$W$42</f>
        <v>6.3038750000000006</v>
      </c>
      <c r="P5" s="62">
        <v>8506</v>
      </c>
      <c r="Q5" s="62">
        <v>6410</v>
      </c>
      <c r="R5" s="62">
        <v>108524</v>
      </c>
      <c r="S5" s="63">
        <f t="shared" ref="S5:S8" si="3">(R5-$Q$2)/$P$2</f>
        <v>7.0065459605031508E-2</v>
      </c>
      <c r="T5" s="63">
        <f t="shared" ref="T5:T8" si="4">S5/D5</f>
        <v>0.14214944127618484</v>
      </c>
    </row>
    <row r="6" spans="1:25" x14ac:dyDescent="0.2">
      <c r="A6" s="56">
        <v>4</v>
      </c>
      <c r="B6" s="56" t="s">
        <v>17</v>
      </c>
      <c r="C6" s="56" t="s">
        <v>46</v>
      </c>
      <c r="D6" s="56">
        <v>0.5645</v>
      </c>
      <c r="E6" s="56">
        <v>57</v>
      </c>
      <c r="F6" s="56">
        <v>298</v>
      </c>
      <c r="G6" s="56">
        <v>17.716000000000001</v>
      </c>
      <c r="H6" s="56">
        <v>1240</v>
      </c>
      <c r="I6" s="44">
        <v>6.0270000000000001</v>
      </c>
      <c r="J6" s="44">
        <f>I6</f>
        <v>6.0270000000000001</v>
      </c>
      <c r="K6" s="44"/>
      <c r="L6" s="44">
        <v>3.7004E-3</v>
      </c>
      <c r="M6" s="57">
        <f t="shared" si="0"/>
        <v>5.4051132371224497E-2</v>
      </c>
      <c r="N6" s="57">
        <f t="shared" si="1"/>
        <v>6.2043835468353077</v>
      </c>
      <c r="O6" s="57">
        <f t="shared" si="2"/>
        <v>6.1898750000000007</v>
      </c>
      <c r="P6" s="56">
        <v>11196</v>
      </c>
      <c r="Q6" s="56">
        <v>6431</v>
      </c>
      <c r="R6" s="56">
        <v>142061</v>
      </c>
      <c r="S6" s="57">
        <f t="shared" si="3"/>
        <v>8.9884836744171234E-2</v>
      </c>
      <c r="T6" s="57">
        <f t="shared" si="4"/>
        <v>0.15922911735017048</v>
      </c>
    </row>
    <row r="7" spans="1:25" x14ac:dyDescent="0.2">
      <c r="A7" s="58">
        <v>5</v>
      </c>
      <c r="B7" s="58" t="s">
        <v>17</v>
      </c>
      <c r="C7" s="58" t="s">
        <v>47</v>
      </c>
      <c r="D7" s="58">
        <v>0.68730000000000002</v>
      </c>
      <c r="E7" s="58">
        <v>57</v>
      </c>
      <c r="F7" s="58">
        <v>297.8</v>
      </c>
      <c r="G7" s="58">
        <v>21.852</v>
      </c>
      <c r="H7" s="58">
        <v>1541</v>
      </c>
      <c r="I7" s="43">
        <v>6.016</v>
      </c>
      <c r="J7" s="43">
        <f>I7</f>
        <v>6.016</v>
      </c>
      <c r="K7" s="43"/>
      <c r="L7" s="43">
        <v>3.7003000000000001E-3</v>
      </c>
      <c r="M7" s="59">
        <f t="shared" si="0"/>
        <v>2.7025566185612249E-2</v>
      </c>
      <c r="N7" s="59">
        <f t="shared" si="1"/>
        <v>6.177191773417654</v>
      </c>
      <c r="O7" s="59">
        <f t="shared" si="2"/>
        <v>6.1788750000000006</v>
      </c>
      <c r="P7" s="58">
        <v>13965</v>
      </c>
      <c r="Q7" s="58">
        <v>6437</v>
      </c>
      <c r="R7" s="58">
        <v>175647</v>
      </c>
      <c r="S7" s="59">
        <f t="shared" si="3"/>
        <v>0.10973317143705215</v>
      </c>
      <c r="T7" s="59">
        <f t="shared" si="4"/>
        <v>0.15965833178677746</v>
      </c>
    </row>
    <row r="8" spans="1:25" x14ac:dyDescent="0.2">
      <c r="A8" s="55">
        <v>6</v>
      </c>
      <c r="B8" s="55" t="s">
        <v>138</v>
      </c>
      <c r="C8" s="55" t="s">
        <v>48</v>
      </c>
      <c r="D8" s="55">
        <v>0.59</v>
      </c>
      <c r="E8" s="55">
        <v>33</v>
      </c>
      <c r="F8" s="55">
        <v>308.10000000000002</v>
      </c>
      <c r="G8" s="55">
        <v>10.67</v>
      </c>
      <c r="H8" s="55">
        <v>798</v>
      </c>
      <c r="I8" s="11">
        <v>11.35</v>
      </c>
      <c r="L8" s="11">
        <v>3.7198999999999999E-3</v>
      </c>
      <c r="M8" s="64">
        <f t="shared" si="0"/>
        <v>5.324036538565613</v>
      </c>
      <c r="N8" s="64">
        <f t="shared" si="1"/>
        <v>11.506779363277792</v>
      </c>
      <c r="O8" s="64">
        <f t="shared" si="2"/>
        <v>11.512875000000001</v>
      </c>
      <c r="P8" s="55">
        <v>3754</v>
      </c>
      <c r="Q8" s="55">
        <v>6705</v>
      </c>
      <c r="R8" s="55">
        <v>47459</v>
      </c>
      <c r="S8" s="64">
        <f t="shared" si="3"/>
        <v>3.3977846968195544E-2</v>
      </c>
      <c r="T8" s="64">
        <f t="shared" si="4"/>
        <v>5.7589571132534823E-2</v>
      </c>
    </row>
    <row r="9" spans="1:25" x14ac:dyDescent="0.2">
      <c r="A9" s="55">
        <v>7</v>
      </c>
      <c r="B9" s="55" t="s">
        <v>138</v>
      </c>
      <c r="C9" s="55" t="s">
        <v>49</v>
      </c>
      <c r="D9" s="55">
        <v>0.56000000000000005</v>
      </c>
      <c r="E9" s="55">
        <v>33</v>
      </c>
      <c r="F9" s="55">
        <v>307.39999999999998</v>
      </c>
      <c r="G9" s="55">
        <v>11.2</v>
      </c>
      <c r="H9" s="55">
        <v>833</v>
      </c>
      <c r="I9" s="11">
        <v>11.12</v>
      </c>
      <c r="L9" s="11">
        <v>3.7190999999999999E-3</v>
      </c>
      <c r="M9" s="64">
        <f t="shared" si="0"/>
        <v>5.107832009080715</v>
      </c>
      <c r="N9" s="64">
        <f t="shared" si="1"/>
        <v>11.289245175936562</v>
      </c>
      <c r="O9" s="64">
        <f t="shared" si="2"/>
        <v>11.282875000000001</v>
      </c>
      <c r="P9" s="55">
        <v>3947</v>
      </c>
      <c r="Q9" s="55">
        <v>6703</v>
      </c>
      <c r="R9" s="55">
        <v>50469</v>
      </c>
      <c r="S9" s="64">
        <f t="shared" ref="S9:S72" si="5">(R9-$Q$2)/$P$2</f>
        <v>3.5756668126582118E-2</v>
      </c>
      <c r="T9" s="64">
        <f t="shared" ref="T9:T72" si="6">S9/D9</f>
        <v>6.385119308318235E-2</v>
      </c>
    </row>
    <row r="10" spans="1:25" x14ac:dyDescent="0.2">
      <c r="A10" s="55">
        <v>8</v>
      </c>
      <c r="B10" s="55" t="s">
        <v>141</v>
      </c>
      <c r="C10" s="55" t="s">
        <v>50</v>
      </c>
      <c r="D10" s="55">
        <v>0.47</v>
      </c>
      <c r="E10" s="55">
        <v>33</v>
      </c>
      <c r="F10" s="55">
        <v>307.39999999999998</v>
      </c>
      <c r="G10" s="55">
        <v>13.615</v>
      </c>
      <c r="H10" s="55">
        <v>1019</v>
      </c>
      <c r="I10" s="11">
        <v>10.423999999999999</v>
      </c>
      <c r="J10" s="86"/>
      <c r="K10" s="86"/>
      <c r="L10" s="11">
        <v>3.7165000000000002E-3</v>
      </c>
      <c r="M10" s="64">
        <f t="shared" si="0"/>
        <v>4.4051672882547965</v>
      </c>
      <c r="N10" s="64">
        <f t="shared" si="1"/>
        <v>10.582259067077564</v>
      </c>
      <c r="O10" s="64">
        <f t="shared" si="2"/>
        <v>10.586874999999999</v>
      </c>
      <c r="P10" s="55">
        <v>4898</v>
      </c>
      <c r="Q10" s="55">
        <v>6700</v>
      </c>
      <c r="R10" s="55">
        <v>62195</v>
      </c>
      <c r="S10" s="64">
        <f t="shared" si="5"/>
        <v>4.2686388027991087E-2</v>
      </c>
      <c r="T10" s="64">
        <f t="shared" si="6"/>
        <v>9.0822102187215079E-2</v>
      </c>
    </row>
    <row r="11" spans="1:25" x14ac:dyDescent="0.2">
      <c r="A11" s="55">
        <v>9</v>
      </c>
      <c r="B11" s="55" t="s">
        <v>141</v>
      </c>
      <c r="C11" s="55" t="s">
        <v>51</v>
      </c>
      <c r="D11" s="55">
        <v>0.57999999999999996</v>
      </c>
      <c r="E11" s="55">
        <v>33</v>
      </c>
      <c r="F11" s="55">
        <v>307</v>
      </c>
      <c r="G11" s="55">
        <v>17.934000000000001</v>
      </c>
      <c r="H11" s="55">
        <v>1350</v>
      </c>
      <c r="I11" s="11">
        <v>10.776999999999999</v>
      </c>
      <c r="J11" s="86"/>
      <c r="K11" s="86"/>
      <c r="L11" s="11">
        <v>3.7177999999999998E-3</v>
      </c>
      <c r="M11" s="64">
        <f t="shared" si="0"/>
        <v>4.7564996486675337</v>
      </c>
      <c r="N11" s="64">
        <f t="shared" si="1"/>
        <v>10.935752121506839</v>
      </c>
      <c r="O11" s="64">
        <f t="shared" si="2"/>
        <v>10.939875000000001</v>
      </c>
      <c r="P11" s="55">
        <v>6576</v>
      </c>
      <c r="Q11" s="55">
        <v>6704</v>
      </c>
      <c r="R11" s="55">
        <v>83289</v>
      </c>
      <c r="S11" s="64">
        <f t="shared" si="5"/>
        <v>5.515231942832545E-2</v>
      </c>
      <c r="T11" s="64">
        <f t="shared" si="6"/>
        <v>9.5090205910905959E-2</v>
      </c>
    </row>
    <row r="12" spans="1:25" x14ac:dyDescent="0.2">
      <c r="A12" s="55">
        <v>10</v>
      </c>
      <c r="B12" s="91" t="s">
        <v>144</v>
      </c>
      <c r="C12" s="55" t="s">
        <v>52</v>
      </c>
      <c r="D12" s="11">
        <v>0.59</v>
      </c>
      <c r="E12" s="55">
        <v>33</v>
      </c>
      <c r="F12" s="55">
        <v>307.2</v>
      </c>
      <c r="G12" s="11">
        <v>26.928999999999998</v>
      </c>
      <c r="H12" s="11">
        <v>2026</v>
      </c>
      <c r="I12" s="11">
        <v>11.121</v>
      </c>
      <c r="L12" s="11">
        <v>3.7190999999999999E-3</v>
      </c>
      <c r="M12" s="64">
        <f t="shared" si="0"/>
        <v>5.107832009080715</v>
      </c>
      <c r="N12" s="64">
        <f t="shared" si="1"/>
        <v>11.289245175936562</v>
      </c>
      <c r="O12" s="64">
        <f t="shared" si="2"/>
        <v>11.283875000000002</v>
      </c>
      <c r="P12" s="55">
        <v>9940</v>
      </c>
      <c r="Q12" s="55">
        <v>6706</v>
      </c>
      <c r="R12" s="55">
        <v>126372</v>
      </c>
      <c r="S12" s="64">
        <f t="shared" si="5"/>
        <v>8.0613100812634036E-2</v>
      </c>
      <c r="T12" s="64">
        <f t="shared" si="6"/>
        <v>0.13663237425870176</v>
      </c>
    </row>
    <row r="13" spans="1:25" x14ac:dyDescent="0.2">
      <c r="A13" s="55">
        <v>11</v>
      </c>
      <c r="B13" s="91" t="s">
        <v>144</v>
      </c>
      <c r="C13" s="55" t="s">
        <v>53</v>
      </c>
      <c r="D13" s="11">
        <v>0.47</v>
      </c>
      <c r="E13" s="55">
        <v>33</v>
      </c>
      <c r="F13" s="55">
        <v>307.89999999999998</v>
      </c>
      <c r="G13" s="11">
        <v>15.521000000000001</v>
      </c>
      <c r="H13" s="11">
        <v>1156</v>
      </c>
      <c r="I13" s="11">
        <v>10.66</v>
      </c>
      <c r="L13" s="11">
        <v>3.7174E-3</v>
      </c>
      <c r="M13" s="64">
        <f t="shared" si="0"/>
        <v>4.6483973839253068</v>
      </c>
      <c r="N13" s="64">
        <f t="shared" si="1"/>
        <v>10.826985027836448</v>
      </c>
      <c r="O13" s="64">
        <f t="shared" si="2"/>
        <v>10.822875</v>
      </c>
      <c r="P13" s="55">
        <v>5722</v>
      </c>
      <c r="Q13" s="55">
        <v>6712</v>
      </c>
      <c r="R13" s="55">
        <v>73327</v>
      </c>
      <c r="S13" s="64">
        <f t="shared" si="5"/>
        <v>4.9265071461598843E-2</v>
      </c>
      <c r="T13" s="64">
        <f t="shared" si="6"/>
        <v>0.1048193009821252</v>
      </c>
    </row>
    <row r="14" spans="1:25" x14ac:dyDescent="0.2">
      <c r="A14" s="55">
        <v>12</v>
      </c>
      <c r="B14" s="91" t="s">
        <v>147</v>
      </c>
      <c r="C14" s="55" t="s">
        <v>54</v>
      </c>
      <c r="D14" s="11">
        <v>0.44</v>
      </c>
      <c r="E14" s="55">
        <v>33</v>
      </c>
      <c r="F14" s="55">
        <v>308.3</v>
      </c>
      <c r="G14" s="11">
        <v>9.91</v>
      </c>
      <c r="H14" s="11">
        <v>731</v>
      </c>
      <c r="I14" s="11">
        <v>9.0370000000000008</v>
      </c>
      <c r="L14" s="11">
        <v>3.7114000000000001E-3</v>
      </c>
      <c r="M14" s="64">
        <f t="shared" si="0"/>
        <v>3.0268634127885718</v>
      </c>
      <c r="N14" s="64">
        <f t="shared" si="1"/>
        <v>9.1954786227772214</v>
      </c>
      <c r="O14" s="64">
        <f t="shared" si="2"/>
        <v>9.1998750000000022</v>
      </c>
      <c r="P14" s="55">
        <v>3615</v>
      </c>
      <c r="Q14" s="55">
        <v>6720</v>
      </c>
      <c r="R14" s="55">
        <v>46796</v>
      </c>
      <c r="S14" s="64">
        <f t="shared" si="5"/>
        <v>3.3586033536962885E-2</v>
      </c>
      <c r="T14" s="64">
        <f t="shared" si="6"/>
        <v>7.6331894402188377E-2</v>
      </c>
    </row>
    <row r="15" spans="1:25" x14ac:dyDescent="0.2">
      <c r="A15" s="55">
        <v>13</v>
      </c>
      <c r="B15" s="91" t="s">
        <v>149</v>
      </c>
      <c r="C15" s="55" t="s">
        <v>55</v>
      </c>
      <c r="D15" s="11">
        <v>0.47</v>
      </c>
      <c r="E15" s="55">
        <v>33</v>
      </c>
      <c r="F15" s="55">
        <v>307.39999999999998</v>
      </c>
      <c r="G15" s="11">
        <v>18.11</v>
      </c>
      <c r="H15" s="11">
        <v>1356</v>
      </c>
      <c r="I15" s="11">
        <v>10.577999999999999</v>
      </c>
      <c r="L15" s="11">
        <v>3.7171000000000001E-3</v>
      </c>
      <c r="M15" s="64">
        <f t="shared" si="0"/>
        <v>4.56732068536847</v>
      </c>
      <c r="N15" s="64">
        <f t="shared" si="1"/>
        <v>10.745409707583487</v>
      </c>
      <c r="O15" s="64">
        <f t="shared" si="2"/>
        <v>10.740874999999999</v>
      </c>
      <c r="P15" s="55">
        <v>6821</v>
      </c>
      <c r="Q15" s="55">
        <v>6705</v>
      </c>
      <c r="R15" s="55">
        <v>86808</v>
      </c>
      <c r="S15" s="64">
        <f t="shared" si="5"/>
        <v>5.723194456332955E-2</v>
      </c>
      <c r="T15" s="64">
        <f t="shared" si="6"/>
        <v>0.1217700948155948</v>
      </c>
    </row>
    <row r="16" spans="1:25" x14ac:dyDescent="0.2">
      <c r="A16" s="55">
        <v>14</v>
      </c>
      <c r="B16" s="91" t="s">
        <v>149</v>
      </c>
      <c r="C16" s="55" t="s">
        <v>56</v>
      </c>
      <c r="D16" s="11">
        <v>0.53</v>
      </c>
      <c r="E16" s="55">
        <v>33</v>
      </c>
      <c r="F16" s="55">
        <v>307</v>
      </c>
      <c r="G16" s="11">
        <v>17.783999999999999</v>
      </c>
      <c r="H16" s="11">
        <v>1331</v>
      </c>
      <c r="I16" s="11">
        <v>10.725</v>
      </c>
      <c r="L16" s="11">
        <v>3.7177E-3</v>
      </c>
      <c r="M16" s="64">
        <f t="shared" si="0"/>
        <v>4.7294740824821435</v>
      </c>
      <c r="N16" s="64">
        <f t="shared" si="1"/>
        <v>10.908560348089409</v>
      </c>
      <c r="O16" s="64">
        <f t="shared" si="2"/>
        <v>10.887875000000001</v>
      </c>
      <c r="P16" s="55">
        <v>6749</v>
      </c>
      <c r="Q16" s="55">
        <v>6714</v>
      </c>
      <c r="R16" s="55">
        <v>86505</v>
      </c>
      <c r="S16" s="64">
        <f t="shared" si="5"/>
        <v>5.7052880506521866E-2</v>
      </c>
      <c r="T16" s="64">
        <f t="shared" si="6"/>
        <v>0.10764694435192805</v>
      </c>
    </row>
    <row r="17" spans="1:27" x14ac:dyDescent="0.2">
      <c r="A17" s="55">
        <v>15</v>
      </c>
      <c r="B17" s="91" t="s">
        <v>152</v>
      </c>
      <c r="C17" s="55" t="s">
        <v>57</v>
      </c>
      <c r="D17" s="11">
        <v>0.49</v>
      </c>
      <c r="E17" s="55">
        <v>33</v>
      </c>
      <c r="F17" s="55">
        <v>307.2</v>
      </c>
      <c r="G17" s="11">
        <v>12.988</v>
      </c>
      <c r="H17" s="11">
        <v>966</v>
      </c>
      <c r="I17" s="11">
        <v>9.7040000000000006</v>
      </c>
      <c r="L17" s="11">
        <v>3.7139E-3</v>
      </c>
      <c r="M17" s="64">
        <f t="shared" si="0"/>
        <v>3.7025025674288781</v>
      </c>
      <c r="N17" s="64">
        <f t="shared" si="1"/>
        <v>9.8752729582185665</v>
      </c>
      <c r="O17" s="64">
        <f t="shared" si="2"/>
        <v>9.8668750000000003</v>
      </c>
      <c r="P17" s="55">
        <v>4921</v>
      </c>
      <c r="Q17" s="55">
        <v>6715</v>
      </c>
      <c r="R17" s="55">
        <v>63413</v>
      </c>
      <c r="S17" s="64">
        <f t="shared" si="5"/>
        <v>4.340619007812891E-2</v>
      </c>
      <c r="T17" s="64">
        <f t="shared" si="6"/>
        <v>8.8584061383936555E-2</v>
      </c>
      <c r="U17" s="54"/>
    </row>
    <row r="18" spans="1:27" x14ac:dyDescent="0.2">
      <c r="A18" s="55">
        <v>16</v>
      </c>
      <c r="B18" s="91" t="s">
        <v>152</v>
      </c>
      <c r="C18" s="55" t="s">
        <v>58</v>
      </c>
      <c r="D18" s="11">
        <v>0.46</v>
      </c>
      <c r="E18" s="11">
        <v>33</v>
      </c>
      <c r="F18" s="11">
        <v>307.2</v>
      </c>
      <c r="G18" s="11">
        <v>16.088000000000001</v>
      </c>
      <c r="H18" s="11">
        <v>1196</v>
      </c>
      <c r="I18" s="11">
        <v>9.81</v>
      </c>
      <c r="L18" s="11">
        <v>3.7142999999999998E-3</v>
      </c>
      <c r="M18" s="64">
        <f t="shared" si="0"/>
        <v>3.8106048321713271</v>
      </c>
      <c r="N18" s="64">
        <f t="shared" si="1"/>
        <v>9.9840400518891812</v>
      </c>
      <c r="O18" s="64">
        <f t="shared" si="2"/>
        <v>9.9728750000000019</v>
      </c>
      <c r="P18" s="55">
        <v>6149</v>
      </c>
      <c r="Q18" s="55">
        <v>6716</v>
      </c>
      <c r="R18" s="55">
        <v>79436</v>
      </c>
      <c r="S18" s="64">
        <f t="shared" si="5"/>
        <v>5.2875310151493729E-2</v>
      </c>
      <c r="T18" s="64">
        <f t="shared" si="6"/>
        <v>0.11494632641629071</v>
      </c>
      <c r="U18" s="54"/>
    </row>
    <row r="19" spans="1:27" x14ac:dyDescent="0.2">
      <c r="A19" s="55">
        <v>17</v>
      </c>
      <c r="B19" s="91" t="s">
        <v>155</v>
      </c>
      <c r="C19" s="55" t="s">
        <v>59</v>
      </c>
      <c r="D19" s="55">
        <v>0.61</v>
      </c>
      <c r="E19" s="55">
        <v>33</v>
      </c>
      <c r="F19" s="55">
        <v>307.60000000000002</v>
      </c>
      <c r="G19" s="11">
        <v>18.963999999999999</v>
      </c>
      <c r="H19" s="11">
        <v>1417</v>
      </c>
      <c r="I19" s="11">
        <v>11.473000000000001</v>
      </c>
      <c r="L19" s="11">
        <v>3.7204E-3</v>
      </c>
      <c r="M19" s="64">
        <f t="shared" si="0"/>
        <v>5.4591643694936742</v>
      </c>
      <c r="N19" s="64">
        <f t="shared" si="1"/>
        <v>11.64273823036606</v>
      </c>
      <c r="O19" s="64">
        <f t="shared" si="2"/>
        <v>11.635875000000002</v>
      </c>
      <c r="P19" s="55">
        <v>7337</v>
      </c>
      <c r="Q19" s="55">
        <v>6721</v>
      </c>
      <c r="R19" s="55">
        <v>94449</v>
      </c>
      <c r="S19" s="64">
        <f t="shared" si="5"/>
        <v>6.1747550035499595E-2</v>
      </c>
      <c r="T19" s="64">
        <f t="shared" si="6"/>
        <v>0.10122549186147475</v>
      </c>
    </row>
    <row r="20" spans="1:27" x14ac:dyDescent="0.2">
      <c r="A20" s="55">
        <v>18</v>
      </c>
      <c r="B20" s="91" t="s">
        <v>155</v>
      </c>
      <c r="C20" s="55" t="s">
        <v>60</v>
      </c>
      <c r="D20" s="11">
        <v>0.53</v>
      </c>
      <c r="E20" s="55">
        <v>33</v>
      </c>
      <c r="F20" s="55">
        <v>308.10000000000002</v>
      </c>
      <c r="G20" s="11">
        <v>17.715</v>
      </c>
      <c r="H20" s="11">
        <v>1321</v>
      </c>
      <c r="I20" s="11">
        <v>11.602</v>
      </c>
      <c r="L20" s="11">
        <v>3.7209000000000001E-3</v>
      </c>
      <c r="M20" s="64">
        <f t="shared" si="0"/>
        <v>5.5942922004217355</v>
      </c>
      <c r="N20" s="64">
        <f t="shared" si="1"/>
        <v>11.77869709745433</v>
      </c>
      <c r="O20" s="64">
        <f t="shared" si="2"/>
        <v>11.764875</v>
      </c>
      <c r="P20" s="55">
        <v>6887</v>
      </c>
      <c r="Q20" s="55">
        <v>6715</v>
      </c>
      <c r="R20" s="55">
        <v>88704</v>
      </c>
      <c r="S20" s="64">
        <f t="shared" si="5"/>
        <v>5.835242460196774E-2</v>
      </c>
      <c r="T20" s="64">
        <f t="shared" si="6"/>
        <v>0.11009891434333535</v>
      </c>
    </row>
    <row r="21" spans="1:27" ht="13.5" thickBot="1" x14ac:dyDescent="0.25">
      <c r="A21" s="55">
        <v>19</v>
      </c>
      <c r="B21" s="91" t="s">
        <v>158</v>
      </c>
      <c r="C21" s="55" t="s">
        <v>61</v>
      </c>
      <c r="D21" s="11">
        <v>0.53</v>
      </c>
      <c r="E21" s="55">
        <v>33</v>
      </c>
      <c r="F21" s="55">
        <v>307</v>
      </c>
      <c r="G21" s="11">
        <v>21.981000000000002</v>
      </c>
      <c r="H21" s="11">
        <v>1644</v>
      </c>
      <c r="I21" s="11">
        <v>11.238</v>
      </c>
      <c r="L21" s="11">
        <v>3.7195000000000001E-3</v>
      </c>
      <c r="M21" s="64">
        <f t="shared" si="0"/>
        <v>5.215934273823164</v>
      </c>
      <c r="N21" s="64">
        <f t="shared" si="1"/>
        <v>11.398012269607177</v>
      </c>
      <c r="O21" s="64">
        <f t="shared" si="2"/>
        <v>11.400874999999999</v>
      </c>
      <c r="P21" s="55">
        <v>8657</v>
      </c>
      <c r="Q21" s="55">
        <v>6723</v>
      </c>
      <c r="R21" s="55">
        <v>111207</v>
      </c>
      <c r="S21" s="64">
        <f t="shared" si="5"/>
        <v>7.1651033414982065E-2</v>
      </c>
      <c r="T21" s="64">
        <f t="shared" si="6"/>
        <v>0.13519062908487181</v>
      </c>
    </row>
    <row r="22" spans="1:27" ht="15" x14ac:dyDescent="0.2">
      <c r="A22" s="55">
        <v>20</v>
      </c>
      <c r="B22" s="91" t="s">
        <v>158</v>
      </c>
      <c r="C22" s="55" t="s">
        <v>62</v>
      </c>
      <c r="D22" s="11">
        <v>0.45</v>
      </c>
      <c r="E22" s="55">
        <v>33</v>
      </c>
      <c r="F22" s="55">
        <v>307.39999999999998</v>
      </c>
      <c r="G22" s="11">
        <v>20.260999999999999</v>
      </c>
      <c r="H22" s="11">
        <v>1503</v>
      </c>
      <c r="I22" s="11">
        <v>11.456</v>
      </c>
      <c r="L22" s="11">
        <v>3.7203000000000002E-3</v>
      </c>
      <c r="M22" s="64">
        <f t="shared" si="0"/>
        <v>5.432138803308062</v>
      </c>
      <c r="N22" s="64">
        <f t="shared" si="1"/>
        <v>11.615546456948406</v>
      </c>
      <c r="O22" s="64">
        <f t="shared" si="2"/>
        <v>11.618874999999999</v>
      </c>
      <c r="P22" s="55">
        <v>7935</v>
      </c>
      <c r="Q22" s="55">
        <v>6722</v>
      </c>
      <c r="R22" s="55">
        <v>103395</v>
      </c>
      <c r="S22" s="64">
        <f t="shared" si="5"/>
        <v>6.7034371989960165E-2</v>
      </c>
      <c r="T22" s="64">
        <f t="shared" si="6"/>
        <v>0.14896527108880037</v>
      </c>
      <c r="V22" s="24" t="s">
        <v>27</v>
      </c>
      <c r="W22" s="31" t="s">
        <v>37</v>
      </c>
      <c r="X22" s="28" t="s">
        <v>28</v>
      </c>
      <c r="Y22" s="25" t="s">
        <v>36</v>
      </c>
      <c r="Z22" s="4"/>
    </row>
    <row r="23" spans="1:27" x14ac:dyDescent="0.2">
      <c r="A23" s="55">
        <v>21</v>
      </c>
      <c r="B23" s="91" t="s">
        <v>161</v>
      </c>
      <c r="C23" s="55" t="s">
        <v>63</v>
      </c>
      <c r="D23" s="11">
        <v>0.51</v>
      </c>
      <c r="E23" s="55">
        <v>33</v>
      </c>
      <c r="F23" s="55">
        <v>307.60000000000002</v>
      </c>
      <c r="G23" s="11">
        <v>15.151999999999999</v>
      </c>
      <c r="H23" s="11">
        <v>1115</v>
      </c>
      <c r="I23" s="11">
        <v>10.983000000000001</v>
      </c>
      <c r="L23" s="11">
        <v>3.7185999999999999E-3</v>
      </c>
      <c r="M23" s="64">
        <f t="shared" si="0"/>
        <v>4.9727041781524317</v>
      </c>
      <c r="N23" s="64">
        <f t="shared" si="1"/>
        <v>11.15328630884807</v>
      </c>
      <c r="O23" s="64">
        <f t="shared" si="2"/>
        <v>11.145875</v>
      </c>
      <c r="P23" s="55">
        <v>5899</v>
      </c>
      <c r="Q23" s="55">
        <v>6720</v>
      </c>
      <c r="R23" s="55">
        <v>77406</v>
      </c>
      <c r="S23" s="64">
        <f t="shared" si="5"/>
        <v>5.1675640067930684E-2</v>
      </c>
      <c r="T23" s="64">
        <f t="shared" si="6"/>
        <v>0.1013247844469229</v>
      </c>
      <c r="V23" s="26" t="s">
        <v>40</v>
      </c>
      <c r="W23" s="7"/>
      <c r="X23" s="26" t="s">
        <v>29</v>
      </c>
      <c r="Y23" s="2"/>
      <c r="Z23" s="7"/>
    </row>
    <row r="24" spans="1:27" x14ac:dyDescent="0.2">
      <c r="A24" s="55">
        <v>22</v>
      </c>
      <c r="B24" s="91" t="s">
        <v>161</v>
      </c>
      <c r="C24" s="55" t="s">
        <v>64</v>
      </c>
      <c r="D24" s="11">
        <v>0.55000000000000004</v>
      </c>
      <c r="E24" s="11">
        <v>33</v>
      </c>
      <c r="F24" s="11">
        <v>307.60000000000002</v>
      </c>
      <c r="G24" s="11">
        <v>19.512</v>
      </c>
      <c r="H24" s="11">
        <v>1435</v>
      </c>
      <c r="I24" s="11">
        <v>11.04</v>
      </c>
      <c r="L24" s="11">
        <v>3.7188E-3</v>
      </c>
      <c r="M24" s="64">
        <f t="shared" si="0"/>
        <v>5.0267553105238783</v>
      </c>
      <c r="N24" s="64">
        <f t="shared" si="1"/>
        <v>11.2076698556836</v>
      </c>
      <c r="O24" s="64">
        <f t="shared" si="2"/>
        <v>11.202874999999999</v>
      </c>
      <c r="P24" s="55">
        <v>7625</v>
      </c>
      <c r="Q24" s="55">
        <v>6729</v>
      </c>
      <c r="R24" s="55">
        <v>100516</v>
      </c>
      <c r="S24" s="64">
        <f t="shared" si="5"/>
        <v>6.5332967965044897E-2</v>
      </c>
      <c r="T24" s="64">
        <f t="shared" si="6"/>
        <v>0.1187872144818998</v>
      </c>
      <c r="V24" s="5"/>
      <c r="W24" s="27">
        <f>I4</f>
        <v>6.0949999999999998</v>
      </c>
      <c r="X24" s="5"/>
      <c r="Y24" s="6">
        <f>O6</f>
        <v>6.1898750000000007</v>
      </c>
      <c r="Z24" s="7"/>
      <c r="AA24" s="54"/>
    </row>
    <row r="25" spans="1:27" x14ac:dyDescent="0.2">
      <c r="A25" s="60">
        <v>23</v>
      </c>
      <c r="B25" s="60" t="s">
        <v>12</v>
      </c>
      <c r="C25" s="60" t="s">
        <v>14</v>
      </c>
      <c r="D25" s="60">
        <v>0.4541</v>
      </c>
      <c r="E25" s="60">
        <v>57</v>
      </c>
      <c r="F25" s="60">
        <v>298.89999999999998</v>
      </c>
      <c r="G25" s="60">
        <v>10.891</v>
      </c>
      <c r="H25" s="60">
        <v>733</v>
      </c>
      <c r="I25" s="47">
        <v>5.9909999999999997</v>
      </c>
      <c r="J25" s="48"/>
      <c r="K25" s="48">
        <f>I25</f>
        <v>5.9909999999999997</v>
      </c>
      <c r="L25" s="47">
        <v>3.7001999999999998E-3</v>
      </c>
      <c r="M25" s="61">
        <f t="shared" si="0"/>
        <v>0</v>
      </c>
      <c r="N25" s="61">
        <f t="shared" si="1"/>
        <v>6.15</v>
      </c>
      <c r="O25" s="61">
        <f t="shared" si="2"/>
        <v>6.1538750000000002</v>
      </c>
      <c r="P25" s="60">
        <v>7540</v>
      </c>
      <c r="Q25" s="60">
        <v>6437</v>
      </c>
      <c r="R25" s="60">
        <v>100975</v>
      </c>
      <c r="S25" s="61">
        <f t="shared" si="5"/>
        <v>6.5604223417436741E-2</v>
      </c>
      <c r="T25" s="61">
        <f t="shared" si="6"/>
        <v>0.14447087297387523</v>
      </c>
      <c r="V25" s="5"/>
      <c r="W25" s="27">
        <f>I5</f>
        <v>6.141</v>
      </c>
      <c r="X25" s="5"/>
      <c r="Y25" s="6">
        <f>O7</f>
        <v>6.1788750000000006</v>
      </c>
      <c r="Z25" s="7"/>
    </row>
    <row r="26" spans="1:27" x14ac:dyDescent="0.2">
      <c r="A26" s="62">
        <v>24</v>
      </c>
      <c r="B26" s="62" t="s">
        <v>12</v>
      </c>
      <c r="C26" s="62" t="s">
        <v>15</v>
      </c>
      <c r="D26" s="62">
        <v>0.46310000000000001</v>
      </c>
      <c r="E26" s="62">
        <v>57</v>
      </c>
      <c r="F26" s="62">
        <v>299.5</v>
      </c>
      <c r="G26" s="62">
        <v>11.061999999999999</v>
      </c>
      <c r="H26" s="62">
        <v>744</v>
      </c>
      <c r="I26" s="45">
        <v>5.8739999999999997</v>
      </c>
      <c r="J26" s="46"/>
      <c r="K26" s="46">
        <f>I26</f>
        <v>5.8739999999999997</v>
      </c>
      <c r="L26" s="45">
        <v>3.6998000000000001E-3</v>
      </c>
      <c r="M26" s="63">
        <f t="shared" si="0"/>
        <v>-0.10810226474233797</v>
      </c>
      <c r="N26" s="63">
        <f t="shared" si="1"/>
        <v>6.0412329063294967</v>
      </c>
      <c r="O26" s="63">
        <f t="shared" si="2"/>
        <v>6.0368750000000002</v>
      </c>
      <c r="P26" s="62">
        <v>7679</v>
      </c>
      <c r="Q26" s="62">
        <v>6453</v>
      </c>
      <c r="R26" s="62">
        <v>103025</v>
      </c>
      <c r="S26" s="63">
        <f t="shared" si="5"/>
        <v>6.681571291069005E-2</v>
      </c>
      <c r="T26" s="63">
        <f t="shared" si="6"/>
        <v>0.14427923323405323</v>
      </c>
      <c r="V26" s="5"/>
      <c r="W26" s="27">
        <f>I25</f>
        <v>5.9909999999999997</v>
      </c>
      <c r="X26" s="5"/>
      <c r="Y26" s="6">
        <f>O27</f>
        <v>6.0158750000000003</v>
      </c>
      <c r="Z26" s="7"/>
    </row>
    <row r="27" spans="1:27" x14ac:dyDescent="0.2">
      <c r="A27" s="56">
        <v>25</v>
      </c>
      <c r="B27" s="56" t="s">
        <v>17</v>
      </c>
      <c r="C27" s="56" t="s">
        <v>16</v>
      </c>
      <c r="D27" s="56">
        <v>0.59119999999999995</v>
      </c>
      <c r="E27" s="56">
        <v>57</v>
      </c>
      <c r="F27" s="56">
        <v>299.10000000000002</v>
      </c>
      <c r="G27" s="56">
        <v>16.2</v>
      </c>
      <c r="H27" s="56">
        <v>1091</v>
      </c>
      <c r="I27" s="44">
        <v>5.8529999999999998</v>
      </c>
      <c r="J27" s="44">
        <f>I27</f>
        <v>5.8529999999999998</v>
      </c>
      <c r="K27" s="44"/>
      <c r="L27" s="44">
        <v>3.6997000000000002E-3</v>
      </c>
      <c r="M27" s="57">
        <f t="shared" si="0"/>
        <v>-0.13512783092795022</v>
      </c>
      <c r="N27" s="57">
        <f t="shared" si="1"/>
        <v>6.0140411329118431</v>
      </c>
      <c r="O27" s="57">
        <f t="shared" si="2"/>
        <v>6.0158750000000003</v>
      </c>
      <c r="P27" s="56">
        <v>11315</v>
      </c>
      <c r="Q27" s="56">
        <v>6431</v>
      </c>
      <c r="R27" s="56">
        <v>151043</v>
      </c>
      <c r="S27" s="57">
        <f t="shared" si="5"/>
        <v>9.5192933636074298E-2</v>
      </c>
      <c r="T27" s="57">
        <f t="shared" si="6"/>
        <v>0.1610164642017495</v>
      </c>
      <c r="V27" s="5"/>
      <c r="W27" s="27">
        <f>I26</f>
        <v>5.8739999999999997</v>
      </c>
      <c r="X27" s="5"/>
      <c r="Y27" s="6">
        <f>O28</f>
        <v>5.9978750000000005</v>
      </c>
      <c r="Z27" s="7"/>
    </row>
    <row r="28" spans="1:27" x14ac:dyDescent="0.2">
      <c r="A28" s="58">
        <v>26</v>
      </c>
      <c r="B28" s="58" t="s">
        <v>17</v>
      </c>
      <c r="C28" s="58" t="s">
        <v>18</v>
      </c>
      <c r="D28" s="58">
        <v>0.66710000000000003</v>
      </c>
      <c r="E28" s="58">
        <v>57</v>
      </c>
      <c r="F28" s="58">
        <v>298.5</v>
      </c>
      <c r="G28" s="58">
        <v>18.335000000000001</v>
      </c>
      <c r="H28" s="58">
        <v>1243</v>
      </c>
      <c r="I28" s="43">
        <v>5.835</v>
      </c>
      <c r="J28" s="43">
        <f>I28</f>
        <v>5.835</v>
      </c>
      <c r="K28" s="43"/>
      <c r="L28" s="43">
        <v>3.6997000000000002E-3</v>
      </c>
      <c r="M28" s="59">
        <f t="shared" si="0"/>
        <v>-0.13512783092795022</v>
      </c>
      <c r="N28" s="59">
        <f t="shared" si="1"/>
        <v>6.0140411329118431</v>
      </c>
      <c r="O28" s="59">
        <f t="shared" si="2"/>
        <v>5.9978750000000005</v>
      </c>
      <c r="P28" s="58">
        <v>12977</v>
      </c>
      <c r="Q28" s="58">
        <v>6435</v>
      </c>
      <c r="R28" s="58">
        <v>171539</v>
      </c>
      <c r="S28" s="59">
        <f t="shared" si="5"/>
        <v>0.10730546468666941</v>
      </c>
      <c r="T28" s="59">
        <f t="shared" si="6"/>
        <v>0.16085364216259843</v>
      </c>
      <c r="V28" s="5"/>
      <c r="W28" s="27">
        <f>I37</f>
        <v>5.7220000000000004</v>
      </c>
      <c r="X28" s="5"/>
      <c r="Y28" s="6">
        <f>O35</f>
        <v>5.8858750000000004</v>
      </c>
      <c r="Z28" s="7"/>
    </row>
    <row r="29" spans="1:27" x14ac:dyDescent="0.2">
      <c r="A29" s="55">
        <v>27</v>
      </c>
      <c r="B29" s="55" t="s">
        <v>168</v>
      </c>
      <c r="C29" s="55" t="s">
        <v>19</v>
      </c>
      <c r="D29" s="55">
        <v>0.56000000000000005</v>
      </c>
      <c r="E29" s="55">
        <v>33</v>
      </c>
      <c r="F29" s="55">
        <v>307.39999999999998</v>
      </c>
      <c r="G29" s="55">
        <v>22.312999999999999</v>
      </c>
      <c r="H29" s="55">
        <v>1635</v>
      </c>
      <c r="I29" s="11">
        <v>10.957000000000001</v>
      </c>
      <c r="L29" s="11">
        <v>3.7185E-3</v>
      </c>
      <c r="M29" s="64">
        <f t="shared" si="0"/>
        <v>4.9456786119670415</v>
      </c>
      <c r="N29" s="64">
        <f t="shared" si="1"/>
        <v>11.126094535430639</v>
      </c>
      <c r="O29" s="64">
        <f t="shared" si="2"/>
        <v>11.119875</v>
      </c>
      <c r="P29" s="55">
        <v>8866</v>
      </c>
      <c r="Q29" s="55">
        <v>6717</v>
      </c>
      <c r="R29" s="55">
        <v>118157</v>
      </c>
      <c r="S29" s="64">
        <f t="shared" si="5"/>
        <v>7.5758278282353056E-2</v>
      </c>
      <c r="T29" s="64">
        <f t="shared" si="6"/>
        <v>0.13528263978991617</v>
      </c>
      <c r="V29" s="5"/>
      <c r="W29" s="27">
        <f>I38</f>
        <v>5.9340000000000002</v>
      </c>
      <c r="X29" s="5"/>
      <c r="Y29" s="6">
        <f>O36</f>
        <v>6.0128750000000002</v>
      </c>
      <c r="Z29" s="7"/>
    </row>
    <row r="30" spans="1:27" x14ac:dyDescent="0.2">
      <c r="A30" s="55">
        <v>28</v>
      </c>
      <c r="B30" s="55" t="s">
        <v>168</v>
      </c>
      <c r="C30" s="55" t="s">
        <v>20</v>
      </c>
      <c r="D30" s="55">
        <v>0.48</v>
      </c>
      <c r="E30" s="55">
        <v>33</v>
      </c>
      <c r="F30" s="55">
        <v>308.3</v>
      </c>
      <c r="G30" s="55">
        <v>16.75</v>
      </c>
      <c r="H30" s="55">
        <v>1215</v>
      </c>
      <c r="I30" s="11">
        <v>10.768000000000001</v>
      </c>
      <c r="J30" s="86"/>
      <c r="K30" s="86"/>
      <c r="L30" s="11">
        <v>3.7177999999999998E-3</v>
      </c>
      <c r="M30" s="64">
        <f t="shared" si="0"/>
        <v>4.7564996486675337</v>
      </c>
      <c r="N30" s="64">
        <f t="shared" si="1"/>
        <v>10.935752121506839</v>
      </c>
      <c r="O30" s="64">
        <f t="shared" si="2"/>
        <v>10.930875</v>
      </c>
      <c r="P30" s="55">
        <v>6604</v>
      </c>
      <c r="Q30" s="55">
        <v>6713</v>
      </c>
      <c r="R30" s="55">
        <v>88975</v>
      </c>
      <c r="S30" s="64">
        <f t="shared" si="5"/>
        <v>5.8512577603270985E-2</v>
      </c>
      <c r="T30" s="64">
        <f t="shared" si="6"/>
        <v>0.1219012033401479</v>
      </c>
      <c r="V30" s="5"/>
      <c r="W30" s="27">
        <f>I77</f>
        <v>6.07</v>
      </c>
      <c r="X30" s="5"/>
      <c r="Y30" s="6">
        <f>O55</f>
        <v>6.1088750000000003</v>
      </c>
      <c r="Z30" s="27"/>
    </row>
    <row r="31" spans="1:27" s="33" customFormat="1" x14ac:dyDescent="0.2">
      <c r="A31" s="55">
        <v>29</v>
      </c>
      <c r="B31" s="55" t="s">
        <v>171</v>
      </c>
      <c r="C31" s="55" t="s">
        <v>21</v>
      </c>
      <c r="D31" s="55">
        <v>0.49</v>
      </c>
      <c r="E31" s="55">
        <v>33</v>
      </c>
      <c r="F31" s="55">
        <v>308.5</v>
      </c>
      <c r="G31" s="55">
        <v>9.7439999999999998</v>
      </c>
      <c r="H31" s="55">
        <v>698</v>
      </c>
      <c r="I31" s="11">
        <v>9.5760000000000005</v>
      </c>
      <c r="J31" s="86"/>
      <c r="K31" s="86"/>
      <c r="L31" s="11">
        <v>3.7133999999999999E-3</v>
      </c>
      <c r="M31" s="64">
        <f t="shared" si="0"/>
        <v>3.5673747365008168</v>
      </c>
      <c r="N31" s="64">
        <f t="shared" si="1"/>
        <v>9.7393140911302964</v>
      </c>
      <c r="O31" s="64">
        <f t="shared" si="2"/>
        <v>9.7388750000000002</v>
      </c>
      <c r="P31" s="55">
        <v>3791</v>
      </c>
      <c r="Q31" s="55">
        <v>6727</v>
      </c>
      <c r="R31" s="55">
        <v>51843</v>
      </c>
      <c r="S31" s="64">
        <f t="shared" si="5"/>
        <v>3.6568661572304095E-2</v>
      </c>
      <c r="T31" s="64">
        <f t="shared" si="6"/>
        <v>7.4629921576130812E-2</v>
      </c>
      <c r="V31" s="69"/>
      <c r="W31" s="27">
        <f>I78</f>
        <v>6.07</v>
      </c>
      <c r="X31" s="69"/>
      <c r="Y31" s="6">
        <f t="shared" ref="Y31:Y33" si="7">O56</f>
        <v>6.1538750000000002</v>
      </c>
      <c r="Z31" s="71"/>
    </row>
    <row r="32" spans="1:27" s="33" customFormat="1" x14ac:dyDescent="0.2">
      <c r="A32" s="55">
        <v>30</v>
      </c>
      <c r="B32" s="55" t="s">
        <v>173</v>
      </c>
      <c r="C32" s="55" t="s">
        <v>22</v>
      </c>
      <c r="D32" s="55">
        <v>0.47</v>
      </c>
      <c r="E32" s="55">
        <v>33</v>
      </c>
      <c r="F32" s="55">
        <v>308.10000000000002</v>
      </c>
      <c r="G32" s="55">
        <v>18.745000000000001</v>
      </c>
      <c r="H32" s="55">
        <v>1356</v>
      </c>
      <c r="I32" s="55">
        <v>11.026999999999999</v>
      </c>
      <c r="J32" s="11"/>
      <c r="K32" s="11"/>
      <c r="L32" s="55">
        <v>3.7188E-3</v>
      </c>
      <c r="M32" s="64">
        <f t="shared" si="0"/>
        <v>5.0267553105238783</v>
      </c>
      <c r="N32" s="64">
        <f t="shared" si="1"/>
        <v>11.2076698556836</v>
      </c>
      <c r="O32" s="64">
        <f t="shared" si="2"/>
        <v>11.189875000000001</v>
      </c>
      <c r="P32" s="55">
        <v>7439</v>
      </c>
      <c r="Q32" s="55">
        <v>6725</v>
      </c>
      <c r="R32" s="55">
        <v>100781</v>
      </c>
      <c r="S32" s="64">
        <f t="shared" si="5"/>
        <v>6.5489575143441059E-2</v>
      </c>
      <c r="T32" s="64">
        <f t="shared" si="6"/>
        <v>0.1393395215817895</v>
      </c>
      <c r="V32" s="69"/>
      <c r="W32" s="27"/>
      <c r="X32" s="69"/>
      <c r="Y32" s="6">
        <f t="shared" si="7"/>
        <v>5.9798750000000007</v>
      </c>
      <c r="Z32" s="71"/>
    </row>
    <row r="33" spans="1:27" s="33" customFormat="1" x14ac:dyDescent="0.2">
      <c r="A33" s="55">
        <v>31</v>
      </c>
      <c r="B33" s="55" t="s">
        <v>173</v>
      </c>
      <c r="C33" s="55" t="s">
        <v>92</v>
      </c>
      <c r="D33" s="55">
        <v>0.49</v>
      </c>
      <c r="E33" s="55">
        <v>33</v>
      </c>
      <c r="F33" s="55">
        <v>308.89999999999998</v>
      </c>
      <c r="G33" s="55">
        <v>15.042999999999999</v>
      </c>
      <c r="H33" s="55">
        <v>1078</v>
      </c>
      <c r="I33" s="55">
        <v>10.81</v>
      </c>
      <c r="J33" s="11"/>
      <c r="K33" s="11"/>
      <c r="L33" s="55">
        <v>3.718E-3</v>
      </c>
      <c r="M33" s="64">
        <f t="shared" si="0"/>
        <v>4.8105507810389803</v>
      </c>
      <c r="N33" s="64">
        <f t="shared" si="1"/>
        <v>10.99013566834237</v>
      </c>
      <c r="O33" s="64">
        <f t="shared" si="2"/>
        <v>10.972875000000002</v>
      </c>
      <c r="P33" s="55">
        <v>5941</v>
      </c>
      <c r="Q33" s="55">
        <v>6702</v>
      </c>
      <c r="R33" s="55">
        <v>81235</v>
      </c>
      <c r="S33" s="64">
        <f t="shared" si="5"/>
        <v>5.3938466053134078E-2</v>
      </c>
      <c r="T33" s="64">
        <f t="shared" si="6"/>
        <v>0.11007850214925322</v>
      </c>
      <c r="V33" s="69"/>
      <c r="W33" s="27"/>
      <c r="X33" s="69"/>
      <c r="Y33" s="6">
        <f>O58</f>
        <v>5.8168750000000005</v>
      </c>
      <c r="Z33" s="75"/>
    </row>
    <row r="34" spans="1:27" s="33" customFormat="1" x14ac:dyDescent="0.2">
      <c r="A34" s="55">
        <v>32</v>
      </c>
      <c r="B34" s="55" t="s">
        <v>176</v>
      </c>
      <c r="C34" s="55" t="s">
        <v>93</v>
      </c>
      <c r="D34" s="55">
        <v>0.54</v>
      </c>
      <c r="E34" s="55">
        <v>33</v>
      </c>
      <c r="F34" s="55">
        <v>308.3</v>
      </c>
      <c r="G34" s="55">
        <v>18.084</v>
      </c>
      <c r="H34" s="55">
        <v>1299</v>
      </c>
      <c r="I34" s="55">
        <v>9.266</v>
      </c>
      <c r="J34" s="11"/>
      <c r="K34" s="11"/>
      <c r="L34" s="55">
        <v>3.7123E-3</v>
      </c>
      <c r="M34" s="64">
        <f t="shared" si="0"/>
        <v>3.2700935084590821</v>
      </c>
      <c r="N34" s="64">
        <f t="shared" si="1"/>
        <v>9.4402045835361061</v>
      </c>
      <c r="O34" s="64">
        <f t="shared" si="2"/>
        <v>9.4288750000000014</v>
      </c>
      <c r="P34" s="55">
        <v>7211</v>
      </c>
      <c r="Q34" s="55">
        <v>6727</v>
      </c>
      <c r="R34" s="55">
        <v>98510</v>
      </c>
      <c r="S34" s="64">
        <f t="shared" si="5"/>
        <v>6.4147481173110185E-2</v>
      </c>
      <c r="T34" s="64">
        <f t="shared" si="6"/>
        <v>0.11879163180205589</v>
      </c>
      <c r="V34" s="69"/>
      <c r="W34" s="71"/>
      <c r="X34" s="69"/>
      <c r="Y34" s="70">
        <f>O75</f>
        <v>6.0518750000000008</v>
      </c>
      <c r="Z34" s="75"/>
    </row>
    <row r="35" spans="1:27" s="33" customFormat="1" x14ac:dyDescent="0.2">
      <c r="A35" s="56">
        <v>33</v>
      </c>
      <c r="B35" s="56" t="s">
        <v>17</v>
      </c>
      <c r="C35" s="56" t="s">
        <v>44</v>
      </c>
      <c r="D35" s="56">
        <v>0.55259999999999998</v>
      </c>
      <c r="E35" s="56">
        <v>57</v>
      </c>
      <c r="F35" s="56">
        <v>293.60000000000002</v>
      </c>
      <c r="G35" s="56">
        <v>18.794</v>
      </c>
      <c r="H35" s="56">
        <v>1581</v>
      </c>
      <c r="I35" s="44">
        <v>5.7229999999999999</v>
      </c>
      <c r="J35" s="44">
        <f>I35</f>
        <v>5.7229999999999999</v>
      </c>
      <c r="K35" s="44"/>
      <c r="L35" s="44">
        <v>3.6992000000000001E-3</v>
      </c>
      <c r="M35" s="57">
        <f t="shared" si="0"/>
        <v>-0.27025566185601146</v>
      </c>
      <c r="N35" s="57">
        <f t="shared" si="1"/>
        <v>5.8780822658235747</v>
      </c>
      <c r="O35" s="57">
        <f t="shared" si="2"/>
        <v>5.8858750000000004</v>
      </c>
      <c r="P35" s="56">
        <v>14635</v>
      </c>
      <c r="Q35" s="56">
        <v>5145</v>
      </c>
      <c r="R35" s="56">
        <v>140899</v>
      </c>
      <c r="S35" s="57">
        <f t="shared" si="5"/>
        <v>8.9198129041166183E-2</v>
      </c>
      <c r="T35" s="57">
        <f t="shared" si="6"/>
        <v>0.16141536199993881</v>
      </c>
      <c r="V35" s="69"/>
      <c r="W35" s="71"/>
      <c r="X35" s="69"/>
      <c r="Y35" s="70">
        <f>O76</f>
        <v>6.0488750000000007</v>
      </c>
      <c r="Z35" s="75"/>
    </row>
    <row r="36" spans="1:27" s="33" customFormat="1" x14ac:dyDescent="0.2">
      <c r="A36" s="58">
        <v>34</v>
      </c>
      <c r="B36" s="58" t="s">
        <v>17</v>
      </c>
      <c r="C36" s="58" t="s">
        <v>45</v>
      </c>
      <c r="D36" s="58">
        <v>0.63729999999999998</v>
      </c>
      <c r="E36" s="58">
        <v>57</v>
      </c>
      <c r="F36" s="58">
        <v>294.10000000000002</v>
      </c>
      <c r="G36" s="58">
        <v>21.984999999999999</v>
      </c>
      <c r="H36" s="58">
        <v>1858</v>
      </c>
      <c r="I36" s="43">
        <v>5.85</v>
      </c>
      <c r="J36" s="43">
        <f>I36</f>
        <v>5.85</v>
      </c>
      <c r="K36" s="43"/>
      <c r="L36" s="43">
        <v>3.6997000000000002E-3</v>
      </c>
      <c r="M36" s="59">
        <f t="shared" si="0"/>
        <v>-0.13512783092795022</v>
      </c>
      <c r="N36" s="59">
        <f t="shared" si="1"/>
        <v>6.0140411329118431</v>
      </c>
      <c r="O36" s="59">
        <f t="shared" si="2"/>
        <v>6.0128750000000002</v>
      </c>
      <c r="P36" s="58">
        <v>17145</v>
      </c>
      <c r="Q36" s="58">
        <v>5149</v>
      </c>
      <c r="R36" s="58">
        <v>162622</v>
      </c>
      <c r="S36" s="59">
        <f t="shared" si="5"/>
        <v>0.10203578087625974</v>
      </c>
      <c r="T36" s="59">
        <f t="shared" si="6"/>
        <v>0.16010635630983797</v>
      </c>
      <c r="V36" s="69"/>
      <c r="W36" s="71"/>
      <c r="X36" s="69"/>
      <c r="Y36" s="70"/>
      <c r="Z36" s="75"/>
    </row>
    <row r="37" spans="1:27" x14ac:dyDescent="0.2">
      <c r="A37" s="60">
        <v>35</v>
      </c>
      <c r="B37" s="60" t="s">
        <v>12</v>
      </c>
      <c r="C37" s="60" t="s">
        <v>46</v>
      </c>
      <c r="D37" s="60">
        <v>0.52410000000000001</v>
      </c>
      <c r="E37" s="60">
        <v>57</v>
      </c>
      <c r="F37" s="60">
        <v>293.2</v>
      </c>
      <c r="G37" s="60">
        <v>15.271000000000001</v>
      </c>
      <c r="H37" s="60">
        <v>1292</v>
      </c>
      <c r="I37" s="47">
        <v>5.7220000000000004</v>
      </c>
      <c r="J37" s="48"/>
      <c r="K37" s="48">
        <f>I37</f>
        <v>5.7220000000000004</v>
      </c>
      <c r="L37" s="47">
        <v>3.6992000000000001E-3</v>
      </c>
      <c r="M37" s="61">
        <f t="shared" si="0"/>
        <v>-0.27025566185601146</v>
      </c>
      <c r="N37" s="61">
        <f t="shared" si="1"/>
        <v>5.8780822658235747</v>
      </c>
      <c r="O37" s="61">
        <f t="shared" si="2"/>
        <v>5.884875000000001</v>
      </c>
      <c r="P37" s="60">
        <v>12004</v>
      </c>
      <c r="Q37" s="60">
        <v>5153</v>
      </c>
      <c r="R37" s="60">
        <v>115108</v>
      </c>
      <c r="S37" s="61">
        <f t="shared" si="5"/>
        <v>7.3956409275070453E-2</v>
      </c>
      <c r="T37" s="61">
        <f t="shared" si="6"/>
        <v>0.14111125601043781</v>
      </c>
      <c r="V37" s="5"/>
      <c r="W37" s="71"/>
      <c r="X37" s="5"/>
      <c r="Y37" s="70"/>
      <c r="Z37" s="7"/>
    </row>
    <row r="38" spans="1:27" x14ac:dyDescent="0.2">
      <c r="A38" s="62">
        <v>36</v>
      </c>
      <c r="B38" s="62" t="s">
        <v>12</v>
      </c>
      <c r="C38" s="62" t="s">
        <v>47</v>
      </c>
      <c r="D38" s="62">
        <v>0.49309999999999998</v>
      </c>
      <c r="E38" s="62">
        <v>57</v>
      </c>
      <c r="F38" s="62">
        <v>294.10000000000002</v>
      </c>
      <c r="G38" s="62">
        <v>14.521000000000001</v>
      </c>
      <c r="H38" s="62">
        <v>1220</v>
      </c>
      <c r="I38" s="45">
        <v>5.9340000000000002</v>
      </c>
      <c r="J38" s="46"/>
      <c r="K38" s="46">
        <f>I38</f>
        <v>5.9340000000000002</v>
      </c>
      <c r="L38" s="45">
        <v>3.7000000000000002E-3</v>
      </c>
      <c r="M38" s="63">
        <f t="shared" si="0"/>
        <v>-5.4051132371113475E-2</v>
      </c>
      <c r="N38" s="63">
        <f t="shared" si="1"/>
        <v>6.0956164531648049</v>
      </c>
      <c r="O38" s="63">
        <f t="shared" si="2"/>
        <v>6.0968750000000007</v>
      </c>
      <c r="P38" s="62">
        <v>11313</v>
      </c>
      <c r="Q38" s="62">
        <v>5152</v>
      </c>
      <c r="R38" s="62">
        <v>109184</v>
      </c>
      <c r="S38" s="63">
        <f t="shared" si="5"/>
        <v>7.0455500124810624E-2</v>
      </c>
      <c r="T38" s="63">
        <f t="shared" si="6"/>
        <v>0.14288278265019394</v>
      </c>
      <c r="V38" s="5"/>
      <c r="W38" s="7"/>
      <c r="X38" s="5"/>
      <c r="Y38" s="2"/>
      <c r="Z38" s="7"/>
    </row>
    <row r="39" spans="1:27" x14ac:dyDescent="0.2">
      <c r="A39" s="67">
        <v>37</v>
      </c>
      <c r="B39" s="68" t="s">
        <v>190</v>
      </c>
      <c r="C39" s="67" t="s">
        <v>48</v>
      </c>
      <c r="D39" s="65">
        <v>0.55000000000000004</v>
      </c>
      <c r="E39" s="67">
        <v>33</v>
      </c>
      <c r="F39" s="67">
        <v>302.60000000000002</v>
      </c>
      <c r="G39" s="67">
        <v>13.302</v>
      </c>
      <c r="H39" s="67">
        <v>1162</v>
      </c>
      <c r="I39" s="65">
        <v>9.5790000000000006</v>
      </c>
      <c r="J39" s="65"/>
      <c r="K39" s="65"/>
      <c r="L39" s="65">
        <v>3.7133999999999999E-3</v>
      </c>
      <c r="M39" s="64">
        <f t="shared" si="0"/>
        <v>3.5673747365008168</v>
      </c>
      <c r="N39" s="64">
        <f t="shared" si="1"/>
        <v>9.7393140911302964</v>
      </c>
      <c r="O39" s="64">
        <f t="shared" si="2"/>
        <v>9.7418750000000003</v>
      </c>
      <c r="P39" s="55">
        <v>5470</v>
      </c>
      <c r="Q39" s="55">
        <v>5278</v>
      </c>
      <c r="R39" s="55">
        <v>50319</v>
      </c>
      <c r="S39" s="64">
        <f t="shared" si="5"/>
        <v>3.5668022553905047E-2</v>
      </c>
      <c r="T39" s="64">
        <f t="shared" si="6"/>
        <v>6.4850950098009175E-2</v>
      </c>
      <c r="V39" s="8" t="s">
        <v>30</v>
      </c>
      <c r="W39" s="76">
        <f>AVERAGE(W24:W37)</f>
        <v>5.9871249999999998</v>
      </c>
      <c r="X39" s="8" t="s">
        <v>30</v>
      </c>
      <c r="Y39" s="9">
        <f>AVERAGE(Y24:Y37)</f>
        <v>6.0367916666666668</v>
      </c>
      <c r="Z39" s="7"/>
    </row>
    <row r="40" spans="1:27" x14ac:dyDescent="0.2">
      <c r="A40" s="67">
        <v>38</v>
      </c>
      <c r="B40" s="68" t="s">
        <v>190</v>
      </c>
      <c r="C40" s="67" t="s">
        <v>49</v>
      </c>
      <c r="D40" s="65">
        <v>0.59</v>
      </c>
      <c r="E40" s="67">
        <v>33</v>
      </c>
      <c r="F40" s="67">
        <v>302.60000000000002</v>
      </c>
      <c r="G40" s="67">
        <v>17.475999999999999</v>
      </c>
      <c r="H40" s="67">
        <v>1534</v>
      </c>
      <c r="I40" s="65">
        <v>9.0779999999999994</v>
      </c>
      <c r="J40" s="65"/>
      <c r="K40" s="65"/>
      <c r="L40" s="65">
        <v>3.7115999999999998E-3</v>
      </c>
      <c r="M40" s="64">
        <f t="shared" si="0"/>
        <v>3.0809145451597963</v>
      </c>
      <c r="N40" s="64">
        <f t="shared" si="1"/>
        <v>9.2498621696125287</v>
      </c>
      <c r="O40" s="64">
        <f t="shared" si="2"/>
        <v>9.2408749999999991</v>
      </c>
      <c r="P40" s="55">
        <v>7244</v>
      </c>
      <c r="Q40" s="55">
        <v>5295</v>
      </c>
      <c r="R40" s="55">
        <v>66397</v>
      </c>
      <c r="S40" s="64">
        <f t="shared" si="5"/>
        <v>4.5169646003918124E-2</v>
      </c>
      <c r="T40" s="64">
        <f t="shared" si="6"/>
        <v>7.6558722040539193E-2</v>
      </c>
      <c r="V40" s="8" t="s">
        <v>31</v>
      </c>
      <c r="W40" s="76">
        <f>STDEV(W24:W37)</f>
        <v>0.13886112023992067</v>
      </c>
      <c r="X40" s="8" t="s">
        <v>31</v>
      </c>
      <c r="Y40" s="22">
        <f>STDEV(Y24:Y37)</f>
        <v>0.11273577985983892</v>
      </c>
      <c r="Z40" s="7"/>
    </row>
    <row r="41" spans="1:27" x14ac:dyDescent="0.2">
      <c r="A41" s="67">
        <v>39</v>
      </c>
      <c r="B41" s="68" t="s">
        <v>193</v>
      </c>
      <c r="C41" s="67" t="s">
        <v>50</v>
      </c>
      <c r="D41" s="65">
        <v>0.53</v>
      </c>
      <c r="E41" s="67">
        <v>33</v>
      </c>
      <c r="F41" s="67">
        <v>302</v>
      </c>
      <c r="G41" s="67">
        <v>24.561</v>
      </c>
      <c r="H41" s="67">
        <v>2179</v>
      </c>
      <c r="I41" s="65">
        <v>9.5660000000000007</v>
      </c>
      <c r="J41" s="65"/>
      <c r="K41" s="65"/>
      <c r="L41" s="65">
        <v>3.7133999999999999E-3</v>
      </c>
      <c r="M41" s="64">
        <f t="shared" si="0"/>
        <v>3.5673747365008168</v>
      </c>
      <c r="N41" s="64">
        <f t="shared" si="1"/>
        <v>9.7393140911302964</v>
      </c>
      <c r="O41" s="64">
        <f t="shared" si="2"/>
        <v>9.7288750000000022</v>
      </c>
      <c r="P41" s="55">
        <v>10312</v>
      </c>
      <c r="Q41" s="55">
        <v>5299</v>
      </c>
      <c r="R41" s="55">
        <v>93290</v>
      </c>
      <c r="S41" s="64">
        <f t="shared" si="5"/>
        <v>6.1062615243948085E-2</v>
      </c>
      <c r="T41" s="64">
        <f t="shared" si="6"/>
        <v>0.11521248159235487</v>
      </c>
      <c r="V41" s="8" t="s">
        <v>32</v>
      </c>
      <c r="W41" s="77">
        <f>$W$2</f>
        <v>6.15</v>
      </c>
      <c r="X41" s="8" t="s">
        <v>32</v>
      </c>
      <c r="Y41" s="10">
        <f>$W$3</f>
        <v>6.12</v>
      </c>
      <c r="Z41" s="7"/>
    </row>
    <row r="42" spans="1:27" x14ac:dyDescent="0.2">
      <c r="A42" s="67">
        <v>40</v>
      </c>
      <c r="B42" s="68" t="s">
        <v>193</v>
      </c>
      <c r="C42" s="67" t="s">
        <v>51</v>
      </c>
      <c r="D42" s="65">
        <v>0.52</v>
      </c>
      <c r="E42" s="67">
        <v>33</v>
      </c>
      <c r="F42" s="67">
        <v>302.60000000000002</v>
      </c>
      <c r="G42" s="67">
        <v>17.074000000000002</v>
      </c>
      <c r="H42" s="67">
        <v>1499</v>
      </c>
      <c r="I42" s="65">
        <v>9.7319999999999993</v>
      </c>
      <c r="J42" s="65"/>
      <c r="K42" s="65"/>
      <c r="L42" s="65">
        <v>3.7139999999999999E-3</v>
      </c>
      <c r="M42" s="64">
        <f t="shared" si="0"/>
        <v>3.7295281336144903</v>
      </c>
      <c r="N42" s="64">
        <f t="shared" si="1"/>
        <v>9.9024647316362202</v>
      </c>
      <c r="O42" s="64">
        <f t="shared" si="2"/>
        <v>9.894874999999999</v>
      </c>
      <c r="P42" s="55">
        <v>7044</v>
      </c>
      <c r="Q42" s="55">
        <v>5288</v>
      </c>
      <c r="R42" s="55">
        <v>63986</v>
      </c>
      <c r="S42" s="64">
        <f t="shared" si="5"/>
        <v>4.3744816165755325E-2</v>
      </c>
      <c r="T42" s="64">
        <f t="shared" si="6"/>
        <v>8.4124646472606396E-2</v>
      </c>
      <c r="V42" s="92" t="s">
        <v>33</v>
      </c>
      <c r="W42" s="93">
        <f>W41-W39</f>
        <v>0.16287500000000055</v>
      </c>
      <c r="X42" s="92" t="s">
        <v>89</v>
      </c>
      <c r="Y42" s="94">
        <f xml:space="preserve"> -(Y41-Y39)</f>
        <v>-8.3208333333333329E-2</v>
      </c>
      <c r="Z42" s="95" t="s">
        <v>35</v>
      </c>
    </row>
    <row r="43" spans="1:27" x14ac:dyDescent="0.2">
      <c r="A43" s="67">
        <v>41</v>
      </c>
      <c r="B43" s="68" t="s">
        <v>196</v>
      </c>
      <c r="C43" s="67" t="s">
        <v>52</v>
      </c>
      <c r="D43" s="65">
        <v>0.5</v>
      </c>
      <c r="E43" s="67">
        <v>33</v>
      </c>
      <c r="F43" s="67">
        <v>302.2</v>
      </c>
      <c r="G43" s="67">
        <v>19.318999999999999</v>
      </c>
      <c r="H43" s="67">
        <v>1699</v>
      </c>
      <c r="I43" s="65">
        <v>11.166</v>
      </c>
      <c r="J43" s="65"/>
      <c r="K43" s="65"/>
      <c r="L43" s="65">
        <v>3.7193E-3</v>
      </c>
      <c r="M43" s="64">
        <f t="shared" si="0"/>
        <v>5.1618831414519395</v>
      </c>
      <c r="N43" s="64">
        <f t="shared" si="1"/>
        <v>11.34362872277187</v>
      </c>
      <c r="O43" s="64">
        <f t="shared" si="2"/>
        <v>11.328875</v>
      </c>
      <c r="P43" s="55">
        <v>7976</v>
      </c>
      <c r="Q43" s="55">
        <v>5294</v>
      </c>
      <c r="R43" s="55">
        <v>73196</v>
      </c>
      <c r="S43" s="64">
        <f t="shared" si="5"/>
        <v>4.9187654328127536E-2</v>
      </c>
      <c r="T43" s="64">
        <f t="shared" si="6"/>
        <v>9.8375308656255073E-2</v>
      </c>
      <c r="U43" s="2"/>
      <c r="V43" s="2"/>
      <c r="W43" s="2"/>
      <c r="X43" s="2"/>
      <c r="Y43" s="2"/>
      <c r="Z43" s="2"/>
      <c r="AA43" s="2"/>
    </row>
    <row r="44" spans="1:27" x14ac:dyDescent="0.2">
      <c r="A44" s="67">
        <v>42</v>
      </c>
      <c r="B44" s="68" t="s">
        <v>196</v>
      </c>
      <c r="C44" s="67" t="s">
        <v>53</v>
      </c>
      <c r="D44" s="65">
        <v>0.48</v>
      </c>
      <c r="E44" s="67">
        <v>33</v>
      </c>
      <c r="F44" s="67">
        <v>302.2</v>
      </c>
      <c r="G44" s="67">
        <v>19.440999999999999</v>
      </c>
      <c r="H44" s="67">
        <v>1722</v>
      </c>
      <c r="I44" s="65">
        <v>11.47</v>
      </c>
      <c r="J44" s="65"/>
      <c r="K44" s="65"/>
      <c r="L44" s="65">
        <v>3.7204E-3</v>
      </c>
      <c r="M44" s="64">
        <f t="shared" si="0"/>
        <v>5.4591643694936742</v>
      </c>
      <c r="N44" s="64">
        <f t="shared" si="1"/>
        <v>11.64273823036606</v>
      </c>
      <c r="O44" s="64">
        <f t="shared" si="2"/>
        <v>11.632875000000002</v>
      </c>
      <c r="P44" s="55">
        <v>8065</v>
      </c>
      <c r="Q44" s="55">
        <v>5289</v>
      </c>
      <c r="R44" s="55">
        <v>72632</v>
      </c>
      <c r="S44" s="64">
        <f t="shared" si="5"/>
        <v>4.8854346974861747E-2</v>
      </c>
      <c r="T44" s="64">
        <f t="shared" si="6"/>
        <v>0.10177988953096198</v>
      </c>
      <c r="U44" s="2"/>
      <c r="V44" s="65"/>
      <c r="W44" s="2"/>
      <c r="X44" s="2"/>
      <c r="Y44" s="2"/>
      <c r="Z44" s="2"/>
      <c r="AA44" s="2"/>
    </row>
    <row r="45" spans="1:27" x14ac:dyDescent="0.2">
      <c r="A45" s="67">
        <v>43</v>
      </c>
      <c r="B45" s="68" t="s">
        <v>199</v>
      </c>
      <c r="C45" s="67" t="s">
        <v>54</v>
      </c>
      <c r="D45" s="65">
        <v>0.55000000000000004</v>
      </c>
      <c r="E45" s="67">
        <v>33</v>
      </c>
      <c r="F45" s="67">
        <v>302.2</v>
      </c>
      <c r="G45" s="67">
        <v>21.327999999999999</v>
      </c>
      <c r="H45" s="67">
        <v>1891</v>
      </c>
      <c r="I45" s="65">
        <v>11.112</v>
      </c>
      <c r="J45" s="65"/>
      <c r="K45" s="65"/>
      <c r="L45" s="65">
        <v>3.7190999999999999E-3</v>
      </c>
      <c r="M45" s="64">
        <f t="shared" si="0"/>
        <v>5.107832009080715</v>
      </c>
      <c r="N45" s="64">
        <f t="shared" si="1"/>
        <v>11.289245175936562</v>
      </c>
      <c r="O45" s="64">
        <f t="shared" si="2"/>
        <v>11.274875000000002</v>
      </c>
      <c r="P45" s="55">
        <v>8918</v>
      </c>
      <c r="Q45" s="55">
        <v>5299</v>
      </c>
      <c r="R45" s="55">
        <v>80368</v>
      </c>
      <c r="S45" s="64">
        <f t="shared" si="5"/>
        <v>5.3426094643060598E-2</v>
      </c>
      <c r="T45" s="64">
        <f t="shared" si="6"/>
        <v>9.7138353896473809E-2</v>
      </c>
      <c r="U45" s="2"/>
      <c r="V45" s="2"/>
      <c r="W45" s="23"/>
      <c r="X45" s="2"/>
      <c r="Y45" s="2"/>
      <c r="Z45" s="2"/>
      <c r="AA45" s="2"/>
    </row>
    <row r="46" spans="1:27" x14ac:dyDescent="0.2">
      <c r="A46" s="55">
        <v>44</v>
      </c>
      <c r="B46" s="55" t="s">
        <v>199</v>
      </c>
      <c r="C46" s="55" t="s">
        <v>55</v>
      </c>
      <c r="D46" s="55">
        <v>0.53</v>
      </c>
      <c r="E46" s="55">
        <v>33</v>
      </c>
      <c r="F46" s="55">
        <v>301.8</v>
      </c>
      <c r="G46" s="55">
        <v>24.533999999999999</v>
      </c>
      <c r="H46" s="55">
        <v>2191</v>
      </c>
      <c r="I46" s="11">
        <v>11.205</v>
      </c>
      <c r="L46" s="11">
        <v>3.7193999999999999E-3</v>
      </c>
      <c r="M46" s="64">
        <f t="shared" si="0"/>
        <v>5.1889087076373297</v>
      </c>
      <c r="N46" s="64">
        <f t="shared" si="1"/>
        <v>11.3708204961893</v>
      </c>
      <c r="O46" s="64">
        <f t="shared" si="2"/>
        <v>11.367875000000002</v>
      </c>
      <c r="P46" s="55">
        <v>10386</v>
      </c>
      <c r="Q46" s="55">
        <v>5299</v>
      </c>
      <c r="R46" s="55">
        <v>92833</v>
      </c>
      <c r="S46" s="64">
        <f t="shared" si="5"/>
        <v>6.0792541732525275E-2</v>
      </c>
      <c r="T46" s="64">
        <f t="shared" si="6"/>
        <v>0.11470290892929297</v>
      </c>
      <c r="U46" s="2"/>
      <c r="V46" s="2"/>
      <c r="W46" s="22"/>
      <c r="X46" s="2"/>
      <c r="Y46" s="2"/>
      <c r="Z46" s="2"/>
      <c r="AA46" s="2"/>
    </row>
    <row r="47" spans="1:27" x14ac:dyDescent="0.2">
      <c r="A47" s="55">
        <v>45</v>
      </c>
      <c r="B47" s="55" t="s">
        <v>202</v>
      </c>
      <c r="C47" s="55" t="s">
        <v>56</v>
      </c>
      <c r="D47" s="55">
        <v>0.59</v>
      </c>
      <c r="E47" s="55">
        <v>33</v>
      </c>
      <c r="F47" s="55">
        <v>302.39999999999998</v>
      </c>
      <c r="G47" s="55">
        <v>23.542999999999999</v>
      </c>
      <c r="H47" s="55">
        <v>2094</v>
      </c>
      <c r="I47" s="11">
        <v>10.305</v>
      </c>
      <c r="L47" s="11">
        <v>3.7161E-3</v>
      </c>
      <c r="M47" s="64">
        <f t="shared" si="0"/>
        <v>4.2970650235123475</v>
      </c>
      <c r="N47" s="64">
        <f t="shared" si="1"/>
        <v>10.473491973406949</v>
      </c>
      <c r="O47" s="64">
        <f t="shared" si="2"/>
        <v>10.467874999999999</v>
      </c>
      <c r="P47" s="55">
        <v>9906</v>
      </c>
      <c r="Q47" s="55">
        <v>5297</v>
      </c>
      <c r="R47" s="55">
        <v>89006</v>
      </c>
      <c r="S47" s="64">
        <f t="shared" si="5"/>
        <v>5.8530897688290916E-2</v>
      </c>
      <c r="T47" s="64">
        <f t="shared" si="6"/>
        <v>9.9204911336086304E-2</v>
      </c>
      <c r="U47" s="2"/>
      <c r="V47" s="2"/>
      <c r="W47" s="6"/>
      <c r="X47" s="2"/>
      <c r="Y47" s="53"/>
      <c r="Z47" s="6"/>
      <c r="AA47" s="2"/>
    </row>
    <row r="48" spans="1:27" x14ac:dyDescent="0.2">
      <c r="A48" s="55">
        <v>46</v>
      </c>
      <c r="B48" s="55" t="s">
        <v>202</v>
      </c>
      <c r="C48" s="55" t="s">
        <v>57</v>
      </c>
      <c r="D48" s="55">
        <v>0.54</v>
      </c>
      <c r="E48" s="55">
        <v>33</v>
      </c>
      <c r="F48" s="55">
        <v>301.8</v>
      </c>
      <c r="G48" s="55">
        <v>26.1</v>
      </c>
      <c r="H48" s="55">
        <v>2338</v>
      </c>
      <c r="I48" s="11">
        <v>10.573</v>
      </c>
      <c r="L48" s="11">
        <v>3.7171000000000001E-3</v>
      </c>
      <c r="M48" s="64">
        <f t="shared" si="0"/>
        <v>4.56732068536847</v>
      </c>
      <c r="N48" s="64">
        <f t="shared" si="1"/>
        <v>10.745409707583487</v>
      </c>
      <c r="O48" s="64">
        <f t="shared" si="2"/>
        <v>10.735875</v>
      </c>
      <c r="P48" s="55">
        <v>11083</v>
      </c>
      <c r="Q48" s="55">
        <v>5299</v>
      </c>
      <c r="R48" s="55">
        <v>98694</v>
      </c>
      <c r="S48" s="64">
        <f t="shared" si="5"/>
        <v>6.4256219742260728E-2</v>
      </c>
      <c r="T48" s="64">
        <f t="shared" si="6"/>
        <v>0.11899299952270505</v>
      </c>
      <c r="U48" s="2"/>
      <c r="V48" s="2"/>
      <c r="W48" s="6"/>
      <c r="X48" s="2"/>
      <c r="Y48" s="53"/>
      <c r="Z48" s="6"/>
      <c r="AA48" s="2"/>
    </row>
    <row r="49" spans="1:26" x14ac:dyDescent="0.2">
      <c r="A49" s="55">
        <v>47</v>
      </c>
      <c r="B49" s="55" t="s">
        <v>205</v>
      </c>
      <c r="C49" s="55" t="s">
        <v>58</v>
      </c>
      <c r="D49" s="55">
        <v>0.6</v>
      </c>
      <c r="E49" s="55">
        <v>33</v>
      </c>
      <c r="F49" s="55">
        <v>302</v>
      </c>
      <c r="G49" s="55">
        <v>23.347999999999999</v>
      </c>
      <c r="H49" s="55">
        <v>2068</v>
      </c>
      <c r="I49" s="11">
        <v>11.039</v>
      </c>
      <c r="L49" s="11">
        <v>3.7188E-3</v>
      </c>
      <c r="M49" s="64">
        <f t="shared" si="0"/>
        <v>5.0267553105238783</v>
      </c>
      <c r="N49" s="64">
        <f t="shared" si="1"/>
        <v>11.2076698556836</v>
      </c>
      <c r="O49" s="64">
        <f t="shared" si="2"/>
        <v>11.201875000000001</v>
      </c>
      <c r="P49" s="55">
        <v>9766</v>
      </c>
      <c r="Q49" s="55">
        <v>5295</v>
      </c>
      <c r="R49" s="55">
        <v>87978</v>
      </c>
      <c r="S49" s="64">
        <f t="shared" si="5"/>
        <v>5.7923380030210712E-2</v>
      </c>
      <c r="T49" s="64">
        <f t="shared" si="6"/>
        <v>9.6538966717017852E-2</v>
      </c>
    </row>
    <row r="50" spans="1:26" x14ac:dyDescent="0.2">
      <c r="A50" s="55">
        <v>48</v>
      </c>
      <c r="B50" s="55" t="s">
        <v>207</v>
      </c>
      <c r="C50" s="55" t="s">
        <v>59</v>
      </c>
      <c r="D50" s="55">
        <v>0.54</v>
      </c>
      <c r="E50" s="55">
        <v>33</v>
      </c>
      <c r="F50" s="55">
        <v>301.60000000000002</v>
      </c>
      <c r="G50" s="55">
        <v>28.18</v>
      </c>
      <c r="H50" s="55">
        <v>2533</v>
      </c>
      <c r="I50" s="11">
        <v>11.114000000000001</v>
      </c>
      <c r="J50" s="86"/>
      <c r="K50" s="86"/>
      <c r="L50" s="11">
        <v>3.7190999999999999E-3</v>
      </c>
      <c r="M50" s="64">
        <f t="shared" si="0"/>
        <v>5.107832009080715</v>
      </c>
      <c r="N50" s="64">
        <f t="shared" si="1"/>
        <v>11.289245175936562</v>
      </c>
      <c r="O50" s="64">
        <f t="shared" si="2"/>
        <v>11.276875</v>
      </c>
      <c r="P50" s="55">
        <v>11933</v>
      </c>
      <c r="Q50" s="55">
        <v>5304</v>
      </c>
      <c r="R50" s="55">
        <v>105535</v>
      </c>
      <c r="S50" s="64">
        <f t="shared" si="5"/>
        <v>6.8299048826819725E-2</v>
      </c>
      <c r="T50" s="64">
        <f t="shared" si="6"/>
        <v>0.12647972004966615</v>
      </c>
    </row>
    <row r="51" spans="1:26" x14ac:dyDescent="0.2">
      <c r="A51" s="55">
        <v>49</v>
      </c>
      <c r="B51" s="55" t="s">
        <v>209</v>
      </c>
      <c r="C51" s="55" t="s">
        <v>60</v>
      </c>
      <c r="D51" s="55">
        <v>0.57999999999999996</v>
      </c>
      <c r="E51" s="55">
        <v>33</v>
      </c>
      <c r="F51" s="55">
        <v>302.2</v>
      </c>
      <c r="G51" s="55">
        <v>25.012</v>
      </c>
      <c r="H51" s="55">
        <v>2242</v>
      </c>
      <c r="I51" s="11">
        <v>10.773</v>
      </c>
      <c r="J51" s="86"/>
      <c r="K51" s="86"/>
      <c r="L51" s="11">
        <v>3.7177999999999998E-3</v>
      </c>
      <c r="M51" s="64">
        <f t="shared" si="0"/>
        <v>4.7564996486675337</v>
      </c>
      <c r="N51" s="64">
        <f t="shared" si="1"/>
        <v>10.935752121506839</v>
      </c>
      <c r="O51" s="64">
        <f t="shared" si="2"/>
        <v>10.935874999999999</v>
      </c>
      <c r="P51" s="55">
        <v>10558</v>
      </c>
      <c r="Q51" s="55">
        <v>5300</v>
      </c>
      <c r="R51" s="55">
        <v>93667</v>
      </c>
      <c r="S51" s="64">
        <f t="shared" si="5"/>
        <v>6.1285411116609796E-2</v>
      </c>
      <c r="T51" s="64">
        <f t="shared" si="6"/>
        <v>0.10566450192518931</v>
      </c>
    </row>
    <row r="52" spans="1:26" x14ac:dyDescent="0.2">
      <c r="A52" s="67">
        <v>50</v>
      </c>
      <c r="B52" s="68" t="s">
        <v>211</v>
      </c>
      <c r="C52" s="67" t="s">
        <v>61</v>
      </c>
      <c r="D52" s="65">
        <v>0.57999999999999996</v>
      </c>
      <c r="E52" s="67">
        <v>33</v>
      </c>
      <c r="F52" s="67">
        <v>302</v>
      </c>
      <c r="G52" s="67">
        <v>24.012</v>
      </c>
      <c r="H52" s="67">
        <v>2144</v>
      </c>
      <c r="I52" s="65">
        <v>10.141</v>
      </c>
      <c r="J52" s="65"/>
      <c r="K52" s="65"/>
      <c r="L52" s="65">
        <v>3.7155000000000001E-3</v>
      </c>
      <c r="M52" s="64">
        <f t="shared" si="0"/>
        <v>4.134911626398674</v>
      </c>
      <c r="N52" s="64">
        <f t="shared" si="1"/>
        <v>10.310341332901027</v>
      </c>
      <c r="O52" s="64">
        <f t="shared" si="2"/>
        <v>10.303875000000001</v>
      </c>
      <c r="P52" s="55">
        <v>10122</v>
      </c>
      <c r="Q52" s="55">
        <v>5303</v>
      </c>
      <c r="R52" s="55">
        <v>90211</v>
      </c>
      <c r="S52" s="64">
        <f t="shared" si="5"/>
        <v>5.9243017122130058E-2</v>
      </c>
      <c r="T52" s="64">
        <f t="shared" si="6"/>
        <v>0.10214313296918977</v>
      </c>
    </row>
    <row r="53" spans="1:26" x14ac:dyDescent="0.2">
      <c r="A53" s="67">
        <v>51</v>
      </c>
      <c r="B53" s="68" t="s">
        <v>213</v>
      </c>
      <c r="C53" s="67" t="s">
        <v>62</v>
      </c>
      <c r="D53" s="65">
        <v>0.56999999999999995</v>
      </c>
      <c r="E53" s="67">
        <v>33</v>
      </c>
      <c r="F53" s="67">
        <v>302</v>
      </c>
      <c r="G53" s="67">
        <v>29.922999999999998</v>
      </c>
      <c r="H53" s="67">
        <v>2696</v>
      </c>
      <c r="I53" s="65">
        <v>11.542999999999999</v>
      </c>
      <c r="J53" s="65"/>
      <c r="K53" s="65"/>
      <c r="L53" s="65">
        <v>3.7207E-3</v>
      </c>
      <c r="M53" s="64">
        <f t="shared" si="0"/>
        <v>5.540241068050511</v>
      </c>
      <c r="N53" s="64">
        <f t="shared" si="1"/>
        <v>11.724313550619023</v>
      </c>
      <c r="O53" s="64">
        <f t="shared" si="2"/>
        <v>11.705874999999999</v>
      </c>
      <c r="P53" s="55">
        <v>12741</v>
      </c>
      <c r="Q53" s="55">
        <v>5304</v>
      </c>
      <c r="R53" s="55">
        <v>112476</v>
      </c>
      <c r="S53" s="64">
        <f t="shared" si="5"/>
        <v>7.2400974959830097E-2</v>
      </c>
      <c r="T53" s="64">
        <f t="shared" si="6"/>
        <v>0.12701925431549141</v>
      </c>
    </row>
    <row r="54" spans="1:26" x14ac:dyDescent="0.2">
      <c r="A54" s="67">
        <v>52</v>
      </c>
      <c r="B54" s="68" t="s">
        <v>215</v>
      </c>
      <c r="C54" s="67" t="s">
        <v>63</v>
      </c>
      <c r="D54" s="65">
        <v>0.59</v>
      </c>
      <c r="E54" s="67">
        <v>33</v>
      </c>
      <c r="F54" s="67">
        <v>301.8</v>
      </c>
      <c r="G54" s="67">
        <v>29.76</v>
      </c>
      <c r="H54" s="67">
        <v>2676</v>
      </c>
      <c r="I54" s="65">
        <v>11.51</v>
      </c>
      <c r="J54" s="65"/>
      <c r="K54" s="65"/>
      <c r="L54" s="65">
        <v>3.7204999999999998E-3</v>
      </c>
      <c r="M54" s="64">
        <f t="shared" si="0"/>
        <v>5.4861899356790644</v>
      </c>
      <c r="N54" s="64">
        <f t="shared" si="1"/>
        <v>11.669930003783492</v>
      </c>
      <c r="O54" s="64">
        <f t="shared" si="2"/>
        <v>11.672875000000001</v>
      </c>
      <c r="P54" s="55">
        <v>12612</v>
      </c>
      <c r="Q54" s="55">
        <v>5303</v>
      </c>
      <c r="R54" s="55">
        <v>111842</v>
      </c>
      <c r="S54" s="64">
        <f t="shared" si="5"/>
        <v>7.2026299672648342E-2</v>
      </c>
      <c r="T54" s="64">
        <f t="shared" si="6"/>
        <v>0.12207847402143787</v>
      </c>
    </row>
    <row r="55" spans="1:26" x14ac:dyDescent="0.2">
      <c r="A55" s="56">
        <v>53</v>
      </c>
      <c r="B55" s="56" t="s">
        <v>17</v>
      </c>
      <c r="C55" s="56" t="s">
        <v>64</v>
      </c>
      <c r="D55" s="56">
        <v>0.47660000000000002</v>
      </c>
      <c r="E55" s="56">
        <v>50</v>
      </c>
      <c r="F55" s="56">
        <v>293.60000000000002</v>
      </c>
      <c r="G55" s="56">
        <v>20.202000000000002</v>
      </c>
      <c r="H55" s="56">
        <v>1697</v>
      </c>
      <c r="I55" s="44">
        <v>5.9459999999999997</v>
      </c>
      <c r="J55" s="44">
        <f>I55</f>
        <v>5.9459999999999997</v>
      </c>
      <c r="K55" s="44"/>
      <c r="L55" s="44">
        <v>3.7001E-3</v>
      </c>
      <c r="M55" s="57">
        <f t="shared" si="0"/>
        <v>-2.7025566185612249E-2</v>
      </c>
      <c r="N55" s="57">
        <f t="shared" si="1"/>
        <v>6.1228082265823467</v>
      </c>
      <c r="O55" s="57">
        <f t="shared" si="2"/>
        <v>6.1088750000000003</v>
      </c>
      <c r="P55" s="56">
        <v>12530</v>
      </c>
      <c r="Q55" s="56">
        <v>5164</v>
      </c>
      <c r="R55" s="56">
        <v>119508</v>
      </c>
      <c r="S55" s="57">
        <f t="shared" si="5"/>
        <v>7.6556679406931227E-2</v>
      </c>
      <c r="T55" s="57">
        <f t="shared" si="6"/>
        <v>0.16063088419414862</v>
      </c>
    </row>
    <row r="56" spans="1:26" x14ac:dyDescent="0.2">
      <c r="A56" s="58">
        <v>54</v>
      </c>
      <c r="B56" s="58" t="s">
        <v>17</v>
      </c>
      <c r="C56" s="58" t="s">
        <v>14</v>
      </c>
      <c r="D56" s="58">
        <v>0.62290000000000001</v>
      </c>
      <c r="E56" s="58">
        <v>50</v>
      </c>
      <c r="F56" s="58">
        <v>293.60000000000002</v>
      </c>
      <c r="G56" s="58">
        <v>26.579000000000001</v>
      </c>
      <c r="H56" s="58">
        <v>2247</v>
      </c>
      <c r="I56" s="43">
        <v>5.9909999999999997</v>
      </c>
      <c r="J56" s="43">
        <f>I56</f>
        <v>5.9909999999999997</v>
      </c>
      <c r="K56" s="43"/>
      <c r="L56" s="43">
        <v>3.7001999999999998E-3</v>
      </c>
      <c r="M56" s="59">
        <f t="shared" si="0"/>
        <v>0</v>
      </c>
      <c r="N56" s="59">
        <f t="shared" si="1"/>
        <v>6.15</v>
      </c>
      <c r="O56" s="59">
        <f t="shared" si="2"/>
        <v>6.1538750000000002</v>
      </c>
      <c r="P56" s="58">
        <v>16612</v>
      </c>
      <c r="Q56" s="58">
        <v>5166</v>
      </c>
      <c r="R56" s="58">
        <v>156836</v>
      </c>
      <c r="S56" s="59">
        <f t="shared" si="5"/>
        <v>9.8616425652862813E-2</v>
      </c>
      <c r="T56" s="59">
        <f t="shared" si="6"/>
        <v>0.15831823029838307</v>
      </c>
    </row>
    <row r="57" spans="1:26" x14ac:dyDescent="0.2">
      <c r="A57" s="56">
        <v>55</v>
      </c>
      <c r="B57" s="56" t="s">
        <v>17</v>
      </c>
      <c r="C57" s="56" t="s">
        <v>15</v>
      </c>
      <c r="D57" s="56">
        <v>0.56040000000000001</v>
      </c>
      <c r="E57" s="56">
        <v>50</v>
      </c>
      <c r="F57" s="56">
        <v>293.89999999999998</v>
      </c>
      <c r="G57" s="56">
        <v>23.972000000000001</v>
      </c>
      <c r="H57" s="56">
        <v>2018</v>
      </c>
      <c r="I57" s="44">
        <v>5.8170000000000002</v>
      </c>
      <c r="J57" s="44">
        <f>I57</f>
        <v>5.8170000000000002</v>
      </c>
      <c r="K57" s="44"/>
      <c r="L57" s="44">
        <v>3.6995999999999999E-3</v>
      </c>
      <c r="M57" s="57">
        <f t="shared" si="0"/>
        <v>-0.16215339711367349</v>
      </c>
      <c r="N57" s="57">
        <f t="shared" si="1"/>
        <v>5.9868493594940775</v>
      </c>
      <c r="O57" s="57">
        <f t="shared" si="2"/>
        <v>5.9798750000000007</v>
      </c>
      <c r="P57" s="56">
        <v>14891</v>
      </c>
      <c r="Q57" s="56">
        <v>5158</v>
      </c>
      <c r="R57" s="56">
        <v>141604</v>
      </c>
      <c r="S57" s="57">
        <f t="shared" si="5"/>
        <v>8.9614763232748432E-2</v>
      </c>
      <c r="T57" s="57">
        <f t="shared" si="6"/>
        <v>0.15991213995850898</v>
      </c>
      <c r="V57" s="2"/>
      <c r="W57" s="6"/>
      <c r="X57" s="2"/>
      <c r="Y57" s="53"/>
      <c r="Z57" s="6"/>
    </row>
    <row r="58" spans="1:26" x14ac:dyDescent="0.2">
      <c r="A58" s="58">
        <v>56</v>
      </c>
      <c r="B58" s="58" t="s">
        <v>17</v>
      </c>
      <c r="C58" s="58" t="s">
        <v>16</v>
      </c>
      <c r="D58" s="58">
        <v>0.41710000000000003</v>
      </c>
      <c r="E58" s="58">
        <v>50</v>
      </c>
      <c r="F58" s="58">
        <v>293.60000000000002</v>
      </c>
      <c r="G58" s="58">
        <v>17.34</v>
      </c>
      <c r="H58" s="58">
        <v>1444</v>
      </c>
      <c r="I58" s="43">
        <v>5.6539999999999999</v>
      </c>
      <c r="J58" s="43">
        <f>I58</f>
        <v>5.6539999999999999</v>
      </c>
      <c r="K58" s="43"/>
      <c r="L58" s="43">
        <v>3.699E-3</v>
      </c>
      <c r="M58" s="59">
        <f t="shared" si="0"/>
        <v>-0.32430679422723596</v>
      </c>
      <c r="N58" s="59">
        <f t="shared" si="1"/>
        <v>5.8236987189882665</v>
      </c>
      <c r="O58" s="59">
        <f t="shared" si="2"/>
        <v>5.8168750000000005</v>
      </c>
      <c r="P58" s="58">
        <v>10735</v>
      </c>
      <c r="Q58" s="58">
        <v>5154</v>
      </c>
      <c r="R58" s="58">
        <v>104014</v>
      </c>
      <c r="S58" s="59">
        <f t="shared" si="5"/>
        <v>6.7400182719874219E-2</v>
      </c>
      <c r="T58" s="59">
        <f t="shared" si="6"/>
        <v>0.16159238244995017</v>
      </c>
      <c r="V58" s="2"/>
      <c r="W58" s="6"/>
      <c r="X58" s="2"/>
      <c r="Y58" s="53"/>
      <c r="Z58" s="6"/>
    </row>
    <row r="59" spans="1:26" x14ac:dyDescent="0.2">
      <c r="A59" s="67">
        <v>57</v>
      </c>
      <c r="B59" s="68" t="s">
        <v>221</v>
      </c>
      <c r="C59" s="67" t="s">
        <v>18</v>
      </c>
      <c r="D59" s="65">
        <v>0.61</v>
      </c>
      <c r="E59" s="67">
        <v>33</v>
      </c>
      <c r="F59" s="67">
        <v>301.60000000000002</v>
      </c>
      <c r="G59" s="67">
        <v>27.055</v>
      </c>
      <c r="H59" s="67">
        <v>2377</v>
      </c>
      <c r="I59" s="65">
        <v>10.09</v>
      </c>
      <c r="J59" s="65"/>
      <c r="K59" s="65"/>
      <c r="L59" s="65">
        <v>3.7152999999999999E-3</v>
      </c>
      <c r="M59" s="64">
        <f t="shared" si="0"/>
        <v>4.0808604940274495</v>
      </c>
      <c r="N59" s="64">
        <f t="shared" si="1"/>
        <v>10.255957786065718</v>
      </c>
      <c r="O59" s="64">
        <f t="shared" si="2"/>
        <v>10.252875</v>
      </c>
      <c r="P59" s="55">
        <v>11287</v>
      </c>
      <c r="Q59" s="55">
        <v>5293</v>
      </c>
      <c r="R59" s="55">
        <v>103393</v>
      </c>
      <c r="S59" s="64">
        <f t="shared" si="5"/>
        <v>6.7033190048991137E-2</v>
      </c>
      <c r="T59" s="64">
        <f t="shared" si="6"/>
        <v>0.10989047549014941</v>
      </c>
      <c r="V59" s="2"/>
      <c r="W59" s="6"/>
      <c r="X59" s="2"/>
      <c r="Y59" s="53"/>
      <c r="Z59" s="6"/>
    </row>
    <row r="60" spans="1:26" x14ac:dyDescent="0.2">
      <c r="A60" s="67">
        <v>58</v>
      </c>
      <c r="B60" s="68" t="s">
        <v>223</v>
      </c>
      <c r="C60" s="67" t="s">
        <v>19</v>
      </c>
      <c r="D60" s="65">
        <v>0.48</v>
      </c>
      <c r="E60" s="67">
        <v>33</v>
      </c>
      <c r="F60" s="67">
        <v>302.2</v>
      </c>
      <c r="G60" s="67">
        <v>24.373999999999999</v>
      </c>
      <c r="H60" s="67">
        <v>2172</v>
      </c>
      <c r="I60" s="65">
        <v>10.449</v>
      </c>
      <c r="J60" s="65"/>
      <c r="K60" s="65"/>
      <c r="L60" s="65">
        <v>3.7166E-3</v>
      </c>
      <c r="M60" s="64">
        <f t="shared" si="0"/>
        <v>4.4321928544404088</v>
      </c>
      <c r="N60" s="64">
        <f t="shared" si="1"/>
        <v>10.609450840495217</v>
      </c>
      <c r="O60" s="64">
        <f t="shared" si="2"/>
        <v>10.611875000000001</v>
      </c>
      <c r="P60" s="55">
        <v>10204</v>
      </c>
      <c r="Q60" s="55">
        <v>5288</v>
      </c>
      <c r="R60" s="55">
        <v>91231</v>
      </c>
      <c r="S60" s="64">
        <f t="shared" si="5"/>
        <v>5.9845807016334143E-2</v>
      </c>
      <c r="T60" s="64">
        <f t="shared" si="6"/>
        <v>0.1246787646173628</v>
      </c>
      <c r="V60" s="2"/>
      <c r="W60" s="6"/>
      <c r="X60" s="2"/>
      <c r="Y60" s="53"/>
      <c r="Z60" s="6"/>
    </row>
    <row r="61" spans="1:26" x14ac:dyDescent="0.2">
      <c r="A61" s="67">
        <v>59</v>
      </c>
      <c r="B61" s="68" t="s">
        <v>225</v>
      </c>
      <c r="C61" s="67" t="s">
        <v>20</v>
      </c>
      <c r="D61" s="65">
        <v>0.47</v>
      </c>
      <c r="E61" s="67">
        <v>33</v>
      </c>
      <c r="F61" s="67">
        <v>302.2</v>
      </c>
      <c r="G61" s="67">
        <v>22.100999999999999</v>
      </c>
      <c r="H61" s="67">
        <v>1962</v>
      </c>
      <c r="I61" s="65">
        <v>11.156000000000001</v>
      </c>
      <c r="J61" s="65"/>
      <c r="K61" s="65"/>
      <c r="L61" s="65">
        <v>3.7192000000000002E-3</v>
      </c>
      <c r="M61" s="64">
        <f t="shared" si="0"/>
        <v>5.1348575752663272</v>
      </c>
      <c r="N61" s="64">
        <f t="shared" si="1"/>
        <v>11.316436949354216</v>
      </c>
      <c r="O61" s="64">
        <f t="shared" si="2"/>
        <v>11.318875000000002</v>
      </c>
      <c r="P61" s="55">
        <v>9177</v>
      </c>
      <c r="Q61" s="55">
        <v>5301</v>
      </c>
      <c r="R61" s="55">
        <v>82477</v>
      </c>
      <c r="S61" s="64">
        <f t="shared" si="5"/>
        <v>5.4672451394900227E-2</v>
      </c>
      <c r="T61" s="64">
        <f t="shared" si="6"/>
        <v>0.11632436467000049</v>
      </c>
      <c r="V61" s="2"/>
      <c r="W61" s="6"/>
      <c r="X61" s="2"/>
      <c r="Y61" s="53"/>
      <c r="Z61" s="6"/>
    </row>
    <row r="62" spans="1:26" x14ac:dyDescent="0.2">
      <c r="A62" s="67">
        <v>60</v>
      </c>
      <c r="B62" s="68" t="s">
        <v>227</v>
      </c>
      <c r="C62" s="67" t="s">
        <v>21</v>
      </c>
      <c r="D62" s="65">
        <v>0.52</v>
      </c>
      <c r="E62" s="67">
        <v>33</v>
      </c>
      <c r="F62" s="67">
        <v>302</v>
      </c>
      <c r="G62" s="67">
        <v>30.859000000000002</v>
      </c>
      <c r="H62" s="67">
        <v>2758</v>
      </c>
      <c r="I62" s="65">
        <v>10.914999999999999</v>
      </c>
      <c r="J62" s="65"/>
      <c r="K62" s="65"/>
      <c r="L62" s="65">
        <v>3.7182999999999999E-3</v>
      </c>
      <c r="M62" s="64">
        <f t="shared" si="0"/>
        <v>4.891627479595817</v>
      </c>
      <c r="N62" s="64">
        <f t="shared" si="1"/>
        <v>11.071710988595331</v>
      </c>
      <c r="O62" s="64">
        <f t="shared" si="2"/>
        <v>11.077874999999999</v>
      </c>
      <c r="P62" s="55">
        <v>12979</v>
      </c>
      <c r="Q62" s="55">
        <v>5305</v>
      </c>
      <c r="R62" s="55">
        <v>115887</v>
      </c>
      <c r="S62" s="64">
        <f t="shared" si="5"/>
        <v>7.4416775282506703E-2</v>
      </c>
      <c r="T62" s="64">
        <f t="shared" si="6"/>
        <v>0.1431091832355898</v>
      </c>
      <c r="V62" s="2"/>
      <c r="W62" s="6"/>
      <c r="X62" s="2"/>
      <c r="Y62" s="53"/>
      <c r="Z62" s="6"/>
    </row>
    <row r="63" spans="1:26" x14ac:dyDescent="0.2">
      <c r="A63" s="67">
        <v>61</v>
      </c>
      <c r="B63" s="68" t="s">
        <v>229</v>
      </c>
      <c r="C63" s="67" t="s">
        <v>22</v>
      </c>
      <c r="D63" s="65">
        <v>0.45</v>
      </c>
      <c r="E63" s="67">
        <v>33</v>
      </c>
      <c r="F63" s="67">
        <v>302</v>
      </c>
      <c r="G63" s="67">
        <v>21.038</v>
      </c>
      <c r="H63" s="67">
        <v>1866</v>
      </c>
      <c r="I63" s="65">
        <v>10.65</v>
      </c>
      <c r="J63" s="65"/>
      <c r="K63" s="65"/>
      <c r="L63" s="65">
        <v>3.7174E-3</v>
      </c>
      <c r="M63" s="64">
        <f t="shared" si="0"/>
        <v>4.6483973839253068</v>
      </c>
      <c r="N63" s="64">
        <f t="shared" si="1"/>
        <v>10.826985027836448</v>
      </c>
      <c r="O63" s="64">
        <f t="shared" si="2"/>
        <v>10.812875000000002</v>
      </c>
      <c r="P63" s="55">
        <v>8729</v>
      </c>
      <c r="Q63" s="55">
        <v>5299</v>
      </c>
      <c r="R63" s="55">
        <v>78656</v>
      </c>
      <c r="S63" s="64">
        <f t="shared" si="5"/>
        <v>5.2414353173572951E-2</v>
      </c>
      <c r="T63" s="64">
        <f t="shared" si="6"/>
        <v>0.11647634038571766</v>
      </c>
      <c r="V63" s="2"/>
      <c r="W63" s="6"/>
      <c r="X63" s="2"/>
      <c r="Y63" s="53"/>
      <c r="Z63" s="6"/>
    </row>
    <row r="64" spans="1:26" x14ac:dyDescent="0.2">
      <c r="A64" s="67">
        <v>62</v>
      </c>
      <c r="B64" s="68" t="s">
        <v>231</v>
      </c>
      <c r="C64" s="67" t="s">
        <v>92</v>
      </c>
      <c r="D64" s="65">
        <v>0.56999999999999995</v>
      </c>
      <c r="E64" s="67">
        <v>33</v>
      </c>
      <c r="F64" s="67">
        <v>302.39999999999998</v>
      </c>
      <c r="G64" s="67">
        <v>21.946999999999999</v>
      </c>
      <c r="H64" s="67">
        <v>1948</v>
      </c>
      <c r="I64" s="65">
        <v>10.295999999999999</v>
      </c>
      <c r="J64" s="65"/>
      <c r="K64" s="65"/>
      <c r="L64" s="65">
        <v>3.7161E-3</v>
      </c>
      <c r="M64" s="64">
        <f t="shared" si="0"/>
        <v>4.2970650235123475</v>
      </c>
      <c r="N64" s="64">
        <f t="shared" si="1"/>
        <v>10.473491973406949</v>
      </c>
      <c r="O64" s="64">
        <f t="shared" si="2"/>
        <v>10.458874999999999</v>
      </c>
      <c r="P64" s="55">
        <v>9115</v>
      </c>
      <c r="Q64" s="55">
        <v>5307</v>
      </c>
      <c r="R64" s="55">
        <v>81707</v>
      </c>
      <c r="S64" s="64">
        <f t="shared" si="5"/>
        <v>5.4217404121824596E-2</v>
      </c>
      <c r="T64" s="64">
        <f t="shared" si="6"/>
        <v>9.5118252845306311E-2</v>
      </c>
      <c r="V64" s="2"/>
      <c r="W64" s="6"/>
      <c r="X64" s="2"/>
      <c r="Y64" s="53"/>
      <c r="Z64" s="6"/>
    </row>
    <row r="65" spans="1:26" x14ac:dyDescent="0.2">
      <c r="A65" s="55">
        <v>63</v>
      </c>
      <c r="B65" s="55" t="s">
        <v>233</v>
      </c>
      <c r="C65" s="55" t="s">
        <v>93</v>
      </c>
      <c r="D65" s="55">
        <v>0.48</v>
      </c>
      <c r="E65" s="55">
        <v>33</v>
      </c>
      <c r="F65" s="55">
        <v>302.2</v>
      </c>
      <c r="G65" s="55">
        <v>21.814</v>
      </c>
      <c r="H65" s="55">
        <v>1938</v>
      </c>
      <c r="I65" s="11">
        <v>10.605</v>
      </c>
      <c r="L65" s="11">
        <v>3.7171999999999999E-3</v>
      </c>
      <c r="M65" s="64">
        <f t="shared" si="0"/>
        <v>4.5943462515540823</v>
      </c>
      <c r="N65" s="64">
        <f t="shared" si="1"/>
        <v>10.772601481001141</v>
      </c>
      <c r="O65" s="64">
        <f t="shared" si="2"/>
        <v>10.767875</v>
      </c>
      <c r="P65" s="55">
        <v>9076</v>
      </c>
      <c r="Q65" s="55">
        <v>5302</v>
      </c>
      <c r="R65" s="55">
        <v>81372</v>
      </c>
      <c r="S65" s="64">
        <f t="shared" si="5"/>
        <v>5.4019429009512468E-2</v>
      </c>
      <c r="T65" s="64">
        <f t="shared" si="6"/>
        <v>0.11254047710315097</v>
      </c>
      <c r="V65" s="2"/>
      <c r="W65" s="6"/>
      <c r="X65" s="2"/>
      <c r="Y65" s="53"/>
      <c r="Z65" s="6"/>
    </row>
    <row r="66" spans="1:26" x14ac:dyDescent="0.2">
      <c r="A66" s="55">
        <v>64</v>
      </c>
      <c r="B66" s="55" t="s">
        <v>235</v>
      </c>
      <c r="C66" s="55" t="s">
        <v>94</v>
      </c>
      <c r="D66" s="55">
        <v>0.51</v>
      </c>
      <c r="E66" s="55">
        <v>33</v>
      </c>
      <c r="F66" s="55">
        <v>302.2</v>
      </c>
      <c r="G66" s="55">
        <v>20.279</v>
      </c>
      <c r="H66" s="55">
        <v>1784</v>
      </c>
      <c r="I66" s="11">
        <v>10.631</v>
      </c>
      <c r="L66" s="11">
        <v>3.7173000000000002E-3</v>
      </c>
      <c r="M66" s="64">
        <f t="shared" si="0"/>
        <v>4.6213718177396945</v>
      </c>
      <c r="N66" s="64">
        <f t="shared" si="1"/>
        <v>10.799793254418795</v>
      </c>
      <c r="O66" s="64">
        <f t="shared" si="2"/>
        <v>10.793875</v>
      </c>
      <c r="P66" s="55">
        <v>8387</v>
      </c>
      <c r="Q66" s="55">
        <v>5297</v>
      </c>
      <c r="R66" s="55">
        <v>76285</v>
      </c>
      <c r="S66" s="64">
        <f t="shared" si="5"/>
        <v>5.1013162154790702E-2</v>
      </c>
      <c r="T66" s="64">
        <f t="shared" si="6"/>
        <v>0.10002580814664844</v>
      </c>
      <c r="V66" s="2"/>
      <c r="W66" s="6"/>
      <c r="X66" s="2"/>
      <c r="Y66" s="53"/>
      <c r="Z66" s="6"/>
    </row>
    <row r="67" spans="1:26" x14ac:dyDescent="0.2">
      <c r="A67" s="55">
        <v>65</v>
      </c>
      <c r="B67" s="55" t="s">
        <v>237</v>
      </c>
      <c r="C67" s="55" t="s">
        <v>95</v>
      </c>
      <c r="D67" s="55">
        <v>0.54</v>
      </c>
      <c r="E67" s="55">
        <v>33</v>
      </c>
      <c r="F67" s="55">
        <v>302.39999999999998</v>
      </c>
      <c r="G67" s="55">
        <v>20.024000000000001</v>
      </c>
      <c r="H67" s="55">
        <v>1765</v>
      </c>
      <c r="I67" s="11">
        <v>10.225</v>
      </c>
      <c r="L67" s="11">
        <v>3.7158E-3</v>
      </c>
      <c r="M67" s="64">
        <f t="shared" si="0"/>
        <v>4.2159883249555108</v>
      </c>
      <c r="N67" s="64">
        <f t="shared" si="1"/>
        <v>10.391916653153988</v>
      </c>
      <c r="O67" s="64">
        <f t="shared" si="2"/>
        <v>10.387875000000001</v>
      </c>
      <c r="P67" s="55">
        <v>8239</v>
      </c>
      <c r="Q67" s="55">
        <v>5304</v>
      </c>
      <c r="R67" s="55">
        <v>74516</v>
      </c>
      <c r="S67" s="64">
        <f t="shared" si="5"/>
        <v>4.996773536768577E-2</v>
      </c>
      <c r="T67" s="64">
        <f t="shared" si="6"/>
        <v>9.2532843273492163E-2</v>
      </c>
      <c r="V67" s="2"/>
      <c r="W67" s="6"/>
      <c r="X67" s="2"/>
      <c r="Y67" s="53"/>
      <c r="Z67" s="6"/>
    </row>
    <row r="68" spans="1:26" x14ac:dyDescent="0.2">
      <c r="A68" s="55">
        <v>66</v>
      </c>
      <c r="B68" s="55" t="s">
        <v>239</v>
      </c>
      <c r="C68" s="55" t="s">
        <v>96</v>
      </c>
      <c r="D68" s="55">
        <v>0.53</v>
      </c>
      <c r="E68" s="55">
        <v>33</v>
      </c>
      <c r="F68" s="55">
        <v>302.39999999999998</v>
      </c>
      <c r="G68" s="55">
        <v>23.856999999999999</v>
      </c>
      <c r="H68" s="55">
        <v>2112</v>
      </c>
      <c r="I68" s="11">
        <v>10.755000000000001</v>
      </c>
      <c r="L68" s="11">
        <v>3.7177999999999998E-3</v>
      </c>
      <c r="M68" s="64">
        <f t="shared" si="0"/>
        <v>4.7564996486675337</v>
      </c>
      <c r="N68" s="64">
        <f t="shared" si="1"/>
        <v>10.935752121506839</v>
      </c>
      <c r="O68" s="64">
        <f t="shared" si="2"/>
        <v>10.917875000000002</v>
      </c>
      <c r="P68" s="55">
        <v>9846</v>
      </c>
      <c r="Q68" s="55">
        <v>5300</v>
      </c>
      <c r="R68" s="55">
        <v>88752</v>
      </c>
      <c r="S68" s="64">
        <f t="shared" si="5"/>
        <v>5.8380791185224407E-2</v>
      </c>
      <c r="T68" s="64">
        <f t="shared" si="6"/>
        <v>0.11015243619853661</v>
      </c>
      <c r="V68" s="2"/>
      <c r="W68" s="6"/>
      <c r="X68" s="2"/>
      <c r="Y68" s="53"/>
      <c r="Z68" s="6"/>
    </row>
    <row r="69" spans="1:26" x14ac:dyDescent="0.2">
      <c r="A69" s="55">
        <v>67</v>
      </c>
      <c r="B69" s="55" t="s">
        <v>241</v>
      </c>
      <c r="C69" s="55" t="s">
        <v>97</v>
      </c>
      <c r="D69" s="55">
        <v>0.53</v>
      </c>
      <c r="E69" s="55">
        <v>33</v>
      </c>
      <c r="F69" s="55">
        <v>302.2</v>
      </c>
      <c r="G69" s="55">
        <v>26.408999999999999</v>
      </c>
      <c r="H69" s="55">
        <v>2353</v>
      </c>
      <c r="I69" s="11">
        <v>10.694000000000001</v>
      </c>
      <c r="L69" s="11">
        <v>3.7174999999999999E-3</v>
      </c>
      <c r="M69" s="64">
        <f t="shared" ref="M69:M85" si="8">((L69/$L$2)-1)*1000</f>
        <v>4.675422950110919</v>
      </c>
      <c r="N69" s="64">
        <f t="shared" ref="N69:N85" si="9">M69+$W$2+(M69*$W$2)/1000</f>
        <v>10.854176801254102</v>
      </c>
      <c r="O69" s="64">
        <f t="shared" ref="O69:O87" si="10">I69+$W$42</f>
        <v>10.856875000000002</v>
      </c>
      <c r="P69" s="55">
        <v>11001</v>
      </c>
      <c r="Q69" s="55">
        <v>5298</v>
      </c>
      <c r="R69" s="55">
        <v>98136</v>
      </c>
      <c r="S69" s="64">
        <f t="shared" si="5"/>
        <v>6.3926458211902015E-2</v>
      </c>
      <c r="T69" s="64">
        <f t="shared" si="6"/>
        <v>0.12061595889038115</v>
      </c>
      <c r="V69" s="2"/>
      <c r="W69" s="6"/>
      <c r="X69" s="2"/>
      <c r="Y69" s="53"/>
      <c r="Z69" s="6"/>
    </row>
    <row r="70" spans="1:26" x14ac:dyDescent="0.2">
      <c r="A70" s="55">
        <v>68</v>
      </c>
      <c r="B70" s="55" t="s">
        <v>243</v>
      </c>
      <c r="C70" s="55" t="s">
        <v>98</v>
      </c>
      <c r="D70" s="55">
        <v>0.59</v>
      </c>
      <c r="E70" s="55">
        <v>33</v>
      </c>
      <c r="F70" s="55">
        <v>302.2</v>
      </c>
      <c r="G70" s="55">
        <v>26.574000000000002</v>
      </c>
      <c r="H70" s="55">
        <v>2371</v>
      </c>
      <c r="I70" s="11">
        <v>10.85</v>
      </c>
      <c r="J70" s="86"/>
      <c r="K70" s="86"/>
      <c r="L70" s="11">
        <v>3.7180999999999998E-3</v>
      </c>
      <c r="M70" s="64">
        <f t="shared" si="8"/>
        <v>4.8375763472243705</v>
      </c>
      <c r="N70" s="64">
        <f t="shared" si="9"/>
        <v>11.0173274417598</v>
      </c>
      <c r="O70" s="64">
        <f t="shared" si="10"/>
        <v>11.012875000000001</v>
      </c>
      <c r="P70" s="55">
        <v>11119</v>
      </c>
      <c r="Q70" s="55">
        <v>5302</v>
      </c>
      <c r="R70" s="55">
        <v>99267</v>
      </c>
      <c r="S70" s="64">
        <f t="shared" si="5"/>
        <v>6.4594845829887143E-2</v>
      </c>
      <c r="T70" s="64">
        <f t="shared" si="6"/>
        <v>0.1094827895421816</v>
      </c>
      <c r="V70" s="2"/>
      <c r="W70" s="6"/>
      <c r="X70" s="2"/>
      <c r="Y70" s="53"/>
      <c r="Z70" s="6"/>
    </row>
    <row r="71" spans="1:26" x14ac:dyDescent="0.2">
      <c r="A71" s="55">
        <v>69</v>
      </c>
      <c r="B71" s="55" t="s">
        <v>245</v>
      </c>
      <c r="C71" s="55" t="s">
        <v>99</v>
      </c>
      <c r="D71" s="55">
        <v>0.59</v>
      </c>
      <c r="E71" s="55">
        <v>33</v>
      </c>
      <c r="F71" s="55">
        <v>302.2</v>
      </c>
      <c r="G71" s="55">
        <v>21.382000000000001</v>
      </c>
      <c r="H71" s="55">
        <v>1882</v>
      </c>
      <c r="I71" s="11">
        <v>9.8949999999999996</v>
      </c>
      <c r="J71" s="86"/>
      <c r="K71" s="86"/>
      <c r="L71" s="11">
        <v>3.7146000000000002E-3</v>
      </c>
      <c r="M71" s="64">
        <f t="shared" si="8"/>
        <v>3.8916815307281638</v>
      </c>
      <c r="N71" s="64">
        <f t="shared" si="9"/>
        <v>10.065615372142142</v>
      </c>
      <c r="O71" s="64">
        <f t="shared" si="10"/>
        <v>10.057874999999999</v>
      </c>
      <c r="P71" s="55">
        <v>8781</v>
      </c>
      <c r="Q71" s="55">
        <v>5300</v>
      </c>
      <c r="R71" s="55">
        <v>79889</v>
      </c>
      <c r="S71" s="64">
        <f t="shared" si="5"/>
        <v>5.3143019780978483E-2</v>
      </c>
      <c r="T71" s="64">
        <f t="shared" si="6"/>
        <v>9.0072914883014388E-2</v>
      </c>
      <c r="V71" s="2"/>
      <c r="W71" s="6"/>
      <c r="X71" s="2"/>
      <c r="Y71" s="53"/>
      <c r="Z71" s="6"/>
    </row>
    <row r="72" spans="1:26" x14ac:dyDescent="0.2">
      <c r="A72" s="67">
        <v>70</v>
      </c>
      <c r="B72" s="68" t="s">
        <v>247</v>
      </c>
      <c r="C72" s="67" t="s">
        <v>100</v>
      </c>
      <c r="D72" s="65">
        <v>0.5</v>
      </c>
      <c r="E72" s="67">
        <v>33</v>
      </c>
      <c r="F72" s="67">
        <v>302.2</v>
      </c>
      <c r="G72" s="67">
        <v>20.542000000000002</v>
      </c>
      <c r="H72" s="67">
        <v>1801</v>
      </c>
      <c r="I72" s="65">
        <v>10.335000000000001</v>
      </c>
      <c r="J72" s="65"/>
      <c r="K72" s="65"/>
      <c r="L72" s="65">
        <v>3.7161999999999998E-3</v>
      </c>
      <c r="M72" s="64">
        <f t="shared" si="8"/>
        <v>4.3240905896977377</v>
      </c>
      <c r="N72" s="64">
        <f t="shared" si="9"/>
        <v>10.500683746824379</v>
      </c>
      <c r="O72" s="64">
        <f t="shared" si="10"/>
        <v>10.497875000000001</v>
      </c>
      <c r="P72" s="55">
        <v>8377</v>
      </c>
      <c r="Q72" s="55">
        <v>5300</v>
      </c>
      <c r="R72" s="55">
        <v>76302</v>
      </c>
      <c r="S72" s="64">
        <f t="shared" si="5"/>
        <v>5.1023208653027438E-2</v>
      </c>
      <c r="T72" s="64">
        <f t="shared" si="6"/>
        <v>0.10204641730605488</v>
      </c>
      <c r="V72" s="2"/>
      <c r="W72" s="6"/>
      <c r="X72" s="2"/>
      <c r="Y72" s="53"/>
      <c r="Z72" s="6"/>
    </row>
    <row r="73" spans="1:26" x14ac:dyDescent="0.2">
      <c r="A73" s="67">
        <v>71</v>
      </c>
      <c r="B73" s="68" t="s">
        <v>249</v>
      </c>
      <c r="C73" s="67" t="s">
        <v>101</v>
      </c>
      <c r="D73" s="65">
        <v>0.6</v>
      </c>
      <c r="E73" s="67">
        <v>33</v>
      </c>
      <c r="F73" s="67">
        <v>302.2</v>
      </c>
      <c r="G73" s="67">
        <v>20.431000000000001</v>
      </c>
      <c r="H73" s="67">
        <v>1802</v>
      </c>
      <c r="I73" s="65">
        <v>11.055</v>
      </c>
      <c r="J73" s="65"/>
      <c r="K73" s="65"/>
      <c r="L73" s="65">
        <v>3.7188999999999998E-3</v>
      </c>
      <c r="M73" s="64">
        <f t="shared" si="8"/>
        <v>5.0537808767092685</v>
      </c>
      <c r="N73" s="64">
        <f t="shared" si="9"/>
        <v>11.234861629101031</v>
      </c>
      <c r="O73" s="64">
        <f t="shared" si="10"/>
        <v>11.217874999999999</v>
      </c>
      <c r="P73" s="55">
        <v>8378</v>
      </c>
      <c r="Q73" s="55">
        <v>5301</v>
      </c>
      <c r="R73" s="55">
        <v>75593</v>
      </c>
      <c r="S73" s="64">
        <f t="shared" ref="S73:S87" si="11">(R73-$Q$2)/$P$2</f>
        <v>5.0604210579507147E-2</v>
      </c>
      <c r="T73" s="64">
        <f t="shared" ref="T73:T87" si="12">S73/D73</f>
        <v>8.4340350965845245E-2</v>
      </c>
      <c r="V73" s="2"/>
      <c r="W73" s="6"/>
      <c r="X73" s="2"/>
      <c r="Y73" s="53"/>
      <c r="Z73" s="6"/>
    </row>
    <row r="74" spans="1:26" x14ac:dyDescent="0.2">
      <c r="A74" s="67">
        <v>72</v>
      </c>
      <c r="B74" s="68" t="s">
        <v>251</v>
      </c>
      <c r="C74" s="67" t="s">
        <v>102</v>
      </c>
      <c r="D74" s="65">
        <v>0.49</v>
      </c>
      <c r="E74" s="67">
        <v>33</v>
      </c>
      <c r="F74" s="67">
        <v>302.39999999999998</v>
      </c>
      <c r="G74" s="67">
        <v>17.806999999999999</v>
      </c>
      <c r="H74" s="67">
        <v>1558</v>
      </c>
      <c r="I74" s="65">
        <v>10.914</v>
      </c>
      <c r="J74" s="65"/>
      <c r="K74" s="65"/>
      <c r="L74" s="65">
        <v>3.7182999999999999E-3</v>
      </c>
      <c r="M74" s="64">
        <f t="shared" si="8"/>
        <v>4.891627479595817</v>
      </c>
      <c r="N74" s="64">
        <f t="shared" si="9"/>
        <v>11.071710988595331</v>
      </c>
      <c r="O74" s="64">
        <f t="shared" si="10"/>
        <v>11.076875000000001</v>
      </c>
      <c r="P74" s="55">
        <v>7236</v>
      </c>
      <c r="Q74" s="55">
        <v>5300</v>
      </c>
      <c r="R74" s="55">
        <v>66058</v>
      </c>
      <c r="S74" s="64">
        <f t="shared" si="11"/>
        <v>4.496930700966794E-2</v>
      </c>
      <c r="T74" s="64">
        <f t="shared" si="12"/>
        <v>9.1774095938097836E-2</v>
      </c>
      <c r="V74" s="2"/>
      <c r="W74" s="6"/>
      <c r="X74" s="2"/>
      <c r="Y74" s="53"/>
      <c r="Z74" s="6"/>
    </row>
    <row r="75" spans="1:26" x14ac:dyDescent="0.2">
      <c r="A75" s="56">
        <v>73</v>
      </c>
      <c r="B75" s="56" t="s">
        <v>17</v>
      </c>
      <c r="C75" s="56" t="s">
        <v>103</v>
      </c>
      <c r="D75" s="56">
        <v>0.55369999999999997</v>
      </c>
      <c r="E75" s="56">
        <v>57</v>
      </c>
      <c r="F75" s="56">
        <v>293.2</v>
      </c>
      <c r="G75" s="56">
        <v>19.420999999999999</v>
      </c>
      <c r="H75" s="56">
        <v>1618</v>
      </c>
      <c r="I75" s="44">
        <v>5.8890000000000002</v>
      </c>
      <c r="J75" s="44">
        <f>I75</f>
        <v>5.8890000000000002</v>
      </c>
      <c r="K75" s="44"/>
      <c r="L75" s="44">
        <v>3.6998999999999999E-3</v>
      </c>
      <c r="M75" s="57">
        <f t="shared" si="8"/>
        <v>-8.1076698556836746E-2</v>
      </c>
      <c r="N75" s="57">
        <f t="shared" si="9"/>
        <v>6.0684246797470394</v>
      </c>
      <c r="O75" s="57">
        <f t="shared" si="10"/>
        <v>6.0518750000000008</v>
      </c>
      <c r="P75" s="56">
        <v>14854</v>
      </c>
      <c r="Q75" s="56">
        <v>5167</v>
      </c>
      <c r="R75" s="56">
        <v>142479</v>
      </c>
      <c r="S75" s="57">
        <f t="shared" si="11"/>
        <v>9.0131862406698016E-2</v>
      </c>
      <c r="T75" s="57">
        <f t="shared" si="12"/>
        <v>0.16278104100902657</v>
      </c>
      <c r="U75" s="55"/>
      <c r="V75" s="2"/>
      <c r="W75" s="6"/>
      <c r="X75" s="2"/>
      <c r="Y75" s="53"/>
      <c r="Z75" s="6"/>
    </row>
    <row r="76" spans="1:26" x14ac:dyDescent="0.2">
      <c r="A76" s="58">
        <v>74</v>
      </c>
      <c r="B76" s="58" t="s">
        <v>17</v>
      </c>
      <c r="C76" s="58" t="s">
        <v>104</v>
      </c>
      <c r="D76" s="58">
        <v>0.64159999999999995</v>
      </c>
      <c r="E76" s="58">
        <v>57</v>
      </c>
      <c r="F76" s="58">
        <v>293.60000000000002</v>
      </c>
      <c r="G76" s="58">
        <v>22.765000000000001</v>
      </c>
      <c r="H76" s="58">
        <v>1902</v>
      </c>
      <c r="I76" s="43">
        <v>5.8860000000000001</v>
      </c>
      <c r="J76" s="43">
        <f>I76</f>
        <v>5.8860000000000001</v>
      </c>
      <c r="K76" s="43"/>
      <c r="L76" s="43">
        <v>3.6998999999999999E-3</v>
      </c>
      <c r="M76" s="59">
        <f t="shared" si="8"/>
        <v>-8.1076698556836746E-2</v>
      </c>
      <c r="N76" s="59">
        <f t="shared" si="9"/>
        <v>6.0684246797470394</v>
      </c>
      <c r="O76" s="59">
        <f t="shared" si="10"/>
        <v>6.0488750000000007</v>
      </c>
      <c r="P76" s="58">
        <v>17314</v>
      </c>
      <c r="Q76" s="58">
        <v>5169</v>
      </c>
      <c r="R76" s="58">
        <v>165633</v>
      </c>
      <c r="S76" s="59">
        <f t="shared" si="11"/>
        <v>0.10381519300513083</v>
      </c>
      <c r="T76" s="59">
        <f t="shared" si="12"/>
        <v>0.16180672226485479</v>
      </c>
      <c r="U76" s="55"/>
      <c r="V76" s="2"/>
      <c r="W76" s="6"/>
      <c r="X76" s="2"/>
      <c r="Y76" s="53"/>
      <c r="Z76" s="6"/>
    </row>
    <row r="77" spans="1:26" x14ac:dyDescent="0.2">
      <c r="A77" s="60">
        <v>75</v>
      </c>
      <c r="B77" s="60" t="s">
        <v>12</v>
      </c>
      <c r="C77" s="60" t="s">
        <v>105</v>
      </c>
      <c r="D77" s="60">
        <v>0.52580000000000005</v>
      </c>
      <c r="E77" s="60">
        <v>57</v>
      </c>
      <c r="F77" s="60">
        <v>293.60000000000002</v>
      </c>
      <c r="G77" s="60">
        <v>15.888</v>
      </c>
      <c r="H77" s="60">
        <v>1319</v>
      </c>
      <c r="I77" s="47">
        <v>6.07</v>
      </c>
      <c r="J77" s="48"/>
      <c r="K77" s="48">
        <f>I77</f>
        <v>6.07</v>
      </c>
      <c r="L77" s="47">
        <v>3.7004999999999998E-3</v>
      </c>
      <c r="M77" s="61">
        <f t="shared" si="8"/>
        <v>8.1076698556836746E-2</v>
      </c>
      <c r="N77" s="61">
        <f t="shared" si="9"/>
        <v>6.2315753202529613</v>
      </c>
      <c r="O77" s="61">
        <f t="shared" si="10"/>
        <v>6.2328750000000008</v>
      </c>
      <c r="P77" s="60">
        <v>12067</v>
      </c>
      <c r="Q77" s="60">
        <v>5157</v>
      </c>
      <c r="R77" s="60">
        <v>116784</v>
      </c>
      <c r="S77" s="61">
        <f t="shared" si="11"/>
        <v>7.4946875807115593E-2</v>
      </c>
      <c r="T77" s="61">
        <f t="shared" si="12"/>
        <v>0.14253875201048991</v>
      </c>
      <c r="U77" s="55"/>
      <c r="V77" s="2"/>
      <c r="W77" s="6"/>
      <c r="X77" s="2"/>
      <c r="Y77" s="53"/>
      <c r="Z77" s="6"/>
    </row>
    <row r="78" spans="1:26" x14ac:dyDescent="0.2">
      <c r="A78" s="62">
        <v>76</v>
      </c>
      <c r="B78" s="62" t="s">
        <v>12</v>
      </c>
      <c r="C78" s="62" t="s">
        <v>106</v>
      </c>
      <c r="D78" s="62">
        <v>0.62739999999999996</v>
      </c>
      <c r="E78" s="62">
        <v>57</v>
      </c>
      <c r="F78" s="62">
        <v>293.60000000000002</v>
      </c>
      <c r="G78" s="62">
        <v>19.190000000000001</v>
      </c>
      <c r="H78" s="62">
        <v>1601</v>
      </c>
      <c r="I78" s="45">
        <v>6.07</v>
      </c>
      <c r="J78" s="46"/>
      <c r="K78" s="46">
        <f>I78</f>
        <v>6.07</v>
      </c>
      <c r="L78" s="45">
        <v>3.7004999999999998E-3</v>
      </c>
      <c r="M78" s="63">
        <f t="shared" si="8"/>
        <v>8.1076698556836746E-2</v>
      </c>
      <c r="N78" s="63">
        <f t="shared" si="9"/>
        <v>6.2315753202529613</v>
      </c>
      <c r="O78" s="63">
        <f t="shared" si="10"/>
        <v>6.2328750000000008</v>
      </c>
      <c r="P78" s="62">
        <v>14634</v>
      </c>
      <c r="Q78" s="62">
        <v>5160</v>
      </c>
      <c r="R78" s="62">
        <v>140459</v>
      </c>
      <c r="S78" s="63">
        <f t="shared" si="11"/>
        <v>8.8938102027980109E-2</v>
      </c>
      <c r="T78" s="63">
        <f t="shared" si="12"/>
        <v>0.14175661783229218</v>
      </c>
      <c r="U78" s="55"/>
      <c r="V78" s="2"/>
      <c r="W78" s="6"/>
      <c r="X78" s="2"/>
      <c r="Y78" s="53"/>
      <c r="Z78" s="6"/>
    </row>
    <row r="79" spans="1:26" x14ac:dyDescent="0.2">
      <c r="A79" s="67">
        <v>77</v>
      </c>
      <c r="B79" s="68" t="s">
        <v>10</v>
      </c>
      <c r="C79" s="67" t="s">
        <v>107</v>
      </c>
      <c r="D79" s="65">
        <v>0.87</v>
      </c>
      <c r="E79" s="67">
        <v>50</v>
      </c>
      <c r="F79" s="67">
        <v>292.8</v>
      </c>
      <c r="G79" s="67">
        <v>31.998999999999999</v>
      </c>
      <c r="H79" s="67">
        <v>2693</v>
      </c>
      <c r="I79" s="65">
        <v>6.0069999999999997</v>
      </c>
      <c r="J79" s="65"/>
      <c r="K79" s="65"/>
      <c r="L79" s="65">
        <v>3.7003000000000001E-3</v>
      </c>
      <c r="M79" s="64">
        <f t="shared" si="8"/>
        <v>2.7025566185612249E-2</v>
      </c>
      <c r="N79" s="64">
        <f t="shared" si="9"/>
        <v>6.177191773417654</v>
      </c>
      <c r="O79" s="64">
        <f t="shared" si="10"/>
        <v>6.1698750000000002</v>
      </c>
      <c r="P79" s="55">
        <v>19952</v>
      </c>
      <c r="Q79" s="55">
        <v>5176</v>
      </c>
      <c r="R79" s="55">
        <v>187429</v>
      </c>
      <c r="S79" s="64">
        <f t="shared" si="11"/>
        <v>0.11669598568559389</v>
      </c>
      <c r="T79" s="64">
        <f t="shared" si="12"/>
        <v>0.13413331687999297</v>
      </c>
      <c r="U79" s="33"/>
      <c r="V79" s="2"/>
      <c r="W79" s="6"/>
      <c r="X79" s="2"/>
      <c r="Y79" s="53"/>
      <c r="Z79" s="6"/>
    </row>
    <row r="80" spans="1:26" x14ac:dyDescent="0.2">
      <c r="A80" s="67">
        <v>78</v>
      </c>
      <c r="B80" s="68" t="s">
        <v>11</v>
      </c>
      <c r="C80" s="67" t="s">
        <v>108</v>
      </c>
      <c r="D80" s="65">
        <v>0.21</v>
      </c>
      <c r="E80" s="67">
        <v>50</v>
      </c>
      <c r="F80" s="67">
        <v>294.3</v>
      </c>
      <c r="G80" s="67">
        <v>7.3570000000000002</v>
      </c>
      <c r="H80" s="67">
        <v>599</v>
      </c>
      <c r="I80" s="65">
        <v>5.94</v>
      </c>
      <c r="J80" s="65"/>
      <c r="K80" s="65"/>
      <c r="L80" s="65">
        <v>3.7000000000000002E-3</v>
      </c>
      <c r="M80" s="64">
        <f t="shared" si="8"/>
        <v>-5.4051132371113475E-2</v>
      </c>
      <c r="N80" s="64">
        <f t="shared" si="9"/>
        <v>6.0956164531648049</v>
      </c>
      <c r="O80" s="64">
        <f t="shared" si="10"/>
        <v>6.1028750000000009</v>
      </c>
      <c r="P80" s="55">
        <v>4329</v>
      </c>
      <c r="Q80" s="55">
        <v>5154</v>
      </c>
      <c r="R80" s="55">
        <v>43223</v>
      </c>
      <c r="S80" s="64">
        <f t="shared" si="11"/>
        <v>3.1474495995795035E-2</v>
      </c>
      <c r="T80" s="64">
        <f t="shared" si="12"/>
        <v>0.14987855236092873</v>
      </c>
      <c r="V80" s="2"/>
      <c r="W80" s="6"/>
      <c r="X80" s="2"/>
      <c r="Y80" s="53"/>
      <c r="Z80" s="6"/>
    </row>
    <row r="81" spans="1:26" x14ac:dyDescent="0.2">
      <c r="A81" s="67">
        <v>79</v>
      </c>
      <c r="B81" s="68" t="s">
        <v>12</v>
      </c>
      <c r="C81" s="67" t="s">
        <v>109</v>
      </c>
      <c r="D81" s="65">
        <v>0.55000000000000004</v>
      </c>
      <c r="E81" s="67">
        <v>50</v>
      </c>
      <c r="F81" s="67">
        <v>293.60000000000002</v>
      </c>
      <c r="G81" s="67">
        <v>20.846</v>
      </c>
      <c r="H81" s="67">
        <v>1722</v>
      </c>
      <c r="I81" s="65">
        <v>6.0519999999999996</v>
      </c>
      <c r="J81" s="65"/>
      <c r="K81" s="65"/>
      <c r="L81" s="65">
        <v>3.7004999999999998E-3</v>
      </c>
      <c r="M81" s="64">
        <f t="shared" si="8"/>
        <v>8.1076698556836746E-2</v>
      </c>
      <c r="N81" s="64">
        <f t="shared" si="9"/>
        <v>6.2315753202529613</v>
      </c>
      <c r="O81" s="64">
        <f t="shared" si="10"/>
        <v>6.2148750000000001</v>
      </c>
      <c r="P81" s="55">
        <v>12704</v>
      </c>
      <c r="Q81" s="55">
        <v>5177</v>
      </c>
      <c r="R81" s="55">
        <v>123244</v>
      </c>
      <c r="S81" s="64">
        <f t="shared" si="11"/>
        <v>7.8764545137074829E-2</v>
      </c>
      <c r="T81" s="64">
        <f t="shared" si="12"/>
        <v>0.14320826388559058</v>
      </c>
      <c r="V81" s="2"/>
      <c r="W81" s="6"/>
      <c r="X81" s="2"/>
      <c r="Y81" s="53"/>
      <c r="Z81" s="6"/>
    </row>
    <row r="82" spans="1:26" x14ac:dyDescent="0.2">
      <c r="A82" s="67">
        <v>80</v>
      </c>
      <c r="B82" s="68" t="s">
        <v>13</v>
      </c>
      <c r="C82" s="67" t="s">
        <v>110</v>
      </c>
      <c r="D82" s="65">
        <v>1.49</v>
      </c>
      <c r="E82" s="67">
        <v>50</v>
      </c>
      <c r="F82" s="67">
        <v>291.3</v>
      </c>
      <c r="G82" s="67">
        <v>60.204999999999998</v>
      </c>
      <c r="H82" s="67">
        <v>5202</v>
      </c>
      <c r="I82" s="65">
        <v>5.9669999999999996</v>
      </c>
      <c r="J82" s="65"/>
      <c r="K82" s="65"/>
      <c r="L82" s="65">
        <v>3.7001E-3</v>
      </c>
      <c r="M82" s="64">
        <f t="shared" si="8"/>
        <v>-2.7025566185612249E-2</v>
      </c>
      <c r="N82" s="64">
        <f t="shared" si="9"/>
        <v>6.1228082265823467</v>
      </c>
      <c r="O82" s="64">
        <f t="shared" si="10"/>
        <v>6.1298750000000002</v>
      </c>
      <c r="P82" s="55">
        <v>38034</v>
      </c>
      <c r="Q82" s="55">
        <v>5182</v>
      </c>
      <c r="R82" s="55">
        <v>346935</v>
      </c>
      <c r="S82" s="64">
        <f t="shared" si="11"/>
        <v>0.21095932378845408</v>
      </c>
      <c r="T82" s="64">
        <f t="shared" si="12"/>
        <v>0.14158343878419738</v>
      </c>
      <c r="V82" s="2"/>
      <c r="W82" s="6"/>
      <c r="X82" s="2"/>
      <c r="Y82" s="53"/>
      <c r="Z82" s="6"/>
    </row>
    <row r="83" spans="1:26" x14ac:dyDescent="0.2">
      <c r="A83" s="115">
        <v>85</v>
      </c>
      <c r="B83" s="115" t="s">
        <v>269</v>
      </c>
      <c r="C83" s="115" t="s">
        <v>116</v>
      </c>
      <c r="D83" s="115">
        <v>0.18229999999999999</v>
      </c>
      <c r="E83" s="115">
        <v>57</v>
      </c>
      <c r="F83" s="115">
        <v>294.7</v>
      </c>
      <c r="G83" s="115">
        <v>6.3819999999999997</v>
      </c>
      <c r="H83" s="115">
        <v>516</v>
      </c>
      <c r="I83" s="116">
        <v>-1.002</v>
      </c>
      <c r="J83" s="116"/>
      <c r="K83" s="116"/>
      <c r="L83" s="116">
        <v>3.6744999999999998E-3</v>
      </c>
      <c r="M83" s="117">
        <f t="shared" si="8"/>
        <v>-6.9455705097022369</v>
      </c>
      <c r="N83" s="117">
        <f t="shared" si="9"/>
        <v>-0.83828576833690527</v>
      </c>
      <c r="O83" s="117">
        <f t="shared" si="10"/>
        <v>-0.83912499999999945</v>
      </c>
      <c r="P83" s="115">
        <v>4585</v>
      </c>
      <c r="Q83" s="115">
        <v>5168</v>
      </c>
      <c r="R83" s="115">
        <v>45877</v>
      </c>
      <c r="S83" s="117">
        <f t="shared" si="11"/>
        <v>3.304293166169469E-2</v>
      </c>
      <c r="T83" s="117">
        <f t="shared" si="12"/>
        <v>0.18125579627918098</v>
      </c>
      <c r="V83" s="2"/>
      <c r="W83" s="6"/>
      <c r="X83" s="2"/>
      <c r="Y83" s="53"/>
      <c r="Z83" s="6"/>
    </row>
    <row r="84" spans="1:26" x14ac:dyDescent="0.2">
      <c r="A84" s="115">
        <v>86</v>
      </c>
      <c r="B84" s="115" t="s">
        <v>269</v>
      </c>
      <c r="C84" s="115" t="s">
        <v>117</v>
      </c>
      <c r="D84" s="115">
        <v>0.27500000000000002</v>
      </c>
      <c r="E84" s="115">
        <v>57</v>
      </c>
      <c r="F84" s="115">
        <v>294.3</v>
      </c>
      <c r="G84" s="115">
        <v>9.9030000000000005</v>
      </c>
      <c r="H84" s="115">
        <v>808</v>
      </c>
      <c r="I84" s="116">
        <v>-1.175</v>
      </c>
      <c r="J84" s="116"/>
      <c r="K84" s="116"/>
      <c r="L84" s="116">
        <v>3.6738999999999999E-3</v>
      </c>
      <c r="M84" s="117">
        <f t="shared" si="8"/>
        <v>-7.1077239068157994</v>
      </c>
      <c r="N84" s="117">
        <f t="shared" si="9"/>
        <v>-1.0014364088427161</v>
      </c>
      <c r="O84" s="117">
        <f t="shared" si="10"/>
        <v>-1.0121249999999995</v>
      </c>
      <c r="P84" s="115">
        <v>7206</v>
      </c>
      <c r="Q84" s="115">
        <v>5170</v>
      </c>
      <c r="R84" s="115">
        <v>71444</v>
      </c>
      <c r="S84" s="117">
        <f t="shared" si="11"/>
        <v>4.8152274039259334E-2</v>
      </c>
      <c r="T84" s="117">
        <f t="shared" si="12"/>
        <v>0.17509917832457939</v>
      </c>
      <c r="V84" s="2"/>
      <c r="W84" s="6"/>
      <c r="X84" s="2"/>
      <c r="Y84" s="53"/>
      <c r="Z84" s="6"/>
    </row>
    <row r="85" spans="1:26" x14ac:dyDescent="0.2">
      <c r="A85" s="115">
        <v>87</v>
      </c>
      <c r="B85" s="115" t="s">
        <v>269</v>
      </c>
      <c r="C85" s="115" t="s">
        <v>118</v>
      </c>
      <c r="D85" s="115">
        <v>0.46450000000000002</v>
      </c>
      <c r="E85" s="115">
        <v>57</v>
      </c>
      <c r="F85" s="115">
        <v>293.60000000000002</v>
      </c>
      <c r="G85" s="115">
        <v>17.053999999999998</v>
      </c>
      <c r="H85" s="115">
        <v>1381</v>
      </c>
      <c r="I85" s="116">
        <v>-1.038</v>
      </c>
      <c r="J85" s="118"/>
      <c r="K85" s="118"/>
      <c r="L85" s="116">
        <v>3.6744E-3</v>
      </c>
      <c r="M85" s="117">
        <f t="shared" si="8"/>
        <v>-6.9725960758877381</v>
      </c>
      <c r="N85" s="117">
        <f t="shared" si="9"/>
        <v>-0.86547754175444735</v>
      </c>
      <c r="O85" s="117">
        <f t="shared" si="10"/>
        <v>-0.87512499999999949</v>
      </c>
      <c r="P85" s="115">
        <v>12226</v>
      </c>
      <c r="Q85" s="115">
        <v>5304</v>
      </c>
      <c r="R85" s="115">
        <v>121602</v>
      </c>
      <c r="S85" s="117">
        <f t="shared" si="11"/>
        <v>7.7794171601503148E-2</v>
      </c>
      <c r="T85" s="117">
        <f t="shared" si="12"/>
        <v>0.16747937912056651</v>
      </c>
      <c r="V85" s="2"/>
      <c r="W85" s="6"/>
      <c r="X85" s="2"/>
      <c r="Y85" s="53"/>
      <c r="Z85" s="6"/>
    </row>
    <row r="86" spans="1:26" x14ac:dyDescent="0.2">
      <c r="A86" s="115">
        <v>88</v>
      </c>
      <c r="B86" s="115" t="s">
        <v>269</v>
      </c>
      <c r="C86" s="115" t="s">
        <v>119</v>
      </c>
      <c r="D86" s="115">
        <v>0.69979999999999998</v>
      </c>
      <c r="E86" s="115">
        <v>57</v>
      </c>
      <c r="F86" s="115">
        <v>293.89999999999998</v>
      </c>
      <c r="G86" s="115">
        <v>26.172000000000001</v>
      </c>
      <c r="H86" s="115">
        <v>2122</v>
      </c>
      <c r="I86" s="116">
        <v>-1.2130000000000001</v>
      </c>
      <c r="J86" s="118"/>
      <c r="K86" s="118"/>
      <c r="L86" s="116">
        <v>3.6736999999999998E-3</v>
      </c>
      <c r="M86" s="117">
        <f t="shared" ref="M86:M87" si="13">((L86/$L$2)-1)*1000</f>
        <v>-7.1617750391871349</v>
      </c>
      <c r="N86" s="117">
        <f t="shared" ref="N86:N87" si="14">M86+$W$2+(M86*$W$2)/1000</f>
        <v>-1.0558199556781354</v>
      </c>
      <c r="O86" s="117">
        <f t="shared" si="10"/>
        <v>-1.0501249999999995</v>
      </c>
      <c r="P86" s="115">
        <v>18996</v>
      </c>
      <c r="Q86" s="115">
        <v>5364</v>
      </c>
      <c r="R86" s="115">
        <v>185996</v>
      </c>
      <c r="S86" s="117">
        <f t="shared" si="11"/>
        <v>0.11584912498128559</v>
      </c>
      <c r="T86" s="117">
        <f t="shared" si="12"/>
        <v>0.16554604884436352</v>
      </c>
      <c r="V86" s="2"/>
      <c r="W86" s="6"/>
      <c r="X86" s="2"/>
      <c r="Y86" s="53"/>
      <c r="Z86" s="6"/>
    </row>
    <row r="87" spans="1:26" x14ac:dyDescent="0.2">
      <c r="A87" s="115">
        <v>89</v>
      </c>
      <c r="B87" s="115" t="s">
        <v>269</v>
      </c>
      <c r="C87" s="115" t="s">
        <v>120</v>
      </c>
      <c r="D87" s="115">
        <v>0.81</v>
      </c>
      <c r="E87" s="115">
        <v>57</v>
      </c>
      <c r="F87" s="115">
        <v>293.39999999999998</v>
      </c>
      <c r="G87" s="115">
        <v>31.44</v>
      </c>
      <c r="H87" s="115">
        <v>2546</v>
      </c>
      <c r="I87" s="115">
        <v>-1.393</v>
      </c>
      <c r="J87" s="116"/>
      <c r="K87" s="116"/>
      <c r="L87" s="115">
        <v>3.6730999999999999E-3</v>
      </c>
      <c r="M87" s="117">
        <f t="shared" si="13"/>
        <v>-7.3239284363006973</v>
      </c>
      <c r="N87" s="117">
        <f t="shared" si="14"/>
        <v>-1.2189705961839463</v>
      </c>
      <c r="O87" s="117">
        <f t="shared" si="10"/>
        <v>-1.2301249999999995</v>
      </c>
      <c r="P87" s="115">
        <v>22691</v>
      </c>
      <c r="Q87" s="115">
        <v>5475</v>
      </c>
      <c r="R87" s="115">
        <v>220414</v>
      </c>
      <c r="S87" s="117">
        <f t="shared" si="11"/>
        <v>0.136189147117282</v>
      </c>
      <c r="T87" s="117">
        <f t="shared" si="12"/>
        <v>0.16813474952750862</v>
      </c>
      <c r="V87" s="2"/>
      <c r="W87" s="6"/>
      <c r="X87" s="2"/>
      <c r="Y87" s="53"/>
      <c r="Z87" s="6"/>
    </row>
    <row r="88" spans="1:26" x14ac:dyDescent="0.2">
      <c r="A88" s="55"/>
      <c r="B88" s="55"/>
      <c r="C88" s="55"/>
      <c r="D88" s="55"/>
      <c r="E88" s="55"/>
      <c r="F88" s="55"/>
      <c r="G88" s="55"/>
      <c r="H88" s="55"/>
      <c r="M88" s="64"/>
      <c r="N88" s="64"/>
      <c r="O88" s="64"/>
      <c r="P88" s="64"/>
      <c r="Q88" s="64"/>
      <c r="R88" s="64"/>
      <c r="S88" s="64"/>
      <c r="T88" s="64"/>
      <c r="V88" s="2"/>
      <c r="W88" s="6"/>
      <c r="X88" s="2"/>
      <c r="Y88" s="53"/>
      <c r="Z88" s="6"/>
    </row>
    <row r="89" spans="1:26" x14ac:dyDescent="0.2">
      <c r="A89" s="55"/>
      <c r="B89" s="55"/>
      <c r="C89" s="55"/>
      <c r="D89" s="55"/>
      <c r="E89" s="55"/>
      <c r="F89" s="55"/>
      <c r="G89" s="55"/>
      <c r="H89" s="55"/>
      <c r="M89" s="64"/>
      <c r="N89" s="64"/>
      <c r="O89" s="64"/>
      <c r="P89" s="64"/>
      <c r="Q89" s="64"/>
      <c r="R89" s="64"/>
      <c r="S89" s="64"/>
      <c r="T89" s="64"/>
      <c r="V89" s="2"/>
      <c r="W89" s="6"/>
      <c r="X89" s="2"/>
      <c r="Y89" s="53"/>
      <c r="Z89" s="6"/>
    </row>
    <row r="90" spans="1:26" x14ac:dyDescent="0.2">
      <c r="A90" s="55"/>
      <c r="B90" s="55"/>
      <c r="C90" s="55"/>
      <c r="D90" s="55"/>
      <c r="E90" s="55"/>
      <c r="F90" s="55"/>
      <c r="G90" s="55"/>
      <c r="H90" s="55"/>
      <c r="J90" s="86"/>
      <c r="K90" s="86"/>
      <c r="M90" s="64"/>
      <c r="N90" s="64"/>
      <c r="O90" s="64"/>
      <c r="P90" s="64"/>
      <c r="Q90" s="64"/>
      <c r="R90" s="64"/>
      <c r="S90" s="64"/>
      <c r="T90" s="64"/>
      <c r="U90" s="1"/>
      <c r="V90" s="2"/>
      <c r="W90" s="6"/>
      <c r="X90" s="2"/>
      <c r="Y90" s="53"/>
      <c r="Z90" s="6"/>
    </row>
    <row r="91" spans="1:26" x14ac:dyDescent="0.2">
      <c r="A91" s="55"/>
      <c r="B91" s="55"/>
      <c r="C91" s="55"/>
      <c r="D91" s="55"/>
      <c r="E91" s="55"/>
      <c r="F91" s="55"/>
      <c r="G91" s="55"/>
      <c r="H91" s="55"/>
      <c r="J91" s="86"/>
      <c r="K91" s="86"/>
      <c r="M91" s="64"/>
      <c r="N91" s="64"/>
      <c r="O91" s="64"/>
      <c r="P91" s="64"/>
      <c r="Q91" s="64"/>
      <c r="R91" s="64"/>
      <c r="S91" s="64"/>
      <c r="T91" s="64"/>
      <c r="U91" s="1"/>
      <c r="V91" s="2"/>
      <c r="W91" s="6"/>
      <c r="X91" s="2"/>
      <c r="Y91" s="53"/>
      <c r="Z91" s="6"/>
    </row>
    <row r="92" spans="1:26" x14ac:dyDescent="0.2">
      <c r="A92" s="41"/>
      <c r="B92" s="41"/>
      <c r="C92" s="41"/>
      <c r="D92" s="41"/>
      <c r="E92" s="41"/>
      <c r="F92" s="41"/>
      <c r="G92" s="41"/>
      <c r="H92" s="41"/>
      <c r="I92" s="41"/>
      <c r="J92" s="34"/>
      <c r="K92" s="33"/>
      <c r="L92" s="41"/>
      <c r="M92" s="64"/>
      <c r="N92" s="64"/>
      <c r="O92" s="64"/>
      <c r="P92" s="64"/>
      <c r="Q92" s="64"/>
      <c r="R92" s="64"/>
      <c r="S92" s="64"/>
      <c r="T92" s="64"/>
      <c r="U92" s="1"/>
      <c r="V92" s="2"/>
      <c r="W92" s="6"/>
      <c r="X92" s="2"/>
      <c r="Y92" s="53"/>
      <c r="Z92" s="6"/>
    </row>
    <row r="93" spans="1:26" x14ac:dyDescent="0.2">
      <c r="A93" s="41"/>
      <c r="B93" s="41"/>
      <c r="C93" s="41"/>
      <c r="D93" s="41"/>
      <c r="E93" s="41"/>
      <c r="F93" s="41"/>
      <c r="G93" s="41"/>
      <c r="H93" s="41"/>
      <c r="I93" s="41"/>
      <c r="J93" s="34"/>
      <c r="K93" s="33"/>
      <c r="L93" s="41"/>
      <c r="M93" s="64"/>
      <c r="N93" s="64"/>
      <c r="O93" s="64"/>
      <c r="P93" s="64"/>
      <c r="Q93" s="64"/>
      <c r="R93" s="64"/>
      <c r="S93" s="64"/>
      <c r="T93" s="64"/>
      <c r="U93" s="1"/>
      <c r="V93" s="2"/>
      <c r="W93" s="6"/>
      <c r="X93" s="2"/>
      <c r="Y93" s="53"/>
      <c r="Z93" s="6"/>
    </row>
    <row r="94" spans="1:26" x14ac:dyDescent="0.2">
      <c r="A94" s="41"/>
      <c r="B94" s="41"/>
      <c r="C94" s="41"/>
      <c r="D94" s="33"/>
      <c r="E94" s="41"/>
      <c r="F94" s="41"/>
      <c r="G94" s="41"/>
      <c r="H94" s="41"/>
      <c r="I94" s="41"/>
      <c r="J94" s="34"/>
      <c r="K94" s="33"/>
      <c r="L94" s="41"/>
      <c r="M94" s="64"/>
      <c r="N94" s="64"/>
      <c r="O94" s="64"/>
      <c r="P94" s="64"/>
      <c r="Q94" s="64"/>
      <c r="R94" s="64"/>
      <c r="S94" s="64"/>
      <c r="T94" s="64"/>
      <c r="U94" s="1"/>
      <c r="V94" s="2"/>
      <c r="W94" s="6"/>
      <c r="X94" s="2"/>
      <c r="Y94" s="53"/>
      <c r="Z94" s="6"/>
    </row>
    <row r="95" spans="1:26" x14ac:dyDescent="0.2">
      <c r="A95" s="72"/>
      <c r="B95" s="72"/>
      <c r="C95" s="72"/>
      <c r="D95" s="72"/>
      <c r="E95" s="72"/>
      <c r="F95" s="72"/>
      <c r="G95" s="72"/>
      <c r="H95" s="72"/>
      <c r="I95" s="72"/>
      <c r="J95"/>
      <c r="K95"/>
      <c r="L95" s="72"/>
      <c r="P95" s="72"/>
      <c r="Q95" s="64"/>
      <c r="R95" s="64"/>
      <c r="S95" s="64"/>
      <c r="T95" s="64"/>
      <c r="U95" s="1"/>
      <c r="V95" s="2"/>
      <c r="W95" s="6"/>
      <c r="X95" s="2"/>
      <c r="Y95" s="53"/>
      <c r="Z95" s="6"/>
    </row>
    <row r="96" spans="1:26" x14ac:dyDescent="0.2">
      <c r="A96" s="72"/>
      <c r="B96" s="72"/>
      <c r="C96" s="72"/>
      <c r="D96" s="72"/>
      <c r="E96" s="72"/>
      <c r="F96" s="72"/>
      <c r="G96" s="72"/>
      <c r="H96" s="72"/>
      <c r="I96" s="72"/>
      <c r="J96"/>
      <c r="K96"/>
      <c r="L96" s="72"/>
      <c r="P96" s="72"/>
      <c r="Q96" s="64"/>
      <c r="R96" s="64"/>
      <c r="S96" s="64"/>
      <c r="T96" s="64"/>
      <c r="U96" s="1"/>
      <c r="V96" s="2"/>
      <c r="W96" s="6"/>
      <c r="X96" s="2"/>
      <c r="Y96" s="53"/>
      <c r="Z96" s="6"/>
    </row>
    <row r="97" spans="1:26" x14ac:dyDescent="0.2">
      <c r="A97" s="72"/>
      <c r="B97" s="72"/>
      <c r="C97" s="72"/>
      <c r="D97" s="72"/>
      <c r="E97" s="72"/>
      <c r="F97" s="72"/>
      <c r="G97" s="72"/>
      <c r="H97" s="72"/>
      <c r="I97" s="72"/>
      <c r="J97"/>
      <c r="K97"/>
      <c r="L97" s="72"/>
      <c r="P97" s="72"/>
      <c r="Q97" s="64"/>
      <c r="R97" s="64"/>
      <c r="S97" s="64"/>
      <c r="T97" s="64"/>
      <c r="U97" s="1"/>
      <c r="V97" s="2"/>
      <c r="W97" s="6"/>
      <c r="X97" s="2"/>
      <c r="Y97" s="53"/>
      <c r="Z97" s="6"/>
    </row>
    <row r="98" spans="1:26" x14ac:dyDescent="0.2">
      <c r="A98" s="72"/>
      <c r="B98" s="72"/>
      <c r="C98" s="72"/>
      <c r="D98" s="72"/>
      <c r="E98" s="72"/>
      <c r="F98" s="72"/>
      <c r="G98" s="72"/>
      <c r="H98" s="72"/>
      <c r="I98" s="72"/>
      <c r="J98"/>
      <c r="K98"/>
      <c r="L98" s="72"/>
      <c r="P98" s="72"/>
      <c r="Q98" s="64"/>
      <c r="R98" s="64"/>
      <c r="S98" s="64"/>
      <c r="T98" s="64"/>
      <c r="U98" s="1"/>
      <c r="V98" s="2"/>
      <c r="W98" s="6"/>
      <c r="X98" s="2"/>
      <c r="Y98" s="53"/>
      <c r="Z98" s="6"/>
    </row>
    <row r="99" spans="1:26" x14ac:dyDescent="0.2">
      <c r="A99" s="72"/>
      <c r="B99" s="72"/>
      <c r="C99" s="72"/>
      <c r="D99" s="72"/>
      <c r="E99" s="72"/>
      <c r="F99" s="72"/>
      <c r="G99" s="72"/>
      <c r="H99" s="72"/>
      <c r="I99" s="72"/>
      <c r="J99"/>
      <c r="K99"/>
      <c r="L99" s="72"/>
      <c r="P99" s="72"/>
      <c r="Q99" s="64"/>
      <c r="R99" s="64"/>
      <c r="S99" s="64"/>
      <c r="T99" s="64"/>
      <c r="U99" s="1"/>
      <c r="V99" s="2"/>
      <c r="W99" s="6"/>
      <c r="X99" s="2"/>
      <c r="Y99" s="53"/>
      <c r="Z99" s="6"/>
    </row>
    <row r="100" spans="1:26" x14ac:dyDescent="0.2">
      <c r="A100" s="72"/>
      <c r="B100" s="72"/>
      <c r="C100" s="72"/>
      <c r="D100" s="72"/>
      <c r="E100" s="72"/>
      <c r="F100" s="72"/>
      <c r="G100" s="72"/>
      <c r="H100" s="72"/>
      <c r="I100" s="72"/>
      <c r="J100"/>
      <c r="K100"/>
      <c r="L100" s="72"/>
      <c r="P100" s="72"/>
      <c r="Q100" s="64"/>
      <c r="R100" s="64"/>
      <c r="S100" s="64"/>
      <c r="T100" s="64"/>
      <c r="U100" s="1"/>
      <c r="V100" s="2"/>
      <c r="W100" s="6"/>
      <c r="X100" s="2"/>
      <c r="Y100" s="53"/>
      <c r="Z100" s="6"/>
    </row>
    <row r="101" spans="1:26" x14ac:dyDescent="0.2">
      <c r="A101" s="72"/>
      <c r="B101" s="72"/>
      <c r="C101" s="72"/>
      <c r="D101" s="72"/>
      <c r="E101" s="72"/>
      <c r="F101" s="72"/>
      <c r="G101" s="72"/>
      <c r="H101" s="72"/>
      <c r="I101" s="72"/>
      <c r="J101"/>
      <c r="K101"/>
      <c r="L101" s="72"/>
      <c r="P101" s="72"/>
      <c r="Q101" s="64"/>
      <c r="R101" s="64"/>
      <c r="S101" s="64"/>
      <c r="T101" s="64"/>
      <c r="U101" s="1"/>
      <c r="V101" s="2"/>
      <c r="W101" s="6"/>
      <c r="X101" s="2"/>
      <c r="Y101" s="53"/>
      <c r="Z101" s="6"/>
    </row>
    <row r="102" spans="1:26" x14ac:dyDescent="0.2">
      <c r="A102" s="72"/>
      <c r="B102" s="72"/>
      <c r="C102" s="72"/>
      <c r="D102" s="72"/>
      <c r="E102" s="72"/>
      <c r="F102" s="72"/>
      <c r="G102" s="72"/>
      <c r="H102" s="72"/>
      <c r="I102" s="72"/>
      <c r="J102"/>
      <c r="K102"/>
      <c r="L102" s="72"/>
      <c r="P102" s="72"/>
      <c r="Q102" s="64"/>
      <c r="R102" s="64"/>
      <c r="S102" s="64"/>
      <c r="T102" s="64"/>
      <c r="U102" s="1"/>
      <c r="V102" s="2"/>
      <c r="W102" s="6"/>
      <c r="X102" s="2"/>
      <c r="Y102" s="53"/>
      <c r="Z102" s="6"/>
    </row>
    <row r="103" spans="1:26" x14ac:dyDescent="0.2">
      <c r="A103" s="72"/>
      <c r="B103" s="72"/>
      <c r="C103" s="72"/>
      <c r="D103" s="72"/>
      <c r="E103" s="72"/>
      <c r="F103" s="72"/>
      <c r="G103" s="72"/>
      <c r="H103" s="72"/>
      <c r="I103" s="72"/>
      <c r="J103"/>
      <c r="K103"/>
      <c r="L103" s="72"/>
      <c r="P103" s="72"/>
      <c r="Q103" s="64"/>
      <c r="R103" s="64"/>
      <c r="S103" s="64"/>
      <c r="T103" s="64"/>
      <c r="U103" s="1"/>
      <c r="V103" s="2"/>
      <c r="W103" s="6"/>
      <c r="X103" s="2"/>
      <c r="Y103" s="53"/>
      <c r="Z103" s="6"/>
    </row>
    <row r="104" spans="1:26" x14ac:dyDescent="0.2">
      <c r="A104" s="72"/>
      <c r="B104" s="72"/>
      <c r="C104" s="72"/>
      <c r="D104" s="72"/>
      <c r="E104" s="72"/>
      <c r="F104" s="72"/>
      <c r="G104" s="72"/>
      <c r="H104" s="72"/>
      <c r="I104" s="72"/>
      <c r="J104"/>
      <c r="K104"/>
      <c r="L104" s="72"/>
      <c r="P104" s="72"/>
      <c r="Q104" s="64"/>
      <c r="R104" s="64"/>
      <c r="S104" s="64"/>
      <c r="T104" s="64"/>
      <c r="U104" s="1"/>
      <c r="V104" s="2"/>
      <c r="W104" s="6"/>
      <c r="X104" s="2"/>
      <c r="Y104" s="53"/>
      <c r="Z104" s="6"/>
    </row>
    <row r="105" spans="1:26" x14ac:dyDescent="0.2">
      <c r="A105" s="72"/>
      <c r="B105" s="72"/>
      <c r="C105" s="72"/>
      <c r="D105" s="72"/>
      <c r="E105" s="72"/>
      <c r="F105" s="72"/>
      <c r="G105" s="72"/>
      <c r="H105" s="72"/>
      <c r="I105" s="72"/>
      <c r="J105"/>
      <c r="K105"/>
      <c r="L105" s="72"/>
      <c r="P105" s="72"/>
      <c r="Q105" s="64"/>
      <c r="R105" s="64"/>
      <c r="S105" s="64"/>
      <c r="T105" s="64"/>
      <c r="U105" s="1"/>
      <c r="V105" s="2"/>
      <c r="W105" s="6"/>
      <c r="X105" s="2"/>
      <c r="Y105" s="53"/>
      <c r="Z105" s="6"/>
    </row>
    <row r="106" spans="1:26" x14ac:dyDescent="0.2">
      <c r="A106" s="72"/>
      <c r="B106" s="72"/>
      <c r="C106" s="72"/>
      <c r="D106" s="72"/>
      <c r="E106" s="72"/>
      <c r="F106" s="72"/>
      <c r="G106" s="72"/>
      <c r="H106" s="72"/>
      <c r="I106" s="72"/>
      <c r="J106"/>
      <c r="K106"/>
      <c r="L106" s="72"/>
      <c r="P106" s="72"/>
      <c r="Q106" s="64"/>
      <c r="R106" s="64"/>
      <c r="S106" s="64"/>
      <c r="T106" s="64"/>
      <c r="U106" s="1"/>
      <c r="V106" s="2"/>
      <c r="W106" s="6"/>
      <c r="X106" s="2"/>
      <c r="Y106" s="53"/>
      <c r="Z106" s="6"/>
    </row>
    <row r="107" spans="1:26" x14ac:dyDescent="0.2">
      <c r="A107" s="72"/>
      <c r="B107" s="72"/>
      <c r="C107" s="72"/>
      <c r="D107" s="72"/>
      <c r="E107" s="72"/>
      <c r="F107" s="72"/>
      <c r="G107" s="72"/>
      <c r="H107" s="72"/>
      <c r="I107" s="72"/>
      <c r="J107"/>
      <c r="K107"/>
      <c r="L107" s="72"/>
      <c r="P107" s="72"/>
      <c r="Q107" s="64"/>
      <c r="R107" s="64"/>
      <c r="S107" s="64"/>
      <c r="T107" s="64"/>
      <c r="U107" s="1"/>
      <c r="V107" s="2"/>
      <c r="W107" s="6"/>
      <c r="X107" s="2"/>
      <c r="Y107" s="53"/>
      <c r="Z107" s="6"/>
    </row>
    <row r="108" spans="1:26" x14ac:dyDescent="0.2">
      <c r="A108" s="72"/>
      <c r="B108" s="72"/>
      <c r="C108" s="72"/>
      <c r="D108" s="72"/>
      <c r="E108" s="72"/>
      <c r="F108" s="72"/>
      <c r="G108" s="72"/>
      <c r="H108" s="72"/>
      <c r="I108" s="72"/>
      <c r="J108"/>
      <c r="K108"/>
      <c r="L108" s="72"/>
      <c r="P108" s="72"/>
      <c r="Q108" s="64"/>
      <c r="R108" s="64"/>
      <c r="S108" s="64"/>
      <c r="T108" s="64"/>
      <c r="U108" s="1"/>
      <c r="V108" s="2"/>
      <c r="W108" s="6"/>
      <c r="X108" s="2"/>
      <c r="Y108" s="53"/>
      <c r="Z108" s="6"/>
    </row>
    <row r="109" spans="1:26" x14ac:dyDescent="0.2">
      <c r="A109" s="72"/>
      <c r="B109" s="72"/>
      <c r="C109" s="72"/>
      <c r="D109" s="72"/>
      <c r="E109" s="72"/>
      <c r="F109" s="72"/>
      <c r="G109" s="72"/>
      <c r="H109" s="72"/>
      <c r="I109" s="72"/>
      <c r="J109"/>
      <c r="K109"/>
      <c r="L109" s="72"/>
      <c r="P109" s="72"/>
      <c r="Q109" s="64"/>
      <c r="R109" s="64"/>
      <c r="S109" s="64"/>
      <c r="T109" s="64"/>
      <c r="U109" s="1"/>
      <c r="V109" s="2"/>
      <c r="W109" s="6"/>
      <c r="X109" s="2"/>
      <c r="Y109" s="53"/>
      <c r="Z109" s="6"/>
    </row>
    <row r="110" spans="1:26" x14ac:dyDescent="0.2">
      <c r="A110" s="72"/>
      <c r="B110" s="72"/>
      <c r="C110" s="72"/>
      <c r="D110" s="72"/>
      <c r="E110" s="72"/>
      <c r="F110" s="72"/>
      <c r="G110" s="72"/>
      <c r="H110" s="72"/>
      <c r="I110" s="72"/>
      <c r="J110"/>
      <c r="K110"/>
      <c r="L110" s="72"/>
      <c r="P110" s="72"/>
      <c r="Q110" s="64"/>
      <c r="R110" s="64"/>
      <c r="S110" s="64"/>
      <c r="T110" s="64"/>
      <c r="U110" s="1"/>
      <c r="V110" s="2"/>
      <c r="W110" s="6"/>
      <c r="X110" s="2"/>
      <c r="Y110" s="53"/>
      <c r="Z110" s="6"/>
    </row>
    <row r="111" spans="1:26" x14ac:dyDescent="0.2">
      <c r="A111" s="72"/>
      <c r="B111" s="72"/>
      <c r="C111" s="72"/>
      <c r="D111" s="72"/>
      <c r="E111" s="72"/>
      <c r="F111" s="72"/>
      <c r="G111" s="72"/>
      <c r="H111" s="72"/>
      <c r="I111" s="72"/>
      <c r="J111"/>
      <c r="K111"/>
      <c r="L111" s="72"/>
      <c r="P111" s="72"/>
      <c r="Q111" s="64"/>
      <c r="R111" s="64"/>
      <c r="S111" s="64"/>
      <c r="T111" s="64"/>
      <c r="U111" s="1"/>
      <c r="V111" s="2"/>
      <c r="W111" s="6"/>
      <c r="X111" s="2"/>
      <c r="Y111" s="53"/>
      <c r="Z111" s="6"/>
    </row>
    <row r="112" spans="1:26" x14ac:dyDescent="0.2">
      <c r="A112" s="72"/>
      <c r="B112" s="72"/>
      <c r="C112" s="72"/>
      <c r="D112" s="72"/>
      <c r="E112" s="72"/>
      <c r="F112" s="72"/>
      <c r="G112" s="72"/>
      <c r="H112" s="72"/>
      <c r="I112" s="72"/>
      <c r="J112"/>
      <c r="K112"/>
      <c r="L112" s="72"/>
      <c r="P112" s="72"/>
      <c r="Q112" s="64"/>
      <c r="R112" s="64"/>
      <c r="S112" s="64"/>
      <c r="T112" s="64"/>
      <c r="U112" s="1"/>
      <c r="V112" s="2"/>
      <c r="W112" s="6"/>
      <c r="X112" s="2"/>
      <c r="Y112" s="53"/>
      <c r="Z112" s="6"/>
    </row>
    <row r="113" spans="1:26" x14ac:dyDescent="0.2">
      <c r="A113" s="72"/>
      <c r="B113" s="72"/>
      <c r="C113" s="72"/>
      <c r="D113" s="72"/>
      <c r="E113" s="72"/>
      <c r="F113" s="72"/>
      <c r="G113" s="72"/>
      <c r="H113" s="72"/>
      <c r="I113" s="72"/>
      <c r="J113"/>
      <c r="K113"/>
      <c r="L113" s="72"/>
      <c r="P113" s="72"/>
      <c r="Q113" s="64"/>
      <c r="R113" s="64"/>
      <c r="S113" s="64"/>
      <c r="T113" s="64"/>
      <c r="U113" s="1"/>
      <c r="V113" s="2"/>
      <c r="W113" s="6"/>
      <c r="X113" s="2"/>
      <c r="Y113" s="53"/>
      <c r="Z113" s="6"/>
    </row>
    <row r="114" spans="1:26" x14ac:dyDescent="0.2">
      <c r="A114" s="72"/>
      <c r="B114" s="72"/>
      <c r="C114" s="72"/>
      <c r="D114" s="72"/>
      <c r="E114" s="72"/>
      <c r="F114" s="72"/>
      <c r="G114" s="72"/>
      <c r="H114" s="72"/>
      <c r="I114" s="72"/>
      <c r="J114"/>
      <c r="K114"/>
      <c r="L114" s="72"/>
      <c r="P114" s="72"/>
      <c r="Q114" s="64"/>
      <c r="R114" s="64"/>
      <c r="S114" s="64"/>
      <c r="T114" s="64"/>
      <c r="U114" s="1"/>
      <c r="V114" s="2"/>
      <c r="W114" s="6"/>
      <c r="X114" s="2"/>
      <c r="Y114" s="53"/>
      <c r="Z114" s="6"/>
    </row>
    <row r="115" spans="1:26" x14ac:dyDescent="0.2">
      <c r="A115" s="72"/>
      <c r="B115" s="72"/>
      <c r="C115" s="72"/>
      <c r="D115" s="72"/>
      <c r="E115" s="72"/>
      <c r="F115" s="72"/>
      <c r="G115" s="72"/>
      <c r="H115" s="72"/>
      <c r="I115" s="72"/>
      <c r="J115"/>
      <c r="K115"/>
      <c r="L115" s="72"/>
      <c r="P115" s="72"/>
      <c r="Q115" s="64"/>
      <c r="R115" s="64"/>
      <c r="S115" s="64"/>
      <c r="T115" s="64"/>
      <c r="U115" s="1"/>
      <c r="V115" s="2"/>
      <c r="W115" s="6"/>
      <c r="X115" s="2"/>
      <c r="Y115" s="53"/>
      <c r="Z115" s="6"/>
    </row>
    <row r="116" spans="1:26" x14ac:dyDescent="0.2">
      <c r="A116" s="72"/>
      <c r="B116" s="72"/>
      <c r="C116" s="72"/>
      <c r="D116" s="72"/>
      <c r="E116" s="72"/>
      <c r="F116" s="72"/>
      <c r="G116" s="72"/>
      <c r="H116" s="72"/>
      <c r="I116" s="72"/>
      <c r="J116"/>
      <c r="K116"/>
      <c r="L116" s="72"/>
      <c r="P116" s="72"/>
      <c r="Q116" s="64"/>
      <c r="R116" s="64"/>
      <c r="S116" s="64"/>
      <c r="T116" s="64"/>
      <c r="U116" s="1"/>
      <c r="V116" s="2"/>
      <c r="W116" s="6"/>
      <c r="X116" s="2"/>
      <c r="Y116" s="53"/>
      <c r="Z116" s="6"/>
    </row>
    <row r="117" spans="1:26" x14ac:dyDescent="0.2">
      <c r="A117" s="72"/>
      <c r="B117" s="72"/>
      <c r="C117" s="72"/>
      <c r="D117" s="72"/>
      <c r="E117" s="72"/>
      <c r="F117" s="72"/>
      <c r="G117" s="72"/>
      <c r="H117" s="72"/>
      <c r="I117" s="72"/>
      <c r="J117"/>
      <c r="K117"/>
      <c r="L117" s="72"/>
      <c r="P117" s="72"/>
      <c r="Q117" s="64"/>
      <c r="R117" s="64"/>
      <c r="S117" s="64"/>
      <c r="T117" s="64"/>
      <c r="U117" s="1"/>
      <c r="V117" s="2"/>
      <c r="W117" s="6"/>
      <c r="X117" s="2"/>
      <c r="Y117" s="53"/>
      <c r="Z117" s="6"/>
    </row>
    <row r="118" spans="1:26" x14ac:dyDescent="0.2">
      <c r="A118" s="72"/>
      <c r="B118" s="72"/>
      <c r="C118" s="72"/>
      <c r="D118" s="72"/>
      <c r="E118" s="72"/>
      <c r="F118" s="72"/>
      <c r="G118" s="72"/>
      <c r="H118" s="72"/>
      <c r="I118" s="72"/>
      <c r="J118"/>
      <c r="K118"/>
      <c r="L118" s="72"/>
      <c r="P118" s="72"/>
      <c r="Q118" s="64"/>
      <c r="R118" s="64"/>
      <c r="S118" s="64"/>
      <c r="T118" s="64"/>
      <c r="U118" s="1"/>
      <c r="V118" s="2"/>
      <c r="W118" s="6"/>
      <c r="X118" s="2"/>
      <c r="Y118" s="53"/>
      <c r="Z118" s="6"/>
    </row>
    <row r="119" spans="1:26" x14ac:dyDescent="0.2">
      <c r="A119" s="72"/>
      <c r="B119" s="72"/>
      <c r="C119" s="72"/>
      <c r="D119" s="72"/>
      <c r="E119" s="72"/>
      <c r="F119" s="72"/>
      <c r="G119" s="72"/>
      <c r="H119" s="72"/>
      <c r="I119" s="72"/>
      <c r="J119"/>
      <c r="K119"/>
      <c r="L119" s="72"/>
      <c r="P119" s="72"/>
      <c r="Q119" s="64"/>
      <c r="R119" s="64"/>
      <c r="S119" s="64"/>
      <c r="T119" s="64"/>
      <c r="U119" s="1"/>
      <c r="V119" s="2"/>
      <c r="W119" s="6"/>
      <c r="X119" s="2"/>
      <c r="Y119" s="53"/>
      <c r="Z119" s="6"/>
    </row>
    <row r="120" spans="1:26" x14ac:dyDescent="0.2">
      <c r="A120" s="72"/>
      <c r="B120" s="72"/>
      <c r="C120" s="72"/>
      <c r="D120" s="72"/>
      <c r="E120" s="72"/>
      <c r="F120" s="72"/>
      <c r="G120" s="72"/>
      <c r="H120" s="72"/>
      <c r="I120" s="72"/>
      <c r="J120"/>
      <c r="K120"/>
      <c r="L120" s="72"/>
      <c r="P120" s="72"/>
      <c r="Q120" s="64"/>
      <c r="R120" s="64"/>
      <c r="S120" s="64"/>
      <c r="T120" s="64"/>
      <c r="U120" s="1"/>
      <c r="V120" s="2"/>
      <c r="W120" s="6"/>
      <c r="X120" s="2"/>
      <c r="Y120" s="53"/>
      <c r="Z120" s="6"/>
    </row>
    <row r="121" spans="1:26" x14ac:dyDescent="0.2">
      <c r="A121" s="72"/>
      <c r="B121" s="72"/>
      <c r="C121" s="72"/>
      <c r="D121" s="72"/>
      <c r="E121" s="72"/>
      <c r="F121" s="72"/>
      <c r="G121" s="72"/>
      <c r="H121" s="72"/>
      <c r="I121" s="72"/>
      <c r="J121"/>
      <c r="K121"/>
      <c r="L121" s="72"/>
      <c r="P121" s="72"/>
      <c r="Q121" s="64"/>
      <c r="R121" s="64"/>
      <c r="S121" s="64"/>
      <c r="T121" s="64"/>
      <c r="U121" s="1"/>
      <c r="V121" s="2"/>
      <c r="W121" s="6"/>
      <c r="X121" s="2"/>
      <c r="Y121" s="53"/>
      <c r="Z121" s="6"/>
    </row>
    <row r="122" spans="1:26" x14ac:dyDescent="0.2">
      <c r="A122" s="72"/>
      <c r="B122" s="72"/>
      <c r="C122" s="72"/>
      <c r="D122" s="72"/>
      <c r="E122" s="72"/>
      <c r="F122" s="72"/>
      <c r="G122" s="72"/>
      <c r="H122" s="72"/>
      <c r="I122" s="72"/>
      <c r="J122"/>
      <c r="K122"/>
      <c r="L122" s="72"/>
      <c r="P122" s="72"/>
      <c r="Q122" s="64"/>
      <c r="R122" s="64"/>
      <c r="S122" s="64"/>
      <c r="T122" s="64"/>
      <c r="U122" s="1"/>
      <c r="V122" s="2"/>
      <c r="W122" s="6"/>
      <c r="X122" s="2"/>
      <c r="Y122" s="53"/>
      <c r="Z122" s="6"/>
    </row>
    <row r="123" spans="1:26" x14ac:dyDescent="0.2">
      <c r="A123" s="72"/>
      <c r="B123" s="72"/>
      <c r="C123" s="72"/>
      <c r="D123" s="72"/>
      <c r="E123" s="72"/>
      <c r="F123" s="72"/>
      <c r="G123" s="72"/>
      <c r="H123" s="72"/>
      <c r="I123" s="72"/>
      <c r="J123"/>
      <c r="K123"/>
      <c r="L123" s="72"/>
      <c r="P123" s="72"/>
      <c r="Q123" s="64"/>
      <c r="R123" s="64"/>
      <c r="S123" s="64"/>
      <c r="T123" s="64"/>
      <c r="U123" s="1"/>
      <c r="V123" s="2"/>
      <c r="W123" s="6"/>
      <c r="X123" s="2"/>
      <c r="Y123" s="53"/>
      <c r="Z123" s="6"/>
    </row>
    <row r="124" spans="1:26" x14ac:dyDescent="0.2">
      <c r="A124" s="72"/>
      <c r="B124" s="72"/>
      <c r="C124" s="72"/>
      <c r="D124" s="72"/>
      <c r="E124" s="72"/>
      <c r="F124" s="72"/>
      <c r="G124" s="72"/>
      <c r="H124" s="72"/>
      <c r="I124" s="72"/>
      <c r="J124"/>
      <c r="K124"/>
      <c r="L124" s="72"/>
      <c r="P124" s="72"/>
      <c r="Q124" s="64"/>
      <c r="R124" s="64"/>
      <c r="S124" s="64"/>
      <c r="T124" s="64"/>
      <c r="U124" s="1"/>
      <c r="V124" s="2"/>
      <c r="W124" s="2"/>
      <c r="X124" s="2"/>
      <c r="Y124" s="2"/>
      <c r="Z124" s="2"/>
    </row>
    <row r="125" spans="1:26" x14ac:dyDescent="0.2">
      <c r="A125" s="72"/>
      <c r="B125" s="72"/>
      <c r="C125" s="72"/>
      <c r="D125" s="72"/>
      <c r="E125" s="72"/>
      <c r="F125" s="72"/>
      <c r="G125" s="72"/>
      <c r="H125" s="72"/>
      <c r="I125" s="72"/>
      <c r="J125"/>
      <c r="K125"/>
      <c r="L125" s="72"/>
      <c r="P125" s="72"/>
      <c r="Q125" s="64"/>
      <c r="R125" s="64"/>
      <c r="S125" s="64"/>
      <c r="T125" s="64"/>
      <c r="U125" s="1"/>
      <c r="V125" s="2"/>
      <c r="W125" s="2"/>
      <c r="X125" s="2"/>
      <c r="Y125" s="2"/>
      <c r="Z125" s="2"/>
    </row>
    <row r="126" spans="1:26" x14ac:dyDescent="0.2">
      <c r="A126" s="72"/>
      <c r="B126" s="72"/>
      <c r="C126" s="72"/>
      <c r="D126" s="72"/>
      <c r="E126" s="72"/>
      <c r="F126" s="72"/>
      <c r="G126" s="72"/>
      <c r="H126" s="72"/>
      <c r="I126" s="72"/>
      <c r="J126"/>
      <c r="K126"/>
      <c r="L126" s="72"/>
      <c r="P126" s="72"/>
      <c r="Q126" s="64"/>
      <c r="R126" s="64"/>
      <c r="S126" s="64"/>
      <c r="T126" s="64"/>
      <c r="U126" s="1"/>
      <c r="V126" s="2"/>
      <c r="W126" s="2"/>
      <c r="X126" s="2"/>
      <c r="Y126" s="2"/>
      <c r="Z126" s="2"/>
    </row>
    <row r="127" spans="1:26" x14ac:dyDescent="0.2">
      <c r="A127" s="72"/>
      <c r="B127" s="72"/>
      <c r="C127" s="72"/>
      <c r="D127" s="72"/>
      <c r="E127" s="72"/>
      <c r="F127" s="72"/>
      <c r="G127" s="72"/>
      <c r="H127" s="72"/>
      <c r="I127" s="72"/>
      <c r="J127"/>
      <c r="K127"/>
      <c r="L127" s="72"/>
      <c r="P127" s="72"/>
      <c r="Q127" s="33"/>
      <c r="R127" s="33"/>
      <c r="S127" s="33"/>
      <c r="T127" s="33"/>
      <c r="U127" s="1"/>
      <c r="V127" s="2"/>
      <c r="W127" s="2"/>
      <c r="X127" s="2"/>
      <c r="Y127" s="2"/>
      <c r="Z127" s="2"/>
    </row>
    <row r="128" spans="1:26" x14ac:dyDescent="0.2">
      <c r="A128" s="72"/>
      <c r="B128" s="72"/>
      <c r="C128" s="72"/>
      <c r="D128" s="72"/>
      <c r="E128" s="72"/>
      <c r="F128" s="72"/>
      <c r="G128" s="72"/>
      <c r="H128" s="72"/>
      <c r="I128" s="72"/>
      <c r="J128"/>
      <c r="K128"/>
      <c r="L128" s="72"/>
      <c r="P128" s="72"/>
      <c r="Q128" s="33"/>
      <c r="R128" s="33"/>
      <c r="S128" s="33"/>
      <c r="T128" s="33"/>
      <c r="U128" s="1"/>
      <c r="V128" s="2"/>
      <c r="W128" s="2"/>
      <c r="X128" s="2"/>
      <c r="Y128" s="2"/>
      <c r="Z128" s="2"/>
    </row>
    <row r="129" spans="1:26" x14ac:dyDescent="0.2">
      <c r="A129" s="72"/>
      <c r="B129" s="72"/>
      <c r="C129" s="72"/>
      <c r="D129" s="72"/>
      <c r="E129" s="72"/>
      <c r="F129" s="72"/>
      <c r="G129" s="72"/>
      <c r="H129" s="72"/>
      <c r="I129" s="72"/>
      <c r="J129"/>
      <c r="K129"/>
      <c r="L129" s="72"/>
      <c r="P129" s="72"/>
      <c r="Q129" s="33"/>
      <c r="R129" s="33"/>
      <c r="S129" s="33"/>
      <c r="T129" s="33"/>
      <c r="U129" s="1"/>
      <c r="V129" s="2"/>
      <c r="W129" s="2"/>
      <c r="X129" s="2"/>
      <c r="Y129" s="2"/>
      <c r="Z129" s="2"/>
    </row>
    <row r="130" spans="1:26" x14ac:dyDescent="0.2">
      <c r="A130" s="72"/>
      <c r="B130" s="72"/>
      <c r="C130" s="72"/>
      <c r="D130" s="72"/>
      <c r="E130" s="72"/>
      <c r="F130" s="72"/>
      <c r="G130" s="72"/>
      <c r="H130" s="72"/>
      <c r="I130" s="72"/>
      <c r="J130"/>
      <c r="K130"/>
      <c r="L130" s="72"/>
      <c r="P130" s="72"/>
      <c r="Q130" s="33"/>
      <c r="R130" s="33"/>
      <c r="S130" s="33"/>
      <c r="T130" s="33"/>
      <c r="U130" s="1"/>
      <c r="V130" s="2"/>
      <c r="W130" s="2"/>
      <c r="X130" s="2"/>
      <c r="Y130" s="2"/>
      <c r="Z130" s="2"/>
    </row>
    <row r="131" spans="1:26" x14ac:dyDescent="0.2">
      <c r="A131" s="72"/>
      <c r="B131" s="72"/>
      <c r="C131" s="72"/>
      <c r="D131" s="72"/>
      <c r="E131" s="72"/>
      <c r="F131" s="72"/>
      <c r="G131" s="72"/>
      <c r="H131" s="72"/>
      <c r="I131" s="72"/>
      <c r="J131"/>
      <c r="K131"/>
      <c r="L131" s="72"/>
      <c r="P131" s="72"/>
      <c r="Q131" s="33"/>
      <c r="R131" s="33"/>
      <c r="S131" s="33"/>
      <c r="T131" s="33"/>
      <c r="U131" s="1"/>
      <c r="V131" s="2"/>
      <c r="W131" s="2"/>
      <c r="X131" s="2"/>
      <c r="Y131" s="2"/>
      <c r="Z131" s="2"/>
    </row>
    <row r="132" spans="1:26" x14ac:dyDescent="0.2">
      <c r="A132" s="72"/>
      <c r="B132" s="72"/>
      <c r="C132" s="72"/>
      <c r="D132" s="72"/>
      <c r="E132" s="72"/>
      <c r="F132" s="72"/>
      <c r="G132" s="72"/>
      <c r="H132" s="72"/>
      <c r="I132" s="72"/>
      <c r="J132"/>
      <c r="K132"/>
      <c r="L132" s="72"/>
      <c r="P132" s="72"/>
      <c r="Q132" s="33"/>
      <c r="R132" s="33"/>
      <c r="S132" s="33"/>
      <c r="T132" s="33"/>
      <c r="U132" s="1"/>
      <c r="V132" s="2"/>
      <c r="W132" s="2"/>
      <c r="X132" s="2"/>
      <c r="Y132" s="2"/>
      <c r="Z132" s="2"/>
    </row>
    <row r="133" spans="1:26" x14ac:dyDescent="0.2">
      <c r="A133" s="72"/>
      <c r="B133" s="72"/>
      <c r="C133" s="72"/>
      <c r="D133" s="72"/>
      <c r="E133" s="72"/>
      <c r="F133" s="72"/>
      <c r="G133" s="72"/>
      <c r="H133" s="72"/>
      <c r="I133" s="72"/>
      <c r="J133"/>
      <c r="K133"/>
      <c r="L133" s="72"/>
      <c r="P133" s="72"/>
      <c r="Q133" s="33"/>
      <c r="R133" s="33"/>
      <c r="S133" s="33"/>
      <c r="T133" s="33"/>
      <c r="U133" s="1"/>
      <c r="V133" s="2"/>
      <c r="W133" s="2"/>
      <c r="X133" s="2"/>
      <c r="Y133" s="2"/>
      <c r="Z133" s="2"/>
    </row>
    <row r="134" spans="1:26" x14ac:dyDescent="0.2">
      <c r="A134" s="72"/>
      <c r="B134" s="72"/>
      <c r="C134" s="72"/>
      <c r="D134" s="72"/>
      <c r="E134" s="72"/>
      <c r="F134" s="72"/>
      <c r="G134" s="72"/>
      <c r="H134" s="72"/>
      <c r="I134" s="72"/>
      <c r="J134"/>
      <c r="K134"/>
      <c r="L134" s="72"/>
      <c r="P134" s="72"/>
      <c r="Q134" s="33"/>
      <c r="R134" s="33"/>
      <c r="S134" s="33"/>
      <c r="T134" s="33"/>
      <c r="U134" s="1"/>
      <c r="V134" s="2"/>
      <c r="W134" s="2"/>
      <c r="X134" s="2"/>
      <c r="Y134" s="2"/>
      <c r="Z134" s="2"/>
    </row>
    <row r="135" spans="1:26" x14ac:dyDescent="0.2">
      <c r="A135" s="72"/>
      <c r="B135" s="72"/>
      <c r="C135" s="72"/>
      <c r="D135" s="72"/>
      <c r="I135"/>
      <c r="J135"/>
      <c r="K135"/>
      <c r="L135"/>
      <c r="Q135" s="33"/>
      <c r="R135" s="33"/>
      <c r="S135" s="33"/>
      <c r="T135" s="33"/>
      <c r="U135" s="1"/>
      <c r="V135" s="2"/>
      <c r="W135" s="2"/>
      <c r="X135" s="2"/>
      <c r="Y135" s="2"/>
      <c r="Z135" s="2"/>
    </row>
    <row r="136" spans="1:26" x14ac:dyDescent="0.2">
      <c r="A136" s="72"/>
      <c r="B136" s="72"/>
      <c r="C136" s="72"/>
      <c r="D136" s="72"/>
      <c r="I136"/>
      <c r="J136"/>
      <c r="K136"/>
      <c r="L136"/>
      <c r="Q136" s="33"/>
      <c r="R136" s="33"/>
      <c r="S136" s="33"/>
      <c r="T136" s="33"/>
      <c r="U136" s="1"/>
      <c r="V136" s="2"/>
      <c r="W136" s="2"/>
      <c r="X136" s="2"/>
      <c r="Y136" s="2"/>
      <c r="Z136" s="2"/>
    </row>
    <row r="137" spans="1:26" x14ac:dyDescent="0.2">
      <c r="A137" s="72"/>
      <c r="B137" s="72"/>
      <c r="C137" s="72"/>
      <c r="D137" s="72"/>
      <c r="I137"/>
      <c r="J137"/>
      <c r="K137"/>
      <c r="L137"/>
      <c r="Q137" s="33"/>
      <c r="R137" s="33"/>
      <c r="S137" s="33"/>
      <c r="T137" s="33"/>
      <c r="U137" s="1"/>
      <c r="V137" s="2"/>
      <c r="W137" s="2"/>
      <c r="X137" s="2"/>
      <c r="Y137" s="2"/>
      <c r="Z137" s="2"/>
    </row>
    <row r="138" spans="1:26" s="33" customFormat="1" x14ac:dyDescent="0.2">
      <c r="A138" s="72"/>
      <c r="B138" s="72"/>
      <c r="C138" s="72"/>
      <c r="D138" s="72"/>
      <c r="E138"/>
      <c r="F138"/>
      <c r="G138"/>
      <c r="H138"/>
      <c r="I138"/>
      <c r="J138"/>
      <c r="K138"/>
      <c r="L138"/>
      <c r="N138"/>
      <c r="O138"/>
      <c r="P138"/>
      <c r="T138"/>
      <c r="U138" s="1"/>
      <c r="V138" s="36"/>
      <c r="W138" s="36"/>
      <c r="X138" s="36"/>
      <c r="Y138" s="36"/>
      <c r="Z138" s="36"/>
    </row>
    <row r="139" spans="1:26" s="33" customFormat="1" x14ac:dyDescent="0.2">
      <c r="A139" s="72"/>
      <c r="B139" s="72"/>
      <c r="C139" s="72"/>
      <c r="D139" s="72"/>
      <c r="E139"/>
      <c r="F139"/>
      <c r="G139"/>
      <c r="H139"/>
      <c r="I139"/>
      <c r="J139"/>
      <c r="K139"/>
      <c r="L139"/>
      <c r="N139"/>
      <c r="O139"/>
      <c r="P139"/>
      <c r="T139"/>
      <c r="U139" s="1"/>
      <c r="V139" s="36"/>
      <c r="W139" s="36"/>
      <c r="X139" s="36"/>
      <c r="Y139" s="36"/>
      <c r="Z139" s="36"/>
    </row>
    <row r="140" spans="1:26" x14ac:dyDescent="0.2">
      <c r="A140" s="72"/>
      <c r="B140" s="72"/>
      <c r="C140" s="72"/>
      <c r="D140" s="72"/>
      <c r="I140"/>
      <c r="J140"/>
      <c r="K140"/>
      <c r="L140"/>
      <c r="Q140" s="33"/>
      <c r="R140" s="33"/>
      <c r="S140" s="33"/>
      <c r="U140" s="1"/>
      <c r="V140" s="2"/>
      <c r="W140" s="2"/>
      <c r="X140" s="2"/>
      <c r="Y140" s="2"/>
      <c r="Z140" s="2"/>
    </row>
    <row r="141" spans="1:26" x14ac:dyDescent="0.2">
      <c r="A141" s="72"/>
      <c r="B141" s="72"/>
      <c r="C141" s="72"/>
      <c r="D141" s="72"/>
      <c r="I141"/>
      <c r="J141"/>
      <c r="K141"/>
      <c r="L141"/>
      <c r="Q141" s="33"/>
      <c r="R141" s="33"/>
      <c r="S141" s="33"/>
      <c r="U141" s="1"/>
      <c r="V141" s="2"/>
      <c r="W141" s="2"/>
      <c r="X141" s="2"/>
      <c r="Y141" s="2"/>
      <c r="Z141" s="2"/>
    </row>
    <row r="142" spans="1:26" x14ac:dyDescent="0.2">
      <c r="A142" s="72"/>
      <c r="B142" s="72"/>
      <c r="C142" s="72"/>
      <c r="D142" s="72"/>
      <c r="I142"/>
      <c r="J142"/>
      <c r="K142"/>
      <c r="L142"/>
      <c r="Q142" s="33"/>
      <c r="R142" s="33"/>
      <c r="S142" s="33"/>
      <c r="U142" s="1"/>
      <c r="V142" s="2"/>
      <c r="W142" s="2"/>
      <c r="X142" s="2"/>
      <c r="Y142" s="2"/>
      <c r="Z142" s="2"/>
    </row>
    <row r="143" spans="1:26" x14ac:dyDescent="0.2">
      <c r="A143" s="72"/>
      <c r="B143" s="72"/>
      <c r="C143" s="72"/>
      <c r="I143"/>
      <c r="J143"/>
      <c r="K143"/>
      <c r="L143"/>
      <c r="Q143" s="33"/>
      <c r="R143" s="33"/>
      <c r="S143" s="33"/>
      <c r="U143" s="1"/>
      <c r="V143" s="2"/>
      <c r="W143" s="2"/>
      <c r="X143" s="2"/>
      <c r="Y143" s="2"/>
      <c r="Z143" s="2"/>
    </row>
    <row r="144" spans="1:26" x14ac:dyDescent="0.2">
      <c r="A144" s="72"/>
      <c r="B144" s="72"/>
      <c r="C144" s="72"/>
      <c r="I144"/>
      <c r="J144"/>
      <c r="K144"/>
      <c r="L144"/>
      <c r="Q144" s="33"/>
      <c r="R144" s="33"/>
      <c r="S144" s="33"/>
      <c r="V144" s="2"/>
      <c r="W144" s="2"/>
      <c r="X144" s="2"/>
      <c r="Y144" s="2"/>
      <c r="Z144" s="2"/>
    </row>
    <row r="145" spans="1:26" x14ac:dyDescent="0.2">
      <c r="A145" s="72"/>
      <c r="B145" s="72"/>
      <c r="C145" s="72"/>
      <c r="I145"/>
      <c r="J145"/>
      <c r="K145"/>
      <c r="L145"/>
      <c r="Q145" s="33"/>
      <c r="R145" s="33"/>
      <c r="S145" s="33"/>
      <c r="V145" s="2"/>
      <c r="W145" s="2"/>
      <c r="X145" s="2"/>
      <c r="Y145" s="2"/>
      <c r="Z145" s="2"/>
    </row>
    <row r="146" spans="1:26" x14ac:dyDescent="0.2">
      <c r="A146" s="72"/>
      <c r="B146" s="72"/>
      <c r="C146" s="72"/>
      <c r="I146"/>
      <c r="J146"/>
      <c r="K146"/>
      <c r="L146"/>
      <c r="Q146" s="33"/>
      <c r="R146" s="33"/>
      <c r="S146" s="33"/>
      <c r="V146" s="2"/>
      <c r="W146" s="2"/>
      <c r="X146" s="2"/>
      <c r="Y146" s="2"/>
      <c r="Z146" s="2"/>
    </row>
    <row r="147" spans="1:26" x14ac:dyDescent="0.2">
      <c r="A147" s="72"/>
      <c r="B147" s="72"/>
      <c r="C147" s="72"/>
      <c r="I147"/>
      <c r="J147"/>
      <c r="K147"/>
      <c r="L147"/>
      <c r="Q147" s="33"/>
      <c r="R147" s="33"/>
      <c r="S147" s="33"/>
      <c r="V147" s="2"/>
      <c r="W147" s="2"/>
      <c r="X147" s="2"/>
      <c r="Y147" s="2"/>
      <c r="Z147" s="2"/>
    </row>
    <row r="148" spans="1:26" x14ac:dyDescent="0.2">
      <c r="A148" s="34"/>
      <c r="B148" s="34"/>
      <c r="C148" s="34"/>
      <c r="D148" s="33"/>
      <c r="E148" s="34"/>
      <c r="F148" s="34"/>
      <c r="G148" s="34"/>
      <c r="H148" s="34"/>
      <c r="I148" s="34"/>
      <c r="K148" s="33"/>
      <c r="L148" s="34"/>
      <c r="N148" s="33"/>
      <c r="O148" s="33"/>
      <c r="P148" s="33"/>
      <c r="Q148" s="33"/>
      <c r="R148" s="33"/>
      <c r="S148" s="33"/>
      <c r="V148" s="2"/>
      <c r="W148" s="2"/>
      <c r="X148" s="2"/>
      <c r="Y148" s="2"/>
      <c r="Z148" s="2"/>
    </row>
    <row r="149" spans="1:26" x14ac:dyDescent="0.2">
      <c r="A149" s="34"/>
      <c r="B149" s="34"/>
      <c r="C149" s="34"/>
      <c r="D149" s="33"/>
      <c r="E149" s="34"/>
      <c r="F149" s="34"/>
      <c r="G149" s="34"/>
      <c r="H149" s="34"/>
      <c r="I149" s="34"/>
      <c r="K149" s="33"/>
      <c r="L149" s="34"/>
      <c r="N149" s="33"/>
      <c r="O149" s="33"/>
      <c r="P149" s="33"/>
      <c r="Q149" s="33"/>
      <c r="R149" s="33"/>
      <c r="S149" s="33"/>
      <c r="V149" s="2"/>
      <c r="W149" s="2"/>
      <c r="X149" s="2"/>
      <c r="Y149" s="2"/>
      <c r="Z149" s="2"/>
    </row>
    <row r="150" spans="1:26" x14ac:dyDescent="0.2">
      <c r="A150" s="41"/>
      <c r="B150" s="41"/>
      <c r="C150" s="41"/>
      <c r="D150" s="41"/>
      <c r="E150" s="41"/>
      <c r="F150" s="41"/>
      <c r="G150" s="41"/>
      <c r="H150" s="41"/>
      <c r="I150" s="41"/>
      <c r="J150" s="33"/>
      <c r="K150" s="33"/>
      <c r="L150" s="41"/>
      <c r="M150" s="41"/>
      <c r="N150" s="41"/>
      <c r="O150" s="41"/>
      <c r="P150" s="41"/>
      <c r="Q150" s="41"/>
      <c r="R150" s="41"/>
      <c r="S150" s="41"/>
      <c r="T150" s="72"/>
      <c r="X150" s="2"/>
      <c r="Y150" s="2"/>
      <c r="Z150" s="2"/>
    </row>
    <row r="151" spans="1:26" x14ac:dyDescent="0.2">
      <c r="A151" s="41"/>
      <c r="B151" s="41"/>
      <c r="C151" s="41"/>
      <c r="D151" s="41"/>
      <c r="E151" s="41"/>
      <c r="F151" s="41"/>
      <c r="G151" s="41"/>
      <c r="H151" s="41"/>
      <c r="I151" s="41"/>
      <c r="J151" s="33"/>
      <c r="K151" s="33"/>
      <c r="L151" s="41"/>
      <c r="M151" s="41"/>
      <c r="N151" s="41"/>
      <c r="O151" s="41"/>
      <c r="P151" s="41"/>
      <c r="Q151" s="41"/>
      <c r="R151" s="41"/>
      <c r="S151" s="41"/>
      <c r="T151" s="72"/>
      <c r="X151" s="2"/>
      <c r="Y151" s="2"/>
      <c r="Z151" s="2"/>
    </row>
    <row r="152" spans="1:26" x14ac:dyDescent="0.2">
      <c r="A152" s="41"/>
      <c r="B152" s="41"/>
      <c r="C152" s="41"/>
      <c r="D152" s="41"/>
      <c r="E152" s="41"/>
      <c r="F152" s="41"/>
      <c r="G152" s="41"/>
      <c r="H152" s="41"/>
      <c r="I152" s="41"/>
      <c r="J152" s="33"/>
      <c r="K152" s="33"/>
      <c r="L152" s="41"/>
      <c r="M152" s="41"/>
      <c r="N152" s="41"/>
      <c r="O152" s="41"/>
      <c r="P152" s="41"/>
      <c r="Q152" s="41"/>
      <c r="R152" s="41"/>
      <c r="S152" s="41"/>
      <c r="T152" s="72"/>
      <c r="X152" s="2"/>
      <c r="Y152" s="2"/>
      <c r="Z152" s="2"/>
    </row>
    <row r="153" spans="1:26" x14ac:dyDescent="0.2">
      <c r="A153" s="41"/>
      <c r="B153" s="41"/>
      <c r="C153" s="41"/>
      <c r="D153" s="41"/>
      <c r="E153" s="41"/>
      <c r="F153" s="41"/>
      <c r="G153" s="41"/>
      <c r="H153" s="41"/>
      <c r="I153" s="41"/>
      <c r="J153" s="33"/>
      <c r="K153" s="33"/>
      <c r="L153" s="41"/>
      <c r="M153" s="41"/>
      <c r="N153" s="41"/>
      <c r="O153" s="41"/>
      <c r="P153" s="41"/>
      <c r="Q153" s="41"/>
      <c r="R153" s="41"/>
      <c r="S153" s="41"/>
      <c r="T153" s="72"/>
      <c r="X153" s="2"/>
      <c r="Y153" s="2"/>
      <c r="Z153" s="2"/>
    </row>
    <row r="154" spans="1:26" x14ac:dyDescent="0.2">
      <c r="A154" s="41"/>
      <c r="B154" s="41"/>
      <c r="C154" s="41"/>
      <c r="D154" s="41"/>
      <c r="E154" s="41"/>
      <c r="F154" s="41"/>
      <c r="G154" s="41"/>
      <c r="H154" s="41"/>
      <c r="I154" s="41"/>
      <c r="J154" s="33"/>
      <c r="K154" s="33"/>
      <c r="L154" s="41"/>
      <c r="M154" s="41"/>
      <c r="N154" s="41"/>
      <c r="O154" s="41"/>
      <c r="P154" s="41"/>
      <c r="Q154" s="41"/>
      <c r="R154" s="41"/>
      <c r="S154" s="41"/>
      <c r="T154" s="72"/>
      <c r="X154" s="2"/>
      <c r="Y154" s="2"/>
      <c r="Z154" s="2"/>
    </row>
    <row r="155" spans="1:26" x14ac:dyDescent="0.2">
      <c r="A155" s="41"/>
      <c r="B155" s="41"/>
      <c r="C155" s="41"/>
      <c r="D155" s="41"/>
      <c r="E155" s="41"/>
      <c r="F155" s="41"/>
      <c r="G155" s="41"/>
      <c r="H155" s="41"/>
      <c r="I155" s="41"/>
      <c r="J155" s="33"/>
      <c r="K155" s="33"/>
      <c r="L155" s="41"/>
      <c r="M155" s="41"/>
      <c r="N155" s="41"/>
      <c r="O155" s="41"/>
      <c r="P155" s="41"/>
      <c r="Q155" s="41"/>
      <c r="R155" s="41"/>
      <c r="S155" s="41"/>
      <c r="T155" s="72"/>
      <c r="X155" s="2"/>
      <c r="Y155" s="2"/>
      <c r="Z155" s="2"/>
    </row>
    <row r="156" spans="1:26" x14ac:dyDescent="0.2">
      <c r="A156" s="41"/>
      <c r="B156" s="41"/>
      <c r="C156" s="41"/>
      <c r="D156" s="41"/>
      <c r="E156" s="41"/>
      <c r="F156" s="41"/>
      <c r="G156" s="41"/>
      <c r="H156" s="41"/>
      <c r="I156" s="41"/>
      <c r="J156" s="33"/>
      <c r="K156" s="33"/>
      <c r="L156" s="41"/>
      <c r="M156" s="41"/>
      <c r="N156" s="41"/>
      <c r="O156" s="41"/>
      <c r="P156" s="41"/>
      <c r="Q156" s="41"/>
      <c r="R156" s="41"/>
      <c r="S156" s="41"/>
      <c r="T156" s="72"/>
      <c r="X156" s="2"/>
      <c r="Y156" s="2"/>
      <c r="Z156" s="2"/>
    </row>
    <row r="157" spans="1:26" x14ac:dyDescent="0.2">
      <c r="A157" s="41"/>
      <c r="B157" s="41"/>
      <c r="C157" s="41"/>
      <c r="D157" s="41"/>
      <c r="E157" s="41"/>
      <c r="F157" s="41"/>
      <c r="G157" s="41"/>
      <c r="H157" s="41"/>
      <c r="I157" s="41"/>
      <c r="J157" s="33"/>
      <c r="K157" s="33"/>
      <c r="L157" s="41"/>
      <c r="M157" s="41"/>
      <c r="N157" s="41"/>
      <c r="O157" s="41"/>
      <c r="P157" s="41"/>
      <c r="Q157" s="41"/>
      <c r="R157" s="41"/>
      <c r="S157" s="41"/>
      <c r="T157" s="72"/>
      <c r="X157" s="2"/>
      <c r="Y157" s="2"/>
      <c r="Z157" s="2"/>
    </row>
    <row r="158" spans="1:26" x14ac:dyDescent="0.2">
      <c r="A158" s="41"/>
      <c r="B158" s="41"/>
      <c r="C158" s="41"/>
      <c r="D158" s="41"/>
      <c r="E158" s="41"/>
      <c r="F158" s="41"/>
      <c r="G158" s="41"/>
      <c r="H158" s="41"/>
      <c r="I158" s="41"/>
      <c r="J158" s="33"/>
      <c r="K158" s="33"/>
      <c r="L158" s="41"/>
      <c r="M158" s="41"/>
      <c r="N158" s="41"/>
      <c r="O158" s="41"/>
      <c r="P158" s="41"/>
      <c r="Q158" s="41"/>
      <c r="R158" s="41"/>
      <c r="S158" s="41"/>
      <c r="T158" s="72"/>
      <c r="X158" s="2"/>
      <c r="Y158" s="2"/>
      <c r="Z158" s="2"/>
    </row>
    <row r="159" spans="1:26" x14ac:dyDescent="0.2">
      <c r="A159" s="41"/>
      <c r="B159" s="41"/>
      <c r="C159" s="41"/>
      <c r="D159" s="41"/>
      <c r="E159" s="41"/>
      <c r="F159" s="41"/>
      <c r="G159" s="41"/>
      <c r="H159" s="41"/>
      <c r="I159" s="41"/>
      <c r="J159" s="33"/>
      <c r="K159" s="33"/>
      <c r="L159" s="41"/>
      <c r="M159" s="41"/>
      <c r="N159" s="41"/>
      <c r="O159" s="41"/>
      <c r="P159" s="41"/>
      <c r="Q159" s="41"/>
      <c r="R159" s="41"/>
      <c r="S159" s="41"/>
      <c r="T159" s="72"/>
      <c r="X159" s="2"/>
      <c r="Y159" s="2"/>
      <c r="Z159" s="2"/>
    </row>
    <row r="160" spans="1:26" x14ac:dyDescent="0.2">
      <c r="A160" s="41"/>
      <c r="B160" s="41"/>
      <c r="C160" s="41"/>
      <c r="D160" s="41"/>
      <c r="E160" s="41"/>
      <c r="F160" s="41"/>
      <c r="G160" s="41"/>
      <c r="H160" s="41"/>
      <c r="I160" s="41"/>
      <c r="J160" s="33"/>
      <c r="K160" s="33"/>
      <c r="L160" s="41"/>
      <c r="M160" s="41"/>
      <c r="N160" s="41"/>
      <c r="O160" s="41"/>
      <c r="P160" s="41"/>
      <c r="Q160" s="41"/>
      <c r="R160" s="41"/>
      <c r="S160" s="41"/>
      <c r="T160" s="72"/>
      <c r="X160" s="2"/>
      <c r="Y160" s="2"/>
      <c r="Z160" s="2"/>
    </row>
    <row r="161" spans="1:26" x14ac:dyDescent="0.2">
      <c r="A161" s="41"/>
      <c r="B161" s="41"/>
      <c r="C161" s="41"/>
      <c r="D161" s="41"/>
      <c r="E161" s="41"/>
      <c r="F161" s="41"/>
      <c r="G161" s="41"/>
      <c r="H161" s="41"/>
      <c r="I161" s="41"/>
      <c r="J161" s="33"/>
      <c r="K161" s="33"/>
      <c r="L161" s="41"/>
      <c r="M161" s="41"/>
      <c r="N161" s="41"/>
      <c r="O161" s="41"/>
      <c r="P161" s="41"/>
      <c r="Q161" s="41"/>
      <c r="R161" s="41"/>
      <c r="S161" s="41"/>
      <c r="T161" s="72"/>
      <c r="X161" s="2"/>
      <c r="Y161" s="2"/>
      <c r="Z161" s="2"/>
    </row>
    <row r="162" spans="1:26" x14ac:dyDescent="0.2">
      <c r="A162" s="41"/>
      <c r="B162" s="41"/>
      <c r="C162" s="41"/>
      <c r="D162" s="41"/>
      <c r="E162" s="41"/>
      <c r="F162" s="41"/>
      <c r="G162" s="41"/>
      <c r="H162" s="41"/>
      <c r="I162" s="41"/>
      <c r="J162" s="33"/>
      <c r="K162" s="33"/>
      <c r="L162" s="41"/>
      <c r="M162" s="41"/>
      <c r="N162" s="41"/>
      <c r="O162" s="41"/>
      <c r="P162" s="41"/>
      <c r="Q162" s="41"/>
      <c r="R162" s="41"/>
      <c r="S162" s="41"/>
      <c r="T162" s="72"/>
      <c r="X162" s="2"/>
      <c r="Y162" s="2"/>
      <c r="Z162" s="2"/>
    </row>
    <row r="163" spans="1:26" x14ac:dyDescent="0.2">
      <c r="A163" s="41"/>
      <c r="B163" s="41"/>
      <c r="C163" s="41"/>
      <c r="D163" s="41"/>
      <c r="E163" s="41"/>
      <c r="F163" s="41"/>
      <c r="G163" s="41"/>
      <c r="H163" s="41"/>
      <c r="I163" s="41"/>
      <c r="J163" s="33"/>
      <c r="K163" s="33"/>
      <c r="L163" s="41"/>
      <c r="M163" s="41"/>
      <c r="N163" s="41"/>
      <c r="O163" s="41"/>
      <c r="P163" s="41"/>
      <c r="Q163" s="41"/>
      <c r="R163" s="41"/>
      <c r="S163" s="41"/>
      <c r="T163" s="72"/>
      <c r="X163" s="2"/>
      <c r="Y163" s="2"/>
      <c r="Z163" s="2"/>
    </row>
    <row r="164" spans="1:26" x14ac:dyDescent="0.2">
      <c r="A164" s="41"/>
      <c r="B164" s="41"/>
      <c r="C164" s="41"/>
      <c r="D164" s="41"/>
      <c r="E164" s="41"/>
      <c r="F164" s="41"/>
      <c r="G164" s="41"/>
      <c r="H164" s="41"/>
      <c r="I164" s="41"/>
      <c r="J164" s="33"/>
      <c r="K164" s="33"/>
      <c r="L164" s="41"/>
      <c r="M164" s="41"/>
      <c r="N164" s="41"/>
      <c r="O164" s="41"/>
      <c r="P164" s="41"/>
      <c r="Q164" s="41"/>
      <c r="R164" s="41"/>
      <c r="S164" s="41"/>
      <c r="T164" s="72"/>
      <c r="X164" s="2"/>
      <c r="Y164" s="2"/>
      <c r="Z164" s="2"/>
    </row>
    <row r="165" spans="1:26" x14ac:dyDescent="0.2">
      <c r="A165" s="41"/>
      <c r="B165" s="41"/>
      <c r="C165" s="41"/>
      <c r="D165" s="41"/>
      <c r="E165" s="41"/>
      <c r="F165" s="41"/>
      <c r="G165" s="41"/>
      <c r="H165" s="41"/>
      <c r="I165" s="41"/>
      <c r="J165" s="33"/>
      <c r="K165" s="33"/>
      <c r="L165" s="41"/>
      <c r="M165" s="41"/>
      <c r="N165" s="41"/>
      <c r="O165" s="41"/>
      <c r="P165" s="41"/>
      <c r="Q165" s="41"/>
      <c r="R165" s="41"/>
      <c r="S165" s="41"/>
      <c r="T165" s="72"/>
      <c r="X165" s="2"/>
      <c r="Y165" s="2"/>
      <c r="Z165" s="2"/>
    </row>
    <row r="166" spans="1:26" x14ac:dyDescent="0.2">
      <c r="A166" s="41"/>
      <c r="B166" s="41"/>
      <c r="C166" s="41"/>
      <c r="D166" s="41"/>
      <c r="E166" s="41"/>
      <c r="F166" s="41"/>
      <c r="G166" s="41"/>
      <c r="H166" s="41"/>
      <c r="I166" s="41"/>
      <c r="J166" s="33"/>
      <c r="K166" s="33"/>
      <c r="L166" s="41"/>
      <c r="M166" s="41"/>
      <c r="N166" s="41"/>
      <c r="O166" s="41"/>
      <c r="P166" s="41"/>
      <c r="Q166" s="41"/>
      <c r="R166" s="41"/>
      <c r="S166" s="41"/>
      <c r="T166" s="72"/>
      <c r="X166" s="2"/>
      <c r="Y166" s="2"/>
      <c r="Z166" s="2"/>
    </row>
    <row r="167" spans="1:26" x14ac:dyDescent="0.2">
      <c r="A167" s="41"/>
      <c r="B167" s="41"/>
      <c r="C167" s="41"/>
      <c r="D167" s="41"/>
      <c r="E167" s="41"/>
      <c r="F167" s="41"/>
      <c r="G167" s="41"/>
      <c r="H167" s="41"/>
      <c r="I167" s="41"/>
      <c r="J167" s="33"/>
      <c r="K167" s="33"/>
      <c r="L167" s="41"/>
      <c r="M167" s="41"/>
      <c r="N167" s="41"/>
      <c r="O167" s="41"/>
      <c r="P167" s="41"/>
      <c r="Q167" s="41"/>
      <c r="R167" s="41"/>
      <c r="S167" s="41"/>
      <c r="T167" s="72"/>
      <c r="X167" s="2"/>
      <c r="Y167" s="2"/>
      <c r="Z167" s="2"/>
    </row>
    <row r="168" spans="1:26" x14ac:dyDescent="0.2">
      <c r="A168" s="41"/>
      <c r="B168" s="41"/>
      <c r="C168" s="41"/>
      <c r="D168" s="41"/>
      <c r="E168" s="41"/>
      <c r="F168" s="41"/>
      <c r="G168" s="41"/>
      <c r="H168" s="41"/>
      <c r="I168" s="41"/>
      <c r="J168" s="33"/>
      <c r="K168" s="33"/>
      <c r="L168" s="41"/>
      <c r="M168" s="41"/>
      <c r="N168" s="41"/>
      <c r="O168" s="41"/>
      <c r="P168" s="41"/>
      <c r="Q168" s="41"/>
      <c r="R168" s="41"/>
      <c r="S168" s="41"/>
      <c r="T168" s="72"/>
      <c r="X168" s="2"/>
      <c r="Y168" s="2"/>
      <c r="Z168" s="2"/>
    </row>
    <row r="169" spans="1:26" x14ac:dyDescent="0.2">
      <c r="A169" s="41"/>
      <c r="B169" s="41"/>
      <c r="C169" s="41"/>
      <c r="D169" s="41"/>
      <c r="E169" s="41"/>
      <c r="F169" s="41"/>
      <c r="G169" s="41"/>
      <c r="H169" s="41"/>
      <c r="I169" s="41"/>
      <c r="J169" s="33"/>
      <c r="K169" s="33"/>
      <c r="L169" s="41"/>
      <c r="M169" s="41"/>
      <c r="N169" s="41"/>
      <c r="O169" s="41"/>
      <c r="P169" s="41"/>
      <c r="Q169" s="41"/>
      <c r="R169" s="41"/>
      <c r="S169" s="41"/>
      <c r="T169" s="72"/>
      <c r="X169" s="2"/>
      <c r="Y169" s="2"/>
      <c r="Z169" s="2"/>
    </row>
    <row r="170" spans="1:26" x14ac:dyDescent="0.2">
      <c r="A170" s="41"/>
      <c r="B170" s="41"/>
      <c r="C170" s="41"/>
      <c r="D170" s="41"/>
      <c r="E170" s="41"/>
      <c r="F170" s="41"/>
      <c r="G170" s="41"/>
      <c r="H170" s="41"/>
      <c r="I170" s="41"/>
      <c r="J170" s="33"/>
      <c r="K170" s="33"/>
      <c r="L170" s="41"/>
      <c r="M170" s="41"/>
      <c r="N170" s="41"/>
      <c r="O170" s="41"/>
      <c r="P170" s="41"/>
      <c r="Q170" s="41"/>
      <c r="R170" s="41"/>
      <c r="S170" s="41"/>
      <c r="T170" s="72"/>
      <c r="X170" s="2"/>
      <c r="Y170" s="2"/>
      <c r="Z170" s="2"/>
    </row>
    <row r="171" spans="1:26" x14ac:dyDescent="0.2">
      <c r="A171" s="41"/>
      <c r="B171" s="41"/>
      <c r="C171" s="41"/>
      <c r="D171" s="41"/>
      <c r="E171" s="41"/>
      <c r="F171" s="41"/>
      <c r="G171" s="41"/>
      <c r="H171" s="41"/>
      <c r="I171" s="41"/>
      <c r="J171" s="33"/>
      <c r="K171" s="33"/>
      <c r="L171" s="41"/>
      <c r="M171" s="41"/>
      <c r="N171" s="41"/>
      <c r="O171" s="41"/>
      <c r="P171" s="41"/>
      <c r="Q171" s="41"/>
      <c r="R171" s="41"/>
      <c r="S171" s="41"/>
      <c r="T171" s="72"/>
      <c r="X171" s="2"/>
      <c r="Y171" s="2"/>
      <c r="Z171" s="2"/>
    </row>
    <row r="172" spans="1:26" x14ac:dyDescent="0.2">
      <c r="A172" s="41"/>
      <c r="B172" s="41"/>
      <c r="C172" s="41"/>
      <c r="D172" s="41"/>
      <c r="E172" s="41"/>
      <c r="F172" s="41"/>
      <c r="G172" s="41"/>
      <c r="H172" s="41"/>
      <c r="I172" s="41"/>
      <c r="J172" s="33"/>
      <c r="K172" s="33"/>
      <c r="L172" s="41"/>
      <c r="M172" s="41"/>
      <c r="N172" s="41"/>
      <c r="O172" s="41"/>
      <c r="P172" s="41"/>
      <c r="Q172" s="41"/>
      <c r="R172" s="41"/>
      <c r="S172" s="41"/>
      <c r="T172" s="72"/>
      <c r="X172" s="2"/>
      <c r="Y172" s="2"/>
      <c r="Z172" s="2"/>
    </row>
    <row r="173" spans="1:26" x14ac:dyDescent="0.2">
      <c r="A173" s="41"/>
      <c r="B173" s="41"/>
      <c r="C173" s="41"/>
      <c r="D173" s="41"/>
      <c r="E173" s="41"/>
      <c r="F173" s="41"/>
      <c r="G173" s="41"/>
      <c r="H173" s="41"/>
      <c r="I173" s="41"/>
      <c r="J173" s="33"/>
      <c r="K173" s="33"/>
      <c r="L173" s="41"/>
      <c r="M173" s="41"/>
      <c r="N173" s="41"/>
      <c r="O173" s="41"/>
      <c r="P173" s="41"/>
      <c r="Q173" s="41"/>
      <c r="R173" s="41"/>
      <c r="S173" s="41"/>
      <c r="T173" s="72"/>
      <c r="X173" s="2"/>
      <c r="Y173" s="2"/>
      <c r="Z173" s="2"/>
    </row>
    <row r="174" spans="1:26" x14ac:dyDescent="0.2">
      <c r="A174" s="41"/>
      <c r="B174" s="41"/>
      <c r="C174" s="41"/>
      <c r="D174" s="41"/>
      <c r="E174" s="41"/>
      <c r="F174" s="41"/>
      <c r="G174" s="41"/>
      <c r="H174" s="41"/>
      <c r="I174" s="41"/>
      <c r="J174" s="33"/>
      <c r="K174" s="33"/>
      <c r="L174" s="41"/>
      <c r="M174" s="41"/>
      <c r="N174" s="41"/>
      <c r="O174" s="41"/>
      <c r="P174" s="41"/>
      <c r="Q174" s="41"/>
      <c r="R174" s="41"/>
      <c r="S174" s="41"/>
      <c r="T174" s="72"/>
      <c r="X174" s="2"/>
      <c r="Y174" s="2"/>
      <c r="Z174" s="2"/>
    </row>
    <row r="175" spans="1:26" x14ac:dyDescent="0.2">
      <c r="A175" s="41"/>
      <c r="B175" s="41"/>
      <c r="C175" s="41"/>
      <c r="D175" s="41"/>
      <c r="E175" s="41"/>
      <c r="F175" s="41"/>
      <c r="G175" s="41"/>
      <c r="H175" s="41"/>
      <c r="I175" s="41"/>
      <c r="J175" s="33"/>
      <c r="K175" s="33"/>
      <c r="L175" s="41"/>
      <c r="M175" s="41"/>
      <c r="N175" s="41"/>
      <c r="O175" s="41"/>
      <c r="P175" s="41"/>
      <c r="Q175" s="41"/>
      <c r="R175" s="41"/>
      <c r="S175" s="41"/>
      <c r="T175" s="72"/>
      <c r="X175" s="2"/>
      <c r="Y175" s="2"/>
      <c r="Z175" s="2"/>
    </row>
    <row r="176" spans="1:26" x14ac:dyDescent="0.2">
      <c r="A176" s="41"/>
      <c r="B176" s="41"/>
      <c r="C176" s="41"/>
      <c r="D176" s="41"/>
      <c r="E176" s="41"/>
      <c r="F176" s="41"/>
      <c r="G176" s="41"/>
      <c r="H176" s="41"/>
      <c r="I176" s="41"/>
      <c r="J176" s="33"/>
      <c r="K176" s="33"/>
      <c r="L176" s="41"/>
      <c r="M176" s="41"/>
      <c r="N176" s="41"/>
      <c r="O176" s="41"/>
      <c r="P176" s="41"/>
      <c r="Q176" s="41"/>
      <c r="R176" s="41"/>
      <c r="S176" s="41"/>
      <c r="T176" s="72"/>
      <c r="X176" s="2"/>
      <c r="Y176" s="2"/>
      <c r="Z176" s="2"/>
    </row>
    <row r="177" spans="1:26" x14ac:dyDescent="0.2">
      <c r="A177" s="41"/>
      <c r="B177" s="41"/>
      <c r="C177" s="41"/>
      <c r="D177" s="41"/>
      <c r="E177" s="41"/>
      <c r="F177" s="41"/>
      <c r="G177" s="41"/>
      <c r="H177" s="41"/>
      <c r="I177" s="41"/>
      <c r="J177" s="33"/>
      <c r="K177" s="33"/>
      <c r="L177" s="41"/>
      <c r="M177" s="41"/>
      <c r="N177" s="41"/>
      <c r="O177" s="41"/>
      <c r="P177" s="41"/>
      <c r="Q177" s="41"/>
      <c r="R177" s="41"/>
      <c r="S177" s="41"/>
      <c r="T177" s="72"/>
      <c r="X177" s="2"/>
      <c r="Y177" s="2"/>
      <c r="Z177" s="2"/>
    </row>
    <row r="178" spans="1:26" x14ac:dyDescent="0.2">
      <c r="A178" s="41"/>
      <c r="B178" s="41"/>
      <c r="C178" s="41"/>
      <c r="D178" s="41"/>
      <c r="E178" s="41"/>
      <c r="F178" s="41"/>
      <c r="G178" s="41"/>
      <c r="H178" s="41"/>
      <c r="I178" s="41"/>
      <c r="J178" s="33"/>
      <c r="K178" s="33"/>
      <c r="L178" s="41"/>
      <c r="M178" s="41"/>
      <c r="N178" s="41"/>
      <c r="O178" s="41"/>
      <c r="P178" s="41"/>
      <c r="Q178" s="41"/>
      <c r="R178" s="41"/>
      <c r="S178" s="41"/>
      <c r="T178" s="72"/>
      <c r="X178" s="2"/>
      <c r="Y178" s="2"/>
      <c r="Z178" s="2"/>
    </row>
    <row r="179" spans="1:26" x14ac:dyDescent="0.2">
      <c r="A179" s="41"/>
      <c r="B179" s="41"/>
      <c r="C179" s="41"/>
      <c r="D179" s="41"/>
      <c r="E179" s="41"/>
      <c r="F179" s="41"/>
      <c r="G179" s="41"/>
      <c r="H179" s="41"/>
      <c r="I179" s="41"/>
      <c r="J179" s="33"/>
      <c r="K179" s="33"/>
      <c r="L179" s="41"/>
      <c r="M179" s="41"/>
      <c r="N179" s="41"/>
      <c r="O179" s="41"/>
      <c r="P179" s="41"/>
      <c r="Q179" s="41"/>
      <c r="R179" s="41"/>
      <c r="S179" s="41"/>
      <c r="T179" s="72"/>
      <c r="X179" s="2"/>
      <c r="Y179" s="2"/>
      <c r="Z179" s="2"/>
    </row>
    <row r="180" spans="1:26" x14ac:dyDescent="0.2">
      <c r="A180" s="41"/>
      <c r="B180" s="41"/>
      <c r="C180" s="41"/>
      <c r="D180" s="41"/>
      <c r="E180" s="41"/>
      <c r="F180" s="41"/>
      <c r="G180" s="41"/>
      <c r="H180" s="41"/>
      <c r="I180" s="41"/>
      <c r="J180" s="33"/>
      <c r="K180" s="33"/>
      <c r="L180" s="41"/>
      <c r="M180" s="41"/>
      <c r="N180" s="41"/>
      <c r="O180" s="41"/>
      <c r="P180" s="41"/>
      <c r="Q180" s="41"/>
      <c r="R180" s="41"/>
      <c r="S180" s="41"/>
      <c r="T180" s="72"/>
      <c r="X180" s="2"/>
      <c r="Y180" s="2"/>
      <c r="Z180" s="2"/>
    </row>
    <row r="181" spans="1:26" x14ac:dyDescent="0.2">
      <c r="A181" s="41"/>
      <c r="B181" s="41"/>
      <c r="C181" s="41"/>
      <c r="D181" s="41"/>
      <c r="E181" s="41"/>
      <c r="F181" s="41"/>
      <c r="G181" s="41"/>
      <c r="H181" s="41"/>
      <c r="I181" s="41"/>
      <c r="J181" s="33"/>
      <c r="K181" s="33"/>
      <c r="L181" s="41"/>
      <c r="M181" s="41"/>
      <c r="N181" s="41"/>
      <c r="O181" s="41"/>
      <c r="P181" s="41"/>
      <c r="Q181" s="41"/>
      <c r="R181" s="41"/>
      <c r="S181" s="41"/>
      <c r="T181" s="72"/>
    </row>
    <row r="182" spans="1:26" x14ac:dyDescent="0.2">
      <c r="A182" s="41"/>
      <c r="B182" s="41"/>
      <c r="C182" s="41"/>
      <c r="D182" s="41"/>
      <c r="E182" s="41"/>
      <c r="F182" s="41"/>
      <c r="G182" s="41"/>
      <c r="H182" s="41"/>
      <c r="I182" s="41"/>
      <c r="J182" s="33"/>
      <c r="K182" s="33"/>
      <c r="L182" s="41"/>
      <c r="M182" s="41"/>
      <c r="N182" s="41"/>
      <c r="O182" s="41"/>
      <c r="P182" s="41"/>
      <c r="Q182" s="41"/>
      <c r="R182" s="41"/>
      <c r="S182" s="41"/>
      <c r="T182" s="72"/>
    </row>
    <row r="183" spans="1:26" x14ac:dyDescent="0.2">
      <c r="A183" s="41"/>
      <c r="B183" s="41"/>
      <c r="C183" s="41"/>
      <c r="D183" s="41"/>
      <c r="E183" s="41"/>
      <c r="F183" s="41"/>
      <c r="G183" s="41"/>
      <c r="H183" s="41"/>
      <c r="I183" s="41"/>
      <c r="J183" s="33"/>
      <c r="K183" s="33"/>
      <c r="L183" s="41"/>
      <c r="M183" s="41"/>
      <c r="N183" s="41"/>
      <c r="O183" s="41"/>
      <c r="P183" s="41"/>
      <c r="Q183" s="41"/>
      <c r="R183" s="41"/>
      <c r="S183" s="41"/>
      <c r="T183" s="72"/>
    </row>
    <row r="184" spans="1:26" x14ac:dyDescent="0.2">
      <c r="A184" s="41"/>
      <c r="B184" s="41"/>
      <c r="C184" s="41"/>
      <c r="D184" s="41"/>
      <c r="E184" s="41"/>
      <c r="F184" s="41"/>
      <c r="G184" s="41"/>
      <c r="H184" s="41"/>
      <c r="I184" s="41"/>
      <c r="J184" s="33"/>
      <c r="K184" s="33"/>
      <c r="L184" s="41"/>
      <c r="M184" s="41"/>
      <c r="N184" s="41"/>
      <c r="O184" s="41"/>
      <c r="P184" s="41"/>
      <c r="Q184" s="41"/>
      <c r="R184" s="41"/>
      <c r="S184" s="41"/>
      <c r="T184" s="72"/>
    </row>
    <row r="185" spans="1:26" x14ac:dyDescent="0.2">
      <c r="A185" s="41"/>
      <c r="B185" s="41"/>
      <c r="C185" s="41"/>
      <c r="D185" s="41"/>
      <c r="E185" s="41"/>
      <c r="F185" s="41"/>
      <c r="G185" s="41"/>
      <c r="H185" s="41"/>
      <c r="I185" s="41"/>
      <c r="J185" s="33"/>
      <c r="K185" s="33"/>
      <c r="L185" s="41"/>
      <c r="M185" s="41"/>
      <c r="N185" s="41"/>
      <c r="O185" s="41"/>
      <c r="P185" s="41"/>
      <c r="Q185" s="41"/>
      <c r="R185" s="41"/>
      <c r="S185" s="41"/>
      <c r="T185" s="72"/>
    </row>
    <row r="186" spans="1:26" x14ac:dyDescent="0.2">
      <c r="A186" s="41"/>
      <c r="B186" s="41"/>
      <c r="C186" s="41"/>
      <c r="D186" s="41"/>
      <c r="E186" s="41"/>
      <c r="F186" s="41"/>
      <c r="G186" s="41"/>
      <c r="H186" s="41"/>
      <c r="I186" s="41"/>
      <c r="J186" s="33"/>
      <c r="K186" s="33"/>
      <c r="L186" s="41"/>
      <c r="M186" s="41"/>
      <c r="N186" s="41"/>
      <c r="O186" s="41"/>
      <c r="P186" s="41"/>
      <c r="Q186" s="41"/>
      <c r="R186" s="41"/>
      <c r="S186" s="41"/>
      <c r="T186" s="72"/>
    </row>
    <row r="187" spans="1:26" x14ac:dyDescent="0.2">
      <c r="A187" s="41"/>
      <c r="B187" s="41"/>
      <c r="C187" s="41"/>
      <c r="D187" s="41"/>
      <c r="E187" s="41"/>
      <c r="F187" s="41"/>
      <c r="G187" s="41"/>
      <c r="H187" s="41"/>
      <c r="I187" s="41"/>
      <c r="J187" s="33"/>
      <c r="K187" s="33"/>
      <c r="L187" s="41"/>
      <c r="M187" s="41"/>
      <c r="N187" s="41"/>
      <c r="O187" s="41"/>
      <c r="P187" s="41"/>
      <c r="Q187" s="41"/>
      <c r="R187" s="41"/>
      <c r="S187" s="41"/>
      <c r="T187" s="72"/>
    </row>
    <row r="188" spans="1:26" x14ac:dyDescent="0.2">
      <c r="A188" s="41"/>
      <c r="B188" s="41"/>
      <c r="C188" s="41"/>
      <c r="D188" s="41"/>
      <c r="E188" s="41"/>
      <c r="F188" s="41"/>
      <c r="G188" s="41"/>
      <c r="H188" s="41"/>
      <c r="I188" s="41"/>
      <c r="J188" s="33"/>
      <c r="K188" s="33"/>
      <c r="L188" s="41"/>
      <c r="M188" s="41"/>
      <c r="N188" s="41"/>
      <c r="O188" s="41"/>
      <c r="P188" s="41"/>
      <c r="Q188" s="41"/>
      <c r="R188" s="41"/>
      <c r="S188" s="41"/>
      <c r="T188" s="72"/>
    </row>
    <row r="189" spans="1:26" x14ac:dyDescent="0.2">
      <c r="A189" s="41"/>
      <c r="B189" s="41"/>
      <c r="C189" s="41"/>
      <c r="D189" s="41"/>
      <c r="E189" s="41"/>
      <c r="F189" s="41"/>
      <c r="G189" s="41"/>
      <c r="H189" s="41"/>
      <c r="I189" s="41"/>
      <c r="J189" s="33"/>
      <c r="K189" s="33"/>
      <c r="L189" s="41"/>
      <c r="M189" s="41"/>
      <c r="N189" s="41"/>
      <c r="O189" s="41"/>
      <c r="P189" s="41"/>
      <c r="Q189" s="41"/>
      <c r="R189" s="41"/>
      <c r="S189" s="41"/>
      <c r="T189" s="72"/>
    </row>
    <row r="190" spans="1:26" x14ac:dyDescent="0.2">
      <c r="A190" s="41"/>
      <c r="B190" s="41"/>
      <c r="C190" s="41"/>
      <c r="D190" s="41"/>
      <c r="E190" s="41"/>
      <c r="F190" s="41"/>
      <c r="G190" s="41"/>
      <c r="H190" s="41"/>
      <c r="I190" s="41"/>
      <c r="J190" s="33"/>
      <c r="K190" s="33"/>
      <c r="L190" s="41"/>
      <c r="M190" s="41"/>
      <c r="N190" s="41"/>
      <c r="O190" s="41"/>
      <c r="P190" s="41"/>
      <c r="Q190" s="41"/>
      <c r="R190" s="41"/>
      <c r="S190" s="41"/>
      <c r="T190" s="72"/>
    </row>
    <row r="191" spans="1:26" x14ac:dyDescent="0.2">
      <c r="A191" s="41"/>
      <c r="B191" s="41"/>
      <c r="C191" s="41"/>
      <c r="D191" s="41"/>
      <c r="E191" s="41"/>
      <c r="F191" s="41"/>
      <c r="G191" s="41"/>
      <c r="H191" s="41"/>
      <c r="I191" s="41"/>
      <c r="J191" s="33"/>
      <c r="K191" s="33"/>
      <c r="L191" s="41"/>
      <c r="M191" s="41"/>
      <c r="N191" s="41"/>
      <c r="O191" s="41"/>
      <c r="P191" s="41"/>
      <c r="Q191" s="41"/>
      <c r="R191" s="41"/>
      <c r="S191" s="41"/>
      <c r="T191" s="72"/>
    </row>
    <row r="192" spans="1:26" x14ac:dyDescent="0.2">
      <c r="A192" s="41"/>
      <c r="B192" s="41"/>
      <c r="C192" s="41"/>
      <c r="D192" s="41"/>
      <c r="E192" s="41"/>
      <c r="F192" s="41"/>
      <c r="G192" s="41"/>
      <c r="H192" s="41"/>
      <c r="I192" s="41"/>
      <c r="J192" s="33"/>
      <c r="K192" s="33"/>
      <c r="L192" s="41"/>
      <c r="M192" s="41"/>
      <c r="N192" s="41"/>
      <c r="O192" s="41"/>
      <c r="P192" s="41"/>
      <c r="Q192" s="41"/>
      <c r="R192" s="41"/>
      <c r="S192" s="41"/>
      <c r="T192" s="72"/>
    </row>
    <row r="193" spans="1:20" x14ac:dyDescent="0.2">
      <c r="A193" s="41"/>
      <c r="B193" s="41"/>
      <c r="C193" s="41"/>
      <c r="D193" s="41"/>
      <c r="E193" s="41"/>
      <c r="F193" s="41"/>
      <c r="G193" s="41"/>
      <c r="H193" s="41"/>
      <c r="I193" s="41"/>
      <c r="J193" s="33"/>
      <c r="K193" s="33"/>
      <c r="L193" s="41"/>
      <c r="M193" s="41"/>
      <c r="N193" s="41"/>
      <c r="O193" s="41"/>
      <c r="P193" s="41"/>
      <c r="Q193" s="41"/>
      <c r="R193" s="41"/>
      <c r="S193" s="41"/>
      <c r="T193" s="72"/>
    </row>
    <row r="194" spans="1:20" x14ac:dyDescent="0.2">
      <c r="A194" s="41"/>
      <c r="B194" s="41"/>
      <c r="C194" s="41"/>
      <c r="D194" s="41"/>
      <c r="E194" s="41"/>
      <c r="F194" s="41"/>
      <c r="G194" s="41"/>
      <c r="H194" s="41"/>
      <c r="I194" s="41"/>
      <c r="J194" s="33"/>
      <c r="K194" s="33"/>
      <c r="L194" s="41"/>
      <c r="M194" s="41"/>
      <c r="N194" s="41"/>
      <c r="O194" s="41"/>
      <c r="P194" s="41"/>
      <c r="Q194" s="41"/>
      <c r="R194" s="41"/>
      <c r="S194" s="41"/>
      <c r="T194" s="72"/>
    </row>
    <row r="195" spans="1:20" x14ac:dyDescent="0.2">
      <c r="A195" s="41"/>
      <c r="B195" s="41"/>
      <c r="C195" s="41"/>
      <c r="D195" s="41"/>
      <c r="E195" s="41"/>
      <c r="F195" s="41"/>
      <c r="G195" s="41"/>
      <c r="H195" s="41"/>
      <c r="I195" s="41"/>
      <c r="J195" s="33"/>
      <c r="K195" s="33"/>
      <c r="L195" s="41"/>
      <c r="M195" s="41"/>
      <c r="N195" s="41"/>
      <c r="O195" s="41"/>
      <c r="P195" s="41"/>
      <c r="Q195" s="41"/>
      <c r="R195" s="41"/>
      <c r="S195" s="41"/>
      <c r="T195" s="72"/>
    </row>
    <row r="196" spans="1:20" x14ac:dyDescent="0.2">
      <c r="A196" s="41"/>
      <c r="B196" s="41"/>
      <c r="C196" s="41"/>
      <c r="D196" s="41"/>
      <c r="E196" s="41"/>
      <c r="F196" s="41"/>
      <c r="G196" s="41"/>
      <c r="H196" s="41"/>
      <c r="I196" s="41"/>
      <c r="J196" s="33"/>
      <c r="K196" s="33"/>
      <c r="L196" s="41"/>
      <c r="M196" s="41"/>
      <c r="N196" s="41"/>
      <c r="O196" s="41"/>
      <c r="P196" s="41"/>
      <c r="Q196" s="41"/>
      <c r="R196" s="41"/>
      <c r="S196" s="41"/>
      <c r="T196" s="72"/>
    </row>
    <row r="197" spans="1:20" x14ac:dyDescent="0.2">
      <c r="A197" s="41"/>
      <c r="B197" s="41"/>
      <c r="C197" s="41"/>
      <c r="D197" s="41"/>
      <c r="E197" s="41"/>
      <c r="F197" s="41"/>
      <c r="G197" s="41"/>
      <c r="H197" s="41"/>
      <c r="I197" s="41"/>
      <c r="J197" s="33"/>
      <c r="K197" s="33"/>
      <c r="L197" s="41"/>
      <c r="M197" s="41"/>
      <c r="N197" s="41"/>
      <c r="O197" s="41"/>
      <c r="P197" s="41"/>
      <c r="Q197" s="41"/>
      <c r="R197" s="41"/>
      <c r="S197" s="41"/>
      <c r="T197" s="72"/>
    </row>
    <row r="198" spans="1:20" x14ac:dyDescent="0.2">
      <c r="A198" s="41"/>
      <c r="B198" s="41"/>
      <c r="C198" s="41"/>
      <c r="D198" s="41"/>
      <c r="E198" s="41"/>
      <c r="F198" s="41"/>
      <c r="G198" s="41"/>
      <c r="H198" s="41"/>
      <c r="I198" s="41"/>
      <c r="J198" s="33"/>
      <c r="K198" s="33"/>
      <c r="L198" s="41"/>
      <c r="M198" s="41"/>
      <c r="N198" s="41"/>
      <c r="O198" s="41"/>
      <c r="P198" s="41"/>
      <c r="Q198" s="41"/>
      <c r="R198" s="41"/>
      <c r="S198" s="41"/>
      <c r="T198" s="72"/>
    </row>
    <row r="199" spans="1:20" x14ac:dyDescent="0.2">
      <c r="A199" s="41"/>
      <c r="B199" s="41"/>
      <c r="C199" s="41"/>
      <c r="D199" s="41"/>
      <c r="E199" s="41"/>
      <c r="F199" s="41"/>
      <c r="G199" s="41"/>
      <c r="H199" s="41"/>
      <c r="I199" s="41"/>
      <c r="J199" s="33"/>
      <c r="K199" s="33"/>
      <c r="L199" s="41"/>
      <c r="M199" s="41"/>
      <c r="N199" s="41"/>
      <c r="O199" s="41"/>
      <c r="P199" s="41"/>
      <c r="Q199" s="41"/>
      <c r="R199" s="41"/>
      <c r="S199" s="41"/>
      <c r="T199" s="72"/>
    </row>
    <row r="200" spans="1:20" x14ac:dyDescent="0.2">
      <c r="A200" s="41"/>
      <c r="B200" s="41"/>
      <c r="C200" s="41"/>
      <c r="D200" s="41"/>
      <c r="E200" s="41"/>
      <c r="F200" s="41"/>
      <c r="G200" s="41"/>
      <c r="H200" s="41"/>
      <c r="I200" s="41"/>
      <c r="J200" s="33"/>
      <c r="K200" s="33"/>
      <c r="L200" s="41"/>
      <c r="M200" s="41"/>
      <c r="N200" s="41"/>
      <c r="O200" s="41"/>
      <c r="P200" s="41"/>
      <c r="Q200" s="41"/>
      <c r="R200" s="41"/>
      <c r="S200" s="41"/>
      <c r="T200" s="72"/>
    </row>
    <row r="201" spans="1:20" x14ac:dyDescent="0.2">
      <c r="A201" s="41"/>
      <c r="B201" s="41"/>
      <c r="C201" s="41"/>
      <c r="D201" s="41"/>
      <c r="E201" s="41"/>
      <c r="F201" s="41"/>
      <c r="G201" s="41"/>
      <c r="H201" s="41"/>
      <c r="I201" s="41"/>
      <c r="J201" s="33"/>
      <c r="K201" s="33"/>
      <c r="L201" s="41"/>
      <c r="M201" s="41"/>
      <c r="N201" s="41"/>
      <c r="O201" s="41"/>
      <c r="P201" s="41"/>
      <c r="Q201" s="41"/>
      <c r="R201" s="41"/>
      <c r="S201" s="41"/>
      <c r="T201" s="72"/>
    </row>
    <row r="202" spans="1:20" x14ac:dyDescent="0.2">
      <c r="A202" s="41"/>
      <c r="B202" s="41"/>
      <c r="C202" s="41"/>
      <c r="D202" s="41"/>
      <c r="E202" s="41"/>
      <c r="F202" s="41"/>
      <c r="G202" s="41"/>
      <c r="H202" s="41"/>
      <c r="I202" s="41"/>
      <c r="J202" s="33"/>
      <c r="K202" s="33"/>
      <c r="L202" s="41"/>
      <c r="M202" s="41"/>
      <c r="N202" s="41"/>
      <c r="O202" s="41"/>
      <c r="P202" s="41"/>
      <c r="Q202" s="41"/>
      <c r="R202" s="41"/>
      <c r="S202" s="41"/>
      <c r="T202" s="72"/>
    </row>
    <row r="203" spans="1:20" x14ac:dyDescent="0.2">
      <c r="A203" s="41"/>
      <c r="B203" s="41"/>
      <c r="C203" s="41"/>
      <c r="D203" s="41"/>
      <c r="E203" s="41"/>
      <c r="F203" s="41"/>
      <c r="G203" s="41"/>
      <c r="H203" s="41"/>
      <c r="I203" s="41"/>
      <c r="J203" s="33"/>
      <c r="K203" s="33"/>
      <c r="L203" s="41"/>
      <c r="M203" s="41"/>
      <c r="N203" s="41"/>
      <c r="O203" s="41"/>
      <c r="P203" s="41"/>
      <c r="Q203" s="41"/>
      <c r="R203" s="41"/>
      <c r="S203" s="41"/>
      <c r="T203" s="72"/>
    </row>
    <row r="204" spans="1:20" x14ac:dyDescent="0.2">
      <c r="A204" s="41"/>
      <c r="B204" s="41"/>
      <c r="C204" s="41"/>
      <c r="D204" s="41"/>
      <c r="E204" s="41"/>
      <c r="F204" s="41"/>
      <c r="G204" s="41"/>
      <c r="H204" s="41"/>
      <c r="I204" s="41"/>
      <c r="J204" s="33"/>
      <c r="K204" s="33"/>
      <c r="L204" s="41"/>
      <c r="M204" s="41"/>
      <c r="N204" s="41"/>
      <c r="O204" s="41"/>
      <c r="P204" s="41"/>
      <c r="Q204" s="41"/>
      <c r="R204" s="41"/>
      <c r="S204" s="41"/>
      <c r="T204" s="72"/>
    </row>
    <row r="205" spans="1:20" x14ac:dyDescent="0.2">
      <c r="A205" s="41"/>
      <c r="B205" s="41"/>
      <c r="C205" s="41"/>
      <c r="D205" s="41"/>
      <c r="E205" s="41"/>
      <c r="F205" s="41"/>
      <c r="G205" s="41"/>
      <c r="H205" s="41"/>
      <c r="I205" s="41"/>
      <c r="J205" s="33"/>
      <c r="K205" s="33"/>
      <c r="L205" s="41"/>
      <c r="M205" s="41"/>
      <c r="N205" s="41"/>
      <c r="O205" s="41"/>
      <c r="P205" s="41"/>
      <c r="Q205" s="41"/>
      <c r="R205" s="41"/>
      <c r="S205" s="41"/>
      <c r="T205" s="72"/>
    </row>
    <row r="206" spans="1:20" x14ac:dyDescent="0.2">
      <c r="A206" s="41"/>
      <c r="B206" s="41"/>
      <c r="C206" s="41"/>
      <c r="D206" s="41"/>
      <c r="E206" s="41"/>
      <c r="F206" s="41"/>
      <c r="G206" s="41"/>
      <c r="H206" s="41"/>
      <c r="I206" s="41"/>
      <c r="J206" s="33"/>
      <c r="K206" s="33"/>
      <c r="L206" s="41"/>
      <c r="M206" s="41"/>
      <c r="N206" s="41"/>
      <c r="O206" s="41"/>
      <c r="P206" s="41"/>
      <c r="Q206" s="41"/>
      <c r="R206" s="41"/>
      <c r="S206" s="41"/>
      <c r="T206" s="72"/>
    </row>
    <row r="207" spans="1:20" x14ac:dyDescent="0.2">
      <c r="A207" s="41"/>
      <c r="B207" s="41"/>
      <c r="C207" s="41"/>
      <c r="D207" s="41"/>
      <c r="E207" s="41"/>
      <c r="F207" s="41"/>
      <c r="G207" s="41"/>
      <c r="H207" s="41"/>
      <c r="I207" s="41"/>
      <c r="J207" s="33"/>
      <c r="K207" s="33"/>
      <c r="L207" s="41"/>
      <c r="M207" s="41"/>
      <c r="N207" s="41"/>
      <c r="O207" s="41"/>
      <c r="P207" s="41"/>
      <c r="Q207" s="41"/>
      <c r="R207" s="41"/>
      <c r="S207" s="41"/>
      <c r="T207" s="72"/>
    </row>
    <row r="208" spans="1:20" x14ac:dyDescent="0.2">
      <c r="A208" s="41"/>
      <c r="B208" s="41"/>
      <c r="C208" s="41"/>
      <c r="D208" s="41"/>
      <c r="E208" s="41"/>
      <c r="F208" s="41"/>
      <c r="G208" s="41"/>
      <c r="H208" s="41"/>
      <c r="I208" s="41"/>
      <c r="J208" s="33"/>
      <c r="K208" s="33"/>
      <c r="L208" s="41"/>
      <c r="M208" s="41"/>
      <c r="N208" s="41"/>
      <c r="O208" s="41"/>
      <c r="P208" s="41"/>
      <c r="Q208" s="41"/>
      <c r="R208" s="41"/>
      <c r="S208" s="41"/>
      <c r="T208" s="72"/>
    </row>
    <row r="209" spans="1:20" x14ac:dyDescent="0.2">
      <c r="A209" s="41"/>
      <c r="B209" s="41"/>
      <c r="C209" s="41"/>
      <c r="D209" s="41"/>
      <c r="E209" s="41"/>
      <c r="F209" s="41"/>
      <c r="G209" s="41"/>
      <c r="H209" s="41"/>
      <c r="I209" s="41"/>
      <c r="J209" s="33"/>
      <c r="K209" s="33"/>
      <c r="L209" s="41"/>
      <c r="M209" s="41"/>
      <c r="N209" s="41"/>
      <c r="O209" s="41"/>
      <c r="P209" s="41"/>
      <c r="Q209" s="41"/>
      <c r="R209" s="41"/>
      <c r="S209" s="41"/>
      <c r="T209" s="72"/>
    </row>
    <row r="210" spans="1:20" x14ac:dyDescent="0.2">
      <c r="A210" s="41"/>
      <c r="B210" s="41"/>
      <c r="C210" s="41"/>
      <c r="D210" s="41"/>
      <c r="E210" s="41"/>
      <c r="F210" s="41"/>
      <c r="G210" s="41"/>
      <c r="H210" s="41"/>
      <c r="I210" s="41"/>
      <c r="J210" s="33"/>
      <c r="K210" s="33"/>
      <c r="L210" s="41"/>
      <c r="M210" s="41"/>
      <c r="N210" s="41"/>
      <c r="O210" s="41"/>
      <c r="P210" s="41"/>
      <c r="Q210" s="41"/>
      <c r="R210" s="41"/>
      <c r="S210" s="41"/>
      <c r="T210" s="72"/>
    </row>
    <row r="211" spans="1:20" x14ac:dyDescent="0.2">
      <c r="A211" s="41"/>
      <c r="B211" s="41"/>
      <c r="C211" s="41"/>
      <c r="D211" s="41"/>
      <c r="E211" s="41"/>
      <c r="F211" s="41"/>
      <c r="G211" s="41"/>
      <c r="H211" s="41"/>
      <c r="I211" s="41"/>
      <c r="J211" s="33"/>
      <c r="K211" s="33"/>
      <c r="L211" s="41"/>
      <c r="M211" s="41"/>
      <c r="N211" s="41"/>
      <c r="O211" s="41"/>
      <c r="P211" s="41"/>
      <c r="Q211" s="41"/>
      <c r="R211" s="41"/>
      <c r="S211" s="41"/>
      <c r="T211" s="72"/>
    </row>
    <row r="212" spans="1:20" x14ac:dyDescent="0.2">
      <c r="A212" s="41"/>
      <c r="B212" s="41"/>
      <c r="C212" s="41"/>
      <c r="D212" s="41"/>
      <c r="E212" s="41"/>
      <c r="F212" s="41"/>
      <c r="G212" s="41"/>
      <c r="H212" s="41"/>
      <c r="I212" s="41"/>
      <c r="J212" s="33"/>
      <c r="K212" s="33"/>
      <c r="L212" s="41"/>
      <c r="M212" s="41"/>
      <c r="N212" s="41"/>
      <c r="O212" s="41"/>
      <c r="P212" s="41"/>
      <c r="Q212" s="41"/>
      <c r="R212" s="41"/>
      <c r="S212" s="41"/>
      <c r="T212" s="72"/>
    </row>
    <row r="213" spans="1:20" x14ac:dyDescent="0.2">
      <c r="A213" s="41"/>
      <c r="B213" s="41"/>
      <c r="C213" s="41"/>
      <c r="D213" s="41"/>
      <c r="E213" s="41"/>
      <c r="F213" s="41"/>
      <c r="G213" s="41"/>
      <c r="H213" s="41"/>
      <c r="I213" s="41"/>
      <c r="J213" s="33"/>
      <c r="K213" s="33"/>
      <c r="L213" s="41"/>
      <c r="M213" s="41"/>
      <c r="N213" s="41"/>
      <c r="O213" s="41"/>
      <c r="P213" s="41"/>
      <c r="Q213" s="41"/>
      <c r="R213" s="41"/>
      <c r="S213" s="41"/>
      <c r="T213" s="72"/>
    </row>
    <row r="214" spans="1:20" x14ac:dyDescent="0.2">
      <c r="A214" s="41"/>
      <c r="B214" s="41"/>
      <c r="C214" s="41"/>
      <c r="D214" s="41"/>
      <c r="E214" s="41"/>
      <c r="F214" s="41"/>
      <c r="G214" s="41"/>
      <c r="H214" s="41"/>
      <c r="I214" s="41"/>
      <c r="J214" s="33"/>
      <c r="K214" s="33"/>
      <c r="L214" s="41"/>
      <c r="M214" s="41"/>
      <c r="N214" s="41"/>
      <c r="O214" s="41"/>
      <c r="P214" s="41"/>
      <c r="Q214" s="41"/>
      <c r="R214" s="41"/>
      <c r="S214" s="41"/>
      <c r="T214" s="72"/>
    </row>
    <row r="215" spans="1:20" x14ac:dyDescent="0.2">
      <c r="A215" s="41"/>
      <c r="B215" s="41"/>
      <c r="C215" s="41"/>
      <c r="D215" s="41"/>
      <c r="E215" s="41"/>
      <c r="F215" s="41"/>
      <c r="G215" s="41"/>
      <c r="H215" s="41"/>
      <c r="I215" s="41"/>
      <c r="J215" s="33"/>
      <c r="K215" s="33"/>
      <c r="L215" s="41"/>
      <c r="M215" s="41"/>
      <c r="N215" s="41"/>
      <c r="O215" s="41"/>
      <c r="P215" s="41"/>
      <c r="Q215" s="41"/>
      <c r="R215" s="41"/>
      <c r="S215" s="41"/>
      <c r="T215" s="72"/>
    </row>
    <row r="216" spans="1:20" x14ac:dyDescent="0.2">
      <c r="A216" s="41"/>
      <c r="B216" s="41"/>
      <c r="C216" s="41"/>
      <c r="D216" s="41"/>
      <c r="E216" s="41"/>
      <c r="F216" s="41"/>
      <c r="G216" s="41"/>
      <c r="H216" s="41"/>
      <c r="I216" s="41"/>
      <c r="J216" s="33"/>
      <c r="K216" s="33"/>
      <c r="L216" s="41"/>
      <c r="M216" s="41"/>
      <c r="N216" s="41"/>
      <c r="O216" s="41"/>
      <c r="P216" s="41"/>
      <c r="Q216" s="41"/>
      <c r="R216" s="41"/>
      <c r="S216" s="41"/>
      <c r="T216" s="72"/>
    </row>
    <row r="217" spans="1:20" x14ac:dyDescent="0.2">
      <c r="A217" s="41"/>
      <c r="B217" s="41"/>
      <c r="C217" s="41"/>
      <c r="D217" s="41"/>
      <c r="E217" s="41"/>
      <c r="F217" s="41"/>
      <c r="G217" s="41"/>
      <c r="H217" s="41"/>
      <c r="I217" s="41"/>
      <c r="J217" s="33"/>
      <c r="K217" s="33"/>
      <c r="L217" s="41"/>
      <c r="M217" s="41"/>
      <c r="N217" s="41"/>
      <c r="O217" s="41"/>
      <c r="P217" s="41"/>
      <c r="Q217" s="41"/>
      <c r="R217" s="41"/>
      <c r="S217" s="41"/>
      <c r="T217" s="72"/>
    </row>
    <row r="218" spans="1:20" x14ac:dyDescent="0.2">
      <c r="A218" s="41"/>
      <c r="B218" s="41"/>
      <c r="C218" s="41"/>
      <c r="D218" s="41"/>
      <c r="E218" s="41"/>
      <c r="F218" s="41"/>
      <c r="G218" s="41"/>
      <c r="H218" s="41"/>
      <c r="I218" s="41"/>
      <c r="J218" s="33"/>
      <c r="K218" s="33"/>
      <c r="L218" s="41"/>
      <c r="M218" s="41"/>
      <c r="N218" s="41"/>
      <c r="O218" s="41"/>
      <c r="P218" s="41"/>
      <c r="Q218" s="41"/>
      <c r="R218" s="41"/>
      <c r="S218" s="41"/>
      <c r="T218" s="72"/>
    </row>
    <row r="219" spans="1:20" x14ac:dyDescent="0.2">
      <c r="A219" s="41"/>
      <c r="B219" s="41"/>
      <c r="C219" s="41"/>
      <c r="D219" s="41"/>
      <c r="E219" s="41"/>
      <c r="F219" s="41"/>
      <c r="G219" s="41"/>
      <c r="H219" s="41"/>
      <c r="I219" s="41"/>
      <c r="J219" s="33"/>
      <c r="K219" s="33"/>
      <c r="L219" s="41"/>
      <c r="M219" s="41"/>
      <c r="N219" s="41"/>
      <c r="O219" s="41"/>
      <c r="P219" s="41"/>
      <c r="Q219" s="41"/>
      <c r="R219" s="41"/>
      <c r="S219" s="41"/>
      <c r="T219" s="72"/>
    </row>
    <row r="220" spans="1:20" x14ac:dyDescent="0.2">
      <c r="A220" s="41"/>
      <c r="B220" s="41"/>
      <c r="C220" s="41"/>
      <c r="D220" s="41"/>
      <c r="E220" s="41"/>
      <c r="F220" s="41"/>
      <c r="G220" s="41"/>
      <c r="H220" s="41"/>
      <c r="I220" s="41"/>
      <c r="J220" s="33"/>
      <c r="K220" s="33"/>
      <c r="L220" s="41"/>
      <c r="M220" s="41"/>
      <c r="N220" s="41"/>
      <c r="O220" s="41"/>
      <c r="P220" s="41"/>
      <c r="Q220" s="41"/>
      <c r="R220" s="41"/>
      <c r="S220" s="41"/>
      <c r="T220" s="72"/>
    </row>
    <row r="221" spans="1:20" x14ac:dyDescent="0.2">
      <c r="A221" s="41"/>
      <c r="B221" s="41"/>
      <c r="C221" s="41"/>
      <c r="D221" s="41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</row>
    <row r="222" spans="1:20" x14ac:dyDescent="0.2">
      <c r="A222" s="41"/>
      <c r="B222" s="41"/>
      <c r="C222" s="41"/>
      <c r="D222" s="41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</row>
    <row r="223" spans="1:20" x14ac:dyDescent="0.2">
      <c r="A223" s="41"/>
      <c r="B223" s="41"/>
      <c r="C223" s="41"/>
      <c r="D223" s="41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</row>
    <row r="224" spans="1:20" x14ac:dyDescent="0.2">
      <c r="A224" s="41"/>
      <c r="B224" s="41"/>
      <c r="C224" s="41"/>
      <c r="D224" s="41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</row>
    <row r="225" spans="1:19" x14ac:dyDescent="0.2">
      <c r="A225" s="41"/>
      <c r="B225" s="41"/>
      <c r="C225" s="41"/>
      <c r="D225" s="41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</row>
    <row r="226" spans="1:19" x14ac:dyDescent="0.2">
      <c r="A226" s="41"/>
      <c r="B226" s="41"/>
      <c r="C226" s="41"/>
      <c r="D226" s="41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</row>
    <row r="227" spans="1:19" x14ac:dyDescent="0.2">
      <c r="A227" s="41"/>
      <c r="B227" s="41"/>
      <c r="C227" s="41"/>
      <c r="D227" s="41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</row>
    <row r="228" spans="1:19" x14ac:dyDescent="0.2">
      <c r="A228" s="41"/>
      <c r="B228" s="41"/>
      <c r="C228" s="41"/>
      <c r="D228" s="41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</row>
    <row r="229" spans="1:19" x14ac:dyDescent="0.2">
      <c r="A229" s="41"/>
      <c r="B229" s="41"/>
      <c r="C229" s="41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</row>
    <row r="230" spans="1:19" x14ac:dyDescent="0.2">
      <c r="A230" s="41"/>
      <c r="B230" s="41"/>
      <c r="C230" s="41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</row>
    <row r="231" spans="1:19" x14ac:dyDescent="0.2">
      <c r="A231" s="41"/>
      <c r="B231" s="41"/>
      <c r="C231" s="41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</row>
    <row r="232" spans="1:19" x14ac:dyDescent="0.2">
      <c r="A232" s="41"/>
      <c r="B232" s="41"/>
      <c r="C232" s="41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</row>
    <row r="233" spans="1:19" x14ac:dyDescent="0.2">
      <c r="A233" s="41"/>
      <c r="B233" s="41"/>
      <c r="C233" s="41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</row>
    <row r="234" spans="1:19" x14ac:dyDescent="0.2">
      <c r="A234" s="33"/>
      <c r="B234" s="33"/>
      <c r="C234" s="33"/>
      <c r="D234" s="33"/>
      <c r="E234" s="33"/>
      <c r="F234" s="33"/>
      <c r="G234" s="33"/>
      <c r="H234" s="33"/>
      <c r="N234" s="33"/>
      <c r="O234" s="33"/>
      <c r="P234" s="33"/>
      <c r="Q234" s="33"/>
      <c r="R234" s="33"/>
      <c r="S234" s="33"/>
    </row>
    <row r="235" spans="1:19" x14ac:dyDescent="0.2">
      <c r="A235" s="33"/>
      <c r="B235" s="33"/>
      <c r="C235" s="33"/>
      <c r="D235" s="33"/>
      <c r="E235" s="33"/>
      <c r="F235" s="33"/>
      <c r="G235" s="33"/>
      <c r="H235" s="33"/>
      <c r="N235" s="33"/>
      <c r="O235" s="33"/>
      <c r="P235" s="33"/>
      <c r="Q235" s="33"/>
      <c r="R235" s="33"/>
      <c r="S235" s="33"/>
    </row>
    <row r="236" spans="1:19" x14ac:dyDescent="0.2">
      <c r="A236" s="33"/>
      <c r="B236" s="33"/>
      <c r="C236" s="33"/>
      <c r="D236" s="33"/>
      <c r="E236" s="33"/>
      <c r="F236" s="33"/>
      <c r="G236" s="33"/>
      <c r="H236" s="33"/>
      <c r="N236" s="33"/>
      <c r="O236" s="33"/>
      <c r="P236" s="33"/>
      <c r="Q236" s="33"/>
      <c r="R236" s="33"/>
      <c r="S236" s="33"/>
    </row>
    <row r="237" spans="1:19" x14ac:dyDescent="0.2">
      <c r="A237" s="33"/>
      <c r="B237" s="33"/>
      <c r="C237" s="33"/>
      <c r="D237" s="33"/>
      <c r="E237" s="33"/>
      <c r="F237" s="33"/>
      <c r="G237" s="33"/>
      <c r="H237" s="33"/>
      <c r="N237" s="33"/>
      <c r="O237" s="33"/>
      <c r="P237" s="33"/>
      <c r="Q237" s="33"/>
      <c r="R237" s="33"/>
      <c r="S237" s="33"/>
    </row>
    <row r="238" spans="1:19" x14ac:dyDescent="0.2">
      <c r="A238" s="33"/>
      <c r="B238" s="33"/>
      <c r="C238" s="33"/>
      <c r="D238" s="33"/>
      <c r="E238" s="33"/>
      <c r="F238" s="33"/>
      <c r="G238" s="33"/>
      <c r="H238" s="33"/>
      <c r="N238" s="33"/>
      <c r="O238" s="33"/>
      <c r="P238" s="33"/>
      <c r="Q238" s="33"/>
      <c r="R238" s="33"/>
      <c r="S238" s="33"/>
    </row>
    <row r="239" spans="1:19" x14ac:dyDescent="0.2">
      <c r="A239" s="33"/>
      <c r="B239" s="33"/>
      <c r="C239" s="33"/>
      <c r="D239" s="33"/>
      <c r="E239" s="33"/>
      <c r="F239" s="33"/>
      <c r="G239" s="33"/>
      <c r="H239" s="33"/>
      <c r="N239" s="33"/>
      <c r="O239" s="33"/>
      <c r="P239" s="33"/>
      <c r="Q239" s="33"/>
      <c r="R239" s="33"/>
      <c r="S239" s="33"/>
    </row>
    <row r="240" spans="1:19" x14ac:dyDescent="0.2">
      <c r="A240" s="33"/>
      <c r="B240" s="33"/>
      <c r="C240" s="33"/>
      <c r="D240" s="33"/>
      <c r="E240" s="33"/>
      <c r="F240" s="33"/>
      <c r="G240" s="33"/>
      <c r="H240" s="33"/>
      <c r="N240" s="33"/>
      <c r="O240" s="33"/>
      <c r="P240" s="33"/>
      <c r="Q240" s="33"/>
      <c r="R240" s="33"/>
      <c r="S240" s="33"/>
    </row>
    <row r="241" spans="1:19" x14ac:dyDescent="0.2">
      <c r="A241" s="33"/>
      <c r="B241" s="33"/>
      <c r="C241" s="33"/>
      <c r="D241" s="33"/>
      <c r="E241" s="33"/>
      <c r="F241" s="33"/>
      <c r="G241" s="33"/>
      <c r="H241" s="33"/>
      <c r="N241" s="33"/>
      <c r="O241" s="33"/>
      <c r="P241" s="33"/>
      <c r="Q241" s="33"/>
      <c r="R241" s="33"/>
      <c r="S241" s="33"/>
    </row>
    <row r="242" spans="1:19" x14ac:dyDescent="0.2">
      <c r="A242" s="33"/>
      <c r="B242" s="33"/>
      <c r="C242" s="33"/>
      <c r="D242" s="33"/>
      <c r="E242" s="33"/>
      <c r="F242" s="33"/>
      <c r="G242" s="33"/>
      <c r="H242" s="33"/>
      <c r="N242" s="33"/>
      <c r="O242" s="33"/>
      <c r="P242" s="33"/>
      <c r="Q242" s="33"/>
      <c r="R242" s="33"/>
      <c r="S242" s="33"/>
    </row>
    <row r="243" spans="1:19" x14ac:dyDescent="0.2">
      <c r="A243" s="33"/>
      <c r="B243" s="33"/>
      <c r="C243" s="33"/>
      <c r="D243" s="33"/>
      <c r="E243" s="33"/>
      <c r="F243" s="33"/>
      <c r="G243" s="33"/>
      <c r="H243" s="33"/>
      <c r="N243" s="33"/>
      <c r="O243" s="33"/>
      <c r="P243" s="33"/>
      <c r="Q243" s="33"/>
      <c r="R243" s="33"/>
      <c r="S243" s="33"/>
    </row>
    <row r="244" spans="1:19" x14ac:dyDescent="0.2">
      <c r="A244" s="33"/>
      <c r="B244" s="33"/>
      <c r="C244" s="33"/>
      <c r="D244" s="33"/>
      <c r="E244" s="33"/>
      <c r="F244" s="33"/>
      <c r="G244" s="33"/>
      <c r="H244" s="33"/>
      <c r="N244" s="33"/>
      <c r="O244" s="33"/>
      <c r="P244" s="33"/>
      <c r="Q244" s="33"/>
      <c r="R244" s="33"/>
      <c r="S244" s="33"/>
    </row>
    <row r="245" spans="1:19" x14ac:dyDescent="0.2">
      <c r="A245" s="33"/>
      <c r="B245" s="33"/>
      <c r="C245" s="33"/>
      <c r="D245" s="33"/>
      <c r="E245" s="33"/>
      <c r="F245" s="33"/>
      <c r="G245" s="33"/>
      <c r="H245" s="33"/>
      <c r="N245" s="33"/>
      <c r="O245" s="33"/>
      <c r="P245" s="33"/>
      <c r="Q245" s="33"/>
      <c r="R245" s="33"/>
      <c r="S245" s="33"/>
    </row>
    <row r="246" spans="1:19" x14ac:dyDescent="0.2">
      <c r="A246" s="33"/>
      <c r="B246" s="33"/>
      <c r="C246" s="33"/>
      <c r="D246" s="33"/>
      <c r="E246" s="33"/>
      <c r="F246" s="33"/>
      <c r="G246" s="33"/>
      <c r="H246" s="33"/>
      <c r="N246" s="33"/>
      <c r="O246" s="33"/>
      <c r="P246" s="33"/>
      <c r="Q246" s="33"/>
      <c r="R246" s="33"/>
      <c r="S246" s="33"/>
    </row>
    <row r="247" spans="1:19" x14ac:dyDescent="0.2">
      <c r="A247" s="41"/>
      <c r="B247" s="41"/>
      <c r="C247" s="41"/>
      <c r="D247" s="41"/>
      <c r="E247" s="41"/>
      <c r="F247" s="41"/>
      <c r="G247" s="33"/>
      <c r="H247" s="41"/>
      <c r="I247" s="41"/>
      <c r="J247" s="33"/>
      <c r="K247" s="41"/>
      <c r="L247" s="41"/>
      <c r="N247" s="33"/>
      <c r="O247" s="33"/>
      <c r="P247" s="33"/>
      <c r="Q247" s="33"/>
      <c r="R247" s="33"/>
      <c r="S247" s="33"/>
    </row>
    <row r="248" spans="1:19" x14ac:dyDescent="0.2">
      <c r="A248" s="41"/>
      <c r="B248" s="41"/>
      <c r="C248" s="41"/>
      <c r="D248" s="41"/>
      <c r="E248" s="41"/>
      <c r="F248" s="41"/>
      <c r="G248" s="33"/>
      <c r="H248" s="41"/>
      <c r="I248" s="41"/>
      <c r="J248" s="33"/>
      <c r="K248" s="41"/>
      <c r="L248" s="41"/>
      <c r="N248" s="33"/>
      <c r="O248" s="33"/>
      <c r="P248" s="33"/>
      <c r="Q248" s="33"/>
      <c r="R248" s="33"/>
      <c r="S248" s="33"/>
    </row>
    <row r="249" spans="1:19" x14ac:dyDescent="0.2">
      <c r="A249" s="41"/>
      <c r="B249" s="41"/>
      <c r="C249" s="41"/>
      <c r="D249" s="41"/>
      <c r="E249" s="41"/>
      <c r="F249" s="41"/>
      <c r="G249" s="33"/>
      <c r="H249" s="41"/>
      <c r="I249" s="41"/>
      <c r="J249" s="33"/>
      <c r="K249" s="41"/>
      <c r="L249" s="41"/>
      <c r="N249" s="33"/>
      <c r="O249" s="33"/>
      <c r="P249" s="33"/>
      <c r="Q249" s="33"/>
      <c r="R249" s="33"/>
      <c r="S249" s="33"/>
    </row>
    <row r="250" spans="1:19" x14ac:dyDescent="0.2">
      <c r="A250" s="41"/>
      <c r="B250" s="41"/>
      <c r="C250" s="41"/>
      <c r="D250" s="41"/>
      <c r="E250" s="41"/>
      <c r="F250" s="41"/>
      <c r="G250" s="33"/>
      <c r="H250" s="41"/>
      <c r="I250" s="41"/>
      <c r="J250" s="33"/>
      <c r="K250" s="41"/>
      <c r="L250" s="41"/>
      <c r="N250" s="33"/>
      <c r="O250" s="33"/>
      <c r="P250" s="33"/>
      <c r="Q250" s="33"/>
      <c r="R250" s="33"/>
      <c r="S250" s="33"/>
    </row>
    <row r="251" spans="1:19" x14ac:dyDescent="0.2">
      <c r="A251" s="41"/>
      <c r="B251" s="41"/>
      <c r="C251" s="41"/>
      <c r="D251" s="41"/>
      <c r="E251" s="41"/>
      <c r="F251" s="41"/>
      <c r="G251" s="33"/>
      <c r="H251" s="41"/>
      <c r="I251" s="41"/>
      <c r="J251" s="33"/>
      <c r="K251" s="41"/>
      <c r="L251" s="41"/>
      <c r="N251" s="33"/>
      <c r="O251" s="33"/>
      <c r="P251" s="33"/>
      <c r="Q251" s="33"/>
      <c r="R251" s="33"/>
      <c r="S251" s="33"/>
    </row>
    <row r="252" spans="1:19" x14ac:dyDescent="0.2">
      <c r="A252" s="41"/>
      <c r="B252" s="41"/>
      <c r="C252" s="41"/>
      <c r="D252" s="41"/>
      <c r="E252" s="41"/>
      <c r="F252" s="41"/>
      <c r="G252" s="33"/>
      <c r="H252" s="41"/>
      <c r="I252" s="41"/>
      <c r="J252" s="33"/>
      <c r="K252" s="41"/>
      <c r="L252" s="41"/>
      <c r="N252" s="33"/>
      <c r="O252" s="33"/>
      <c r="P252" s="33"/>
      <c r="Q252" s="33"/>
      <c r="R252" s="33"/>
      <c r="S252" s="33"/>
    </row>
    <row r="253" spans="1:19" x14ac:dyDescent="0.2">
      <c r="A253" s="41"/>
      <c r="B253" s="41"/>
      <c r="C253" s="41"/>
      <c r="D253" s="41"/>
      <c r="E253" s="41"/>
      <c r="F253" s="41"/>
      <c r="G253" s="33"/>
      <c r="H253" s="41"/>
      <c r="I253" s="41"/>
      <c r="J253" s="33"/>
      <c r="K253" s="41"/>
      <c r="L253" s="41"/>
      <c r="N253" s="33"/>
      <c r="O253" s="33"/>
      <c r="P253" s="33"/>
      <c r="Q253" s="33"/>
      <c r="R253" s="33"/>
      <c r="S253" s="33"/>
    </row>
    <row r="254" spans="1:19" x14ac:dyDescent="0.2">
      <c r="A254" s="41"/>
      <c r="B254" s="41"/>
      <c r="C254" s="41"/>
      <c r="D254" s="41"/>
      <c r="E254" s="41"/>
      <c r="F254" s="41"/>
      <c r="G254" s="33"/>
      <c r="H254" s="41"/>
      <c r="I254" s="41"/>
      <c r="J254" s="33"/>
      <c r="K254" s="41"/>
      <c r="L254" s="41"/>
      <c r="N254" s="33"/>
      <c r="O254" s="33"/>
      <c r="P254" s="33"/>
      <c r="Q254" s="33"/>
      <c r="R254" s="33"/>
      <c r="S254" s="33"/>
    </row>
    <row r="255" spans="1:19" x14ac:dyDescent="0.2">
      <c r="A255" s="41"/>
      <c r="B255" s="41"/>
      <c r="C255" s="41"/>
      <c r="D255" s="41"/>
      <c r="E255" s="41"/>
      <c r="F255" s="41"/>
      <c r="G255" s="33"/>
      <c r="H255" s="41"/>
      <c r="I255" s="41"/>
      <c r="J255" s="33"/>
      <c r="K255" s="41"/>
      <c r="L255" s="41"/>
      <c r="N255" s="33"/>
      <c r="O255" s="33"/>
      <c r="P255" s="33"/>
      <c r="Q255" s="33"/>
      <c r="R255" s="33"/>
      <c r="S255" s="33"/>
    </row>
    <row r="256" spans="1:19" x14ac:dyDescent="0.2">
      <c r="A256" s="41"/>
      <c r="B256" s="41"/>
      <c r="C256" s="41"/>
      <c r="D256" s="41"/>
      <c r="E256" s="41"/>
      <c r="F256" s="41"/>
      <c r="G256" s="33"/>
      <c r="H256" s="41"/>
      <c r="I256" s="41"/>
      <c r="J256" s="33"/>
      <c r="K256" s="41"/>
      <c r="L256" s="41"/>
      <c r="N256" s="33"/>
      <c r="O256" s="33"/>
      <c r="P256" s="33"/>
      <c r="Q256" s="33"/>
      <c r="R256" s="33"/>
      <c r="S256" s="33"/>
    </row>
    <row r="257" spans="1:19" x14ac:dyDescent="0.2">
      <c r="A257" s="41"/>
      <c r="B257" s="41"/>
      <c r="C257" s="41"/>
      <c r="D257" s="41"/>
      <c r="E257" s="41"/>
      <c r="F257" s="41"/>
      <c r="G257" s="33"/>
      <c r="H257" s="41"/>
      <c r="I257" s="41"/>
      <c r="J257" s="33"/>
      <c r="K257" s="41"/>
      <c r="L257" s="41"/>
      <c r="N257" s="33"/>
      <c r="O257" s="33"/>
      <c r="P257" s="33"/>
      <c r="Q257" s="33"/>
      <c r="R257" s="33"/>
      <c r="S257" s="33"/>
    </row>
    <row r="258" spans="1:19" x14ac:dyDescent="0.2">
      <c r="A258" s="41"/>
      <c r="B258" s="41"/>
      <c r="C258" s="41"/>
      <c r="D258" s="41"/>
      <c r="E258" s="41"/>
      <c r="F258" s="41"/>
      <c r="G258" s="33"/>
      <c r="H258" s="41"/>
      <c r="I258" s="41"/>
      <c r="J258" s="33"/>
      <c r="K258" s="41"/>
      <c r="L258" s="41"/>
      <c r="N258" s="33"/>
      <c r="O258" s="33"/>
      <c r="P258" s="33"/>
      <c r="Q258" s="33"/>
      <c r="R258" s="33"/>
      <c r="S258" s="33"/>
    </row>
    <row r="259" spans="1:19" x14ac:dyDescent="0.2">
      <c r="A259" s="41"/>
      <c r="B259" s="41"/>
      <c r="C259" s="41"/>
      <c r="D259" s="41"/>
      <c r="E259" s="41"/>
      <c r="F259" s="41"/>
      <c r="G259" s="33"/>
      <c r="H259" s="41"/>
      <c r="I259" s="41"/>
      <c r="J259" s="33"/>
      <c r="K259" s="41"/>
      <c r="L259" s="41"/>
      <c r="N259" s="33"/>
      <c r="O259" s="33"/>
      <c r="P259" s="33"/>
      <c r="Q259" s="33"/>
      <c r="R259" s="33"/>
      <c r="S259" s="33"/>
    </row>
    <row r="260" spans="1:19" x14ac:dyDescent="0.2">
      <c r="A260" s="41"/>
      <c r="B260" s="41"/>
      <c r="C260" s="41"/>
      <c r="D260" s="41"/>
      <c r="E260" s="41"/>
      <c r="F260" s="41"/>
      <c r="G260" s="33"/>
      <c r="H260" s="41"/>
      <c r="I260" s="41"/>
      <c r="J260" s="33"/>
      <c r="K260" s="41"/>
      <c r="L260" s="41"/>
      <c r="N260" s="33"/>
      <c r="O260" s="33"/>
      <c r="P260" s="33"/>
      <c r="Q260" s="33"/>
      <c r="R260" s="33"/>
      <c r="S260" s="33"/>
    </row>
    <row r="261" spans="1:19" x14ac:dyDescent="0.2">
      <c r="A261" s="41"/>
      <c r="B261" s="41"/>
      <c r="C261" s="41"/>
      <c r="D261" s="41"/>
      <c r="E261" s="41"/>
      <c r="F261" s="41"/>
      <c r="G261" s="33"/>
      <c r="H261" s="41"/>
      <c r="I261" s="41"/>
      <c r="J261" s="33"/>
      <c r="K261" s="41"/>
      <c r="L261" s="41"/>
      <c r="N261" s="33"/>
      <c r="O261" s="33"/>
      <c r="P261" s="33"/>
      <c r="Q261" s="33"/>
      <c r="R261" s="33"/>
      <c r="S261" s="33"/>
    </row>
    <row r="262" spans="1:19" x14ac:dyDescent="0.2">
      <c r="A262" s="41"/>
      <c r="B262" s="41"/>
      <c r="C262" s="41"/>
      <c r="D262" s="41"/>
      <c r="E262" s="41"/>
      <c r="F262" s="41"/>
      <c r="G262" s="33"/>
      <c r="H262" s="41"/>
      <c r="I262" s="41"/>
      <c r="J262" s="33"/>
      <c r="K262" s="41"/>
      <c r="L262" s="41"/>
      <c r="N262" s="33"/>
      <c r="O262" s="33"/>
      <c r="P262" s="33"/>
      <c r="Q262" s="33"/>
      <c r="R262" s="33"/>
      <c r="S262" s="33"/>
    </row>
    <row r="263" spans="1:19" x14ac:dyDescent="0.2">
      <c r="A263" s="41"/>
      <c r="B263" s="41"/>
      <c r="C263" s="41"/>
      <c r="D263" s="41"/>
      <c r="E263" s="41"/>
      <c r="F263" s="41"/>
      <c r="G263" s="33"/>
      <c r="H263" s="41"/>
      <c r="I263" s="41"/>
      <c r="J263" s="33"/>
      <c r="K263" s="41"/>
      <c r="L263" s="41"/>
      <c r="N263" s="33"/>
      <c r="O263" s="33"/>
      <c r="P263" s="33"/>
      <c r="Q263" s="33"/>
      <c r="R263" s="33"/>
      <c r="S263" s="33"/>
    </row>
    <row r="264" spans="1:19" x14ac:dyDescent="0.2">
      <c r="A264" s="41"/>
      <c r="B264" s="41"/>
      <c r="C264" s="41"/>
      <c r="D264" s="41"/>
      <c r="E264" s="41"/>
      <c r="F264" s="41"/>
      <c r="G264" s="33"/>
      <c r="H264" s="41"/>
      <c r="I264" s="41"/>
      <c r="J264" s="33"/>
      <c r="K264" s="41"/>
      <c r="L264" s="41"/>
      <c r="N264" s="33"/>
      <c r="O264" s="33"/>
      <c r="P264" s="33"/>
      <c r="Q264" s="33"/>
      <c r="R264" s="33"/>
      <c r="S264" s="33"/>
    </row>
    <row r="265" spans="1:19" x14ac:dyDescent="0.2">
      <c r="A265" s="41"/>
      <c r="B265" s="41"/>
      <c r="C265" s="41"/>
      <c r="D265" s="41"/>
      <c r="E265" s="41"/>
      <c r="F265" s="41"/>
      <c r="G265" s="33"/>
      <c r="H265" s="41"/>
      <c r="I265" s="41"/>
      <c r="J265" s="33"/>
      <c r="K265" s="41"/>
      <c r="L265" s="41"/>
      <c r="N265" s="33"/>
      <c r="O265" s="33"/>
      <c r="P265" s="33"/>
      <c r="Q265" s="33"/>
      <c r="R265" s="33"/>
      <c r="S265" s="33"/>
    </row>
    <row r="266" spans="1:19" x14ac:dyDescent="0.2">
      <c r="A266" s="41"/>
      <c r="B266" s="41"/>
      <c r="C266" s="41"/>
      <c r="D266" s="41"/>
      <c r="E266" s="41"/>
      <c r="F266" s="41"/>
      <c r="G266" s="33"/>
      <c r="H266" s="41"/>
      <c r="I266" s="41"/>
      <c r="J266" s="33"/>
      <c r="K266" s="41"/>
      <c r="L266" s="41"/>
      <c r="N266" s="33"/>
      <c r="O266" s="33"/>
      <c r="P266" s="33"/>
      <c r="Q266" s="33"/>
      <c r="R266" s="33"/>
      <c r="S266" s="33"/>
    </row>
    <row r="267" spans="1:19" x14ac:dyDescent="0.2">
      <c r="A267" s="41"/>
      <c r="B267" s="41"/>
      <c r="C267" s="41"/>
      <c r="D267" s="41"/>
      <c r="E267" s="41"/>
      <c r="F267" s="41"/>
      <c r="G267" s="33"/>
      <c r="H267" s="41"/>
      <c r="I267" s="41"/>
      <c r="J267" s="33"/>
      <c r="K267" s="41"/>
      <c r="L267" s="41"/>
      <c r="N267" s="33"/>
      <c r="O267" s="33"/>
      <c r="P267" s="33"/>
      <c r="Q267" s="33"/>
      <c r="R267" s="33"/>
      <c r="S267" s="33"/>
    </row>
    <row r="268" spans="1:19" x14ac:dyDescent="0.2">
      <c r="A268" s="41"/>
      <c r="B268" s="41"/>
      <c r="C268" s="41"/>
      <c r="D268" s="41"/>
      <c r="E268" s="41"/>
      <c r="F268" s="41"/>
      <c r="G268" s="33"/>
      <c r="H268" s="41"/>
      <c r="I268" s="41"/>
      <c r="J268" s="33"/>
      <c r="K268" s="41"/>
      <c r="L268" s="41"/>
      <c r="N268" s="33"/>
      <c r="O268" s="33"/>
      <c r="P268" s="33"/>
      <c r="Q268" s="33"/>
      <c r="R268" s="33"/>
      <c r="S268" s="33"/>
    </row>
    <row r="269" spans="1:19" x14ac:dyDescent="0.2">
      <c r="A269" s="41"/>
      <c r="B269" s="41"/>
      <c r="C269" s="41"/>
      <c r="D269" s="33"/>
      <c r="E269" s="41"/>
      <c r="F269" s="41"/>
      <c r="G269" s="33"/>
      <c r="H269" s="41"/>
      <c r="I269" s="41"/>
      <c r="J269" s="33"/>
      <c r="K269" s="41"/>
      <c r="L269" s="41"/>
      <c r="N269" s="33"/>
      <c r="O269" s="33"/>
      <c r="P269" s="33"/>
      <c r="Q269" s="33"/>
      <c r="R269" s="33"/>
      <c r="S269" s="33"/>
    </row>
    <row r="270" spans="1:19" x14ac:dyDescent="0.2">
      <c r="A270" s="34"/>
      <c r="B270" s="34"/>
      <c r="C270" s="34"/>
      <c r="D270" s="33"/>
      <c r="E270" s="33"/>
      <c r="F270" s="33"/>
      <c r="G270" s="33"/>
      <c r="H270" s="33"/>
      <c r="I270" s="33"/>
      <c r="K270" s="33"/>
      <c r="L270" s="33"/>
      <c r="N270" s="33"/>
      <c r="O270" s="33"/>
      <c r="P270" s="33"/>
      <c r="Q270" s="33"/>
      <c r="R270" s="33"/>
      <c r="S270" s="33"/>
    </row>
    <row r="271" spans="1:19" x14ac:dyDescent="0.2">
      <c r="A271" s="34"/>
      <c r="B271" s="34"/>
      <c r="C271" s="34"/>
      <c r="D271" s="33"/>
      <c r="E271" s="33"/>
      <c r="F271" s="33"/>
      <c r="G271" s="33"/>
      <c r="H271" s="33"/>
      <c r="I271" s="33"/>
      <c r="K271" s="33"/>
      <c r="L271" s="33"/>
      <c r="N271" s="33"/>
      <c r="O271" s="33"/>
      <c r="P271" s="33"/>
      <c r="Q271" s="33"/>
      <c r="R271" s="33"/>
      <c r="S271" s="33"/>
    </row>
    <row r="272" spans="1:19" x14ac:dyDescent="0.2">
      <c r="A272" s="34"/>
      <c r="B272" s="34"/>
      <c r="C272" s="34"/>
      <c r="D272" s="33"/>
      <c r="E272" s="33"/>
      <c r="F272" s="33"/>
      <c r="G272" s="33"/>
      <c r="H272" s="33"/>
      <c r="I272" s="33"/>
      <c r="K272" s="33"/>
      <c r="L272" s="33"/>
      <c r="N272" s="33"/>
      <c r="O272" s="33"/>
      <c r="P272" s="33"/>
      <c r="Q272" s="33"/>
      <c r="R272" s="33"/>
      <c r="S272" s="33"/>
    </row>
    <row r="273" spans="1:19" x14ac:dyDescent="0.2">
      <c r="A273" s="41"/>
      <c r="B273" s="41"/>
      <c r="C273" s="41"/>
      <c r="D273" s="33"/>
      <c r="E273" s="33"/>
      <c r="F273" s="33"/>
      <c r="G273" s="33"/>
      <c r="H273" s="33"/>
      <c r="J273" s="41"/>
      <c r="K273" s="33"/>
      <c r="L273" s="41"/>
      <c r="M273" s="41"/>
      <c r="N273" s="33"/>
      <c r="O273" s="33"/>
      <c r="P273" s="33"/>
      <c r="Q273" s="33"/>
      <c r="R273" s="33"/>
      <c r="S273" s="33"/>
    </row>
    <row r="274" spans="1:19" x14ac:dyDescent="0.2">
      <c r="A274" s="41"/>
      <c r="B274" s="41"/>
      <c r="C274" s="41"/>
      <c r="D274" s="33"/>
      <c r="E274" s="33"/>
      <c r="F274" s="33"/>
      <c r="G274" s="33"/>
      <c r="H274" s="33"/>
      <c r="J274" s="41"/>
      <c r="K274" s="33"/>
      <c r="L274" s="41"/>
      <c r="M274" s="41"/>
      <c r="N274" s="33"/>
      <c r="O274" s="33"/>
      <c r="P274" s="33"/>
      <c r="Q274" s="33"/>
      <c r="R274" s="33"/>
      <c r="S274" s="33"/>
    </row>
    <row r="275" spans="1:19" x14ac:dyDescent="0.2">
      <c r="A275" s="41"/>
      <c r="B275" s="41"/>
      <c r="C275" s="41"/>
      <c r="D275" s="33"/>
      <c r="E275" s="33"/>
      <c r="F275" s="33"/>
      <c r="G275" s="33"/>
      <c r="H275" s="33"/>
      <c r="J275" s="41"/>
      <c r="K275" s="33"/>
      <c r="L275" s="41"/>
      <c r="M275" s="41"/>
      <c r="N275" s="33"/>
      <c r="O275" s="33"/>
      <c r="P275" s="33"/>
      <c r="Q275" s="33"/>
      <c r="R275" s="33"/>
      <c r="S275" s="33"/>
    </row>
    <row r="276" spans="1:19" x14ac:dyDescent="0.2">
      <c r="A276" s="41"/>
      <c r="B276" s="41"/>
      <c r="C276" s="41"/>
      <c r="D276" s="33"/>
      <c r="E276" s="33"/>
      <c r="F276" s="33"/>
      <c r="G276" s="33"/>
      <c r="H276" s="33"/>
      <c r="J276" s="41"/>
      <c r="K276" s="33"/>
      <c r="L276" s="41"/>
      <c r="M276" s="41"/>
      <c r="N276" s="33"/>
      <c r="O276" s="33"/>
      <c r="P276" s="33"/>
      <c r="Q276" s="33"/>
      <c r="R276" s="33"/>
      <c r="S276" s="33"/>
    </row>
    <row r="277" spans="1:19" x14ac:dyDescent="0.2">
      <c r="A277" s="41"/>
      <c r="B277" s="41"/>
      <c r="C277" s="41"/>
      <c r="D277" s="33"/>
      <c r="E277" s="33"/>
      <c r="F277" s="33"/>
      <c r="G277" s="33"/>
      <c r="H277" s="33"/>
      <c r="J277" s="41"/>
      <c r="K277" s="33"/>
      <c r="L277" s="41"/>
      <c r="M277" s="41"/>
      <c r="N277" s="33"/>
      <c r="O277" s="33"/>
      <c r="P277" s="33"/>
      <c r="Q277" s="33"/>
      <c r="R277" s="33"/>
      <c r="S277" s="33"/>
    </row>
    <row r="278" spans="1:19" x14ac:dyDescent="0.2">
      <c r="A278" s="41"/>
      <c r="B278" s="41"/>
      <c r="C278" s="41"/>
      <c r="D278" s="33"/>
      <c r="E278" s="33"/>
      <c r="F278" s="33"/>
      <c r="G278" s="33"/>
      <c r="H278" s="33"/>
      <c r="J278" s="41"/>
      <c r="K278" s="33"/>
      <c r="L278" s="41"/>
      <c r="M278" s="41"/>
      <c r="N278" s="33"/>
      <c r="O278" s="33"/>
      <c r="P278" s="33"/>
      <c r="Q278" s="33"/>
      <c r="R278" s="33"/>
      <c r="S278" s="33"/>
    </row>
    <row r="279" spans="1:19" x14ac:dyDescent="0.2">
      <c r="A279" s="41"/>
      <c r="B279" s="41"/>
      <c r="C279" s="41"/>
      <c r="D279" s="33"/>
      <c r="E279" s="33"/>
      <c r="F279" s="33"/>
      <c r="G279" s="33"/>
      <c r="H279" s="33"/>
      <c r="J279" s="41"/>
      <c r="K279" s="33"/>
      <c r="L279" s="41"/>
      <c r="M279" s="41"/>
      <c r="N279" s="33"/>
      <c r="O279" s="33"/>
      <c r="P279" s="33"/>
      <c r="Q279" s="33"/>
      <c r="R279" s="33"/>
      <c r="S279" s="33"/>
    </row>
    <row r="280" spans="1:19" x14ac:dyDescent="0.2">
      <c r="A280" s="41"/>
      <c r="B280" s="41"/>
      <c r="C280" s="41"/>
      <c r="D280" s="33"/>
      <c r="E280" s="33"/>
      <c r="F280" s="33"/>
      <c r="G280" s="33"/>
      <c r="H280" s="33"/>
      <c r="J280" s="41"/>
      <c r="K280" s="33"/>
      <c r="L280" s="41"/>
      <c r="M280" s="41"/>
      <c r="N280" s="33"/>
      <c r="O280" s="33"/>
      <c r="P280" s="33"/>
      <c r="Q280" s="33"/>
      <c r="R280" s="33"/>
      <c r="S280" s="33"/>
    </row>
    <row r="281" spans="1:19" x14ac:dyDescent="0.2">
      <c r="A281" s="41"/>
      <c r="B281" s="41"/>
      <c r="C281" s="41"/>
      <c r="D281" s="33"/>
      <c r="E281" s="33"/>
      <c r="F281" s="33"/>
      <c r="G281" s="33"/>
      <c r="H281" s="33"/>
      <c r="J281" s="41"/>
      <c r="K281" s="33"/>
      <c r="L281" s="41"/>
      <c r="M281" s="41"/>
      <c r="N281" s="33"/>
      <c r="O281" s="33"/>
      <c r="P281" s="33"/>
      <c r="Q281" s="33"/>
      <c r="R281" s="33"/>
      <c r="S281" s="33"/>
    </row>
    <row r="282" spans="1:19" x14ac:dyDescent="0.2">
      <c r="A282" s="41"/>
      <c r="B282" s="41"/>
      <c r="C282" s="41"/>
      <c r="D282" s="33"/>
      <c r="E282" s="33"/>
      <c r="F282" s="33"/>
      <c r="G282" s="33"/>
      <c r="H282" s="33"/>
      <c r="J282" s="41"/>
      <c r="K282" s="33"/>
      <c r="L282" s="41"/>
      <c r="M282" s="41"/>
      <c r="N282" s="33"/>
      <c r="O282" s="33"/>
      <c r="P282" s="33"/>
      <c r="Q282" s="33"/>
      <c r="R282" s="33"/>
      <c r="S282" s="33"/>
    </row>
    <row r="283" spans="1:19" x14ac:dyDescent="0.2">
      <c r="A283" s="41"/>
      <c r="B283" s="41"/>
      <c r="C283" s="41"/>
      <c r="D283" s="33"/>
      <c r="E283" s="33"/>
      <c r="F283" s="33"/>
      <c r="G283" s="33"/>
      <c r="H283" s="33"/>
      <c r="J283" s="41"/>
      <c r="K283" s="33"/>
      <c r="L283" s="41"/>
      <c r="M283" s="41"/>
      <c r="N283" s="33"/>
      <c r="O283" s="33"/>
      <c r="P283" s="33"/>
      <c r="Q283" s="33"/>
      <c r="R283" s="33"/>
      <c r="S283" s="33"/>
    </row>
    <row r="284" spans="1:19" x14ac:dyDescent="0.2">
      <c r="A284" s="41"/>
      <c r="B284" s="41"/>
      <c r="C284" s="41"/>
      <c r="D284" s="33"/>
      <c r="E284" s="33"/>
      <c r="F284" s="33"/>
      <c r="G284" s="33"/>
      <c r="H284" s="33"/>
      <c r="J284" s="41"/>
      <c r="K284" s="33"/>
      <c r="L284" s="41"/>
      <c r="M284" s="41"/>
      <c r="N284" s="33"/>
      <c r="O284" s="33"/>
      <c r="P284" s="33"/>
      <c r="Q284" s="33"/>
      <c r="R284" s="33"/>
      <c r="S284" s="33"/>
    </row>
    <row r="285" spans="1:19" x14ac:dyDescent="0.2">
      <c r="A285" s="41"/>
      <c r="B285" s="41"/>
      <c r="C285" s="41"/>
      <c r="D285" s="33"/>
      <c r="E285" s="33"/>
      <c r="F285" s="33"/>
      <c r="G285" s="33"/>
      <c r="H285" s="33"/>
      <c r="J285" s="41"/>
      <c r="K285" s="33"/>
      <c r="L285" s="41"/>
      <c r="M285" s="41"/>
      <c r="N285" s="33"/>
      <c r="O285" s="33"/>
      <c r="P285" s="33"/>
      <c r="Q285" s="33"/>
      <c r="R285" s="33"/>
      <c r="S285" s="33"/>
    </row>
    <row r="286" spans="1:19" x14ac:dyDescent="0.2">
      <c r="A286" s="41"/>
      <c r="B286" s="41"/>
      <c r="C286" s="41"/>
      <c r="D286" s="33"/>
      <c r="E286" s="33"/>
      <c r="F286" s="33"/>
      <c r="G286" s="33"/>
      <c r="H286" s="33"/>
      <c r="J286" s="41"/>
      <c r="K286" s="33"/>
      <c r="L286" s="41"/>
      <c r="M286" s="41"/>
      <c r="N286" s="33"/>
      <c r="O286" s="33"/>
      <c r="P286" s="33"/>
      <c r="Q286" s="33"/>
      <c r="R286" s="33"/>
      <c r="S286" s="33"/>
    </row>
    <row r="287" spans="1:19" x14ac:dyDescent="0.2">
      <c r="A287" s="41"/>
      <c r="B287" s="41"/>
      <c r="C287" s="41"/>
      <c r="D287" s="33"/>
      <c r="E287" s="33"/>
      <c r="F287" s="33"/>
      <c r="G287" s="33"/>
      <c r="H287" s="33"/>
      <c r="J287" s="41"/>
      <c r="K287" s="33"/>
      <c r="L287" s="41"/>
      <c r="M287" s="41"/>
      <c r="N287" s="33"/>
      <c r="O287" s="33"/>
      <c r="P287" s="33"/>
      <c r="Q287" s="33"/>
      <c r="R287" s="33"/>
      <c r="S287" s="33"/>
    </row>
    <row r="288" spans="1:19" x14ac:dyDescent="0.2">
      <c r="A288" s="41"/>
      <c r="B288" s="41"/>
      <c r="C288" s="41"/>
      <c r="D288" s="33"/>
      <c r="E288" s="33"/>
      <c r="F288" s="33"/>
      <c r="G288" s="33"/>
      <c r="H288" s="33"/>
      <c r="J288" s="41"/>
      <c r="K288" s="33"/>
      <c r="L288" s="41"/>
      <c r="M288" s="41"/>
      <c r="N288" s="33"/>
      <c r="O288" s="33"/>
      <c r="P288" s="33"/>
      <c r="Q288" s="33"/>
      <c r="R288" s="33"/>
      <c r="S288" s="33"/>
    </row>
    <row r="289" spans="1:19" x14ac:dyDescent="0.2">
      <c r="A289" s="41"/>
      <c r="B289" s="41"/>
      <c r="C289" s="41"/>
      <c r="D289" s="33"/>
      <c r="E289" s="33"/>
      <c r="F289" s="33"/>
      <c r="G289" s="33"/>
      <c r="H289" s="33"/>
      <c r="J289" s="41"/>
      <c r="K289" s="33"/>
      <c r="L289" s="41"/>
      <c r="M289" s="41"/>
      <c r="N289" s="33"/>
      <c r="O289" s="33"/>
      <c r="P289" s="33"/>
      <c r="Q289" s="33"/>
      <c r="R289" s="33"/>
      <c r="S289" s="33"/>
    </row>
    <row r="290" spans="1:19" x14ac:dyDescent="0.2">
      <c r="A290" s="41"/>
      <c r="B290" s="41"/>
      <c r="C290" s="41"/>
      <c r="D290" s="33"/>
      <c r="E290" s="33"/>
      <c r="F290" s="33"/>
      <c r="G290" s="33"/>
      <c r="H290" s="33"/>
      <c r="J290" s="41"/>
      <c r="K290" s="33"/>
      <c r="L290" s="41"/>
      <c r="M290" s="41"/>
      <c r="N290" s="33"/>
      <c r="O290" s="33"/>
      <c r="P290" s="33"/>
      <c r="Q290" s="33"/>
      <c r="R290" s="33"/>
      <c r="S290" s="33"/>
    </row>
    <row r="291" spans="1:19" x14ac:dyDescent="0.2">
      <c r="A291" s="41"/>
      <c r="B291" s="41"/>
      <c r="C291" s="41"/>
      <c r="D291" s="33"/>
      <c r="E291" s="33"/>
      <c r="F291" s="33"/>
      <c r="G291" s="33"/>
      <c r="H291" s="33"/>
      <c r="J291" s="41"/>
      <c r="K291" s="33"/>
      <c r="L291" s="41"/>
      <c r="M291" s="41"/>
      <c r="N291" s="33"/>
      <c r="O291" s="33"/>
      <c r="P291" s="33"/>
      <c r="Q291" s="33"/>
      <c r="R291" s="33"/>
      <c r="S291" s="33"/>
    </row>
    <row r="292" spans="1:19" x14ac:dyDescent="0.2">
      <c r="A292" s="41"/>
      <c r="B292" s="41"/>
      <c r="C292" s="41"/>
      <c r="D292" s="33"/>
      <c r="E292" s="33"/>
      <c r="F292" s="33"/>
      <c r="G292" s="33"/>
      <c r="H292" s="33"/>
      <c r="J292" s="41"/>
      <c r="K292" s="33"/>
      <c r="L292" s="41"/>
      <c r="M292" s="41"/>
      <c r="N292" s="33"/>
      <c r="O292" s="33"/>
      <c r="P292" s="33"/>
      <c r="Q292" s="33"/>
      <c r="R292" s="33"/>
      <c r="S292" s="33"/>
    </row>
    <row r="293" spans="1:19" x14ac:dyDescent="0.2">
      <c r="A293" s="41"/>
      <c r="B293" s="41"/>
      <c r="C293" s="41"/>
      <c r="D293" s="33"/>
      <c r="E293" s="33"/>
      <c r="F293" s="33"/>
      <c r="G293" s="33"/>
      <c r="H293" s="33"/>
      <c r="J293" s="41"/>
      <c r="K293" s="33"/>
      <c r="L293" s="41"/>
      <c r="M293" s="41"/>
      <c r="N293" s="33"/>
      <c r="O293" s="33"/>
      <c r="P293" s="33"/>
      <c r="Q293" s="33"/>
      <c r="R293" s="33"/>
      <c r="S293" s="33"/>
    </row>
    <row r="294" spans="1:19" x14ac:dyDescent="0.2">
      <c r="A294" s="41"/>
      <c r="B294" s="41"/>
      <c r="C294" s="41"/>
      <c r="D294" s="33"/>
      <c r="E294" s="33"/>
      <c r="F294" s="33"/>
      <c r="G294" s="33"/>
      <c r="H294" s="33"/>
      <c r="J294" s="41"/>
      <c r="K294" s="33"/>
      <c r="L294" s="41"/>
      <c r="M294" s="41"/>
      <c r="N294" s="33"/>
      <c r="O294" s="33"/>
      <c r="P294" s="33"/>
      <c r="Q294" s="33"/>
      <c r="R294" s="33"/>
      <c r="S294" s="33"/>
    </row>
    <row r="295" spans="1:19" x14ac:dyDescent="0.2">
      <c r="A295" s="41"/>
      <c r="B295" s="41"/>
      <c r="C295" s="41"/>
      <c r="D295" s="33"/>
      <c r="E295" s="33"/>
      <c r="F295" s="33"/>
      <c r="G295" s="33"/>
      <c r="H295" s="33"/>
      <c r="J295" s="41"/>
      <c r="K295" s="33"/>
      <c r="L295" s="41"/>
      <c r="M295" s="41"/>
      <c r="N295" s="33"/>
      <c r="O295" s="33"/>
      <c r="P295" s="33"/>
      <c r="Q295" s="33"/>
      <c r="R295" s="33"/>
      <c r="S295" s="33"/>
    </row>
    <row r="296" spans="1:19" x14ac:dyDescent="0.2">
      <c r="A296" s="41"/>
      <c r="B296" s="41"/>
      <c r="C296" s="41"/>
      <c r="D296" s="33"/>
      <c r="E296" s="33"/>
      <c r="F296" s="33"/>
      <c r="G296" s="33"/>
      <c r="H296" s="33"/>
      <c r="J296" s="41"/>
      <c r="K296" s="33"/>
      <c r="L296" s="41"/>
      <c r="M296" s="41"/>
      <c r="N296" s="33"/>
      <c r="O296" s="33"/>
      <c r="P296" s="33"/>
      <c r="Q296" s="33"/>
      <c r="R296" s="33"/>
      <c r="S296" s="33"/>
    </row>
    <row r="297" spans="1:19" x14ac:dyDescent="0.2">
      <c r="A297" s="41"/>
      <c r="B297" s="41"/>
      <c r="C297" s="41"/>
      <c r="D297" s="33"/>
      <c r="E297" s="33"/>
      <c r="F297" s="33"/>
      <c r="G297" s="33"/>
      <c r="H297" s="33"/>
      <c r="J297" s="41"/>
      <c r="K297" s="33"/>
      <c r="L297" s="41"/>
      <c r="M297" s="41"/>
      <c r="N297" s="33"/>
      <c r="O297" s="33"/>
      <c r="P297" s="33"/>
      <c r="Q297" s="33"/>
      <c r="R297" s="33"/>
      <c r="S297" s="33"/>
    </row>
    <row r="298" spans="1:19" x14ac:dyDescent="0.2">
      <c r="A298" s="41"/>
      <c r="B298" s="41"/>
      <c r="C298" s="41"/>
      <c r="D298" s="33"/>
      <c r="E298" s="33"/>
      <c r="F298" s="33"/>
      <c r="G298" s="33"/>
      <c r="H298" s="33"/>
      <c r="J298" s="41"/>
      <c r="K298" s="33"/>
      <c r="L298" s="41"/>
      <c r="M298" s="41"/>
      <c r="N298" s="33"/>
      <c r="O298" s="33"/>
      <c r="P298" s="33"/>
      <c r="Q298" s="33"/>
      <c r="R298" s="33"/>
      <c r="S298" s="33"/>
    </row>
    <row r="299" spans="1:19" x14ac:dyDescent="0.2">
      <c r="A299" s="41"/>
      <c r="B299" s="41"/>
      <c r="C299" s="41"/>
      <c r="D299" s="33"/>
      <c r="E299" s="33"/>
      <c r="F299" s="33"/>
      <c r="G299" s="33"/>
      <c r="H299" s="33"/>
      <c r="J299" s="41"/>
      <c r="K299" s="33"/>
      <c r="L299" s="41"/>
      <c r="M299" s="41"/>
      <c r="N299" s="33"/>
      <c r="O299" s="33"/>
      <c r="P299" s="33"/>
      <c r="Q299" s="33"/>
      <c r="R299" s="33"/>
      <c r="S299" s="33"/>
    </row>
    <row r="300" spans="1:19" x14ac:dyDescent="0.2">
      <c r="A300" s="41"/>
      <c r="B300" s="41"/>
      <c r="C300" s="41"/>
      <c r="D300" s="33"/>
      <c r="E300" s="33"/>
      <c r="F300" s="33"/>
      <c r="G300" s="33"/>
      <c r="H300" s="33"/>
      <c r="J300" s="41"/>
      <c r="K300" s="33"/>
      <c r="L300" s="41"/>
      <c r="M300" s="41"/>
      <c r="N300" s="33"/>
      <c r="O300" s="33"/>
      <c r="P300" s="33"/>
      <c r="Q300" s="33"/>
      <c r="R300" s="33"/>
      <c r="S300" s="33"/>
    </row>
    <row r="301" spans="1:19" x14ac:dyDescent="0.2">
      <c r="A301" s="72"/>
      <c r="B301" s="72"/>
      <c r="C301" s="72"/>
      <c r="J301" s="72"/>
      <c r="K301"/>
      <c r="L301" s="72"/>
      <c r="M301" s="72"/>
    </row>
    <row r="302" spans="1:19" x14ac:dyDescent="0.2">
      <c r="A302" s="72"/>
      <c r="B302" s="72"/>
      <c r="C302" s="72"/>
      <c r="J302" s="72"/>
      <c r="K302"/>
      <c r="L302" s="72"/>
      <c r="M302" s="72"/>
    </row>
    <row r="303" spans="1:19" x14ac:dyDescent="0.2">
      <c r="A303" s="72"/>
      <c r="B303" s="72"/>
      <c r="C303" s="72"/>
      <c r="J303" s="72"/>
      <c r="K303"/>
      <c r="L303" s="72"/>
      <c r="M303" s="72"/>
    </row>
    <row r="304" spans="1:19" x14ac:dyDescent="0.2">
      <c r="A304" s="72"/>
      <c r="B304" s="72"/>
      <c r="C304" s="72"/>
      <c r="J304" s="72"/>
      <c r="K304"/>
      <c r="L304" s="72"/>
      <c r="M304" s="72"/>
    </row>
    <row r="305" spans="1:13" x14ac:dyDescent="0.2">
      <c r="A305" s="72"/>
      <c r="B305" s="72"/>
      <c r="C305" s="72"/>
      <c r="J305" s="72"/>
      <c r="K305"/>
      <c r="L305" s="72"/>
      <c r="M305" s="72"/>
    </row>
    <row r="306" spans="1:13" x14ac:dyDescent="0.2">
      <c r="A306" s="72"/>
      <c r="B306" s="72"/>
      <c r="C306" s="72"/>
      <c r="J306" s="72"/>
      <c r="K306"/>
      <c r="L306" s="72"/>
      <c r="M306" s="72"/>
    </row>
    <row r="307" spans="1:13" x14ac:dyDescent="0.2">
      <c r="A307" s="72"/>
      <c r="B307" s="72"/>
      <c r="C307" s="72"/>
      <c r="J307" s="72"/>
      <c r="K307"/>
      <c r="L307" s="72"/>
      <c r="M307" s="72"/>
    </row>
    <row r="308" spans="1:13" x14ac:dyDescent="0.2">
      <c r="A308" s="72"/>
      <c r="B308" s="72"/>
      <c r="C308" s="72"/>
      <c r="J308" s="72"/>
      <c r="K308"/>
      <c r="L308" s="72"/>
      <c r="M308" s="72"/>
    </row>
    <row r="309" spans="1:13" x14ac:dyDescent="0.2">
      <c r="A309" s="72"/>
      <c r="B309" s="72"/>
      <c r="C309" s="72"/>
      <c r="J309" s="72"/>
      <c r="K309"/>
      <c r="L309" s="72"/>
      <c r="M309" s="72"/>
    </row>
    <row r="310" spans="1:13" x14ac:dyDescent="0.2">
      <c r="A310" s="72"/>
      <c r="B310" s="72"/>
      <c r="C310" s="72"/>
      <c r="J310" s="72"/>
      <c r="K310"/>
      <c r="L310" s="72"/>
      <c r="M310" s="72"/>
    </row>
    <row r="311" spans="1:13" x14ac:dyDescent="0.2">
      <c r="A311" s="72"/>
      <c r="B311" s="72"/>
      <c r="C311" s="72"/>
      <c r="J311" s="72"/>
      <c r="K311"/>
      <c r="L311" s="72"/>
      <c r="M311" s="72"/>
    </row>
    <row r="312" spans="1:13" x14ac:dyDescent="0.2">
      <c r="A312" s="72"/>
      <c r="B312" s="72"/>
      <c r="C312" s="72"/>
      <c r="J312" s="72"/>
      <c r="K312"/>
      <c r="L312" s="72"/>
      <c r="M312" s="72"/>
    </row>
    <row r="313" spans="1:13" x14ac:dyDescent="0.2">
      <c r="A313" s="72"/>
      <c r="B313" s="72"/>
      <c r="C313" s="72"/>
      <c r="J313"/>
      <c r="K313"/>
      <c r="L313" s="72"/>
      <c r="M313" s="72"/>
    </row>
    <row r="314" spans="1:13" x14ac:dyDescent="0.2">
      <c r="A314" s="72"/>
      <c r="B314" s="72"/>
      <c r="C314" s="72"/>
      <c r="J314"/>
      <c r="K314"/>
      <c r="L314" s="72"/>
      <c r="M314" s="72"/>
    </row>
    <row r="315" spans="1:13" x14ac:dyDescent="0.2">
      <c r="A315" s="72"/>
      <c r="B315" s="72"/>
      <c r="C315" s="72"/>
      <c r="J315"/>
      <c r="K315"/>
      <c r="L315" s="72"/>
      <c r="M315" s="72"/>
    </row>
    <row r="316" spans="1:13" x14ac:dyDescent="0.2">
      <c r="A316" s="72"/>
      <c r="B316" s="72"/>
      <c r="C316" s="72"/>
      <c r="J316"/>
      <c r="K316"/>
      <c r="L316" s="72"/>
      <c r="M316" s="72"/>
    </row>
    <row r="317" spans="1:13" x14ac:dyDescent="0.2">
      <c r="A317" s="72"/>
      <c r="B317" s="72"/>
      <c r="C317" s="72"/>
      <c r="J317"/>
      <c r="K317"/>
      <c r="L317" s="72"/>
      <c r="M317" s="72"/>
    </row>
    <row r="318" spans="1:13" x14ac:dyDescent="0.2">
      <c r="A318" s="72"/>
      <c r="B318" s="72"/>
      <c r="C318" s="72"/>
      <c r="J318"/>
      <c r="K318"/>
      <c r="L318" s="72"/>
      <c r="M318" s="72"/>
    </row>
    <row r="319" spans="1:13" x14ac:dyDescent="0.2">
      <c r="A319" s="72"/>
      <c r="B319" s="72"/>
      <c r="C319" s="72"/>
      <c r="J319"/>
      <c r="K319"/>
      <c r="L319" s="72"/>
      <c r="M319" s="72"/>
    </row>
    <row r="320" spans="1:13" x14ac:dyDescent="0.2">
      <c r="A320" s="72"/>
      <c r="B320" s="72"/>
      <c r="C320" s="72"/>
      <c r="J320"/>
      <c r="K320"/>
      <c r="L320" s="72"/>
      <c r="M320" s="72"/>
    </row>
    <row r="321" spans="1:13" x14ac:dyDescent="0.2">
      <c r="A321" s="72"/>
      <c r="B321" s="72"/>
      <c r="C321" s="72"/>
      <c r="J321"/>
      <c r="K321"/>
      <c r="L321" s="72"/>
      <c r="M321" s="72"/>
    </row>
    <row r="322" spans="1:13" x14ac:dyDescent="0.2">
      <c r="A322" s="72"/>
      <c r="B322" s="72"/>
      <c r="C322" s="72"/>
      <c r="J322"/>
      <c r="K322"/>
      <c r="L322" s="72"/>
      <c r="M322" s="72"/>
    </row>
    <row r="323" spans="1:13" x14ac:dyDescent="0.2">
      <c r="A323" s="72"/>
      <c r="B323" s="72"/>
      <c r="C323" s="72"/>
      <c r="J323"/>
      <c r="K323"/>
      <c r="L323" s="72"/>
      <c r="M323" s="72"/>
    </row>
    <row r="324" spans="1:13" x14ac:dyDescent="0.2">
      <c r="A324" s="72"/>
      <c r="B324" s="72"/>
      <c r="C324" s="72"/>
      <c r="J324"/>
      <c r="K324"/>
      <c r="L324" s="72"/>
      <c r="M324" s="72"/>
    </row>
    <row r="325" spans="1:13" x14ac:dyDescent="0.2">
      <c r="A325" s="72"/>
      <c r="B325" s="72"/>
      <c r="C325" s="72"/>
      <c r="J325"/>
      <c r="K325"/>
      <c r="L325" s="72"/>
      <c r="M325" s="72"/>
    </row>
    <row r="326" spans="1:13" x14ac:dyDescent="0.2">
      <c r="A326" s="72"/>
      <c r="B326" s="72"/>
      <c r="C326" s="72"/>
      <c r="J326"/>
      <c r="K326"/>
      <c r="L326" s="72"/>
      <c r="M326" s="72"/>
    </row>
    <row r="327" spans="1:13" x14ac:dyDescent="0.2">
      <c r="A327" s="72"/>
      <c r="B327" s="72"/>
      <c r="C327" s="72"/>
      <c r="J327" s="72"/>
      <c r="K327"/>
      <c r="L327" s="72"/>
      <c r="M327" s="72"/>
    </row>
    <row r="328" spans="1:13" x14ac:dyDescent="0.2">
      <c r="A328" s="72"/>
      <c r="B328" s="72"/>
      <c r="C328" s="72"/>
      <c r="J328" s="72"/>
      <c r="K328"/>
      <c r="L328" s="72"/>
      <c r="M328" s="72"/>
    </row>
    <row r="329" spans="1:13" x14ac:dyDescent="0.2">
      <c r="A329" s="72"/>
      <c r="B329" s="72"/>
      <c r="C329" s="72"/>
      <c r="J329" s="72"/>
      <c r="K329"/>
      <c r="L329" s="72"/>
      <c r="M329" s="72"/>
    </row>
    <row r="330" spans="1:13" x14ac:dyDescent="0.2">
      <c r="A330" s="72"/>
      <c r="B330" s="72"/>
      <c r="C330" s="72"/>
      <c r="J330" s="72"/>
      <c r="K330"/>
      <c r="L330" s="72"/>
      <c r="M330" s="72"/>
    </row>
    <row r="331" spans="1:13" x14ac:dyDescent="0.2">
      <c r="A331" s="72"/>
      <c r="B331" s="72"/>
      <c r="C331" s="72"/>
      <c r="J331" s="72"/>
      <c r="K331"/>
      <c r="L331" s="72"/>
      <c r="M331" s="72"/>
    </row>
    <row r="332" spans="1:13" x14ac:dyDescent="0.2">
      <c r="A332" s="72"/>
      <c r="B332" s="72"/>
      <c r="C332" s="72"/>
      <c r="J332" s="72"/>
      <c r="K332"/>
      <c r="L332" s="72"/>
      <c r="M332" s="72"/>
    </row>
    <row r="333" spans="1:13" x14ac:dyDescent="0.2">
      <c r="A333" s="72"/>
      <c r="B333" s="72"/>
      <c r="C333" s="72"/>
      <c r="J333" s="72"/>
      <c r="K333"/>
      <c r="L333" s="72"/>
      <c r="M333" s="72"/>
    </row>
    <row r="334" spans="1:13" x14ac:dyDescent="0.2">
      <c r="A334" s="72"/>
      <c r="B334" s="72"/>
      <c r="C334" s="72"/>
      <c r="J334" s="72"/>
      <c r="K334"/>
      <c r="L334" s="72"/>
      <c r="M334" s="72"/>
    </row>
    <row r="335" spans="1:13" x14ac:dyDescent="0.2">
      <c r="A335" s="72"/>
      <c r="B335" s="72"/>
      <c r="C335" s="72"/>
      <c r="J335" s="72"/>
      <c r="K335"/>
      <c r="L335" s="72"/>
      <c r="M335" s="72"/>
    </row>
    <row r="336" spans="1:13" x14ac:dyDescent="0.2">
      <c r="A336" s="72"/>
      <c r="B336" s="72"/>
      <c r="C336" s="72"/>
      <c r="J336" s="72"/>
      <c r="K336"/>
      <c r="L336" s="72"/>
      <c r="M336" s="72"/>
    </row>
    <row r="337" spans="1:13" x14ac:dyDescent="0.2">
      <c r="A337" s="72"/>
      <c r="B337" s="72"/>
      <c r="C337" s="72"/>
      <c r="J337" s="72"/>
      <c r="K337"/>
      <c r="L337" s="72"/>
      <c r="M337" s="72"/>
    </row>
    <row r="338" spans="1:13" x14ac:dyDescent="0.2">
      <c r="A338" s="72"/>
      <c r="B338" s="72"/>
      <c r="C338" s="72"/>
      <c r="J338" s="72"/>
      <c r="K338"/>
      <c r="L338" s="72"/>
      <c r="M338" s="72"/>
    </row>
    <row r="339" spans="1:13" x14ac:dyDescent="0.2">
      <c r="A339" s="72"/>
      <c r="B339" s="72"/>
      <c r="C339" s="72"/>
      <c r="J339" s="72"/>
      <c r="K339"/>
      <c r="L339" s="72"/>
      <c r="M339" s="72"/>
    </row>
    <row r="340" spans="1:13" x14ac:dyDescent="0.2">
      <c r="A340" s="72"/>
      <c r="B340" s="72"/>
      <c r="C340" s="72"/>
      <c r="J340" s="72"/>
      <c r="K340"/>
      <c r="L340" s="72"/>
      <c r="M340" s="72"/>
    </row>
    <row r="341" spans="1:13" x14ac:dyDescent="0.2">
      <c r="A341" s="72"/>
      <c r="B341" s="72"/>
      <c r="C341" s="72"/>
      <c r="J341" s="72"/>
      <c r="K341"/>
      <c r="L341" s="72"/>
      <c r="M341" s="72"/>
    </row>
    <row r="342" spans="1:13" x14ac:dyDescent="0.2">
      <c r="A342" s="72"/>
      <c r="B342" s="72"/>
      <c r="C342" s="72"/>
      <c r="J342" s="72"/>
      <c r="K342"/>
      <c r="L342" s="72"/>
      <c r="M342" s="72"/>
    </row>
    <row r="343" spans="1:13" x14ac:dyDescent="0.2">
      <c r="A343" s="72"/>
      <c r="B343" s="72"/>
      <c r="C343" s="72"/>
      <c r="J343" s="72"/>
      <c r="K343"/>
      <c r="L343" s="72"/>
      <c r="M343" s="72"/>
    </row>
    <row r="344" spans="1:13" x14ac:dyDescent="0.2">
      <c r="A344" s="72"/>
      <c r="B344" s="72"/>
      <c r="C344" s="72"/>
      <c r="J344" s="72"/>
      <c r="K344"/>
      <c r="L344" s="72"/>
      <c r="M344" s="72"/>
    </row>
    <row r="345" spans="1:13" x14ac:dyDescent="0.2">
      <c r="A345" s="72"/>
      <c r="B345" s="72"/>
      <c r="C345" s="72"/>
      <c r="J345" s="72"/>
      <c r="K345"/>
      <c r="L345" s="72"/>
      <c r="M345" s="72"/>
    </row>
    <row r="346" spans="1:13" x14ac:dyDescent="0.2">
      <c r="A346" s="72"/>
      <c r="B346" s="72"/>
      <c r="C346" s="72"/>
      <c r="J346" s="72"/>
      <c r="K346"/>
      <c r="L346" s="72"/>
      <c r="M346" s="72"/>
    </row>
    <row r="347" spans="1:13" x14ac:dyDescent="0.2">
      <c r="A347" s="72"/>
      <c r="B347" s="72"/>
      <c r="C347" s="72"/>
      <c r="J347" s="72"/>
      <c r="K347"/>
      <c r="L347" s="72"/>
      <c r="M347" s="72"/>
    </row>
    <row r="348" spans="1:13" x14ac:dyDescent="0.2">
      <c r="A348" s="72"/>
      <c r="B348" s="72"/>
      <c r="C348" s="72"/>
      <c r="J348" s="72"/>
      <c r="K348"/>
      <c r="L348" s="72"/>
      <c r="M348" s="72"/>
    </row>
    <row r="349" spans="1:13" x14ac:dyDescent="0.2">
      <c r="A349" s="72"/>
      <c r="B349" s="72"/>
      <c r="C349" s="72"/>
      <c r="J349" s="72"/>
      <c r="K349"/>
      <c r="L349" s="72"/>
      <c r="M349" s="72"/>
    </row>
    <row r="350" spans="1:13" x14ac:dyDescent="0.2">
      <c r="A350" s="72"/>
      <c r="B350" s="72"/>
      <c r="C350" s="72"/>
      <c r="J350" s="72"/>
      <c r="K350"/>
      <c r="L350" s="72"/>
      <c r="M350" s="72"/>
    </row>
    <row r="351" spans="1:13" x14ac:dyDescent="0.2">
      <c r="A351" s="72"/>
      <c r="B351" s="72"/>
      <c r="C351" s="72"/>
      <c r="J351" s="72"/>
      <c r="K351"/>
      <c r="L351" s="72"/>
      <c r="M351" s="72"/>
    </row>
    <row r="352" spans="1:13" x14ac:dyDescent="0.2">
      <c r="A352" s="72"/>
      <c r="B352" s="72"/>
      <c r="C352" s="72"/>
      <c r="J352" s="72"/>
      <c r="K352"/>
      <c r="L352" s="72"/>
      <c r="M352" s="72"/>
    </row>
    <row r="353" spans="1:13" x14ac:dyDescent="0.2">
      <c r="A353" s="72"/>
      <c r="B353" s="72"/>
      <c r="C353" s="72"/>
      <c r="J353" s="72"/>
      <c r="K353"/>
      <c r="L353" s="72"/>
      <c r="M353" s="72"/>
    </row>
    <row r="354" spans="1:13" x14ac:dyDescent="0.2">
      <c r="A354" s="72"/>
      <c r="B354" s="72"/>
      <c r="C354" s="72"/>
      <c r="J354" s="72"/>
      <c r="K354"/>
      <c r="L354" s="72"/>
      <c r="M354" s="72"/>
    </row>
    <row r="355" spans="1:13" x14ac:dyDescent="0.2">
      <c r="A355" s="72"/>
      <c r="B355" s="72"/>
      <c r="C355" s="72"/>
      <c r="J355" s="72"/>
      <c r="K355"/>
      <c r="L355" s="72"/>
      <c r="M355" s="72"/>
    </row>
    <row r="356" spans="1:13" x14ac:dyDescent="0.2">
      <c r="A356" s="72"/>
      <c r="B356" s="72"/>
      <c r="C356" s="72"/>
      <c r="J356" s="72"/>
      <c r="K356"/>
      <c r="L356" s="72"/>
      <c r="M356" s="72"/>
    </row>
    <row r="357" spans="1:13" x14ac:dyDescent="0.2">
      <c r="A357" s="72"/>
      <c r="B357" s="72"/>
      <c r="C357" s="72"/>
      <c r="J357" s="72"/>
      <c r="K357"/>
      <c r="L357" s="72"/>
      <c r="M357" s="72"/>
    </row>
    <row r="358" spans="1:13" x14ac:dyDescent="0.2">
      <c r="A358" s="72"/>
      <c r="B358" s="72"/>
      <c r="C358" s="72"/>
      <c r="J358" s="72"/>
      <c r="K358"/>
      <c r="L358" s="72"/>
      <c r="M358" s="72"/>
    </row>
    <row r="359" spans="1:13" x14ac:dyDescent="0.2">
      <c r="A359" s="72"/>
      <c r="B359" s="72"/>
      <c r="C359" s="72"/>
      <c r="J359" s="72"/>
      <c r="K359"/>
      <c r="L359" s="72"/>
      <c r="M359" s="72"/>
    </row>
    <row r="360" spans="1:13" x14ac:dyDescent="0.2">
      <c r="A360" s="72"/>
      <c r="B360" s="72"/>
      <c r="C360" s="72"/>
      <c r="J360" s="72"/>
      <c r="K360"/>
      <c r="L360" s="72"/>
      <c r="M360" s="72"/>
    </row>
    <row r="361" spans="1:13" x14ac:dyDescent="0.2">
      <c r="A361" s="72"/>
      <c r="B361" s="72"/>
      <c r="C361" s="72"/>
      <c r="J361" s="72"/>
      <c r="K361"/>
      <c r="L361" s="72"/>
      <c r="M361" s="72"/>
    </row>
    <row r="362" spans="1:13" x14ac:dyDescent="0.2">
      <c r="A362" s="72"/>
      <c r="B362" s="72"/>
      <c r="C362" s="72"/>
      <c r="J362" s="72"/>
      <c r="K362"/>
      <c r="L362" s="72"/>
      <c r="M362" s="72"/>
    </row>
    <row r="363" spans="1:13" x14ac:dyDescent="0.2">
      <c r="A363" s="72"/>
      <c r="B363" s="72"/>
      <c r="C363" s="72"/>
      <c r="J363" s="72"/>
      <c r="K363"/>
      <c r="L363" s="72"/>
      <c r="M363" s="72"/>
    </row>
    <row r="364" spans="1:13" x14ac:dyDescent="0.2">
      <c r="A364" s="72"/>
      <c r="B364" s="72"/>
      <c r="C364" s="72"/>
      <c r="J364" s="72"/>
      <c r="K364"/>
      <c r="L364" s="72"/>
      <c r="M364" s="72"/>
    </row>
    <row r="365" spans="1:13" x14ac:dyDescent="0.2">
      <c r="A365" s="72"/>
      <c r="B365" s="72"/>
      <c r="C365" s="72"/>
      <c r="J365" s="72"/>
      <c r="K365"/>
      <c r="L365" s="72"/>
      <c r="M365" s="72"/>
    </row>
    <row r="366" spans="1:13" x14ac:dyDescent="0.2">
      <c r="A366" s="72"/>
      <c r="B366" s="72"/>
      <c r="C366" s="72"/>
      <c r="J366" s="72"/>
      <c r="K366"/>
      <c r="L366" s="72"/>
      <c r="M366" s="72"/>
    </row>
    <row r="367" spans="1:13" x14ac:dyDescent="0.2">
      <c r="A367" s="72"/>
      <c r="B367" s="72"/>
      <c r="C367" s="72"/>
      <c r="J367"/>
      <c r="K367"/>
      <c r="L367" s="72"/>
      <c r="M367" s="72"/>
    </row>
    <row r="368" spans="1:13" x14ac:dyDescent="0.2">
      <c r="A368" s="72"/>
      <c r="B368" s="72"/>
      <c r="C368" s="72"/>
      <c r="J368"/>
      <c r="K368"/>
      <c r="L368" s="72"/>
      <c r="M368" s="72"/>
    </row>
    <row r="369" spans="1:13" x14ac:dyDescent="0.2">
      <c r="A369" s="72"/>
      <c r="B369" s="72"/>
      <c r="C369" s="72"/>
      <c r="J369"/>
      <c r="K369"/>
      <c r="L369" s="72"/>
      <c r="M369" s="72"/>
    </row>
    <row r="370" spans="1:13" x14ac:dyDescent="0.2">
      <c r="A370" s="72"/>
      <c r="B370" s="72"/>
      <c r="C370" s="72"/>
      <c r="J370"/>
      <c r="K370"/>
      <c r="L370" s="72"/>
      <c r="M370" s="72"/>
    </row>
    <row r="371" spans="1:13" x14ac:dyDescent="0.2">
      <c r="A371" s="72"/>
      <c r="B371" s="72"/>
      <c r="C371" s="72"/>
      <c r="J371"/>
      <c r="K371"/>
      <c r="L371" s="72"/>
      <c r="M371" s="72"/>
    </row>
    <row r="372" spans="1:13" x14ac:dyDescent="0.2">
      <c r="A372" s="72"/>
      <c r="B372" s="72"/>
      <c r="C372" s="72"/>
      <c r="J372"/>
      <c r="K372"/>
      <c r="L372" s="72"/>
      <c r="M372" s="72"/>
    </row>
    <row r="373" spans="1:13" x14ac:dyDescent="0.2">
      <c r="A373" s="72"/>
      <c r="B373" s="72"/>
      <c r="C373" s="72"/>
      <c r="J373"/>
      <c r="K373"/>
      <c r="L373" s="72"/>
      <c r="M373" s="72"/>
    </row>
    <row r="374" spans="1:13" x14ac:dyDescent="0.2">
      <c r="A374" s="72"/>
      <c r="B374" s="72"/>
      <c r="C374" s="72"/>
      <c r="J374"/>
      <c r="K374"/>
      <c r="L374" s="72"/>
      <c r="M374" s="72"/>
    </row>
    <row r="375" spans="1:13" x14ac:dyDescent="0.2">
      <c r="A375" s="72"/>
      <c r="B375" s="72"/>
      <c r="C375" s="72"/>
      <c r="J375"/>
      <c r="K375"/>
      <c r="L375" s="72"/>
      <c r="M375" s="72"/>
    </row>
    <row r="376" spans="1:13" x14ac:dyDescent="0.2">
      <c r="A376" s="72"/>
      <c r="B376" s="72"/>
      <c r="C376" s="72"/>
      <c r="J376"/>
      <c r="K376"/>
      <c r="L376" s="72"/>
      <c r="M376" s="72"/>
    </row>
    <row r="377" spans="1:13" x14ac:dyDescent="0.2">
      <c r="A377" s="72"/>
      <c r="B377" s="72"/>
      <c r="C377" s="72"/>
      <c r="J377"/>
      <c r="K377"/>
      <c r="L377" s="72"/>
      <c r="M377" s="72"/>
    </row>
    <row r="378" spans="1:13" x14ac:dyDescent="0.2">
      <c r="A378" s="72"/>
      <c r="B378" s="72"/>
      <c r="C378" s="72"/>
      <c r="J378"/>
      <c r="K378"/>
      <c r="L378" s="72"/>
      <c r="M378" s="72"/>
    </row>
    <row r="379" spans="1:13" x14ac:dyDescent="0.2">
      <c r="A379" s="72"/>
      <c r="B379" s="72"/>
      <c r="C379" s="72"/>
      <c r="J379"/>
      <c r="K379"/>
      <c r="L379" s="72"/>
      <c r="M379" s="72"/>
    </row>
    <row r="380" spans="1:13" x14ac:dyDescent="0.2">
      <c r="A380" s="72"/>
      <c r="B380" s="72"/>
      <c r="C380" s="72"/>
      <c r="J380"/>
      <c r="K380"/>
      <c r="L380" s="72"/>
      <c r="M380" s="72"/>
    </row>
    <row r="381" spans="1:13" x14ac:dyDescent="0.2">
      <c r="A381" s="72"/>
      <c r="B381" s="72"/>
      <c r="C381" s="72"/>
      <c r="J381"/>
      <c r="K381"/>
      <c r="L381" s="72"/>
      <c r="M381" s="72"/>
    </row>
    <row r="382" spans="1:13" x14ac:dyDescent="0.2">
      <c r="A382" s="72"/>
      <c r="B382" s="72"/>
      <c r="C382" s="72"/>
      <c r="J382"/>
      <c r="K382"/>
      <c r="L382" s="72"/>
      <c r="M382" s="72"/>
    </row>
    <row r="383" spans="1:13" x14ac:dyDescent="0.2">
      <c r="A383" s="72"/>
      <c r="B383" s="72"/>
      <c r="C383" s="72"/>
      <c r="J383"/>
      <c r="K383"/>
      <c r="L383" s="72"/>
      <c r="M383" s="72"/>
    </row>
  </sheetData>
  <sortState xmlns:xlrd2="http://schemas.microsoft.com/office/spreadsheetml/2017/richdata2" ref="A95:P147">
    <sortCondition ref="A95:A147"/>
  </sortState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62"/>
  <sheetViews>
    <sheetView topLeftCell="A31" zoomScale="68" zoomScaleNormal="68" workbookViewId="0">
      <selection activeCell="B29" sqref="B29"/>
    </sheetView>
  </sheetViews>
  <sheetFormatPr defaultRowHeight="12.75" x14ac:dyDescent="0.2"/>
  <cols>
    <col min="1" max="1" width="5.28515625" bestFit="1" customWidth="1"/>
    <col min="2" max="2" width="15.140625" customWidth="1"/>
    <col min="3" max="3" width="8.28515625" bestFit="1" customWidth="1"/>
    <col min="4" max="4" width="14.85546875" bestFit="1" customWidth="1"/>
    <col min="8" max="8" width="16.42578125" bestFit="1" customWidth="1"/>
    <col min="9" max="9" width="10.140625" style="11" customWidth="1"/>
    <col min="10" max="11" width="12.140625" style="11" customWidth="1"/>
    <col min="12" max="12" width="14.7109375" style="11" customWidth="1"/>
    <col min="13" max="13" width="21.85546875" style="15" customWidth="1"/>
    <col min="14" max="14" width="16.28515625" customWidth="1"/>
    <col min="15" max="15" width="26.5703125" customWidth="1"/>
    <col min="16" max="16" width="17" customWidth="1"/>
    <col min="17" max="17" width="19" customWidth="1"/>
    <col min="18" max="18" width="13.42578125" customWidth="1"/>
    <col min="19" max="19" width="11" customWidth="1"/>
    <col min="20" max="20" width="9.42578125" customWidth="1"/>
    <col min="21" max="21" width="15.85546875" bestFit="1" customWidth="1"/>
    <col min="22" max="22" width="17.85546875" customWidth="1"/>
    <col min="23" max="23" width="14" customWidth="1"/>
    <col min="24" max="24" width="12.28515625" customWidth="1"/>
    <col min="25" max="25" width="8.85546875" customWidth="1"/>
    <col min="26" max="26" width="5.7109375" customWidth="1"/>
    <col min="28" max="28" width="7.85546875" customWidth="1"/>
    <col min="265" max="265" width="15.140625" customWidth="1"/>
    <col min="266" max="266" width="3.85546875" customWidth="1"/>
    <col min="270" max="270" width="10.28515625" customWidth="1"/>
    <col min="271" max="271" width="10.140625" customWidth="1"/>
    <col min="272" max="272" width="12.140625" customWidth="1"/>
    <col min="273" max="273" width="11.42578125" customWidth="1"/>
    <col min="274" max="274" width="14.28515625" customWidth="1"/>
    <col min="276" max="276" width="20.42578125" customWidth="1"/>
    <col min="279" max="279" width="22.7109375" customWidth="1"/>
    <col min="281" max="281" width="8.5703125" customWidth="1"/>
    <col min="284" max="284" width="26" bestFit="1" customWidth="1"/>
    <col min="521" max="521" width="15.140625" customWidth="1"/>
    <col min="522" max="522" width="3.85546875" customWidth="1"/>
    <col min="526" max="526" width="10.28515625" customWidth="1"/>
    <col min="527" max="527" width="10.140625" customWidth="1"/>
    <col min="528" max="528" width="12.140625" customWidth="1"/>
    <col min="529" max="529" width="11.42578125" customWidth="1"/>
    <col min="530" max="530" width="14.28515625" customWidth="1"/>
    <col min="532" max="532" width="20.42578125" customWidth="1"/>
    <col min="535" max="535" width="22.7109375" customWidth="1"/>
    <col min="537" max="537" width="8.5703125" customWidth="1"/>
    <col min="540" max="540" width="26" bestFit="1" customWidth="1"/>
    <col min="777" max="777" width="15.140625" customWidth="1"/>
    <col min="778" max="778" width="3.85546875" customWidth="1"/>
    <col min="782" max="782" width="10.28515625" customWidth="1"/>
    <col min="783" max="783" width="10.140625" customWidth="1"/>
    <col min="784" max="784" width="12.140625" customWidth="1"/>
    <col min="785" max="785" width="11.42578125" customWidth="1"/>
    <col min="786" max="786" width="14.28515625" customWidth="1"/>
    <col min="788" max="788" width="20.42578125" customWidth="1"/>
    <col min="791" max="791" width="22.7109375" customWidth="1"/>
    <col min="793" max="793" width="8.5703125" customWidth="1"/>
    <col min="796" max="796" width="26" bestFit="1" customWidth="1"/>
    <col min="1033" max="1033" width="15.140625" customWidth="1"/>
    <col min="1034" max="1034" width="3.85546875" customWidth="1"/>
    <col min="1038" max="1038" width="10.28515625" customWidth="1"/>
    <col min="1039" max="1039" width="10.140625" customWidth="1"/>
    <col min="1040" max="1040" width="12.140625" customWidth="1"/>
    <col min="1041" max="1041" width="11.42578125" customWidth="1"/>
    <col min="1042" max="1042" width="14.28515625" customWidth="1"/>
    <col min="1044" max="1044" width="20.42578125" customWidth="1"/>
    <col min="1047" max="1047" width="22.7109375" customWidth="1"/>
    <col min="1049" max="1049" width="8.5703125" customWidth="1"/>
    <col min="1052" max="1052" width="26" bestFit="1" customWidth="1"/>
    <col min="1289" max="1289" width="15.140625" customWidth="1"/>
    <col min="1290" max="1290" width="3.85546875" customWidth="1"/>
    <col min="1294" max="1294" width="10.28515625" customWidth="1"/>
    <col min="1295" max="1295" width="10.140625" customWidth="1"/>
    <col min="1296" max="1296" width="12.140625" customWidth="1"/>
    <col min="1297" max="1297" width="11.42578125" customWidth="1"/>
    <col min="1298" max="1298" width="14.28515625" customWidth="1"/>
    <col min="1300" max="1300" width="20.42578125" customWidth="1"/>
    <col min="1303" max="1303" width="22.7109375" customWidth="1"/>
    <col min="1305" max="1305" width="8.5703125" customWidth="1"/>
    <col min="1308" max="1308" width="26" bestFit="1" customWidth="1"/>
    <col min="1545" max="1545" width="15.140625" customWidth="1"/>
    <col min="1546" max="1546" width="3.85546875" customWidth="1"/>
    <col min="1550" max="1550" width="10.28515625" customWidth="1"/>
    <col min="1551" max="1551" width="10.140625" customWidth="1"/>
    <col min="1552" max="1552" width="12.140625" customWidth="1"/>
    <col min="1553" max="1553" width="11.42578125" customWidth="1"/>
    <col min="1554" max="1554" width="14.28515625" customWidth="1"/>
    <col min="1556" max="1556" width="20.42578125" customWidth="1"/>
    <col min="1559" max="1559" width="22.7109375" customWidth="1"/>
    <col min="1561" max="1561" width="8.5703125" customWidth="1"/>
    <col min="1564" max="1564" width="26" bestFit="1" customWidth="1"/>
    <col min="1801" max="1801" width="15.140625" customWidth="1"/>
    <col min="1802" max="1802" width="3.85546875" customWidth="1"/>
    <col min="1806" max="1806" width="10.28515625" customWidth="1"/>
    <col min="1807" max="1807" width="10.140625" customWidth="1"/>
    <col min="1808" max="1808" width="12.140625" customWidth="1"/>
    <col min="1809" max="1809" width="11.42578125" customWidth="1"/>
    <col min="1810" max="1810" width="14.28515625" customWidth="1"/>
    <col min="1812" max="1812" width="20.42578125" customWidth="1"/>
    <col min="1815" max="1815" width="22.7109375" customWidth="1"/>
    <col min="1817" max="1817" width="8.5703125" customWidth="1"/>
    <col min="1820" max="1820" width="26" bestFit="1" customWidth="1"/>
    <col min="2057" max="2057" width="15.140625" customWidth="1"/>
    <col min="2058" max="2058" width="3.85546875" customWidth="1"/>
    <col min="2062" max="2062" width="10.28515625" customWidth="1"/>
    <col min="2063" max="2063" width="10.140625" customWidth="1"/>
    <col min="2064" max="2064" width="12.140625" customWidth="1"/>
    <col min="2065" max="2065" width="11.42578125" customWidth="1"/>
    <col min="2066" max="2066" width="14.28515625" customWidth="1"/>
    <col min="2068" max="2068" width="20.42578125" customWidth="1"/>
    <col min="2071" max="2071" width="22.7109375" customWidth="1"/>
    <col min="2073" max="2073" width="8.5703125" customWidth="1"/>
    <col min="2076" max="2076" width="26" bestFit="1" customWidth="1"/>
    <col min="2313" max="2313" width="15.140625" customWidth="1"/>
    <col min="2314" max="2314" width="3.85546875" customWidth="1"/>
    <col min="2318" max="2318" width="10.28515625" customWidth="1"/>
    <col min="2319" max="2319" width="10.140625" customWidth="1"/>
    <col min="2320" max="2320" width="12.140625" customWidth="1"/>
    <col min="2321" max="2321" width="11.42578125" customWidth="1"/>
    <col min="2322" max="2322" width="14.28515625" customWidth="1"/>
    <col min="2324" max="2324" width="20.42578125" customWidth="1"/>
    <col min="2327" max="2327" width="22.7109375" customWidth="1"/>
    <col min="2329" max="2329" width="8.5703125" customWidth="1"/>
    <col min="2332" max="2332" width="26" bestFit="1" customWidth="1"/>
    <col min="2569" max="2569" width="15.140625" customWidth="1"/>
    <col min="2570" max="2570" width="3.85546875" customWidth="1"/>
    <col min="2574" max="2574" width="10.28515625" customWidth="1"/>
    <col min="2575" max="2575" width="10.140625" customWidth="1"/>
    <col min="2576" max="2576" width="12.140625" customWidth="1"/>
    <col min="2577" max="2577" width="11.42578125" customWidth="1"/>
    <col min="2578" max="2578" width="14.28515625" customWidth="1"/>
    <col min="2580" max="2580" width="20.42578125" customWidth="1"/>
    <col min="2583" max="2583" width="22.7109375" customWidth="1"/>
    <col min="2585" max="2585" width="8.5703125" customWidth="1"/>
    <col min="2588" max="2588" width="26" bestFit="1" customWidth="1"/>
    <col min="2825" max="2825" width="15.140625" customWidth="1"/>
    <col min="2826" max="2826" width="3.85546875" customWidth="1"/>
    <col min="2830" max="2830" width="10.28515625" customWidth="1"/>
    <col min="2831" max="2831" width="10.140625" customWidth="1"/>
    <col min="2832" max="2832" width="12.140625" customWidth="1"/>
    <col min="2833" max="2833" width="11.42578125" customWidth="1"/>
    <col min="2834" max="2834" width="14.28515625" customWidth="1"/>
    <col min="2836" max="2836" width="20.42578125" customWidth="1"/>
    <col min="2839" max="2839" width="22.7109375" customWidth="1"/>
    <col min="2841" max="2841" width="8.5703125" customWidth="1"/>
    <col min="2844" max="2844" width="26" bestFit="1" customWidth="1"/>
    <col min="3081" max="3081" width="15.140625" customWidth="1"/>
    <col min="3082" max="3082" width="3.85546875" customWidth="1"/>
    <col min="3086" max="3086" width="10.28515625" customWidth="1"/>
    <col min="3087" max="3087" width="10.140625" customWidth="1"/>
    <col min="3088" max="3088" width="12.140625" customWidth="1"/>
    <col min="3089" max="3089" width="11.42578125" customWidth="1"/>
    <col min="3090" max="3090" width="14.28515625" customWidth="1"/>
    <col min="3092" max="3092" width="20.42578125" customWidth="1"/>
    <col min="3095" max="3095" width="22.7109375" customWidth="1"/>
    <col min="3097" max="3097" width="8.5703125" customWidth="1"/>
    <col min="3100" max="3100" width="26" bestFit="1" customWidth="1"/>
    <col min="3337" max="3337" width="15.140625" customWidth="1"/>
    <col min="3338" max="3338" width="3.85546875" customWidth="1"/>
    <col min="3342" max="3342" width="10.28515625" customWidth="1"/>
    <col min="3343" max="3343" width="10.140625" customWidth="1"/>
    <col min="3344" max="3344" width="12.140625" customWidth="1"/>
    <col min="3345" max="3345" width="11.42578125" customWidth="1"/>
    <col min="3346" max="3346" width="14.28515625" customWidth="1"/>
    <col min="3348" max="3348" width="20.42578125" customWidth="1"/>
    <col min="3351" max="3351" width="22.7109375" customWidth="1"/>
    <col min="3353" max="3353" width="8.5703125" customWidth="1"/>
    <col min="3356" max="3356" width="26" bestFit="1" customWidth="1"/>
    <col min="3593" max="3593" width="15.140625" customWidth="1"/>
    <col min="3594" max="3594" width="3.85546875" customWidth="1"/>
    <col min="3598" max="3598" width="10.28515625" customWidth="1"/>
    <col min="3599" max="3599" width="10.140625" customWidth="1"/>
    <col min="3600" max="3600" width="12.140625" customWidth="1"/>
    <col min="3601" max="3601" width="11.42578125" customWidth="1"/>
    <col min="3602" max="3602" width="14.28515625" customWidth="1"/>
    <col min="3604" max="3604" width="20.42578125" customWidth="1"/>
    <col min="3607" max="3607" width="22.7109375" customWidth="1"/>
    <col min="3609" max="3609" width="8.5703125" customWidth="1"/>
    <col min="3612" max="3612" width="26" bestFit="1" customWidth="1"/>
    <col min="3849" max="3849" width="15.140625" customWidth="1"/>
    <col min="3850" max="3850" width="3.85546875" customWidth="1"/>
    <col min="3854" max="3854" width="10.28515625" customWidth="1"/>
    <col min="3855" max="3855" width="10.140625" customWidth="1"/>
    <col min="3856" max="3856" width="12.140625" customWidth="1"/>
    <col min="3857" max="3857" width="11.42578125" customWidth="1"/>
    <col min="3858" max="3858" width="14.28515625" customWidth="1"/>
    <col min="3860" max="3860" width="20.42578125" customWidth="1"/>
    <col min="3863" max="3863" width="22.7109375" customWidth="1"/>
    <col min="3865" max="3865" width="8.5703125" customWidth="1"/>
    <col min="3868" max="3868" width="26" bestFit="1" customWidth="1"/>
    <col min="4105" max="4105" width="15.140625" customWidth="1"/>
    <col min="4106" max="4106" width="3.85546875" customWidth="1"/>
    <col min="4110" max="4110" width="10.28515625" customWidth="1"/>
    <col min="4111" max="4111" width="10.140625" customWidth="1"/>
    <col min="4112" max="4112" width="12.140625" customWidth="1"/>
    <col min="4113" max="4113" width="11.42578125" customWidth="1"/>
    <col min="4114" max="4114" width="14.28515625" customWidth="1"/>
    <col min="4116" max="4116" width="20.42578125" customWidth="1"/>
    <col min="4119" max="4119" width="22.7109375" customWidth="1"/>
    <col min="4121" max="4121" width="8.5703125" customWidth="1"/>
    <col min="4124" max="4124" width="26" bestFit="1" customWidth="1"/>
    <col min="4361" max="4361" width="15.140625" customWidth="1"/>
    <col min="4362" max="4362" width="3.85546875" customWidth="1"/>
    <col min="4366" max="4366" width="10.28515625" customWidth="1"/>
    <col min="4367" max="4367" width="10.140625" customWidth="1"/>
    <col min="4368" max="4368" width="12.140625" customWidth="1"/>
    <col min="4369" max="4369" width="11.42578125" customWidth="1"/>
    <col min="4370" max="4370" width="14.28515625" customWidth="1"/>
    <col min="4372" max="4372" width="20.42578125" customWidth="1"/>
    <col min="4375" max="4375" width="22.7109375" customWidth="1"/>
    <col min="4377" max="4377" width="8.5703125" customWidth="1"/>
    <col min="4380" max="4380" width="26" bestFit="1" customWidth="1"/>
    <col min="4617" max="4617" width="15.140625" customWidth="1"/>
    <col min="4618" max="4618" width="3.85546875" customWidth="1"/>
    <col min="4622" max="4622" width="10.28515625" customWidth="1"/>
    <col min="4623" max="4623" width="10.140625" customWidth="1"/>
    <col min="4624" max="4624" width="12.140625" customWidth="1"/>
    <col min="4625" max="4625" width="11.42578125" customWidth="1"/>
    <col min="4626" max="4626" width="14.28515625" customWidth="1"/>
    <col min="4628" max="4628" width="20.42578125" customWidth="1"/>
    <col min="4631" max="4631" width="22.7109375" customWidth="1"/>
    <col min="4633" max="4633" width="8.5703125" customWidth="1"/>
    <col min="4636" max="4636" width="26" bestFit="1" customWidth="1"/>
    <col min="4873" max="4873" width="15.140625" customWidth="1"/>
    <col min="4874" max="4874" width="3.85546875" customWidth="1"/>
    <col min="4878" max="4878" width="10.28515625" customWidth="1"/>
    <col min="4879" max="4879" width="10.140625" customWidth="1"/>
    <col min="4880" max="4880" width="12.140625" customWidth="1"/>
    <col min="4881" max="4881" width="11.42578125" customWidth="1"/>
    <col min="4882" max="4882" width="14.28515625" customWidth="1"/>
    <col min="4884" max="4884" width="20.42578125" customWidth="1"/>
    <col min="4887" max="4887" width="22.7109375" customWidth="1"/>
    <col min="4889" max="4889" width="8.5703125" customWidth="1"/>
    <col min="4892" max="4892" width="26" bestFit="1" customWidth="1"/>
    <col min="5129" max="5129" width="15.140625" customWidth="1"/>
    <col min="5130" max="5130" width="3.85546875" customWidth="1"/>
    <col min="5134" max="5134" width="10.28515625" customWidth="1"/>
    <col min="5135" max="5135" width="10.140625" customWidth="1"/>
    <col min="5136" max="5136" width="12.140625" customWidth="1"/>
    <col min="5137" max="5137" width="11.42578125" customWidth="1"/>
    <col min="5138" max="5138" width="14.28515625" customWidth="1"/>
    <col min="5140" max="5140" width="20.42578125" customWidth="1"/>
    <col min="5143" max="5143" width="22.7109375" customWidth="1"/>
    <col min="5145" max="5145" width="8.5703125" customWidth="1"/>
    <col min="5148" max="5148" width="26" bestFit="1" customWidth="1"/>
    <col min="5385" max="5385" width="15.140625" customWidth="1"/>
    <col min="5386" max="5386" width="3.85546875" customWidth="1"/>
    <col min="5390" max="5390" width="10.28515625" customWidth="1"/>
    <col min="5391" max="5391" width="10.140625" customWidth="1"/>
    <col min="5392" max="5392" width="12.140625" customWidth="1"/>
    <col min="5393" max="5393" width="11.42578125" customWidth="1"/>
    <col min="5394" max="5394" width="14.28515625" customWidth="1"/>
    <col min="5396" max="5396" width="20.42578125" customWidth="1"/>
    <col min="5399" max="5399" width="22.7109375" customWidth="1"/>
    <col min="5401" max="5401" width="8.5703125" customWidth="1"/>
    <col min="5404" max="5404" width="26" bestFit="1" customWidth="1"/>
    <col min="5641" max="5641" width="15.140625" customWidth="1"/>
    <col min="5642" max="5642" width="3.85546875" customWidth="1"/>
    <col min="5646" max="5646" width="10.28515625" customWidth="1"/>
    <col min="5647" max="5647" width="10.140625" customWidth="1"/>
    <col min="5648" max="5648" width="12.140625" customWidth="1"/>
    <col min="5649" max="5649" width="11.42578125" customWidth="1"/>
    <col min="5650" max="5650" width="14.28515625" customWidth="1"/>
    <col min="5652" max="5652" width="20.42578125" customWidth="1"/>
    <col min="5655" max="5655" width="22.7109375" customWidth="1"/>
    <col min="5657" max="5657" width="8.5703125" customWidth="1"/>
    <col min="5660" max="5660" width="26" bestFit="1" customWidth="1"/>
    <col min="5897" max="5897" width="15.140625" customWidth="1"/>
    <col min="5898" max="5898" width="3.85546875" customWidth="1"/>
    <col min="5902" max="5902" width="10.28515625" customWidth="1"/>
    <col min="5903" max="5903" width="10.140625" customWidth="1"/>
    <col min="5904" max="5904" width="12.140625" customWidth="1"/>
    <col min="5905" max="5905" width="11.42578125" customWidth="1"/>
    <col min="5906" max="5906" width="14.28515625" customWidth="1"/>
    <col min="5908" max="5908" width="20.42578125" customWidth="1"/>
    <col min="5911" max="5911" width="22.7109375" customWidth="1"/>
    <col min="5913" max="5913" width="8.5703125" customWidth="1"/>
    <col min="5916" max="5916" width="26" bestFit="1" customWidth="1"/>
    <col min="6153" max="6153" width="15.140625" customWidth="1"/>
    <col min="6154" max="6154" width="3.85546875" customWidth="1"/>
    <col min="6158" max="6158" width="10.28515625" customWidth="1"/>
    <col min="6159" max="6159" width="10.140625" customWidth="1"/>
    <col min="6160" max="6160" width="12.140625" customWidth="1"/>
    <col min="6161" max="6161" width="11.42578125" customWidth="1"/>
    <col min="6162" max="6162" width="14.28515625" customWidth="1"/>
    <col min="6164" max="6164" width="20.42578125" customWidth="1"/>
    <col min="6167" max="6167" width="22.7109375" customWidth="1"/>
    <col min="6169" max="6169" width="8.5703125" customWidth="1"/>
    <col min="6172" max="6172" width="26" bestFit="1" customWidth="1"/>
    <col min="6409" max="6409" width="15.140625" customWidth="1"/>
    <col min="6410" max="6410" width="3.85546875" customWidth="1"/>
    <col min="6414" max="6414" width="10.28515625" customWidth="1"/>
    <col min="6415" max="6415" width="10.140625" customWidth="1"/>
    <col min="6416" max="6416" width="12.140625" customWidth="1"/>
    <col min="6417" max="6417" width="11.42578125" customWidth="1"/>
    <col min="6418" max="6418" width="14.28515625" customWidth="1"/>
    <col min="6420" max="6420" width="20.42578125" customWidth="1"/>
    <col min="6423" max="6423" width="22.7109375" customWidth="1"/>
    <col min="6425" max="6425" width="8.5703125" customWidth="1"/>
    <col min="6428" max="6428" width="26" bestFit="1" customWidth="1"/>
    <col min="6665" max="6665" width="15.140625" customWidth="1"/>
    <col min="6666" max="6666" width="3.85546875" customWidth="1"/>
    <col min="6670" max="6670" width="10.28515625" customWidth="1"/>
    <col min="6671" max="6671" width="10.140625" customWidth="1"/>
    <col min="6672" max="6672" width="12.140625" customWidth="1"/>
    <col min="6673" max="6673" width="11.42578125" customWidth="1"/>
    <col min="6674" max="6674" width="14.28515625" customWidth="1"/>
    <col min="6676" max="6676" width="20.42578125" customWidth="1"/>
    <col min="6679" max="6679" width="22.7109375" customWidth="1"/>
    <col min="6681" max="6681" width="8.5703125" customWidth="1"/>
    <col min="6684" max="6684" width="26" bestFit="1" customWidth="1"/>
    <col min="6921" max="6921" width="15.140625" customWidth="1"/>
    <col min="6922" max="6922" width="3.85546875" customWidth="1"/>
    <col min="6926" max="6926" width="10.28515625" customWidth="1"/>
    <col min="6927" max="6927" width="10.140625" customWidth="1"/>
    <col min="6928" max="6928" width="12.140625" customWidth="1"/>
    <col min="6929" max="6929" width="11.42578125" customWidth="1"/>
    <col min="6930" max="6930" width="14.28515625" customWidth="1"/>
    <col min="6932" max="6932" width="20.42578125" customWidth="1"/>
    <col min="6935" max="6935" width="22.7109375" customWidth="1"/>
    <col min="6937" max="6937" width="8.5703125" customWidth="1"/>
    <col min="6940" max="6940" width="26" bestFit="1" customWidth="1"/>
    <col min="7177" max="7177" width="15.140625" customWidth="1"/>
    <col min="7178" max="7178" width="3.85546875" customWidth="1"/>
    <col min="7182" max="7182" width="10.28515625" customWidth="1"/>
    <col min="7183" max="7183" width="10.140625" customWidth="1"/>
    <col min="7184" max="7184" width="12.140625" customWidth="1"/>
    <col min="7185" max="7185" width="11.42578125" customWidth="1"/>
    <col min="7186" max="7186" width="14.28515625" customWidth="1"/>
    <col min="7188" max="7188" width="20.42578125" customWidth="1"/>
    <col min="7191" max="7191" width="22.7109375" customWidth="1"/>
    <col min="7193" max="7193" width="8.5703125" customWidth="1"/>
    <col min="7196" max="7196" width="26" bestFit="1" customWidth="1"/>
    <col min="7433" max="7433" width="15.140625" customWidth="1"/>
    <col min="7434" max="7434" width="3.85546875" customWidth="1"/>
    <col min="7438" max="7438" width="10.28515625" customWidth="1"/>
    <col min="7439" max="7439" width="10.140625" customWidth="1"/>
    <col min="7440" max="7440" width="12.140625" customWidth="1"/>
    <col min="7441" max="7441" width="11.42578125" customWidth="1"/>
    <col min="7442" max="7442" width="14.28515625" customWidth="1"/>
    <col min="7444" max="7444" width="20.42578125" customWidth="1"/>
    <col min="7447" max="7447" width="22.7109375" customWidth="1"/>
    <col min="7449" max="7449" width="8.5703125" customWidth="1"/>
    <col min="7452" max="7452" width="26" bestFit="1" customWidth="1"/>
    <col min="7689" max="7689" width="15.140625" customWidth="1"/>
    <col min="7690" max="7690" width="3.85546875" customWidth="1"/>
    <col min="7694" max="7694" width="10.28515625" customWidth="1"/>
    <col min="7695" max="7695" width="10.140625" customWidth="1"/>
    <col min="7696" max="7696" width="12.140625" customWidth="1"/>
    <col min="7697" max="7697" width="11.42578125" customWidth="1"/>
    <col min="7698" max="7698" width="14.28515625" customWidth="1"/>
    <col min="7700" max="7700" width="20.42578125" customWidth="1"/>
    <col min="7703" max="7703" width="22.7109375" customWidth="1"/>
    <col min="7705" max="7705" width="8.5703125" customWidth="1"/>
    <col min="7708" max="7708" width="26" bestFit="1" customWidth="1"/>
    <col min="7945" max="7945" width="15.140625" customWidth="1"/>
    <col min="7946" max="7946" width="3.85546875" customWidth="1"/>
    <col min="7950" max="7950" width="10.28515625" customWidth="1"/>
    <col min="7951" max="7951" width="10.140625" customWidth="1"/>
    <col min="7952" max="7952" width="12.140625" customWidth="1"/>
    <col min="7953" max="7953" width="11.42578125" customWidth="1"/>
    <col min="7954" max="7954" width="14.28515625" customWidth="1"/>
    <col min="7956" max="7956" width="20.42578125" customWidth="1"/>
    <col min="7959" max="7959" width="22.7109375" customWidth="1"/>
    <col min="7961" max="7961" width="8.5703125" customWidth="1"/>
    <col min="7964" max="7964" width="26" bestFit="1" customWidth="1"/>
    <col min="8201" max="8201" width="15.140625" customWidth="1"/>
    <col min="8202" max="8202" width="3.85546875" customWidth="1"/>
    <col min="8206" max="8206" width="10.28515625" customWidth="1"/>
    <col min="8207" max="8207" width="10.140625" customWidth="1"/>
    <col min="8208" max="8208" width="12.140625" customWidth="1"/>
    <col min="8209" max="8209" width="11.42578125" customWidth="1"/>
    <col min="8210" max="8210" width="14.28515625" customWidth="1"/>
    <col min="8212" max="8212" width="20.42578125" customWidth="1"/>
    <col min="8215" max="8215" width="22.7109375" customWidth="1"/>
    <col min="8217" max="8217" width="8.5703125" customWidth="1"/>
    <col min="8220" max="8220" width="26" bestFit="1" customWidth="1"/>
    <col min="8457" max="8457" width="15.140625" customWidth="1"/>
    <col min="8458" max="8458" width="3.85546875" customWidth="1"/>
    <col min="8462" max="8462" width="10.28515625" customWidth="1"/>
    <col min="8463" max="8463" width="10.140625" customWidth="1"/>
    <col min="8464" max="8464" width="12.140625" customWidth="1"/>
    <col min="8465" max="8465" width="11.42578125" customWidth="1"/>
    <col min="8466" max="8466" width="14.28515625" customWidth="1"/>
    <col min="8468" max="8468" width="20.42578125" customWidth="1"/>
    <col min="8471" max="8471" width="22.7109375" customWidth="1"/>
    <col min="8473" max="8473" width="8.5703125" customWidth="1"/>
    <col min="8476" max="8476" width="26" bestFit="1" customWidth="1"/>
    <col min="8713" max="8713" width="15.140625" customWidth="1"/>
    <col min="8714" max="8714" width="3.85546875" customWidth="1"/>
    <col min="8718" max="8718" width="10.28515625" customWidth="1"/>
    <col min="8719" max="8719" width="10.140625" customWidth="1"/>
    <col min="8720" max="8720" width="12.140625" customWidth="1"/>
    <col min="8721" max="8721" width="11.42578125" customWidth="1"/>
    <col min="8722" max="8722" width="14.28515625" customWidth="1"/>
    <col min="8724" max="8724" width="20.42578125" customWidth="1"/>
    <col min="8727" max="8727" width="22.7109375" customWidth="1"/>
    <col min="8729" max="8729" width="8.5703125" customWidth="1"/>
    <col min="8732" max="8732" width="26" bestFit="1" customWidth="1"/>
    <col min="8969" max="8969" width="15.140625" customWidth="1"/>
    <col min="8970" max="8970" width="3.85546875" customWidth="1"/>
    <col min="8974" max="8974" width="10.28515625" customWidth="1"/>
    <col min="8975" max="8975" width="10.140625" customWidth="1"/>
    <col min="8976" max="8976" width="12.140625" customWidth="1"/>
    <col min="8977" max="8977" width="11.42578125" customWidth="1"/>
    <col min="8978" max="8978" width="14.28515625" customWidth="1"/>
    <col min="8980" max="8980" width="20.42578125" customWidth="1"/>
    <col min="8983" max="8983" width="22.7109375" customWidth="1"/>
    <col min="8985" max="8985" width="8.5703125" customWidth="1"/>
    <col min="8988" max="8988" width="26" bestFit="1" customWidth="1"/>
    <col min="9225" max="9225" width="15.140625" customWidth="1"/>
    <col min="9226" max="9226" width="3.85546875" customWidth="1"/>
    <col min="9230" max="9230" width="10.28515625" customWidth="1"/>
    <col min="9231" max="9231" width="10.140625" customWidth="1"/>
    <col min="9232" max="9232" width="12.140625" customWidth="1"/>
    <col min="9233" max="9233" width="11.42578125" customWidth="1"/>
    <col min="9234" max="9234" width="14.28515625" customWidth="1"/>
    <col min="9236" max="9236" width="20.42578125" customWidth="1"/>
    <col min="9239" max="9239" width="22.7109375" customWidth="1"/>
    <col min="9241" max="9241" width="8.5703125" customWidth="1"/>
    <col min="9244" max="9244" width="26" bestFit="1" customWidth="1"/>
    <col min="9481" max="9481" width="15.140625" customWidth="1"/>
    <col min="9482" max="9482" width="3.85546875" customWidth="1"/>
    <col min="9486" max="9486" width="10.28515625" customWidth="1"/>
    <col min="9487" max="9487" width="10.140625" customWidth="1"/>
    <col min="9488" max="9488" width="12.140625" customWidth="1"/>
    <col min="9489" max="9489" width="11.42578125" customWidth="1"/>
    <col min="9490" max="9490" width="14.28515625" customWidth="1"/>
    <col min="9492" max="9492" width="20.42578125" customWidth="1"/>
    <col min="9495" max="9495" width="22.7109375" customWidth="1"/>
    <col min="9497" max="9497" width="8.5703125" customWidth="1"/>
    <col min="9500" max="9500" width="26" bestFit="1" customWidth="1"/>
    <col min="9737" max="9737" width="15.140625" customWidth="1"/>
    <col min="9738" max="9738" width="3.85546875" customWidth="1"/>
    <col min="9742" max="9742" width="10.28515625" customWidth="1"/>
    <col min="9743" max="9743" width="10.140625" customWidth="1"/>
    <col min="9744" max="9744" width="12.140625" customWidth="1"/>
    <col min="9745" max="9745" width="11.42578125" customWidth="1"/>
    <col min="9746" max="9746" width="14.28515625" customWidth="1"/>
    <col min="9748" max="9748" width="20.42578125" customWidth="1"/>
    <col min="9751" max="9751" width="22.7109375" customWidth="1"/>
    <col min="9753" max="9753" width="8.5703125" customWidth="1"/>
    <col min="9756" max="9756" width="26" bestFit="1" customWidth="1"/>
    <col min="9993" max="9993" width="15.140625" customWidth="1"/>
    <col min="9994" max="9994" width="3.85546875" customWidth="1"/>
    <col min="9998" max="9998" width="10.28515625" customWidth="1"/>
    <col min="9999" max="9999" width="10.140625" customWidth="1"/>
    <col min="10000" max="10000" width="12.140625" customWidth="1"/>
    <col min="10001" max="10001" width="11.42578125" customWidth="1"/>
    <col min="10002" max="10002" width="14.28515625" customWidth="1"/>
    <col min="10004" max="10004" width="20.42578125" customWidth="1"/>
    <col min="10007" max="10007" width="22.7109375" customWidth="1"/>
    <col min="10009" max="10009" width="8.5703125" customWidth="1"/>
    <col min="10012" max="10012" width="26" bestFit="1" customWidth="1"/>
    <col min="10249" max="10249" width="15.140625" customWidth="1"/>
    <col min="10250" max="10250" width="3.85546875" customWidth="1"/>
    <col min="10254" max="10254" width="10.28515625" customWidth="1"/>
    <col min="10255" max="10255" width="10.140625" customWidth="1"/>
    <col min="10256" max="10256" width="12.140625" customWidth="1"/>
    <col min="10257" max="10257" width="11.42578125" customWidth="1"/>
    <col min="10258" max="10258" width="14.28515625" customWidth="1"/>
    <col min="10260" max="10260" width="20.42578125" customWidth="1"/>
    <col min="10263" max="10263" width="22.7109375" customWidth="1"/>
    <col min="10265" max="10265" width="8.5703125" customWidth="1"/>
    <col min="10268" max="10268" width="26" bestFit="1" customWidth="1"/>
    <col min="10505" max="10505" width="15.140625" customWidth="1"/>
    <col min="10506" max="10506" width="3.85546875" customWidth="1"/>
    <col min="10510" max="10510" width="10.28515625" customWidth="1"/>
    <col min="10511" max="10511" width="10.140625" customWidth="1"/>
    <col min="10512" max="10512" width="12.140625" customWidth="1"/>
    <col min="10513" max="10513" width="11.42578125" customWidth="1"/>
    <col min="10514" max="10514" width="14.28515625" customWidth="1"/>
    <col min="10516" max="10516" width="20.42578125" customWidth="1"/>
    <col min="10519" max="10519" width="22.7109375" customWidth="1"/>
    <col min="10521" max="10521" width="8.5703125" customWidth="1"/>
    <col min="10524" max="10524" width="26" bestFit="1" customWidth="1"/>
    <col min="10761" max="10761" width="15.140625" customWidth="1"/>
    <col min="10762" max="10762" width="3.85546875" customWidth="1"/>
    <col min="10766" max="10766" width="10.28515625" customWidth="1"/>
    <col min="10767" max="10767" width="10.140625" customWidth="1"/>
    <col min="10768" max="10768" width="12.140625" customWidth="1"/>
    <col min="10769" max="10769" width="11.42578125" customWidth="1"/>
    <col min="10770" max="10770" width="14.28515625" customWidth="1"/>
    <col min="10772" max="10772" width="20.42578125" customWidth="1"/>
    <col min="10775" max="10775" width="22.7109375" customWidth="1"/>
    <col min="10777" max="10777" width="8.5703125" customWidth="1"/>
    <col min="10780" max="10780" width="26" bestFit="1" customWidth="1"/>
    <col min="11017" max="11017" width="15.140625" customWidth="1"/>
    <col min="11018" max="11018" width="3.85546875" customWidth="1"/>
    <col min="11022" max="11022" width="10.28515625" customWidth="1"/>
    <col min="11023" max="11023" width="10.140625" customWidth="1"/>
    <col min="11024" max="11024" width="12.140625" customWidth="1"/>
    <col min="11025" max="11025" width="11.42578125" customWidth="1"/>
    <col min="11026" max="11026" width="14.28515625" customWidth="1"/>
    <col min="11028" max="11028" width="20.42578125" customWidth="1"/>
    <col min="11031" max="11031" width="22.7109375" customWidth="1"/>
    <col min="11033" max="11033" width="8.5703125" customWidth="1"/>
    <col min="11036" max="11036" width="26" bestFit="1" customWidth="1"/>
    <col min="11273" max="11273" width="15.140625" customWidth="1"/>
    <col min="11274" max="11274" width="3.85546875" customWidth="1"/>
    <col min="11278" max="11278" width="10.28515625" customWidth="1"/>
    <col min="11279" max="11279" width="10.140625" customWidth="1"/>
    <col min="11280" max="11280" width="12.140625" customWidth="1"/>
    <col min="11281" max="11281" width="11.42578125" customWidth="1"/>
    <col min="11282" max="11282" width="14.28515625" customWidth="1"/>
    <col min="11284" max="11284" width="20.42578125" customWidth="1"/>
    <col min="11287" max="11287" width="22.7109375" customWidth="1"/>
    <col min="11289" max="11289" width="8.5703125" customWidth="1"/>
    <col min="11292" max="11292" width="26" bestFit="1" customWidth="1"/>
    <col min="11529" max="11529" width="15.140625" customWidth="1"/>
    <col min="11530" max="11530" width="3.85546875" customWidth="1"/>
    <col min="11534" max="11534" width="10.28515625" customWidth="1"/>
    <col min="11535" max="11535" width="10.140625" customWidth="1"/>
    <col min="11536" max="11536" width="12.140625" customWidth="1"/>
    <col min="11537" max="11537" width="11.42578125" customWidth="1"/>
    <col min="11538" max="11538" width="14.28515625" customWidth="1"/>
    <col min="11540" max="11540" width="20.42578125" customWidth="1"/>
    <col min="11543" max="11543" width="22.7109375" customWidth="1"/>
    <col min="11545" max="11545" width="8.5703125" customWidth="1"/>
    <col min="11548" max="11548" width="26" bestFit="1" customWidth="1"/>
    <col min="11785" max="11785" width="15.140625" customWidth="1"/>
    <col min="11786" max="11786" width="3.85546875" customWidth="1"/>
    <col min="11790" max="11790" width="10.28515625" customWidth="1"/>
    <col min="11791" max="11791" width="10.140625" customWidth="1"/>
    <col min="11792" max="11792" width="12.140625" customWidth="1"/>
    <col min="11793" max="11793" width="11.42578125" customWidth="1"/>
    <col min="11794" max="11794" width="14.28515625" customWidth="1"/>
    <col min="11796" max="11796" width="20.42578125" customWidth="1"/>
    <col min="11799" max="11799" width="22.7109375" customWidth="1"/>
    <col min="11801" max="11801" width="8.5703125" customWidth="1"/>
    <col min="11804" max="11804" width="26" bestFit="1" customWidth="1"/>
    <col min="12041" max="12041" width="15.140625" customWidth="1"/>
    <col min="12042" max="12042" width="3.85546875" customWidth="1"/>
    <col min="12046" max="12046" width="10.28515625" customWidth="1"/>
    <col min="12047" max="12047" width="10.140625" customWidth="1"/>
    <col min="12048" max="12048" width="12.140625" customWidth="1"/>
    <col min="12049" max="12049" width="11.42578125" customWidth="1"/>
    <col min="12050" max="12050" width="14.28515625" customWidth="1"/>
    <col min="12052" max="12052" width="20.42578125" customWidth="1"/>
    <col min="12055" max="12055" width="22.7109375" customWidth="1"/>
    <col min="12057" max="12057" width="8.5703125" customWidth="1"/>
    <col min="12060" max="12060" width="26" bestFit="1" customWidth="1"/>
    <col min="12297" max="12297" width="15.140625" customWidth="1"/>
    <col min="12298" max="12298" width="3.85546875" customWidth="1"/>
    <col min="12302" max="12302" width="10.28515625" customWidth="1"/>
    <col min="12303" max="12303" width="10.140625" customWidth="1"/>
    <col min="12304" max="12304" width="12.140625" customWidth="1"/>
    <col min="12305" max="12305" width="11.42578125" customWidth="1"/>
    <col min="12306" max="12306" width="14.28515625" customWidth="1"/>
    <col min="12308" max="12308" width="20.42578125" customWidth="1"/>
    <col min="12311" max="12311" width="22.7109375" customWidth="1"/>
    <col min="12313" max="12313" width="8.5703125" customWidth="1"/>
    <col min="12316" max="12316" width="26" bestFit="1" customWidth="1"/>
    <col min="12553" max="12553" width="15.140625" customWidth="1"/>
    <col min="12554" max="12554" width="3.85546875" customWidth="1"/>
    <col min="12558" max="12558" width="10.28515625" customWidth="1"/>
    <col min="12559" max="12559" width="10.140625" customWidth="1"/>
    <col min="12560" max="12560" width="12.140625" customWidth="1"/>
    <col min="12561" max="12561" width="11.42578125" customWidth="1"/>
    <col min="12562" max="12562" width="14.28515625" customWidth="1"/>
    <col min="12564" max="12564" width="20.42578125" customWidth="1"/>
    <col min="12567" max="12567" width="22.7109375" customWidth="1"/>
    <col min="12569" max="12569" width="8.5703125" customWidth="1"/>
    <col min="12572" max="12572" width="26" bestFit="1" customWidth="1"/>
    <col min="12809" max="12809" width="15.140625" customWidth="1"/>
    <col min="12810" max="12810" width="3.85546875" customWidth="1"/>
    <col min="12814" max="12814" width="10.28515625" customWidth="1"/>
    <col min="12815" max="12815" width="10.140625" customWidth="1"/>
    <col min="12816" max="12816" width="12.140625" customWidth="1"/>
    <col min="12817" max="12817" width="11.42578125" customWidth="1"/>
    <col min="12818" max="12818" width="14.28515625" customWidth="1"/>
    <col min="12820" max="12820" width="20.42578125" customWidth="1"/>
    <col min="12823" max="12823" width="22.7109375" customWidth="1"/>
    <col min="12825" max="12825" width="8.5703125" customWidth="1"/>
    <col min="12828" max="12828" width="26" bestFit="1" customWidth="1"/>
    <col min="13065" max="13065" width="15.140625" customWidth="1"/>
    <col min="13066" max="13066" width="3.85546875" customWidth="1"/>
    <col min="13070" max="13070" width="10.28515625" customWidth="1"/>
    <col min="13071" max="13071" width="10.140625" customWidth="1"/>
    <col min="13072" max="13072" width="12.140625" customWidth="1"/>
    <col min="13073" max="13073" width="11.42578125" customWidth="1"/>
    <col min="13074" max="13074" width="14.28515625" customWidth="1"/>
    <col min="13076" max="13076" width="20.42578125" customWidth="1"/>
    <col min="13079" max="13079" width="22.7109375" customWidth="1"/>
    <col min="13081" max="13081" width="8.5703125" customWidth="1"/>
    <col min="13084" max="13084" width="26" bestFit="1" customWidth="1"/>
    <col min="13321" max="13321" width="15.140625" customWidth="1"/>
    <col min="13322" max="13322" width="3.85546875" customWidth="1"/>
    <col min="13326" max="13326" width="10.28515625" customWidth="1"/>
    <col min="13327" max="13327" width="10.140625" customWidth="1"/>
    <col min="13328" max="13328" width="12.140625" customWidth="1"/>
    <col min="13329" max="13329" width="11.42578125" customWidth="1"/>
    <col min="13330" max="13330" width="14.28515625" customWidth="1"/>
    <col min="13332" max="13332" width="20.42578125" customWidth="1"/>
    <col min="13335" max="13335" width="22.7109375" customWidth="1"/>
    <col min="13337" max="13337" width="8.5703125" customWidth="1"/>
    <col min="13340" max="13340" width="26" bestFit="1" customWidth="1"/>
    <col min="13577" max="13577" width="15.140625" customWidth="1"/>
    <col min="13578" max="13578" width="3.85546875" customWidth="1"/>
    <col min="13582" max="13582" width="10.28515625" customWidth="1"/>
    <col min="13583" max="13583" width="10.140625" customWidth="1"/>
    <col min="13584" max="13584" width="12.140625" customWidth="1"/>
    <col min="13585" max="13585" width="11.42578125" customWidth="1"/>
    <col min="13586" max="13586" width="14.28515625" customWidth="1"/>
    <col min="13588" max="13588" width="20.42578125" customWidth="1"/>
    <col min="13591" max="13591" width="22.7109375" customWidth="1"/>
    <col min="13593" max="13593" width="8.5703125" customWidth="1"/>
    <col min="13596" max="13596" width="26" bestFit="1" customWidth="1"/>
    <col min="13833" max="13833" width="15.140625" customWidth="1"/>
    <col min="13834" max="13834" width="3.85546875" customWidth="1"/>
    <col min="13838" max="13838" width="10.28515625" customWidth="1"/>
    <col min="13839" max="13839" width="10.140625" customWidth="1"/>
    <col min="13840" max="13840" width="12.140625" customWidth="1"/>
    <col min="13841" max="13841" width="11.42578125" customWidth="1"/>
    <col min="13842" max="13842" width="14.28515625" customWidth="1"/>
    <col min="13844" max="13844" width="20.42578125" customWidth="1"/>
    <col min="13847" max="13847" width="22.7109375" customWidth="1"/>
    <col min="13849" max="13849" width="8.5703125" customWidth="1"/>
    <col min="13852" max="13852" width="26" bestFit="1" customWidth="1"/>
    <col min="14089" max="14089" width="15.140625" customWidth="1"/>
    <col min="14090" max="14090" width="3.85546875" customWidth="1"/>
    <col min="14094" max="14094" width="10.28515625" customWidth="1"/>
    <col min="14095" max="14095" width="10.140625" customWidth="1"/>
    <col min="14096" max="14096" width="12.140625" customWidth="1"/>
    <col min="14097" max="14097" width="11.42578125" customWidth="1"/>
    <col min="14098" max="14098" width="14.28515625" customWidth="1"/>
    <col min="14100" max="14100" width="20.42578125" customWidth="1"/>
    <col min="14103" max="14103" width="22.7109375" customWidth="1"/>
    <col min="14105" max="14105" width="8.5703125" customWidth="1"/>
    <col min="14108" max="14108" width="26" bestFit="1" customWidth="1"/>
    <col min="14345" max="14345" width="15.140625" customWidth="1"/>
    <col min="14346" max="14346" width="3.85546875" customWidth="1"/>
    <col min="14350" max="14350" width="10.28515625" customWidth="1"/>
    <col min="14351" max="14351" width="10.140625" customWidth="1"/>
    <col min="14352" max="14352" width="12.140625" customWidth="1"/>
    <col min="14353" max="14353" width="11.42578125" customWidth="1"/>
    <col min="14354" max="14354" width="14.28515625" customWidth="1"/>
    <col min="14356" max="14356" width="20.42578125" customWidth="1"/>
    <col min="14359" max="14359" width="22.7109375" customWidth="1"/>
    <col min="14361" max="14361" width="8.5703125" customWidth="1"/>
    <col min="14364" max="14364" width="26" bestFit="1" customWidth="1"/>
    <col min="14601" max="14601" width="15.140625" customWidth="1"/>
    <col min="14602" max="14602" width="3.85546875" customWidth="1"/>
    <col min="14606" max="14606" width="10.28515625" customWidth="1"/>
    <col min="14607" max="14607" width="10.140625" customWidth="1"/>
    <col min="14608" max="14608" width="12.140625" customWidth="1"/>
    <col min="14609" max="14609" width="11.42578125" customWidth="1"/>
    <col min="14610" max="14610" width="14.28515625" customWidth="1"/>
    <col min="14612" max="14612" width="20.42578125" customWidth="1"/>
    <col min="14615" max="14615" width="22.7109375" customWidth="1"/>
    <col min="14617" max="14617" width="8.5703125" customWidth="1"/>
    <col min="14620" max="14620" width="26" bestFit="1" customWidth="1"/>
    <col min="14857" max="14857" width="15.140625" customWidth="1"/>
    <col min="14858" max="14858" width="3.85546875" customWidth="1"/>
    <col min="14862" max="14862" width="10.28515625" customWidth="1"/>
    <col min="14863" max="14863" width="10.140625" customWidth="1"/>
    <col min="14864" max="14864" width="12.140625" customWidth="1"/>
    <col min="14865" max="14865" width="11.42578125" customWidth="1"/>
    <col min="14866" max="14866" width="14.28515625" customWidth="1"/>
    <col min="14868" max="14868" width="20.42578125" customWidth="1"/>
    <col min="14871" max="14871" width="22.7109375" customWidth="1"/>
    <col min="14873" max="14873" width="8.5703125" customWidth="1"/>
    <col min="14876" max="14876" width="26" bestFit="1" customWidth="1"/>
    <col min="15113" max="15113" width="15.140625" customWidth="1"/>
    <col min="15114" max="15114" width="3.85546875" customWidth="1"/>
    <col min="15118" max="15118" width="10.28515625" customWidth="1"/>
    <col min="15119" max="15119" width="10.140625" customWidth="1"/>
    <col min="15120" max="15120" width="12.140625" customWidth="1"/>
    <col min="15121" max="15121" width="11.42578125" customWidth="1"/>
    <col min="15122" max="15122" width="14.28515625" customWidth="1"/>
    <col min="15124" max="15124" width="20.42578125" customWidth="1"/>
    <col min="15127" max="15127" width="22.7109375" customWidth="1"/>
    <col min="15129" max="15129" width="8.5703125" customWidth="1"/>
    <col min="15132" max="15132" width="26" bestFit="1" customWidth="1"/>
    <col min="15369" max="15369" width="15.140625" customWidth="1"/>
    <col min="15370" max="15370" width="3.85546875" customWidth="1"/>
    <col min="15374" max="15374" width="10.28515625" customWidth="1"/>
    <col min="15375" max="15375" width="10.140625" customWidth="1"/>
    <col min="15376" max="15376" width="12.140625" customWidth="1"/>
    <col min="15377" max="15377" width="11.42578125" customWidth="1"/>
    <col min="15378" max="15378" width="14.28515625" customWidth="1"/>
    <col min="15380" max="15380" width="20.42578125" customWidth="1"/>
    <col min="15383" max="15383" width="22.7109375" customWidth="1"/>
    <col min="15385" max="15385" width="8.5703125" customWidth="1"/>
    <col min="15388" max="15388" width="26" bestFit="1" customWidth="1"/>
    <col min="15625" max="15625" width="15.140625" customWidth="1"/>
    <col min="15626" max="15626" width="3.85546875" customWidth="1"/>
    <col min="15630" max="15630" width="10.28515625" customWidth="1"/>
    <col min="15631" max="15631" width="10.140625" customWidth="1"/>
    <col min="15632" max="15632" width="12.140625" customWidth="1"/>
    <col min="15633" max="15633" width="11.42578125" customWidth="1"/>
    <col min="15634" max="15634" width="14.28515625" customWidth="1"/>
    <col min="15636" max="15636" width="20.42578125" customWidth="1"/>
    <col min="15639" max="15639" width="22.7109375" customWidth="1"/>
    <col min="15641" max="15641" width="8.5703125" customWidth="1"/>
    <col min="15644" max="15644" width="26" bestFit="1" customWidth="1"/>
    <col min="15881" max="15881" width="15.140625" customWidth="1"/>
    <col min="15882" max="15882" width="3.85546875" customWidth="1"/>
    <col min="15886" max="15886" width="10.28515625" customWidth="1"/>
    <col min="15887" max="15887" width="10.140625" customWidth="1"/>
    <col min="15888" max="15888" width="12.140625" customWidth="1"/>
    <col min="15889" max="15889" width="11.42578125" customWidth="1"/>
    <col min="15890" max="15890" width="14.28515625" customWidth="1"/>
    <col min="15892" max="15892" width="20.42578125" customWidth="1"/>
    <col min="15895" max="15895" width="22.7109375" customWidth="1"/>
    <col min="15897" max="15897" width="8.5703125" customWidth="1"/>
    <col min="15900" max="15900" width="26" bestFit="1" customWidth="1"/>
    <col min="16137" max="16137" width="15.140625" customWidth="1"/>
    <col min="16138" max="16138" width="3.85546875" customWidth="1"/>
    <col min="16142" max="16142" width="10.28515625" customWidth="1"/>
    <col min="16143" max="16143" width="10.140625" customWidth="1"/>
    <col min="16144" max="16144" width="12.140625" customWidth="1"/>
    <col min="16145" max="16145" width="11.42578125" customWidth="1"/>
    <col min="16146" max="16146" width="14.28515625" customWidth="1"/>
    <col min="16148" max="16148" width="20.42578125" customWidth="1"/>
    <col min="16151" max="16151" width="22.7109375" customWidth="1"/>
    <col min="16153" max="16153" width="8.5703125" customWidth="1"/>
    <col min="16156" max="16156" width="26" bestFit="1" customWidth="1"/>
  </cols>
  <sheetData>
    <row r="1" spans="1:25" s="3" customFormat="1" ht="18.75" customHeight="1" thickBot="1" x14ac:dyDescent="0.25">
      <c r="A1" s="34"/>
      <c r="B1" s="34"/>
      <c r="C1" s="34"/>
      <c r="D1" s="33"/>
      <c r="E1" s="34"/>
      <c r="F1" s="34"/>
      <c r="G1" s="33"/>
      <c r="H1" s="33"/>
      <c r="I1" s="42"/>
      <c r="J1" s="42"/>
      <c r="K1" s="42"/>
      <c r="L1" s="15" t="s">
        <v>82</v>
      </c>
      <c r="M1" s="34"/>
      <c r="N1" s="15"/>
      <c r="O1" s="33"/>
      <c r="P1" t="s">
        <v>287</v>
      </c>
      <c r="Q1" t="s">
        <v>291</v>
      </c>
      <c r="R1" s="33"/>
      <c r="S1" s="33"/>
      <c r="T1" s="33"/>
      <c r="V1" s="17" t="s">
        <v>39</v>
      </c>
      <c r="W1" s="51" t="s">
        <v>81</v>
      </c>
    </row>
    <row r="2" spans="1:25" ht="15.75" customHeight="1" thickBot="1" x14ac:dyDescent="0.25">
      <c r="A2" s="35"/>
      <c r="B2" s="35"/>
      <c r="C2" s="35"/>
      <c r="D2" s="36"/>
      <c r="E2" s="35"/>
      <c r="F2" s="35"/>
      <c r="G2" s="36"/>
      <c r="H2" s="36"/>
      <c r="I2" s="42"/>
      <c r="J2" s="42"/>
      <c r="K2" s="42"/>
      <c r="L2" s="37">
        <f>AVERAGE(L4:L5,L25:L26,L37:L38,L77:L78)</f>
        <v>1.0794475000000001E-2</v>
      </c>
      <c r="M2" s="34"/>
      <c r="N2" s="15" t="s">
        <v>76</v>
      </c>
      <c r="O2" s="15" t="s">
        <v>77</v>
      </c>
      <c r="P2" s="39">
        <v>4408289.2332070004</v>
      </c>
      <c r="Q2" s="39">
        <v>-22439.513524999998</v>
      </c>
      <c r="R2" s="15"/>
      <c r="S2" s="15"/>
      <c r="T2" s="15"/>
      <c r="V2" s="20" t="s">
        <v>25</v>
      </c>
      <c r="W2" s="49">
        <v>-23.37</v>
      </c>
    </row>
    <row r="3" spans="1:25" ht="15.75" thickBot="1" x14ac:dyDescent="0.25">
      <c r="A3" s="12" t="s">
        <v>0</v>
      </c>
      <c r="B3" s="12" t="s">
        <v>1</v>
      </c>
      <c r="C3" s="12" t="s">
        <v>2</v>
      </c>
      <c r="D3" s="12" t="s">
        <v>3</v>
      </c>
      <c r="E3" s="38" t="s">
        <v>78</v>
      </c>
      <c r="F3" s="13" t="s">
        <v>6</v>
      </c>
      <c r="G3" s="13" t="s">
        <v>7</v>
      </c>
      <c r="H3" s="13" t="s">
        <v>122</v>
      </c>
      <c r="I3" s="39" t="s">
        <v>83</v>
      </c>
      <c r="J3" s="39" t="s">
        <v>90</v>
      </c>
      <c r="K3" s="39" t="s">
        <v>91</v>
      </c>
      <c r="L3" s="13" t="s">
        <v>67</v>
      </c>
      <c r="M3" s="12" t="s">
        <v>84</v>
      </c>
      <c r="N3" s="39" t="s">
        <v>85</v>
      </c>
      <c r="O3" s="39" t="s">
        <v>85</v>
      </c>
      <c r="P3" s="101" t="s">
        <v>68</v>
      </c>
      <c r="Q3" s="101" t="s">
        <v>69</v>
      </c>
      <c r="R3" s="101" t="s">
        <v>70</v>
      </c>
      <c r="S3" s="101" t="s">
        <v>288</v>
      </c>
      <c r="T3" s="101" t="s">
        <v>289</v>
      </c>
      <c r="V3" s="18" t="s">
        <v>26</v>
      </c>
      <c r="W3" s="50">
        <v>-17.98</v>
      </c>
      <c r="X3" s="14"/>
      <c r="Y3" s="14"/>
    </row>
    <row r="4" spans="1:25" x14ac:dyDescent="0.2">
      <c r="A4" s="60">
        <v>2</v>
      </c>
      <c r="B4" s="60" t="s">
        <v>12</v>
      </c>
      <c r="C4" s="60" t="s">
        <v>44</v>
      </c>
      <c r="D4" s="114">
        <v>0.52400000000000002</v>
      </c>
      <c r="E4" s="60">
        <v>89</v>
      </c>
      <c r="F4" s="60">
        <v>361.6</v>
      </c>
      <c r="G4" s="60">
        <v>41.848999999999997</v>
      </c>
      <c r="H4" s="60">
        <v>2925</v>
      </c>
      <c r="I4" s="47">
        <v>-34.539000000000001</v>
      </c>
      <c r="J4" s="48"/>
      <c r="K4" s="48">
        <f>I4</f>
        <v>-34.539000000000001</v>
      </c>
      <c r="L4" s="47">
        <v>1.0794E-2</v>
      </c>
      <c r="M4" s="61">
        <f>((L4/$L$2)-1)*1000</f>
        <v>-4.4003992783481216E-2</v>
      </c>
      <c r="N4" s="61">
        <f>M4+$Z$2+(M4*$Z$2)/1000</f>
        <v>-4.4003992783481216E-2</v>
      </c>
      <c r="O4" s="61">
        <f>I4+$W$41</f>
        <v>-23.407375000000005</v>
      </c>
      <c r="P4" s="60">
        <v>61150</v>
      </c>
      <c r="Q4" s="60">
        <v>6174</v>
      </c>
      <c r="R4" s="60">
        <v>1046098</v>
      </c>
      <c r="S4" s="61">
        <f>(R4-$Q$2)/$P$2</f>
        <v>0.24239278708753106</v>
      </c>
      <c r="T4" s="61">
        <f>S4/D4</f>
        <v>0.46258165474719665</v>
      </c>
    </row>
    <row r="5" spans="1:25" x14ac:dyDescent="0.2">
      <c r="A5" s="62">
        <v>3</v>
      </c>
      <c r="B5" s="62" t="s">
        <v>12</v>
      </c>
      <c r="C5" s="62" t="s">
        <v>45</v>
      </c>
      <c r="D5" s="62">
        <v>0.4929</v>
      </c>
      <c r="E5" s="62">
        <v>89</v>
      </c>
      <c r="F5" s="62">
        <v>361.6</v>
      </c>
      <c r="G5" s="62">
        <v>39.213999999999999</v>
      </c>
      <c r="H5" s="62">
        <v>2751</v>
      </c>
      <c r="I5" s="45">
        <v>-34.582999999999998</v>
      </c>
      <c r="J5" s="46"/>
      <c r="K5" s="46">
        <f>I5</f>
        <v>-34.582999999999998</v>
      </c>
      <c r="L5" s="45">
        <v>1.07936E-2</v>
      </c>
      <c r="M5" s="63">
        <f t="shared" ref="M5:M11" si="0">((L5/$L$2)-1)*1000</f>
        <v>-8.1059986706266685E-2</v>
      </c>
      <c r="N5" s="63">
        <f t="shared" ref="N5:N11" si="1">M5+$Z$2+(M5*$Z$2)/1000</f>
        <v>-8.1059986706266685E-2</v>
      </c>
      <c r="O5" s="63">
        <f t="shared" ref="O5:O68" si="2">I5+$W$41</f>
        <v>-23.451375000000002</v>
      </c>
      <c r="P5" s="62">
        <v>57706</v>
      </c>
      <c r="Q5" s="62">
        <v>6180</v>
      </c>
      <c r="R5" s="62">
        <v>988538</v>
      </c>
      <c r="S5" s="63">
        <f t="shared" ref="S5:S68" si="3">(R5-$Q$2)/$P$2</f>
        <v>0.2293355676187156</v>
      </c>
      <c r="T5" s="63">
        <f t="shared" ref="T5:T68" si="4">S5/D5</f>
        <v>0.46527808403066667</v>
      </c>
    </row>
    <row r="6" spans="1:25" x14ac:dyDescent="0.2">
      <c r="A6" s="56">
        <v>4</v>
      </c>
      <c r="B6" s="56" t="s">
        <v>17</v>
      </c>
      <c r="C6" s="56" t="s">
        <v>46</v>
      </c>
      <c r="D6" s="56">
        <v>0.5645</v>
      </c>
      <c r="E6" s="56">
        <v>89</v>
      </c>
      <c r="F6" s="56">
        <v>362.2</v>
      </c>
      <c r="G6" s="56">
        <v>40.744999999999997</v>
      </c>
      <c r="H6" s="56">
        <v>2845</v>
      </c>
      <c r="I6" s="44">
        <v>-29.099</v>
      </c>
      <c r="J6" s="44">
        <f>I6</f>
        <v>-29.099</v>
      </c>
      <c r="K6" s="44"/>
      <c r="L6" s="44">
        <v>1.0854900000000001E-2</v>
      </c>
      <c r="M6" s="57">
        <f t="shared" si="0"/>
        <v>5.5977710819654636</v>
      </c>
      <c r="N6" s="57">
        <f t="shared" si="1"/>
        <v>5.5977710819654636</v>
      </c>
      <c r="O6" s="57">
        <f t="shared" si="2"/>
        <v>-17.967375000000004</v>
      </c>
      <c r="P6" s="56">
        <v>59606</v>
      </c>
      <c r="Q6" s="56">
        <v>6195</v>
      </c>
      <c r="R6" s="56">
        <v>1027004</v>
      </c>
      <c r="S6" s="57">
        <f t="shared" si="3"/>
        <v>0.23806140160216691</v>
      </c>
      <c r="T6" s="57">
        <f t="shared" si="4"/>
        <v>0.42172081771863046</v>
      </c>
    </row>
    <row r="7" spans="1:25" x14ac:dyDescent="0.2">
      <c r="A7" s="58">
        <v>5</v>
      </c>
      <c r="B7" s="58" t="s">
        <v>17</v>
      </c>
      <c r="C7" s="58" t="s">
        <v>47</v>
      </c>
      <c r="D7" s="58">
        <v>0.68730000000000002</v>
      </c>
      <c r="E7" s="58">
        <v>89</v>
      </c>
      <c r="F7" s="58">
        <v>362</v>
      </c>
      <c r="G7" s="58">
        <v>51.033000000000001</v>
      </c>
      <c r="H7" s="58">
        <v>3511</v>
      </c>
      <c r="I7" s="43">
        <v>-29.257000000000001</v>
      </c>
      <c r="J7" s="43">
        <f>I7</f>
        <v>-29.257000000000001</v>
      </c>
      <c r="K7" s="43"/>
      <c r="L7" s="43">
        <v>1.0853099999999999E-2</v>
      </c>
      <c r="M7" s="59">
        <f t="shared" si="0"/>
        <v>5.4310191093127624</v>
      </c>
      <c r="N7" s="59">
        <f t="shared" si="1"/>
        <v>5.4310191093127624</v>
      </c>
      <c r="O7" s="59">
        <f t="shared" si="2"/>
        <v>-18.125375000000005</v>
      </c>
      <c r="P7" s="58">
        <v>73422</v>
      </c>
      <c r="Q7" s="58">
        <v>6199</v>
      </c>
      <c r="R7" s="58">
        <v>1265953</v>
      </c>
      <c r="S7" s="59">
        <f t="shared" si="3"/>
        <v>0.29226587580046404</v>
      </c>
      <c r="T7" s="59">
        <f t="shared" si="4"/>
        <v>0.42523770667898159</v>
      </c>
    </row>
    <row r="8" spans="1:25" x14ac:dyDescent="0.2">
      <c r="A8" s="55">
        <v>6</v>
      </c>
      <c r="B8" s="55" t="s">
        <v>138</v>
      </c>
      <c r="C8" s="55" t="s">
        <v>48</v>
      </c>
      <c r="D8" s="55">
        <v>0.59</v>
      </c>
      <c r="E8" s="55">
        <v>89</v>
      </c>
      <c r="F8" s="55">
        <v>369.9</v>
      </c>
      <c r="G8" s="55">
        <v>15.792999999999999</v>
      </c>
      <c r="H8" s="55">
        <v>1232</v>
      </c>
      <c r="I8" s="11">
        <v>-25.164999999999999</v>
      </c>
      <c r="L8" s="11">
        <v>1.08989E-2</v>
      </c>
      <c r="M8" s="64">
        <f t="shared" si="0"/>
        <v>9.6739304134751958</v>
      </c>
      <c r="N8" s="64">
        <f t="shared" si="1"/>
        <v>9.6739304134751958</v>
      </c>
      <c r="O8" s="64">
        <f t="shared" si="2"/>
        <v>-14.033375000000003</v>
      </c>
      <c r="P8" s="55">
        <v>26134</v>
      </c>
      <c r="Q8" s="55">
        <v>6229</v>
      </c>
      <c r="R8" s="55">
        <v>411331</v>
      </c>
      <c r="S8" s="64">
        <f>(R8-$Q$2)/$P$2</f>
        <v>9.8398832421763519E-2</v>
      </c>
      <c r="T8" s="64">
        <f>S8/D8</f>
        <v>0.16677768207078564</v>
      </c>
    </row>
    <row r="9" spans="1:25" x14ac:dyDescent="0.2">
      <c r="A9" s="55">
        <v>7</v>
      </c>
      <c r="B9" s="55" t="s">
        <v>138</v>
      </c>
      <c r="C9" s="55" t="s">
        <v>49</v>
      </c>
      <c r="D9" s="55">
        <v>0.56000000000000005</v>
      </c>
      <c r="E9" s="55">
        <v>89</v>
      </c>
      <c r="F9" s="55">
        <v>369.1</v>
      </c>
      <c r="G9" s="55">
        <v>16.844000000000001</v>
      </c>
      <c r="H9" s="55">
        <v>1304</v>
      </c>
      <c r="I9" s="11">
        <v>-25.216999999999999</v>
      </c>
      <c r="L9" s="11">
        <v>1.08983E-2</v>
      </c>
      <c r="M9" s="64">
        <f t="shared" si="0"/>
        <v>9.6183464225909621</v>
      </c>
      <c r="N9" s="64">
        <f t="shared" si="1"/>
        <v>9.6183464225909621</v>
      </c>
      <c r="O9" s="64">
        <f t="shared" si="2"/>
        <v>-14.085375000000003</v>
      </c>
      <c r="P9" s="55">
        <v>27469</v>
      </c>
      <c r="Q9" s="55">
        <v>6233</v>
      </c>
      <c r="R9" s="55">
        <v>435797</v>
      </c>
      <c r="S9" s="64">
        <f t="shared" si="3"/>
        <v>0.10394883123211861</v>
      </c>
      <c r="T9" s="64">
        <f t="shared" si="4"/>
        <v>0.18562291291449751</v>
      </c>
    </row>
    <row r="10" spans="1:25" x14ac:dyDescent="0.2">
      <c r="A10" s="55">
        <v>8</v>
      </c>
      <c r="B10" s="55" t="s">
        <v>141</v>
      </c>
      <c r="C10" s="55" t="s">
        <v>50</v>
      </c>
      <c r="D10" s="55">
        <v>0.47</v>
      </c>
      <c r="E10" s="55">
        <v>89</v>
      </c>
      <c r="F10" s="55">
        <v>369.1</v>
      </c>
      <c r="G10" s="55">
        <v>20.806000000000001</v>
      </c>
      <c r="H10" s="55">
        <v>1599</v>
      </c>
      <c r="I10" s="11">
        <v>-26.294</v>
      </c>
      <c r="J10" s="86"/>
      <c r="K10" s="86"/>
      <c r="L10" s="11">
        <v>1.08862E-2</v>
      </c>
      <c r="M10" s="64">
        <f t="shared" si="0"/>
        <v>8.4974026064259522</v>
      </c>
      <c r="N10" s="64">
        <f t="shared" si="1"/>
        <v>8.4974026064259522</v>
      </c>
      <c r="O10" s="64">
        <f t="shared" si="2"/>
        <v>-15.162375000000004</v>
      </c>
      <c r="P10" s="55">
        <v>33594</v>
      </c>
      <c r="Q10" s="55">
        <v>6234</v>
      </c>
      <c r="R10" s="55">
        <v>534105</v>
      </c>
      <c r="S10" s="64">
        <f t="shared" si="3"/>
        <v>0.12624954581760001</v>
      </c>
      <c r="T10" s="64">
        <f t="shared" si="4"/>
        <v>0.26861605493106389</v>
      </c>
    </row>
    <row r="11" spans="1:25" x14ac:dyDescent="0.2">
      <c r="A11" s="55">
        <v>9</v>
      </c>
      <c r="B11" s="55" t="s">
        <v>141</v>
      </c>
      <c r="C11" s="55" t="s">
        <v>51</v>
      </c>
      <c r="D11" s="55">
        <v>0.57999999999999996</v>
      </c>
      <c r="E11" s="55">
        <v>89</v>
      </c>
      <c r="F11" s="55">
        <v>368.5</v>
      </c>
      <c r="G11" s="55">
        <v>28.053000000000001</v>
      </c>
      <c r="H11" s="55">
        <v>2131</v>
      </c>
      <c r="I11" s="11">
        <v>-26.393000000000001</v>
      </c>
      <c r="J11" s="86"/>
      <c r="K11" s="86"/>
      <c r="L11" s="11">
        <v>1.08851E-2</v>
      </c>
      <c r="M11" s="64">
        <f t="shared" si="0"/>
        <v>8.3954986231380424</v>
      </c>
      <c r="N11" s="64">
        <f t="shared" si="1"/>
        <v>8.3954986231380424</v>
      </c>
      <c r="O11" s="64">
        <f t="shared" si="2"/>
        <v>-15.261375000000005</v>
      </c>
      <c r="P11" s="55">
        <v>44642</v>
      </c>
      <c r="Q11" s="55">
        <v>6227</v>
      </c>
      <c r="R11" s="55">
        <v>711566</v>
      </c>
      <c r="S11" s="64">
        <f t="shared" si="3"/>
        <v>0.1665057519356587</v>
      </c>
      <c r="T11" s="64">
        <f t="shared" si="4"/>
        <v>0.28707888264768744</v>
      </c>
    </row>
    <row r="12" spans="1:25" x14ac:dyDescent="0.2">
      <c r="A12" s="55">
        <v>10</v>
      </c>
      <c r="B12" s="91" t="s">
        <v>144</v>
      </c>
      <c r="C12" s="55" t="s">
        <v>52</v>
      </c>
      <c r="D12" s="11">
        <v>0.59</v>
      </c>
      <c r="E12" s="55">
        <v>89</v>
      </c>
      <c r="F12" s="55">
        <v>367.6</v>
      </c>
      <c r="G12" s="11">
        <v>45.56</v>
      </c>
      <c r="H12" s="11">
        <v>3320</v>
      </c>
      <c r="I12" s="11">
        <v>-26.347000000000001</v>
      </c>
      <c r="L12" s="11">
        <v>1.08856E-2</v>
      </c>
      <c r="M12" s="64">
        <f t="shared" ref="M12:M30" si="5">((L12/$L$2)-1)*1000</f>
        <v>8.4418186155417185</v>
      </c>
      <c r="N12" s="64">
        <f t="shared" ref="N12:N30" si="6">M12+$Z$2+(M12*$Z$2)/1000</f>
        <v>8.4418186155417185</v>
      </c>
      <c r="O12" s="64">
        <f t="shared" si="2"/>
        <v>-15.215375000000005</v>
      </c>
      <c r="P12" s="55">
        <v>69200</v>
      </c>
      <c r="Q12" s="55">
        <v>6233</v>
      </c>
      <c r="R12" s="55">
        <v>1126128</v>
      </c>
      <c r="S12" s="64">
        <f t="shared" si="3"/>
        <v>0.26054722200916591</v>
      </c>
      <c r="T12" s="64">
        <f t="shared" si="4"/>
        <v>0.4416054610324846</v>
      </c>
    </row>
    <row r="13" spans="1:25" x14ac:dyDescent="0.2">
      <c r="A13" s="55">
        <v>11</v>
      </c>
      <c r="B13" s="91" t="s">
        <v>144</v>
      </c>
      <c r="C13" s="55" t="s">
        <v>53</v>
      </c>
      <c r="D13" s="11">
        <v>0.47</v>
      </c>
      <c r="E13" s="55">
        <v>89</v>
      </c>
      <c r="F13" s="55">
        <v>369.3</v>
      </c>
      <c r="G13" s="11">
        <v>25.821000000000002</v>
      </c>
      <c r="H13" s="11">
        <v>1951</v>
      </c>
      <c r="I13" s="11">
        <v>-26.809000000000001</v>
      </c>
      <c r="L13" s="11">
        <v>1.08805E-2</v>
      </c>
      <c r="M13" s="64">
        <f t="shared" si="5"/>
        <v>7.969354693025732</v>
      </c>
      <c r="N13" s="64">
        <f t="shared" si="6"/>
        <v>7.969354693025732</v>
      </c>
      <c r="O13" s="64">
        <f t="shared" si="2"/>
        <v>-15.677375000000005</v>
      </c>
      <c r="P13" s="55">
        <v>40897</v>
      </c>
      <c r="Q13" s="55">
        <v>6243</v>
      </c>
      <c r="R13" s="55">
        <v>656460</v>
      </c>
      <c r="S13" s="64">
        <f t="shared" si="3"/>
        <v>0.15400521100361311</v>
      </c>
      <c r="T13" s="64">
        <f t="shared" si="4"/>
        <v>0.32767066170981513</v>
      </c>
    </row>
    <row r="14" spans="1:25" x14ac:dyDescent="0.2">
      <c r="A14" s="55">
        <v>12</v>
      </c>
      <c r="B14" s="91" t="s">
        <v>147</v>
      </c>
      <c r="C14" s="55" t="s">
        <v>54</v>
      </c>
      <c r="D14" s="11">
        <v>0.44</v>
      </c>
      <c r="E14" s="55">
        <v>89</v>
      </c>
      <c r="F14" s="55">
        <v>369.9</v>
      </c>
      <c r="G14" s="11">
        <v>14.757</v>
      </c>
      <c r="H14" s="11">
        <v>1140</v>
      </c>
      <c r="I14" s="11">
        <v>-25.704000000000001</v>
      </c>
      <c r="L14" s="11">
        <v>1.0892799999999999E-2</v>
      </c>
      <c r="M14" s="64">
        <f t="shared" si="5"/>
        <v>9.1088265061523011</v>
      </c>
      <c r="N14" s="64">
        <f t="shared" si="6"/>
        <v>9.1088265061523011</v>
      </c>
      <c r="O14" s="64">
        <f t="shared" si="2"/>
        <v>-14.572375000000005</v>
      </c>
      <c r="P14" s="55">
        <v>23745</v>
      </c>
      <c r="Q14" s="55">
        <v>6242</v>
      </c>
      <c r="R14" s="55">
        <v>379345</v>
      </c>
      <c r="S14" s="64">
        <f t="shared" si="3"/>
        <v>9.1142956432716762E-2</v>
      </c>
      <c r="T14" s="64">
        <f t="shared" si="4"/>
        <v>0.20714308280162899</v>
      </c>
    </row>
    <row r="15" spans="1:25" x14ac:dyDescent="0.2">
      <c r="A15" s="55">
        <v>13</v>
      </c>
      <c r="B15" s="91" t="s">
        <v>149</v>
      </c>
      <c r="C15" s="55" t="s">
        <v>55</v>
      </c>
      <c r="D15" s="11">
        <v>0.47</v>
      </c>
      <c r="E15" s="55">
        <v>89</v>
      </c>
      <c r="F15" s="55">
        <v>368.7</v>
      </c>
      <c r="G15" s="11">
        <v>29.814</v>
      </c>
      <c r="H15" s="11">
        <v>2246</v>
      </c>
      <c r="I15" s="11">
        <v>-25.149000000000001</v>
      </c>
      <c r="L15" s="11">
        <v>1.0899000000000001E-2</v>
      </c>
      <c r="M15" s="64">
        <f t="shared" si="5"/>
        <v>9.6831944119559754</v>
      </c>
      <c r="N15" s="64">
        <f t="shared" si="6"/>
        <v>9.6831944119559754</v>
      </c>
      <c r="O15" s="64">
        <f t="shared" si="2"/>
        <v>-14.017375000000005</v>
      </c>
      <c r="P15" s="55">
        <v>46597</v>
      </c>
      <c r="Q15" s="55">
        <v>6235</v>
      </c>
      <c r="R15" s="55">
        <v>746798</v>
      </c>
      <c r="S15" s="64">
        <f t="shared" si="3"/>
        <v>0.17449796799412476</v>
      </c>
      <c r="T15" s="64">
        <f t="shared" si="4"/>
        <v>0.37127227232792503</v>
      </c>
    </row>
    <row r="16" spans="1:25" x14ac:dyDescent="0.2">
      <c r="A16" s="55">
        <v>14</v>
      </c>
      <c r="B16" s="91" t="s">
        <v>149</v>
      </c>
      <c r="C16" s="55" t="s">
        <v>56</v>
      </c>
      <c r="D16" s="11">
        <v>0.53</v>
      </c>
      <c r="E16" s="55">
        <v>89</v>
      </c>
      <c r="F16" s="55">
        <v>369.1</v>
      </c>
      <c r="G16" s="11">
        <v>28.972999999999999</v>
      </c>
      <c r="H16" s="11">
        <v>2184</v>
      </c>
      <c r="I16" s="11">
        <v>-25.18</v>
      </c>
      <c r="L16" s="11">
        <v>1.0898700000000001E-2</v>
      </c>
      <c r="M16" s="64">
        <f t="shared" si="5"/>
        <v>9.6554024165138586</v>
      </c>
      <c r="N16" s="64">
        <f t="shared" si="6"/>
        <v>9.6554024165138586</v>
      </c>
      <c r="O16" s="64">
        <f t="shared" si="2"/>
        <v>-14.048375000000004</v>
      </c>
      <c r="P16" s="55">
        <v>45194</v>
      </c>
      <c r="Q16" s="55">
        <v>6241</v>
      </c>
      <c r="R16" s="55">
        <v>726429</v>
      </c>
      <c r="S16" s="64">
        <f t="shared" si="3"/>
        <v>0.16987735466263931</v>
      </c>
      <c r="T16" s="64">
        <f t="shared" si="4"/>
        <v>0.32052331068422513</v>
      </c>
    </row>
    <row r="17" spans="1:27" x14ac:dyDescent="0.2">
      <c r="A17" s="55">
        <v>15</v>
      </c>
      <c r="B17" s="91" t="s">
        <v>152</v>
      </c>
      <c r="C17" s="55" t="s">
        <v>57</v>
      </c>
      <c r="D17" s="11">
        <v>0.49</v>
      </c>
      <c r="E17" s="55">
        <v>89</v>
      </c>
      <c r="F17" s="55">
        <v>368.7</v>
      </c>
      <c r="G17" s="11">
        <v>22.931999999999999</v>
      </c>
      <c r="H17" s="11">
        <v>1745</v>
      </c>
      <c r="I17" s="11">
        <v>-28.908999999999999</v>
      </c>
      <c r="L17" s="11">
        <v>1.0857E-2</v>
      </c>
      <c r="M17" s="64">
        <f t="shared" si="5"/>
        <v>5.7923150500602816</v>
      </c>
      <c r="N17" s="64">
        <f t="shared" si="6"/>
        <v>5.7923150500602816</v>
      </c>
      <c r="O17" s="64">
        <f t="shared" si="2"/>
        <v>-17.777375000000003</v>
      </c>
      <c r="P17" s="55">
        <v>36092</v>
      </c>
      <c r="Q17" s="55">
        <v>6239</v>
      </c>
      <c r="R17" s="55">
        <v>579103</v>
      </c>
      <c r="S17" s="64">
        <f t="shared" si="3"/>
        <v>0.13645713375467014</v>
      </c>
      <c r="T17" s="64">
        <f t="shared" si="4"/>
        <v>0.27848394643810231</v>
      </c>
    </row>
    <row r="18" spans="1:27" x14ac:dyDescent="0.2">
      <c r="A18" s="55">
        <v>16</v>
      </c>
      <c r="B18" s="91" t="s">
        <v>152</v>
      </c>
      <c r="C18" s="55" t="s">
        <v>58</v>
      </c>
      <c r="D18" s="11">
        <v>0.46</v>
      </c>
      <c r="E18" s="11">
        <v>89</v>
      </c>
      <c r="F18" s="11">
        <v>368.7</v>
      </c>
      <c r="G18" s="11">
        <v>28.943999999999999</v>
      </c>
      <c r="H18" s="11">
        <v>2180</v>
      </c>
      <c r="I18" s="11">
        <v>-28.87</v>
      </c>
      <c r="L18" s="11">
        <v>1.08574E-2</v>
      </c>
      <c r="M18" s="64">
        <f t="shared" si="5"/>
        <v>5.829371043982956</v>
      </c>
      <c r="N18" s="64">
        <f t="shared" si="6"/>
        <v>5.829371043982956</v>
      </c>
      <c r="O18" s="64">
        <f t="shared" si="2"/>
        <v>-17.738375000000005</v>
      </c>
      <c r="P18" s="55">
        <v>45037</v>
      </c>
      <c r="Q18" s="55">
        <v>6245</v>
      </c>
      <c r="R18" s="55">
        <v>722863</v>
      </c>
      <c r="S18" s="64">
        <f t="shared" si="3"/>
        <v>0.16906842407497782</v>
      </c>
      <c r="T18" s="64">
        <f t="shared" si="4"/>
        <v>0.36754005233690829</v>
      </c>
    </row>
    <row r="19" spans="1:27" x14ac:dyDescent="0.2">
      <c r="A19" s="55">
        <v>17</v>
      </c>
      <c r="B19" s="91" t="s">
        <v>155</v>
      </c>
      <c r="C19" s="55" t="s">
        <v>59</v>
      </c>
      <c r="D19" s="55">
        <v>0.61</v>
      </c>
      <c r="E19" s="55">
        <v>89</v>
      </c>
      <c r="F19" s="55">
        <v>369.1</v>
      </c>
      <c r="G19" s="11">
        <v>32.426000000000002</v>
      </c>
      <c r="H19" s="11">
        <v>2418</v>
      </c>
      <c r="I19" s="11">
        <v>-27.734000000000002</v>
      </c>
      <c r="L19" s="11">
        <v>1.0870100000000001E-2</v>
      </c>
      <c r="M19" s="64">
        <f t="shared" si="5"/>
        <v>7.0058988510324216</v>
      </c>
      <c r="N19" s="64">
        <f t="shared" si="6"/>
        <v>7.0058988510324216</v>
      </c>
      <c r="O19" s="64">
        <f t="shared" si="2"/>
        <v>-16.602375000000006</v>
      </c>
      <c r="P19" s="55">
        <v>49938</v>
      </c>
      <c r="Q19" s="55">
        <v>6246</v>
      </c>
      <c r="R19" s="55">
        <v>806464</v>
      </c>
      <c r="S19" s="64">
        <f t="shared" si="3"/>
        <v>0.18803292381112169</v>
      </c>
      <c r="T19" s="64">
        <f t="shared" si="4"/>
        <v>0.30825069477233064</v>
      </c>
    </row>
    <row r="20" spans="1:27" x14ac:dyDescent="0.2">
      <c r="A20" s="55">
        <v>18</v>
      </c>
      <c r="B20" s="91" t="s">
        <v>155</v>
      </c>
      <c r="C20" s="55" t="s">
        <v>60</v>
      </c>
      <c r="D20" s="11">
        <v>0.53</v>
      </c>
      <c r="E20" s="55">
        <v>89</v>
      </c>
      <c r="F20" s="55">
        <v>369.1</v>
      </c>
      <c r="G20" s="11">
        <v>31.273</v>
      </c>
      <c r="H20" s="11">
        <v>2342</v>
      </c>
      <c r="I20" s="11">
        <v>-28.067</v>
      </c>
      <c r="L20" s="11">
        <v>1.08664E-2</v>
      </c>
      <c r="M20" s="64">
        <f t="shared" si="5"/>
        <v>6.6631309072464617</v>
      </c>
      <c r="N20" s="64">
        <f t="shared" si="6"/>
        <v>6.6631309072464617</v>
      </c>
      <c r="O20" s="64">
        <f t="shared" si="2"/>
        <v>-16.935375000000004</v>
      </c>
      <c r="P20" s="55">
        <v>48392</v>
      </c>
      <c r="Q20" s="55">
        <v>6242</v>
      </c>
      <c r="R20" s="55">
        <v>778905</v>
      </c>
      <c r="S20" s="64">
        <f t="shared" si="3"/>
        <v>0.18178129227288184</v>
      </c>
      <c r="T20" s="64">
        <f t="shared" si="4"/>
        <v>0.34298357032619214</v>
      </c>
    </row>
    <row r="21" spans="1:27" ht="13.5" thickBot="1" x14ac:dyDescent="0.25">
      <c r="A21" s="55">
        <v>19</v>
      </c>
      <c r="B21" s="91" t="s">
        <v>158</v>
      </c>
      <c r="C21" s="55" t="s">
        <v>61</v>
      </c>
      <c r="D21" s="11">
        <v>0.53</v>
      </c>
      <c r="E21" s="55">
        <v>89</v>
      </c>
      <c r="F21" s="55">
        <v>367.8</v>
      </c>
      <c r="G21" s="11">
        <v>40.360999999999997</v>
      </c>
      <c r="H21" s="11">
        <v>2979</v>
      </c>
      <c r="I21" s="11">
        <v>-28.183</v>
      </c>
      <c r="L21" s="11">
        <v>1.0865100000000001E-2</v>
      </c>
      <c r="M21" s="64">
        <f t="shared" si="5"/>
        <v>6.5426989269974367</v>
      </c>
      <c r="N21" s="64">
        <f t="shared" si="6"/>
        <v>6.5426989269974367</v>
      </c>
      <c r="O21" s="64">
        <f t="shared" si="2"/>
        <v>-17.051375000000004</v>
      </c>
      <c r="P21" s="55">
        <v>61428</v>
      </c>
      <c r="Q21" s="55">
        <v>6249</v>
      </c>
      <c r="R21" s="55">
        <v>994165</v>
      </c>
      <c r="S21" s="64">
        <f t="shared" si="3"/>
        <v>0.23061202651293075</v>
      </c>
      <c r="T21" s="64">
        <f t="shared" si="4"/>
        <v>0.4351170311564731</v>
      </c>
    </row>
    <row r="22" spans="1:27" ht="12.75" customHeight="1" x14ac:dyDescent="0.2">
      <c r="A22" s="55">
        <v>20</v>
      </c>
      <c r="B22" s="91" t="s">
        <v>158</v>
      </c>
      <c r="C22" s="55" t="s">
        <v>62</v>
      </c>
      <c r="D22" s="11">
        <v>0.45</v>
      </c>
      <c r="E22" s="55">
        <v>89</v>
      </c>
      <c r="F22" s="55">
        <v>368</v>
      </c>
      <c r="G22" s="11">
        <v>38.046999999999997</v>
      </c>
      <c r="H22" s="11">
        <v>2794</v>
      </c>
      <c r="I22" s="11">
        <v>-28.355</v>
      </c>
      <c r="L22" s="11">
        <v>1.08632E-2</v>
      </c>
      <c r="M22" s="64">
        <f t="shared" si="5"/>
        <v>6.3666829558639559</v>
      </c>
      <c r="N22" s="64">
        <f t="shared" si="6"/>
        <v>6.3666829558639559</v>
      </c>
      <c r="O22" s="64">
        <f t="shared" si="2"/>
        <v>-17.223375000000004</v>
      </c>
      <c r="P22" s="55">
        <v>57522</v>
      </c>
      <c r="Q22" s="55">
        <v>6245</v>
      </c>
      <c r="R22" s="55">
        <v>940200</v>
      </c>
      <c r="S22" s="64">
        <f t="shared" si="3"/>
        <v>0.2183703161474925</v>
      </c>
      <c r="T22" s="64">
        <f t="shared" si="4"/>
        <v>0.48526736921664998</v>
      </c>
      <c r="V22" s="78" t="s">
        <v>27</v>
      </c>
      <c r="W22" s="51" t="s">
        <v>83</v>
      </c>
      <c r="X22" s="79" t="s">
        <v>87</v>
      </c>
      <c r="Y22" s="80" t="s">
        <v>85</v>
      </c>
      <c r="Z22" s="81"/>
    </row>
    <row r="23" spans="1:27" x14ac:dyDescent="0.2">
      <c r="A23" s="55">
        <v>21</v>
      </c>
      <c r="B23" s="91" t="s">
        <v>161</v>
      </c>
      <c r="C23" s="55" t="s">
        <v>63</v>
      </c>
      <c r="D23" s="11">
        <v>0.51</v>
      </c>
      <c r="E23" s="55">
        <v>89</v>
      </c>
      <c r="F23" s="55">
        <v>368.7</v>
      </c>
      <c r="G23" s="11">
        <v>27.603000000000002</v>
      </c>
      <c r="H23" s="11">
        <v>2051</v>
      </c>
      <c r="I23" s="11">
        <v>-28.710999999999999</v>
      </c>
      <c r="L23" s="11">
        <v>1.0859199999999999E-2</v>
      </c>
      <c r="M23" s="64">
        <f t="shared" si="5"/>
        <v>5.9961230166356572</v>
      </c>
      <c r="N23" s="64">
        <f t="shared" si="6"/>
        <v>5.9961230166356572</v>
      </c>
      <c r="O23" s="64">
        <f t="shared" si="2"/>
        <v>-17.579375000000002</v>
      </c>
      <c r="P23" s="55">
        <v>42092</v>
      </c>
      <c r="Q23" s="55">
        <v>6247</v>
      </c>
      <c r="R23" s="55">
        <v>688815</v>
      </c>
      <c r="S23" s="64">
        <f t="shared" si="3"/>
        <v>0.16134479293400791</v>
      </c>
      <c r="T23" s="64">
        <f t="shared" si="4"/>
        <v>0.31636233908629002</v>
      </c>
      <c r="V23" s="26" t="s">
        <v>86</v>
      </c>
      <c r="W23" s="75"/>
      <c r="X23" s="26" t="s">
        <v>88</v>
      </c>
      <c r="Y23" s="36"/>
      <c r="Z23" s="75"/>
    </row>
    <row r="24" spans="1:27" x14ac:dyDescent="0.2">
      <c r="A24" s="55">
        <v>22</v>
      </c>
      <c r="B24" s="91" t="s">
        <v>161</v>
      </c>
      <c r="C24" s="55" t="s">
        <v>64</v>
      </c>
      <c r="D24" s="11">
        <v>0.55000000000000004</v>
      </c>
      <c r="E24" s="11">
        <v>89</v>
      </c>
      <c r="F24" s="11">
        <v>368.5</v>
      </c>
      <c r="G24" s="11">
        <v>36.767000000000003</v>
      </c>
      <c r="H24" s="11">
        <v>2684</v>
      </c>
      <c r="I24" s="11">
        <v>-28.812000000000001</v>
      </c>
      <c r="L24" s="11">
        <v>1.0858100000000001E-2</v>
      </c>
      <c r="M24" s="64">
        <f t="shared" si="5"/>
        <v>5.8942190333479694</v>
      </c>
      <c r="N24" s="64">
        <f t="shared" si="6"/>
        <v>5.8942190333479694</v>
      </c>
      <c r="O24" s="64">
        <f t="shared" si="2"/>
        <v>-17.680375000000005</v>
      </c>
      <c r="P24" s="55">
        <v>55002</v>
      </c>
      <c r="Q24" s="55">
        <v>6250</v>
      </c>
      <c r="R24" s="55">
        <v>907489</v>
      </c>
      <c r="S24" s="64">
        <f t="shared" si="3"/>
        <v>0.21094997726555326</v>
      </c>
      <c r="T24" s="64">
        <f t="shared" si="4"/>
        <v>0.38354541321009678</v>
      </c>
      <c r="V24" s="69"/>
      <c r="W24" s="27">
        <f>I4</f>
        <v>-34.539000000000001</v>
      </c>
      <c r="X24" s="5"/>
      <c r="Y24" s="6">
        <f>O6</f>
        <v>-17.967375000000004</v>
      </c>
      <c r="Z24" s="75"/>
      <c r="AA24" s="54"/>
    </row>
    <row r="25" spans="1:27" x14ac:dyDescent="0.2">
      <c r="A25" s="60">
        <v>23</v>
      </c>
      <c r="B25" s="60" t="s">
        <v>12</v>
      </c>
      <c r="C25" s="60" t="s">
        <v>14</v>
      </c>
      <c r="D25" s="60">
        <v>0.4541</v>
      </c>
      <c r="E25" s="60">
        <v>89</v>
      </c>
      <c r="F25" s="60">
        <v>363</v>
      </c>
      <c r="G25" s="60">
        <v>37.576000000000001</v>
      </c>
      <c r="H25" s="60">
        <v>2618</v>
      </c>
      <c r="I25" s="47">
        <v>-34.555</v>
      </c>
      <c r="J25" s="48"/>
      <c r="K25" s="48">
        <f>I25</f>
        <v>-34.555</v>
      </c>
      <c r="L25" s="47">
        <v>1.07939E-2</v>
      </c>
      <c r="M25" s="61">
        <f t="shared" si="5"/>
        <v>-5.3267991264149828E-2</v>
      </c>
      <c r="N25" s="61">
        <f t="shared" si="6"/>
        <v>-5.3267991264149828E-2</v>
      </c>
      <c r="O25" s="61">
        <f t="shared" si="2"/>
        <v>-23.423375000000004</v>
      </c>
      <c r="P25" s="60">
        <v>53137</v>
      </c>
      <c r="Q25" s="60">
        <v>6198</v>
      </c>
      <c r="R25" s="60">
        <v>921796</v>
      </c>
      <c r="S25" s="61">
        <f>(R25-$Q$2)/$P$2</f>
        <v>0.21419545396708806</v>
      </c>
      <c r="T25" s="61">
        <f t="shared" si="4"/>
        <v>0.47169225713959051</v>
      </c>
      <c r="V25" s="69"/>
      <c r="W25" s="27">
        <f>I5</f>
        <v>-34.582999999999998</v>
      </c>
      <c r="X25" s="5"/>
      <c r="Y25" s="6">
        <f>O7</f>
        <v>-18.125375000000005</v>
      </c>
      <c r="Z25" s="75"/>
    </row>
    <row r="26" spans="1:27" x14ac:dyDescent="0.2">
      <c r="A26" s="62">
        <v>24</v>
      </c>
      <c r="B26" s="62" t="s">
        <v>12</v>
      </c>
      <c r="C26" s="62" t="s">
        <v>15</v>
      </c>
      <c r="D26" s="62">
        <v>0.46310000000000001</v>
      </c>
      <c r="E26" s="62">
        <v>89</v>
      </c>
      <c r="F26" s="62">
        <v>363.2</v>
      </c>
      <c r="G26" s="62">
        <v>38.274999999999999</v>
      </c>
      <c r="H26" s="62">
        <v>2664</v>
      </c>
      <c r="I26" s="45">
        <v>-34.819000000000003</v>
      </c>
      <c r="J26" s="46"/>
      <c r="K26" s="46">
        <f>I26</f>
        <v>-34.819000000000003</v>
      </c>
      <c r="L26" s="45">
        <v>1.0790900000000001E-2</v>
      </c>
      <c r="M26" s="63">
        <f t="shared" si="5"/>
        <v>-0.33118794568520737</v>
      </c>
      <c r="N26" s="63">
        <f t="shared" si="6"/>
        <v>-0.33118794568520737</v>
      </c>
      <c r="O26" s="63">
        <f t="shared" si="2"/>
        <v>-23.687375000000007</v>
      </c>
      <c r="P26" s="62">
        <v>54069</v>
      </c>
      <c r="Q26" s="62">
        <v>6209</v>
      </c>
      <c r="R26" s="62">
        <v>940076</v>
      </c>
      <c r="S26" s="63">
        <f t="shared" si="3"/>
        <v>0.21834218732167365</v>
      </c>
      <c r="T26" s="63">
        <f t="shared" si="4"/>
        <v>0.47147956666308283</v>
      </c>
      <c r="V26" s="69"/>
      <c r="W26" s="27">
        <f>I25</f>
        <v>-34.555</v>
      </c>
      <c r="X26" s="5"/>
      <c r="Y26" s="6">
        <f>O27</f>
        <v>-18.336375000000004</v>
      </c>
      <c r="Z26" s="75"/>
    </row>
    <row r="27" spans="1:27" x14ac:dyDescent="0.2">
      <c r="A27" s="56">
        <v>25</v>
      </c>
      <c r="B27" s="56" t="s">
        <v>17</v>
      </c>
      <c r="C27" s="56" t="s">
        <v>16</v>
      </c>
      <c r="D27" s="56">
        <v>0.59119999999999995</v>
      </c>
      <c r="E27" s="56">
        <v>89</v>
      </c>
      <c r="F27" s="56">
        <v>363</v>
      </c>
      <c r="G27" s="56">
        <v>44.908000000000001</v>
      </c>
      <c r="H27" s="56">
        <v>3082</v>
      </c>
      <c r="I27" s="44">
        <v>-29.468</v>
      </c>
      <c r="J27" s="44">
        <f>I27</f>
        <v>-29.468</v>
      </c>
      <c r="K27" s="44"/>
      <c r="L27" s="44">
        <v>1.08507E-2</v>
      </c>
      <c r="M27" s="57">
        <f t="shared" si="5"/>
        <v>5.2086831457758276</v>
      </c>
      <c r="N27" s="57">
        <f t="shared" si="6"/>
        <v>5.2086831457758276</v>
      </c>
      <c r="O27" s="57">
        <f t="shared" si="2"/>
        <v>-18.336375000000004</v>
      </c>
      <c r="P27" s="56">
        <v>62680</v>
      </c>
      <c r="Q27" s="56">
        <v>6197</v>
      </c>
      <c r="R27" s="56">
        <v>1095326</v>
      </c>
      <c r="S27" s="57">
        <f t="shared" si="3"/>
        <v>0.25355993093761531</v>
      </c>
      <c r="T27" s="57">
        <f t="shared" si="4"/>
        <v>0.4288902756048974</v>
      </c>
      <c r="V27" s="69"/>
      <c r="W27" s="27">
        <f>I26</f>
        <v>-34.819000000000003</v>
      </c>
      <c r="X27" s="5"/>
      <c r="Y27" s="6">
        <f>O28</f>
        <v>-18.359375000000004</v>
      </c>
      <c r="Z27" s="75"/>
    </row>
    <row r="28" spans="1:27" x14ac:dyDescent="0.2">
      <c r="A28" s="58">
        <v>26</v>
      </c>
      <c r="B28" s="58" t="s">
        <v>17</v>
      </c>
      <c r="C28" s="58" t="s">
        <v>18</v>
      </c>
      <c r="D28" s="58">
        <v>0.66710000000000003</v>
      </c>
      <c r="E28" s="58">
        <v>89</v>
      </c>
      <c r="F28" s="58">
        <v>362.2</v>
      </c>
      <c r="G28" s="58">
        <v>51.363999999999997</v>
      </c>
      <c r="H28" s="58">
        <v>3504</v>
      </c>
      <c r="I28" s="43">
        <v>-29.491</v>
      </c>
      <c r="J28" s="43">
        <f>I28</f>
        <v>-29.491</v>
      </c>
      <c r="K28" s="43"/>
      <c r="L28" s="43">
        <v>1.0850500000000001E-2</v>
      </c>
      <c r="M28" s="59">
        <f t="shared" si="5"/>
        <v>5.1901551488144904</v>
      </c>
      <c r="N28" s="59">
        <f t="shared" si="6"/>
        <v>5.1901551488144904</v>
      </c>
      <c r="O28" s="59">
        <f t="shared" si="2"/>
        <v>-18.359375000000004</v>
      </c>
      <c r="P28" s="58">
        <v>71184</v>
      </c>
      <c r="Q28" s="58">
        <v>6199</v>
      </c>
      <c r="R28" s="58">
        <v>1242404</v>
      </c>
      <c r="S28" s="59">
        <f t="shared" si="3"/>
        <v>0.28692389419394676</v>
      </c>
      <c r="T28" s="59">
        <f t="shared" si="4"/>
        <v>0.43010627221398101</v>
      </c>
      <c r="V28" s="69"/>
      <c r="W28" s="27">
        <f>I37</f>
        <v>-34.323</v>
      </c>
      <c r="X28" s="5"/>
      <c r="Y28" s="6">
        <f>O35</f>
        <v>-17.919375000000002</v>
      </c>
      <c r="Z28" s="75"/>
    </row>
    <row r="29" spans="1:27" x14ac:dyDescent="0.2">
      <c r="A29" s="55">
        <v>27</v>
      </c>
      <c r="B29" s="55" t="s">
        <v>168</v>
      </c>
      <c r="C29" s="55" t="s">
        <v>19</v>
      </c>
      <c r="D29" s="55">
        <v>0.56000000000000005</v>
      </c>
      <c r="E29" s="55">
        <v>89</v>
      </c>
      <c r="F29" s="55">
        <v>368</v>
      </c>
      <c r="G29" s="55">
        <v>41.655999999999999</v>
      </c>
      <c r="H29" s="55">
        <v>3005</v>
      </c>
      <c r="I29" s="11">
        <v>-28.082999999999998</v>
      </c>
      <c r="L29" s="11">
        <v>1.0866199999999999E-2</v>
      </c>
      <c r="M29" s="64">
        <f t="shared" si="5"/>
        <v>6.6446029102849025</v>
      </c>
      <c r="N29" s="64">
        <f t="shared" si="6"/>
        <v>6.6446029102849025</v>
      </c>
      <c r="O29" s="64">
        <f t="shared" si="2"/>
        <v>-16.951375000000002</v>
      </c>
      <c r="P29" s="55">
        <v>61484</v>
      </c>
      <c r="Q29" s="55">
        <v>6251</v>
      </c>
      <c r="R29" s="55">
        <v>1022901</v>
      </c>
      <c r="S29" s="64">
        <f t="shared" si="3"/>
        <v>0.23713065505108019</v>
      </c>
      <c r="T29" s="64">
        <f t="shared" si="4"/>
        <v>0.42344759830550033</v>
      </c>
      <c r="V29" s="69"/>
      <c r="W29" s="27">
        <f>I38</f>
        <v>-34.347000000000001</v>
      </c>
      <c r="X29" s="5"/>
      <c r="Y29" s="6">
        <f>O36</f>
        <v>-17.922375000000002</v>
      </c>
      <c r="Z29" s="75"/>
    </row>
    <row r="30" spans="1:27" x14ac:dyDescent="0.2">
      <c r="A30" s="55">
        <v>28</v>
      </c>
      <c r="B30" s="55" t="s">
        <v>168</v>
      </c>
      <c r="C30" s="55" t="s">
        <v>20</v>
      </c>
      <c r="D30" s="55">
        <v>0.48</v>
      </c>
      <c r="E30" s="55">
        <v>89</v>
      </c>
      <c r="F30" s="55">
        <v>369.1</v>
      </c>
      <c r="G30" s="55">
        <v>31.36</v>
      </c>
      <c r="H30" s="55">
        <v>2307</v>
      </c>
      <c r="I30" s="11">
        <v>-28.332999999999998</v>
      </c>
      <c r="J30" s="86"/>
      <c r="K30" s="86"/>
      <c r="L30" s="11">
        <v>1.08634E-2</v>
      </c>
      <c r="M30" s="64">
        <f t="shared" si="5"/>
        <v>6.3852109528252932</v>
      </c>
      <c r="N30" s="64">
        <f t="shared" si="6"/>
        <v>6.3852109528252932</v>
      </c>
      <c r="O30" s="64">
        <f t="shared" si="2"/>
        <v>-17.201375000000002</v>
      </c>
      <c r="P30" s="55">
        <v>47157</v>
      </c>
      <c r="Q30" s="55">
        <v>6249</v>
      </c>
      <c r="R30" s="55">
        <v>779271</v>
      </c>
      <c r="S30" s="64">
        <f t="shared" si="3"/>
        <v>0.18186431767812136</v>
      </c>
      <c r="T30" s="64">
        <f t="shared" si="4"/>
        <v>0.37888399516275284</v>
      </c>
      <c r="V30" s="69"/>
      <c r="W30" s="27">
        <f>I77</f>
        <v>-34.500999999999998</v>
      </c>
      <c r="X30" s="5"/>
      <c r="Y30" s="6">
        <f>O55</f>
        <v>-18.433375000000005</v>
      </c>
      <c r="Z30" s="71"/>
    </row>
    <row r="31" spans="1:27" x14ac:dyDescent="0.2">
      <c r="A31" s="55">
        <v>29</v>
      </c>
      <c r="B31" s="55" t="s">
        <v>171</v>
      </c>
      <c r="C31" s="55" t="s">
        <v>21</v>
      </c>
      <c r="D31" s="55">
        <v>0.49</v>
      </c>
      <c r="E31" s="55">
        <v>89</v>
      </c>
      <c r="F31" s="55">
        <v>372.2</v>
      </c>
      <c r="G31" s="55">
        <v>17.655000000000001</v>
      </c>
      <c r="H31" s="55">
        <v>1326</v>
      </c>
      <c r="I31" s="11">
        <v>-24.603999999999999</v>
      </c>
      <c r="J31" s="86"/>
      <c r="K31" s="86"/>
      <c r="L31" s="11">
        <v>1.0905099999999999E-2</v>
      </c>
      <c r="M31" s="64">
        <f t="shared" ref="M31" si="7">((L31/$L$2)-1)*1000</f>
        <v>10.24829831927887</v>
      </c>
      <c r="N31" s="64">
        <f t="shared" ref="N31" si="8">M31+$Z$2+(M31*$Z$2)/1000</f>
        <v>10.24829831927887</v>
      </c>
      <c r="O31" s="64">
        <f t="shared" si="2"/>
        <v>-13.472375000000003</v>
      </c>
      <c r="P31" s="55">
        <v>27120</v>
      </c>
      <c r="Q31" s="55">
        <v>6253</v>
      </c>
      <c r="R31" s="55">
        <v>446866</v>
      </c>
      <c r="S31" s="64">
        <f t="shared" si="3"/>
        <v>0.10645978262719015</v>
      </c>
      <c r="T31" s="64">
        <f t="shared" si="4"/>
        <v>0.21726486250446969</v>
      </c>
      <c r="V31" s="69"/>
      <c r="W31" s="27">
        <f>I78</f>
        <v>-34.345999999999997</v>
      </c>
      <c r="X31" s="69"/>
      <c r="Y31" s="6">
        <f t="shared" ref="Y31:Y33" si="9">O56</f>
        <v>-18.041375000000002</v>
      </c>
      <c r="Z31" s="71"/>
    </row>
    <row r="32" spans="1:27" x14ac:dyDescent="0.2">
      <c r="A32" s="55">
        <v>30</v>
      </c>
      <c r="B32" s="55" t="s">
        <v>173</v>
      </c>
      <c r="C32" s="55" t="s">
        <v>22</v>
      </c>
      <c r="D32" s="55">
        <v>0.47</v>
      </c>
      <c r="E32" s="55">
        <v>89</v>
      </c>
      <c r="F32" s="55">
        <v>368.7</v>
      </c>
      <c r="G32" s="55">
        <v>35.247999999999998</v>
      </c>
      <c r="H32" s="55">
        <v>2563</v>
      </c>
      <c r="I32" s="55">
        <v>-27.302</v>
      </c>
      <c r="L32" s="55">
        <v>1.0874999999999999E-2</v>
      </c>
      <c r="M32" s="64">
        <f t="shared" ref="M32:M85" si="10">((L32/$L$2)-1)*1000</f>
        <v>7.4598347765868489</v>
      </c>
      <c r="N32" s="64">
        <f t="shared" ref="N32:N85" si="11">M32+$Z$2+(M32*$Z$2)/1000</f>
        <v>7.4598347765868489</v>
      </c>
      <c r="O32" s="64">
        <f t="shared" si="2"/>
        <v>-16.170375000000003</v>
      </c>
      <c r="P32" s="55">
        <v>52256</v>
      </c>
      <c r="Q32" s="55">
        <v>6252</v>
      </c>
      <c r="R32" s="55">
        <v>870876</v>
      </c>
      <c r="S32" s="64">
        <f t="shared" si="3"/>
        <v>0.20264448775179822</v>
      </c>
      <c r="T32" s="64">
        <f t="shared" si="4"/>
        <v>0.43115848457829409</v>
      </c>
      <c r="U32" s="54"/>
      <c r="V32" s="69"/>
      <c r="W32" s="27"/>
      <c r="X32" s="69"/>
      <c r="Y32" s="6">
        <f t="shared" si="9"/>
        <v>-17.975375000000003</v>
      </c>
      <c r="Z32" s="71"/>
    </row>
    <row r="33" spans="1:27" x14ac:dyDescent="0.2">
      <c r="A33" s="55">
        <v>31</v>
      </c>
      <c r="B33" s="55" t="s">
        <v>173</v>
      </c>
      <c r="C33" s="55" t="s">
        <v>92</v>
      </c>
      <c r="D33" s="55">
        <v>0.49</v>
      </c>
      <c r="E33" s="55">
        <v>89</v>
      </c>
      <c r="F33" s="55">
        <v>369.7</v>
      </c>
      <c r="G33" s="55">
        <v>28.51</v>
      </c>
      <c r="H33" s="55">
        <v>2097</v>
      </c>
      <c r="I33" s="55">
        <v>-27.359000000000002</v>
      </c>
      <c r="L33" s="55">
        <v>1.08743E-2</v>
      </c>
      <c r="M33" s="64">
        <f t="shared" si="10"/>
        <v>7.3949867872220576</v>
      </c>
      <c r="N33" s="64">
        <f t="shared" si="11"/>
        <v>7.3949867872220576</v>
      </c>
      <c r="O33" s="64">
        <f t="shared" si="2"/>
        <v>-16.227375000000006</v>
      </c>
      <c r="P33" s="55">
        <v>42875</v>
      </c>
      <c r="Q33" s="55">
        <v>6243</v>
      </c>
      <c r="R33" s="55">
        <v>710403</v>
      </c>
      <c r="S33" s="64">
        <f t="shared" si="3"/>
        <v>0.16624193077092222</v>
      </c>
      <c r="T33" s="64">
        <f t="shared" si="4"/>
        <v>0.33926924647126983</v>
      </c>
      <c r="U33" s="33"/>
      <c r="V33" s="69"/>
      <c r="W33" s="27"/>
      <c r="X33" s="69"/>
      <c r="Y33" s="6">
        <f>O58</f>
        <v>-17.851375000000004</v>
      </c>
      <c r="Z33" s="71"/>
    </row>
    <row r="34" spans="1:27" x14ac:dyDescent="0.2">
      <c r="A34" s="55">
        <v>32</v>
      </c>
      <c r="B34" s="55" t="s">
        <v>176</v>
      </c>
      <c r="C34" s="55" t="s">
        <v>93</v>
      </c>
      <c r="D34" s="55">
        <v>0.54</v>
      </c>
      <c r="E34" s="55">
        <v>89</v>
      </c>
      <c r="F34" s="55">
        <v>369.1</v>
      </c>
      <c r="G34" s="55">
        <v>32.637999999999998</v>
      </c>
      <c r="H34" s="55">
        <v>2383</v>
      </c>
      <c r="I34" s="55">
        <v>-27.463000000000001</v>
      </c>
      <c r="L34" s="55">
        <v>1.08732E-2</v>
      </c>
      <c r="M34" s="64">
        <f t="shared" si="10"/>
        <v>7.2930828039341478</v>
      </c>
      <c r="N34" s="64">
        <f t="shared" si="11"/>
        <v>7.2930828039341478</v>
      </c>
      <c r="O34" s="64">
        <f t="shared" si="2"/>
        <v>-16.331375000000005</v>
      </c>
      <c r="P34" s="55">
        <v>48621</v>
      </c>
      <c r="Q34" s="55">
        <v>6252</v>
      </c>
      <c r="R34" s="55">
        <v>808286</v>
      </c>
      <c r="S34" s="64">
        <f t="shared" si="3"/>
        <v>0.1884462360743632</v>
      </c>
      <c r="T34" s="64">
        <f t="shared" si="4"/>
        <v>0.34897451124882073</v>
      </c>
      <c r="U34" s="33"/>
      <c r="V34" s="69"/>
      <c r="W34" s="71"/>
      <c r="X34" s="69"/>
      <c r="Y34" s="70">
        <f>O75</f>
        <v>-17.871375000000004</v>
      </c>
      <c r="Z34" s="71"/>
    </row>
    <row r="35" spans="1:27" x14ac:dyDescent="0.2">
      <c r="A35" s="56">
        <v>33</v>
      </c>
      <c r="B35" s="56" t="s">
        <v>17</v>
      </c>
      <c r="C35" s="56" t="s">
        <v>44</v>
      </c>
      <c r="D35" s="56">
        <v>0.55259999999999998</v>
      </c>
      <c r="E35" s="56">
        <v>89</v>
      </c>
      <c r="F35" s="56">
        <v>358.6</v>
      </c>
      <c r="G35" s="56">
        <v>17.931999999999999</v>
      </c>
      <c r="H35" s="56">
        <v>1453</v>
      </c>
      <c r="I35" s="44">
        <v>-29.050999999999998</v>
      </c>
      <c r="J35" s="44">
        <f>I35</f>
        <v>-29.050999999999998</v>
      </c>
      <c r="K35" s="44"/>
      <c r="L35" s="44">
        <v>1.0855399999999999E-2</v>
      </c>
      <c r="M35" s="57">
        <f t="shared" si="10"/>
        <v>5.6440910743689177</v>
      </c>
      <c r="N35" s="57">
        <f t="shared" si="11"/>
        <v>5.6440910743689177</v>
      </c>
      <c r="O35" s="57">
        <f t="shared" si="2"/>
        <v>-17.919375000000002</v>
      </c>
      <c r="P35" s="56">
        <v>70780</v>
      </c>
      <c r="Q35" s="56">
        <v>4939</v>
      </c>
      <c r="R35" s="56">
        <v>1036743</v>
      </c>
      <c r="S35" s="57">
        <f t="shared" si="3"/>
        <v>0.24027064865579431</v>
      </c>
      <c r="T35" s="57">
        <f t="shared" si="4"/>
        <v>0.43480030520411567</v>
      </c>
      <c r="U35" s="33"/>
      <c r="V35" s="69"/>
      <c r="W35" s="71"/>
      <c r="X35" s="69"/>
      <c r="Y35" s="70">
        <f>O76</f>
        <v>-18.032375000000005</v>
      </c>
      <c r="Z35" s="71"/>
    </row>
    <row r="36" spans="1:27" x14ac:dyDescent="0.2">
      <c r="A36" s="58">
        <v>34</v>
      </c>
      <c r="B36" s="58" t="s">
        <v>17</v>
      </c>
      <c r="C36" s="58" t="s">
        <v>45</v>
      </c>
      <c r="D36" s="58">
        <v>0.63729999999999998</v>
      </c>
      <c r="E36" s="58">
        <v>89</v>
      </c>
      <c r="F36" s="58">
        <v>358.9</v>
      </c>
      <c r="G36" s="58">
        <v>20.869</v>
      </c>
      <c r="H36" s="58">
        <v>1674</v>
      </c>
      <c r="I36" s="43">
        <v>-29.053999999999998</v>
      </c>
      <c r="J36" s="43">
        <f>I36</f>
        <v>-29.053999999999998</v>
      </c>
      <c r="K36" s="43"/>
      <c r="L36" s="43">
        <v>1.0855399999999999E-2</v>
      </c>
      <c r="M36" s="59">
        <f t="shared" si="10"/>
        <v>5.6440910743689177</v>
      </c>
      <c r="N36" s="59">
        <f t="shared" si="11"/>
        <v>5.6440910743689177</v>
      </c>
      <c r="O36" s="59">
        <f t="shared" si="2"/>
        <v>-17.922375000000002</v>
      </c>
      <c r="P36" s="58">
        <v>81242</v>
      </c>
      <c r="Q36" s="58">
        <v>4942</v>
      </c>
      <c r="R36" s="58">
        <v>1194028</v>
      </c>
      <c r="S36" s="59">
        <f t="shared" si="3"/>
        <v>0.2759500225986824</v>
      </c>
      <c r="T36" s="59">
        <f t="shared" si="4"/>
        <v>0.43299862325228683</v>
      </c>
      <c r="U36" s="33"/>
      <c r="V36" s="69"/>
      <c r="W36" s="71"/>
      <c r="X36" s="69"/>
      <c r="Y36" s="70"/>
      <c r="Z36" s="71"/>
    </row>
    <row r="37" spans="1:27" x14ac:dyDescent="0.2">
      <c r="A37" s="60">
        <v>35</v>
      </c>
      <c r="B37" s="60" t="s">
        <v>12</v>
      </c>
      <c r="C37" s="60" t="s">
        <v>46</v>
      </c>
      <c r="D37" s="60">
        <v>0.52410000000000001</v>
      </c>
      <c r="E37" s="60">
        <v>89</v>
      </c>
      <c r="F37" s="60">
        <v>357.4</v>
      </c>
      <c r="G37" s="60">
        <v>18.387</v>
      </c>
      <c r="H37" s="60">
        <v>1501</v>
      </c>
      <c r="I37" s="47">
        <v>-34.323</v>
      </c>
      <c r="J37" s="48"/>
      <c r="K37" s="48">
        <f>I37</f>
        <v>-34.323</v>
      </c>
      <c r="L37" s="47">
        <v>1.0796500000000001E-2</v>
      </c>
      <c r="M37" s="61">
        <f t="shared" si="10"/>
        <v>0.18759596923412225</v>
      </c>
      <c r="N37" s="61">
        <f t="shared" si="11"/>
        <v>0.18759596923412225</v>
      </c>
      <c r="O37" s="61">
        <f t="shared" si="2"/>
        <v>-23.191375000000004</v>
      </c>
      <c r="P37" s="60">
        <v>73016</v>
      </c>
      <c r="Q37" s="60">
        <v>4948</v>
      </c>
      <c r="R37" s="60">
        <v>1062466</v>
      </c>
      <c r="S37" s="61">
        <f t="shared" si="3"/>
        <v>0.24610579209561953</v>
      </c>
      <c r="T37" s="61">
        <f t="shared" si="4"/>
        <v>0.46957792805880466</v>
      </c>
      <c r="U37" s="33"/>
      <c r="V37" s="69"/>
      <c r="W37" s="71"/>
      <c r="X37" s="5"/>
      <c r="Y37" s="70"/>
      <c r="Z37" s="71"/>
    </row>
    <row r="38" spans="1:27" x14ac:dyDescent="0.2">
      <c r="A38" s="62">
        <v>36</v>
      </c>
      <c r="B38" s="62" t="s">
        <v>12</v>
      </c>
      <c r="C38" s="62" t="s">
        <v>47</v>
      </c>
      <c r="D38" s="62">
        <v>0.49309999999999998</v>
      </c>
      <c r="E38" s="62">
        <v>89</v>
      </c>
      <c r="F38" s="62">
        <v>358.2</v>
      </c>
      <c r="G38" s="62">
        <v>17.268999999999998</v>
      </c>
      <c r="H38" s="62">
        <v>1411</v>
      </c>
      <c r="I38" s="45">
        <v>-34.347000000000001</v>
      </c>
      <c r="J38" s="46"/>
      <c r="K38" s="46">
        <f>I38</f>
        <v>-34.347000000000001</v>
      </c>
      <c r="L38" s="45">
        <v>1.0796200000000001E-2</v>
      </c>
      <c r="M38" s="63">
        <f t="shared" si="10"/>
        <v>0.15980397379200539</v>
      </c>
      <c r="N38" s="63">
        <f t="shared" si="11"/>
        <v>0.15980397379200539</v>
      </c>
      <c r="O38" s="63">
        <f t="shared" si="2"/>
        <v>-23.215375000000005</v>
      </c>
      <c r="P38" s="62">
        <v>69061</v>
      </c>
      <c r="Q38" s="62">
        <v>4946</v>
      </c>
      <c r="R38" s="62">
        <v>1007174</v>
      </c>
      <c r="S38" s="63">
        <f t="shared" si="3"/>
        <v>0.23356305792484564</v>
      </c>
      <c r="T38" s="63">
        <f t="shared" si="4"/>
        <v>0.47366266056549511</v>
      </c>
      <c r="U38" s="33"/>
      <c r="V38" s="82" t="s">
        <v>30</v>
      </c>
      <c r="W38" s="83">
        <f>AVERAGE(W24:W37)</f>
        <v>-34.501624999999997</v>
      </c>
      <c r="X38" s="82" t="s">
        <v>30</v>
      </c>
      <c r="Y38" s="83">
        <f>AVERAGE(Y24:Y37)</f>
        <v>-18.069625000000002</v>
      </c>
      <c r="Z38" s="75"/>
    </row>
    <row r="39" spans="1:27" x14ac:dyDescent="0.2">
      <c r="A39" s="67">
        <v>37</v>
      </c>
      <c r="B39" s="68" t="s">
        <v>190</v>
      </c>
      <c r="C39" s="67" t="s">
        <v>48</v>
      </c>
      <c r="D39" s="65">
        <v>0.55000000000000004</v>
      </c>
      <c r="E39" s="67">
        <v>89</v>
      </c>
      <c r="F39" s="67">
        <v>366.2</v>
      </c>
      <c r="G39" s="67">
        <v>7.8789999999999996</v>
      </c>
      <c r="H39" s="67">
        <v>696</v>
      </c>
      <c r="I39" s="65">
        <v>-27.931000000000001</v>
      </c>
      <c r="J39" s="65"/>
      <c r="K39" s="65"/>
      <c r="L39" s="65">
        <v>1.08679E-2</v>
      </c>
      <c r="M39" s="64">
        <f t="shared" si="10"/>
        <v>6.802090884457046</v>
      </c>
      <c r="N39" s="64">
        <f t="shared" si="11"/>
        <v>6.802090884457046</v>
      </c>
      <c r="O39" s="64">
        <f t="shared" si="2"/>
        <v>-16.799375000000005</v>
      </c>
      <c r="P39" s="55">
        <v>35388</v>
      </c>
      <c r="Q39" s="55">
        <v>4964</v>
      </c>
      <c r="R39" s="55">
        <v>491163</v>
      </c>
      <c r="S39" s="64">
        <f t="shared" si="3"/>
        <v>0.11650835196023598</v>
      </c>
      <c r="T39" s="64">
        <f t="shared" si="4"/>
        <v>0.21183336720042906</v>
      </c>
      <c r="U39" s="33"/>
      <c r="V39" s="82" t="s">
        <v>31</v>
      </c>
      <c r="W39" s="83">
        <f>STDEV(W24:W37)</f>
        <v>0.16545602566413747</v>
      </c>
      <c r="X39" s="82" t="s">
        <v>31</v>
      </c>
      <c r="Y39" s="83">
        <f>STDEV(Y24:Y37)</f>
        <v>0.20073733402814589</v>
      </c>
      <c r="Z39" s="75"/>
    </row>
    <row r="40" spans="1:27" x14ac:dyDescent="0.2">
      <c r="A40" s="67">
        <v>38</v>
      </c>
      <c r="B40" s="68" t="s">
        <v>190</v>
      </c>
      <c r="C40" s="67" t="s">
        <v>49</v>
      </c>
      <c r="D40" s="65">
        <v>0.59</v>
      </c>
      <c r="E40" s="67">
        <v>89</v>
      </c>
      <c r="F40" s="67">
        <v>366</v>
      </c>
      <c r="G40" s="67">
        <v>9.9160000000000004</v>
      </c>
      <c r="H40" s="67">
        <v>863</v>
      </c>
      <c r="I40" s="65">
        <v>-26.891999999999999</v>
      </c>
      <c r="J40" s="65"/>
      <c r="K40" s="65"/>
      <c r="L40" s="65">
        <v>1.08795E-2</v>
      </c>
      <c r="M40" s="64">
        <f t="shared" si="10"/>
        <v>7.8767147082186018</v>
      </c>
      <c r="N40" s="64">
        <f t="shared" si="11"/>
        <v>7.8767147082186018</v>
      </c>
      <c r="O40" s="64">
        <f t="shared" si="2"/>
        <v>-15.760375000000003</v>
      </c>
      <c r="P40" s="55">
        <v>43325</v>
      </c>
      <c r="Q40" s="55">
        <v>4963</v>
      </c>
      <c r="R40" s="55">
        <v>601462</v>
      </c>
      <c r="S40" s="64">
        <f t="shared" si="3"/>
        <v>0.14152916937147425</v>
      </c>
      <c r="T40" s="64">
        <f t="shared" si="4"/>
        <v>0.2398799480872445</v>
      </c>
      <c r="U40" s="33"/>
      <c r="V40" s="82" t="s">
        <v>32</v>
      </c>
      <c r="W40" s="84">
        <f>$W$2</f>
        <v>-23.37</v>
      </c>
      <c r="X40" s="82" t="s">
        <v>32</v>
      </c>
      <c r="Y40" s="84">
        <f>$W$3</f>
        <v>-17.98</v>
      </c>
      <c r="Z40" s="75"/>
    </row>
    <row r="41" spans="1:27" x14ac:dyDescent="0.2">
      <c r="A41" s="67">
        <v>39</v>
      </c>
      <c r="B41" s="68" t="s">
        <v>193</v>
      </c>
      <c r="C41" s="67" t="s">
        <v>50</v>
      </c>
      <c r="D41" s="65">
        <v>0.53</v>
      </c>
      <c r="E41" s="67">
        <v>89</v>
      </c>
      <c r="F41" s="67">
        <v>364.9</v>
      </c>
      <c r="G41" s="67">
        <v>13.670999999999999</v>
      </c>
      <c r="H41" s="67">
        <v>1156</v>
      </c>
      <c r="I41" s="65">
        <v>-27.588999999999999</v>
      </c>
      <c r="J41" s="65"/>
      <c r="K41" s="65"/>
      <c r="L41" s="65">
        <v>1.0871799999999999E-2</v>
      </c>
      <c r="M41" s="64">
        <f t="shared" si="10"/>
        <v>7.1633868252043431</v>
      </c>
      <c r="N41" s="64">
        <f t="shared" si="11"/>
        <v>7.1633868252043431</v>
      </c>
      <c r="O41" s="64">
        <f t="shared" si="2"/>
        <v>-16.457375000000003</v>
      </c>
      <c r="P41" s="55">
        <v>57203</v>
      </c>
      <c r="Q41" s="55">
        <v>4963</v>
      </c>
      <c r="R41" s="55">
        <v>806006</v>
      </c>
      <c r="S41" s="64">
        <f t="shared" si="3"/>
        <v>0.18792902863188754</v>
      </c>
      <c r="T41" s="64">
        <f t="shared" si="4"/>
        <v>0.35458307289035385</v>
      </c>
      <c r="U41" s="33"/>
      <c r="V41" s="96" t="s">
        <v>33</v>
      </c>
      <c r="W41" s="97">
        <f>W40-W38</f>
        <v>11.131624999999996</v>
      </c>
      <c r="X41" s="96" t="s">
        <v>34</v>
      </c>
      <c r="Y41" s="97">
        <f>(Y40-Y38)</f>
        <v>8.962500000000162E-2</v>
      </c>
      <c r="Z41" s="98" t="s">
        <v>35</v>
      </c>
    </row>
    <row r="42" spans="1:27" x14ac:dyDescent="0.2">
      <c r="A42" s="67">
        <v>40</v>
      </c>
      <c r="B42" s="68" t="s">
        <v>193</v>
      </c>
      <c r="C42" s="67" t="s">
        <v>51</v>
      </c>
      <c r="D42" s="65">
        <v>0.52</v>
      </c>
      <c r="E42" s="67">
        <v>89</v>
      </c>
      <c r="F42" s="67">
        <v>366.2</v>
      </c>
      <c r="G42" s="67">
        <v>9.36</v>
      </c>
      <c r="H42" s="67">
        <v>816</v>
      </c>
      <c r="I42" s="65">
        <v>-27.585000000000001</v>
      </c>
      <c r="J42" s="65"/>
      <c r="K42" s="65"/>
      <c r="L42" s="65">
        <v>1.0871799999999999E-2</v>
      </c>
      <c r="M42" s="64">
        <f t="shared" si="10"/>
        <v>7.1633868252043431</v>
      </c>
      <c r="N42" s="64">
        <f t="shared" si="11"/>
        <v>7.1633868252043431</v>
      </c>
      <c r="O42" s="64">
        <f t="shared" si="2"/>
        <v>-16.453375000000005</v>
      </c>
      <c r="P42" s="55">
        <v>41038</v>
      </c>
      <c r="Q42" s="55">
        <v>4950</v>
      </c>
      <c r="R42" s="55">
        <v>571061</v>
      </c>
      <c r="S42" s="64">
        <f t="shared" si="3"/>
        <v>0.13463284329309588</v>
      </c>
      <c r="T42" s="64">
        <f t="shared" si="4"/>
        <v>0.25890931402518436</v>
      </c>
      <c r="U42" s="36"/>
      <c r="V42" s="2"/>
      <c r="W42" s="2"/>
      <c r="X42" s="2"/>
      <c r="Y42" s="2"/>
      <c r="Z42" s="2"/>
      <c r="AA42" s="2"/>
    </row>
    <row r="43" spans="1:27" x14ac:dyDescent="0.2">
      <c r="A43" s="67">
        <v>41</v>
      </c>
      <c r="B43" s="68" t="s">
        <v>196</v>
      </c>
      <c r="C43" s="67" t="s">
        <v>52</v>
      </c>
      <c r="D43" s="65">
        <v>0.5</v>
      </c>
      <c r="E43" s="67">
        <v>89</v>
      </c>
      <c r="F43" s="67">
        <v>365.3</v>
      </c>
      <c r="G43" s="67">
        <v>11.782</v>
      </c>
      <c r="H43" s="67">
        <v>1004</v>
      </c>
      <c r="I43" s="65">
        <v>-26.736000000000001</v>
      </c>
      <c r="J43" s="65"/>
      <c r="K43" s="65"/>
      <c r="L43" s="65">
        <v>1.08813E-2</v>
      </c>
      <c r="M43" s="64">
        <f t="shared" si="10"/>
        <v>8.0434666808713029</v>
      </c>
      <c r="N43" s="64">
        <f t="shared" si="11"/>
        <v>8.0434666808713029</v>
      </c>
      <c r="O43" s="64">
        <f t="shared" si="2"/>
        <v>-15.604375000000005</v>
      </c>
      <c r="P43" s="55">
        <v>49819</v>
      </c>
      <c r="Q43" s="55">
        <v>4955</v>
      </c>
      <c r="R43" s="55">
        <v>701769</v>
      </c>
      <c r="S43" s="64">
        <f t="shared" si="3"/>
        <v>0.16428334785059989</v>
      </c>
      <c r="T43" s="64">
        <f t="shared" si="4"/>
        <v>0.32856669570119978</v>
      </c>
      <c r="U43" s="36"/>
      <c r="V43" s="65"/>
      <c r="W43" s="2"/>
      <c r="X43" s="2"/>
      <c r="Y43" s="2"/>
      <c r="Z43" s="2"/>
      <c r="AA43" s="2"/>
    </row>
    <row r="44" spans="1:27" x14ac:dyDescent="0.2">
      <c r="A44" s="67">
        <v>42</v>
      </c>
      <c r="B44" s="68" t="s">
        <v>196</v>
      </c>
      <c r="C44" s="67" t="s">
        <v>53</v>
      </c>
      <c r="D44" s="65">
        <v>0.48</v>
      </c>
      <c r="E44" s="67">
        <v>89</v>
      </c>
      <c r="F44" s="67">
        <v>365.8</v>
      </c>
      <c r="G44" s="67">
        <v>11.548999999999999</v>
      </c>
      <c r="H44" s="67">
        <v>990</v>
      </c>
      <c r="I44" s="65">
        <v>-26.501999999999999</v>
      </c>
      <c r="J44" s="65"/>
      <c r="K44" s="65"/>
      <c r="L44" s="65">
        <v>1.08839E-2</v>
      </c>
      <c r="M44" s="64">
        <f t="shared" si="10"/>
        <v>8.284330641369575</v>
      </c>
      <c r="N44" s="64">
        <f t="shared" si="11"/>
        <v>8.284330641369575</v>
      </c>
      <c r="O44" s="64">
        <f t="shared" si="2"/>
        <v>-15.370375000000003</v>
      </c>
      <c r="P44" s="55">
        <v>49180</v>
      </c>
      <c r="Q44" s="55">
        <v>4952</v>
      </c>
      <c r="R44" s="55">
        <v>688005</v>
      </c>
      <c r="S44" s="64">
        <f t="shared" si="3"/>
        <v>0.16116104818470733</v>
      </c>
      <c r="T44" s="64">
        <f t="shared" si="4"/>
        <v>0.33575218371814031</v>
      </c>
      <c r="U44" s="36"/>
      <c r="V44" s="2"/>
      <c r="W44" s="23"/>
      <c r="X44" s="2"/>
      <c r="Y44" s="2"/>
      <c r="Z44" s="2"/>
      <c r="AA44" s="2"/>
    </row>
    <row r="45" spans="1:27" x14ac:dyDescent="0.2">
      <c r="A45" s="67">
        <v>43</v>
      </c>
      <c r="B45" s="68" t="s">
        <v>199</v>
      </c>
      <c r="C45" s="67" t="s">
        <v>54</v>
      </c>
      <c r="D45" s="65">
        <v>0.55000000000000004</v>
      </c>
      <c r="E45" s="67">
        <v>89</v>
      </c>
      <c r="F45" s="67">
        <v>365.1</v>
      </c>
      <c r="G45" s="67">
        <v>12.707000000000001</v>
      </c>
      <c r="H45" s="67">
        <v>1078</v>
      </c>
      <c r="I45" s="65">
        <v>-28.635000000000002</v>
      </c>
      <c r="J45" s="65"/>
      <c r="K45" s="65"/>
      <c r="L45" s="65">
        <v>1.0860099999999999E-2</v>
      </c>
      <c r="M45" s="64">
        <f t="shared" si="10"/>
        <v>6.0794990029620077</v>
      </c>
      <c r="N45" s="64">
        <f t="shared" si="11"/>
        <v>6.0794990029620077</v>
      </c>
      <c r="O45" s="64">
        <f t="shared" si="2"/>
        <v>-17.503375000000005</v>
      </c>
      <c r="P45" s="55">
        <v>53574</v>
      </c>
      <c r="Q45" s="55">
        <v>4958</v>
      </c>
      <c r="R45" s="55">
        <v>754741</v>
      </c>
      <c r="S45" s="64">
        <f t="shared" si="3"/>
        <v>0.17629980076411783</v>
      </c>
      <c r="T45" s="64">
        <f t="shared" si="4"/>
        <v>0.32054509229839601</v>
      </c>
      <c r="U45" s="36"/>
      <c r="V45" s="2"/>
      <c r="W45" s="22"/>
      <c r="X45" s="2"/>
      <c r="Y45" s="2"/>
      <c r="Z45" s="2"/>
      <c r="AA45" s="2"/>
    </row>
    <row r="46" spans="1:27" x14ac:dyDescent="0.2">
      <c r="A46" s="55">
        <v>44</v>
      </c>
      <c r="B46" s="55" t="s">
        <v>199</v>
      </c>
      <c r="C46" s="55" t="s">
        <v>55</v>
      </c>
      <c r="D46" s="55">
        <v>0.53</v>
      </c>
      <c r="E46" s="55">
        <v>89</v>
      </c>
      <c r="F46" s="55">
        <v>364.5</v>
      </c>
      <c r="G46" s="55">
        <v>15.384</v>
      </c>
      <c r="H46" s="55">
        <v>1304</v>
      </c>
      <c r="I46" s="11">
        <v>-28.821000000000002</v>
      </c>
      <c r="L46" s="11">
        <v>1.0858E-2</v>
      </c>
      <c r="M46" s="64">
        <f t="shared" si="10"/>
        <v>5.8849550348671897</v>
      </c>
      <c r="N46" s="64">
        <f t="shared" si="11"/>
        <v>5.8849550348671897</v>
      </c>
      <c r="O46" s="64">
        <f t="shared" si="2"/>
        <v>-17.689375000000005</v>
      </c>
      <c r="P46" s="55">
        <v>64520</v>
      </c>
      <c r="Q46" s="55">
        <v>4957</v>
      </c>
      <c r="R46" s="55">
        <v>895198</v>
      </c>
      <c r="S46" s="64">
        <f t="shared" si="3"/>
        <v>0.20816182082894433</v>
      </c>
      <c r="T46" s="64">
        <f t="shared" si="4"/>
        <v>0.39275815250744212</v>
      </c>
      <c r="U46" s="36"/>
      <c r="V46" s="2"/>
      <c r="W46" s="2"/>
      <c r="X46" s="2"/>
      <c r="Y46" s="2"/>
      <c r="Z46" s="2"/>
      <c r="AA46" s="2"/>
    </row>
    <row r="47" spans="1:27" x14ac:dyDescent="0.2">
      <c r="A47" s="55">
        <v>45</v>
      </c>
      <c r="B47" s="55" t="s">
        <v>202</v>
      </c>
      <c r="C47" s="55" t="s">
        <v>56</v>
      </c>
      <c r="D47" s="55">
        <v>0.59</v>
      </c>
      <c r="E47" s="55">
        <v>89</v>
      </c>
      <c r="F47" s="55">
        <v>364.9</v>
      </c>
      <c r="G47" s="55">
        <v>14.625</v>
      </c>
      <c r="H47" s="55">
        <v>1245</v>
      </c>
      <c r="I47" s="11">
        <v>-28.25</v>
      </c>
      <c r="L47" s="11">
        <v>1.08644E-2</v>
      </c>
      <c r="M47" s="64">
        <f t="shared" si="10"/>
        <v>6.4778509376322013</v>
      </c>
      <c r="N47" s="64">
        <f t="shared" si="11"/>
        <v>6.4778509376322013</v>
      </c>
      <c r="O47" s="64">
        <f t="shared" si="2"/>
        <v>-17.118375000000004</v>
      </c>
      <c r="P47" s="55">
        <v>61799</v>
      </c>
      <c r="Q47" s="55">
        <v>4956</v>
      </c>
      <c r="R47" s="55">
        <v>857082</v>
      </c>
      <c r="S47" s="64">
        <f t="shared" si="3"/>
        <v>0.19951538272482044</v>
      </c>
      <c r="T47" s="64">
        <f t="shared" si="4"/>
        <v>0.33816166563528893</v>
      </c>
      <c r="U47" s="33"/>
    </row>
    <row r="48" spans="1:27" x14ac:dyDescent="0.2">
      <c r="A48" s="55">
        <v>46</v>
      </c>
      <c r="B48" s="55" t="s">
        <v>202</v>
      </c>
      <c r="C48" s="55" t="s">
        <v>57</v>
      </c>
      <c r="D48" s="55">
        <v>0.54</v>
      </c>
      <c r="E48" s="55">
        <v>89</v>
      </c>
      <c r="F48" s="55">
        <v>364.5</v>
      </c>
      <c r="G48" s="55">
        <v>16.541</v>
      </c>
      <c r="H48" s="55">
        <v>1399</v>
      </c>
      <c r="I48" s="11">
        <v>-28.234000000000002</v>
      </c>
      <c r="L48" s="11">
        <v>1.0864499999999999E-2</v>
      </c>
      <c r="M48" s="64">
        <f t="shared" si="10"/>
        <v>6.487114936112981</v>
      </c>
      <c r="N48" s="64">
        <f t="shared" si="11"/>
        <v>6.487114936112981</v>
      </c>
      <c r="O48" s="64">
        <f t="shared" si="2"/>
        <v>-17.102375000000006</v>
      </c>
      <c r="P48" s="55">
        <v>69078</v>
      </c>
      <c r="Q48" s="55">
        <v>4956</v>
      </c>
      <c r="R48" s="55">
        <v>954797</v>
      </c>
      <c r="S48" s="64">
        <f t="shared" si="3"/>
        <v>0.22168157800618429</v>
      </c>
      <c r="T48" s="64">
        <f t="shared" si="4"/>
        <v>0.4105214407521931</v>
      </c>
      <c r="U48" s="33"/>
    </row>
    <row r="49" spans="1:21" x14ac:dyDescent="0.2">
      <c r="A49" s="55">
        <v>47</v>
      </c>
      <c r="B49" s="55" t="s">
        <v>205</v>
      </c>
      <c r="C49" s="55" t="s">
        <v>58</v>
      </c>
      <c r="D49" s="55">
        <v>0.6</v>
      </c>
      <c r="E49" s="55">
        <v>89</v>
      </c>
      <c r="F49" s="55">
        <v>365.3</v>
      </c>
      <c r="G49" s="55">
        <v>13.688000000000001</v>
      </c>
      <c r="H49" s="55">
        <v>1170</v>
      </c>
      <c r="I49" s="11">
        <v>-24.806999999999999</v>
      </c>
      <c r="L49" s="11">
        <v>1.0902800000000001E-2</v>
      </c>
      <c r="M49" s="64">
        <f t="shared" si="10"/>
        <v>10.035226354222715</v>
      </c>
      <c r="N49" s="64">
        <f t="shared" si="11"/>
        <v>10.035226354222715</v>
      </c>
      <c r="O49" s="64">
        <f t="shared" si="2"/>
        <v>-13.675375000000003</v>
      </c>
      <c r="P49" s="55">
        <v>58152</v>
      </c>
      <c r="Q49" s="55">
        <v>4953</v>
      </c>
      <c r="R49" s="55">
        <v>803875</v>
      </c>
      <c r="S49" s="64">
        <f t="shared" si="3"/>
        <v>0.18744562114946839</v>
      </c>
      <c r="T49" s="64">
        <f t="shared" si="4"/>
        <v>0.31240936858244733</v>
      </c>
      <c r="U49" s="33"/>
    </row>
    <row r="50" spans="1:21" x14ac:dyDescent="0.2">
      <c r="A50" s="55">
        <v>48</v>
      </c>
      <c r="B50" s="55" t="s">
        <v>207</v>
      </c>
      <c r="C50" s="55" t="s">
        <v>59</v>
      </c>
      <c r="D50" s="55">
        <v>0.54</v>
      </c>
      <c r="E50" s="55">
        <v>89</v>
      </c>
      <c r="F50" s="55">
        <v>364.3</v>
      </c>
      <c r="G50" s="55">
        <v>16.725000000000001</v>
      </c>
      <c r="H50" s="55">
        <v>1414</v>
      </c>
      <c r="I50" s="11">
        <v>-24.957000000000001</v>
      </c>
      <c r="J50" s="86"/>
      <c r="K50" s="86"/>
      <c r="L50" s="11">
        <v>1.09012E-2</v>
      </c>
      <c r="M50" s="64">
        <f t="shared" si="10"/>
        <v>9.887002378531573</v>
      </c>
      <c r="N50" s="64">
        <f t="shared" si="11"/>
        <v>9.887002378531573</v>
      </c>
      <c r="O50" s="64">
        <f t="shared" si="2"/>
        <v>-13.825375000000005</v>
      </c>
      <c r="P50" s="55">
        <v>69588</v>
      </c>
      <c r="Q50" s="55">
        <v>4960</v>
      </c>
      <c r="R50" s="55">
        <v>960914</v>
      </c>
      <c r="S50" s="64">
        <f t="shared" si="3"/>
        <v>0.22306919113145782</v>
      </c>
      <c r="T50" s="64">
        <f t="shared" si="4"/>
        <v>0.4130910946878848</v>
      </c>
      <c r="U50" s="33"/>
    </row>
    <row r="51" spans="1:21" x14ac:dyDescent="0.2">
      <c r="A51" s="55">
        <v>49</v>
      </c>
      <c r="B51" s="55" t="s">
        <v>209</v>
      </c>
      <c r="C51" s="55" t="s">
        <v>60</v>
      </c>
      <c r="D51" s="55">
        <v>0.57999999999999996</v>
      </c>
      <c r="E51" s="55">
        <v>89</v>
      </c>
      <c r="F51" s="55">
        <v>364.9</v>
      </c>
      <c r="G51" s="55">
        <v>15.263</v>
      </c>
      <c r="H51" s="55">
        <v>1299</v>
      </c>
      <c r="I51" s="11">
        <v>-28.632000000000001</v>
      </c>
      <c r="J51" s="86"/>
      <c r="K51" s="86"/>
      <c r="L51" s="11">
        <v>1.0860099999999999E-2</v>
      </c>
      <c r="M51" s="64">
        <f t="shared" si="10"/>
        <v>6.0794990029620077</v>
      </c>
      <c r="N51" s="64">
        <f t="shared" si="11"/>
        <v>6.0794990029620077</v>
      </c>
      <c r="O51" s="64">
        <f t="shared" si="2"/>
        <v>-17.500375000000005</v>
      </c>
      <c r="P51" s="55">
        <v>64519</v>
      </c>
      <c r="Q51" s="55">
        <v>4959</v>
      </c>
      <c r="R51" s="55">
        <v>890218</v>
      </c>
      <c r="S51" s="64">
        <f t="shared" si="3"/>
        <v>0.2070321308888001</v>
      </c>
      <c r="T51" s="64">
        <f t="shared" si="4"/>
        <v>0.35695194980827605</v>
      </c>
      <c r="U51" s="33"/>
    </row>
    <row r="52" spans="1:21" s="33" customFormat="1" x14ac:dyDescent="0.2">
      <c r="A52" s="67">
        <v>50</v>
      </c>
      <c r="B52" s="68" t="s">
        <v>211</v>
      </c>
      <c r="C52" s="67" t="s">
        <v>61</v>
      </c>
      <c r="D52" s="65">
        <v>0.57999999999999996</v>
      </c>
      <c r="E52" s="67">
        <v>89</v>
      </c>
      <c r="F52" s="67">
        <v>364.9</v>
      </c>
      <c r="G52" s="67">
        <v>14.423</v>
      </c>
      <c r="H52" s="67">
        <v>1232</v>
      </c>
      <c r="I52" s="65">
        <v>-28.734999999999999</v>
      </c>
      <c r="J52" s="65"/>
      <c r="K52" s="65"/>
      <c r="L52" s="65">
        <v>1.0858899999999999E-2</v>
      </c>
      <c r="M52" s="64">
        <f t="shared" si="10"/>
        <v>5.9683310211935403</v>
      </c>
      <c r="N52" s="64">
        <f t="shared" si="11"/>
        <v>5.9683310211935403</v>
      </c>
      <c r="O52" s="64">
        <f t="shared" si="2"/>
        <v>-17.603375000000003</v>
      </c>
      <c r="P52" s="55">
        <v>61362</v>
      </c>
      <c r="Q52" s="55">
        <v>4958</v>
      </c>
      <c r="R52" s="55">
        <v>846120</v>
      </c>
      <c r="S52" s="64">
        <f t="shared" si="3"/>
        <v>0.19702870378428614</v>
      </c>
      <c r="T52" s="64">
        <f t="shared" si="4"/>
        <v>0.33970466169704511</v>
      </c>
    </row>
    <row r="53" spans="1:21" s="33" customFormat="1" x14ac:dyDescent="0.2">
      <c r="A53" s="67">
        <v>51</v>
      </c>
      <c r="B53" s="68" t="s">
        <v>213</v>
      </c>
      <c r="C53" s="67" t="s">
        <v>62</v>
      </c>
      <c r="D53" s="65">
        <v>0.56999999999999995</v>
      </c>
      <c r="E53" s="67">
        <v>89</v>
      </c>
      <c r="F53" s="67">
        <v>364.3</v>
      </c>
      <c r="G53" s="67">
        <v>19.007000000000001</v>
      </c>
      <c r="H53" s="67">
        <v>1585</v>
      </c>
      <c r="I53" s="65">
        <v>-27.408000000000001</v>
      </c>
      <c r="J53" s="65"/>
      <c r="K53" s="65"/>
      <c r="L53" s="65">
        <v>1.0873799999999999E-2</v>
      </c>
      <c r="M53" s="64">
        <f t="shared" si="10"/>
        <v>7.3486667948183815</v>
      </c>
      <c r="N53" s="64">
        <f t="shared" si="11"/>
        <v>7.3486667948183815</v>
      </c>
      <c r="O53" s="64">
        <f t="shared" si="2"/>
        <v>-16.276375000000005</v>
      </c>
      <c r="P53" s="55">
        <v>78536</v>
      </c>
      <c r="Q53" s="55">
        <v>4960</v>
      </c>
      <c r="R53" s="55">
        <v>1088847</v>
      </c>
      <c r="S53" s="64">
        <f t="shared" si="3"/>
        <v>0.25209019978858027</v>
      </c>
      <c r="T53" s="64">
        <f t="shared" si="4"/>
        <v>0.44226350840101808</v>
      </c>
    </row>
    <row r="54" spans="1:21" x14ac:dyDescent="0.2">
      <c r="A54" s="67">
        <v>52</v>
      </c>
      <c r="B54" s="68" t="s">
        <v>215</v>
      </c>
      <c r="C54" s="67" t="s">
        <v>63</v>
      </c>
      <c r="D54" s="65">
        <v>0.59</v>
      </c>
      <c r="E54" s="67">
        <v>89</v>
      </c>
      <c r="F54" s="67">
        <v>364.3</v>
      </c>
      <c r="G54" s="67">
        <v>18.635999999999999</v>
      </c>
      <c r="H54" s="67">
        <v>1555</v>
      </c>
      <c r="I54" s="65">
        <v>-27.309000000000001</v>
      </c>
      <c r="J54" s="65"/>
      <c r="K54" s="65"/>
      <c r="L54" s="65">
        <v>1.08749E-2</v>
      </c>
      <c r="M54" s="64">
        <f t="shared" si="10"/>
        <v>7.4505707781062913</v>
      </c>
      <c r="N54" s="64">
        <f t="shared" si="11"/>
        <v>7.4505707781062913</v>
      </c>
      <c r="O54" s="64">
        <f t="shared" si="2"/>
        <v>-16.177375000000005</v>
      </c>
      <c r="P54" s="55">
        <v>77102</v>
      </c>
      <c r="Q54" s="55">
        <v>4958</v>
      </c>
      <c r="R54" s="55">
        <v>1069450</v>
      </c>
      <c r="S54" s="64">
        <f t="shared" si="3"/>
        <v>0.24769008015625552</v>
      </c>
      <c r="T54" s="64">
        <f t="shared" si="4"/>
        <v>0.41981369518009409</v>
      </c>
      <c r="U54" s="33"/>
    </row>
    <row r="55" spans="1:21" x14ac:dyDescent="0.2">
      <c r="A55" s="56">
        <v>53</v>
      </c>
      <c r="B55" s="56" t="s">
        <v>17</v>
      </c>
      <c r="C55" s="56" t="s">
        <v>64</v>
      </c>
      <c r="D55" s="56">
        <v>0.47660000000000002</v>
      </c>
      <c r="E55" s="56">
        <v>89</v>
      </c>
      <c r="F55" s="56">
        <v>359.3</v>
      </c>
      <c r="G55" s="56">
        <v>14.891</v>
      </c>
      <c r="H55" s="56">
        <v>1235</v>
      </c>
      <c r="I55" s="44">
        <v>-29.565000000000001</v>
      </c>
      <c r="J55" s="44">
        <f>I55</f>
        <v>-29.565000000000001</v>
      </c>
      <c r="K55" s="44"/>
      <c r="L55" s="44">
        <v>1.08497E-2</v>
      </c>
      <c r="M55" s="57">
        <f t="shared" si="10"/>
        <v>5.1160431609689194</v>
      </c>
      <c r="N55" s="57">
        <f t="shared" si="11"/>
        <v>5.1160431609689194</v>
      </c>
      <c r="O55" s="57">
        <f t="shared" si="2"/>
        <v>-18.433375000000005</v>
      </c>
      <c r="P55" s="56">
        <v>61294</v>
      </c>
      <c r="Q55" s="56">
        <v>4947</v>
      </c>
      <c r="R55" s="56">
        <v>877989</v>
      </c>
      <c r="S55" s="57">
        <f t="shared" si="3"/>
        <v>0.20425803886510058</v>
      </c>
      <c r="T55" s="57">
        <f t="shared" si="4"/>
        <v>0.42857330857133985</v>
      </c>
      <c r="U55" s="33"/>
    </row>
    <row r="56" spans="1:21" x14ac:dyDescent="0.2">
      <c r="A56" s="58">
        <v>54</v>
      </c>
      <c r="B56" s="58" t="s">
        <v>17</v>
      </c>
      <c r="C56" s="58" t="s">
        <v>14</v>
      </c>
      <c r="D56" s="58">
        <v>0.62290000000000001</v>
      </c>
      <c r="E56" s="58">
        <v>89</v>
      </c>
      <c r="F56" s="58">
        <v>359.9</v>
      </c>
      <c r="G56" s="58">
        <v>20.004999999999999</v>
      </c>
      <c r="H56" s="58">
        <v>1619</v>
      </c>
      <c r="I56" s="43">
        <v>-29.172999999999998</v>
      </c>
      <c r="J56" s="43">
        <f>I56</f>
        <v>-29.172999999999998</v>
      </c>
      <c r="K56" s="43"/>
      <c r="L56" s="43">
        <v>1.0854000000000001E-2</v>
      </c>
      <c r="M56" s="59">
        <f t="shared" si="10"/>
        <v>5.514395095639113</v>
      </c>
      <c r="N56" s="59">
        <f t="shared" si="11"/>
        <v>5.514395095639113</v>
      </c>
      <c r="O56" s="59">
        <f t="shared" si="2"/>
        <v>-18.041375000000002</v>
      </c>
      <c r="P56" s="58">
        <v>79522</v>
      </c>
      <c r="Q56" s="58">
        <v>4948</v>
      </c>
      <c r="R56" s="58">
        <v>1147817</v>
      </c>
      <c r="S56" s="59">
        <f t="shared" si="3"/>
        <v>0.26546727122840041</v>
      </c>
      <c r="T56" s="59">
        <f t="shared" si="4"/>
        <v>0.42617959741274747</v>
      </c>
      <c r="U56" s="33"/>
    </row>
    <row r="57" spans="1:21" x14ac:dyDescent="0.2">
      <c r="A57" s="56">
        <v>55</v>
      </c>
      <c r="B57" s="56" t="s">
        <v>17</v>
      </c>
      <c r="C57" s="56" t="s">
        <v>15</v>
      </c>
      <c r="D57" s="56">
        <v>0.56040000000000001</v>
      </c>
      <c r="E57" s="56">
        <v>89</v>
      </c>
      <c r="F57" s="56">
        <v>359.7</v>
      </c>
      <c r="G57" s="56">
        <v>17.8</v>
      </c>
      <c r="H57" s="56">
        <v>1453</v>
      </c>
      <c r="I57" s="44">
        <v>-29.106999999999999</v>
      </c>
      <c r="J57" s="44">
        <f>I57</f>
        <v>-29.106999999999999</v>
      </c>
      <c r="K57" s="44"/>
      <c r="L57" s="44">
        <v>1.08548E-2</v>
      </c>
      <c r="M57" s="57">
        <f t="shared" si="10"/>
        <v>5.5885070834846839</v>
      </c>
      <c r="N57" s="57">
        <f t="shared" si="11"/>
        <v>5.5885070834846839</v>
      </c>
      <c r="O57" s="57">
        <f t="shared" si="2"/>
        <v>-17.975375000000003</v>
      </c>
      <c r="P57" s="56">
        <v>71853</v>
      </c>
      <c r="Q57" s="56">
        <v>4946</v>
      </c>
      <c r="R57" s="56">
        <v>1036065</v>
      </c>
      <c r="S57" s="57">
        <f t="shared" si="3"/>
        <v>0.24011684749526865</v>
      </c>
      <c r="T57" s="57">
        <f t="shared" si="4"/>
        <v>0.42847403193302758</v>
      </c>
      <c r="U57" s="33"/>
    </row>
    <row r="58" spans="1:21" x14ac:dyDescent="0.2">
      <c r="A58" s="58">
        <v>56</v>
      </c>
      <c r="B58" s="58" t="s">
        <v>17</v>
      </c>
      <c r="C58" s="58" t="s">
        <v>16</v>
      </c>
      <c r="D58" s="58">
        <v>0.41710000000000003</v>
      </c>
      <c r="E58" s="58">
        <v>89</v>
      </c>
      <c r="F58" s="58">
        <v>358.9</v>
      </c>
      <c r="G58" s="58">
        <v>12.769</v>
      </c>
      <c r="H58" s="58">
        <v>1062</v>
      </c>
      <c r="I58" s="43">
        <v>-28.983000000000001</v>
      </c>
      <c r="J58" s="43">
        <f>I58</f>
        <v>-28.983000000000001</v>
      </c>
      <c r="K58" s="43"/>
      <c r="L58" s="43">
        <v>1.08562E-2</v>
      </c>
      <c r="M58" s="59">
        <f t="shared" si="10"/>
        <v>5.7182030622144886</v>
      </c>
      <c r="N58" s="59">
        <f t="shared" si="11"/>
        <v>5.7182030622144886</v>
      </c>
      <c r="O58" s="59">
        <f t="shared" si="2"/>
        <v>-17.851375000000004</v>
      </c>
      <c r="P58" s="58">
        <v>53202</v>
      </c>
      <c r="Q58" s="58">
        <v>4944</v>
      </c>
      <c r="R58" s="58">
        <v>760918</v>
      </c>
      <c r="S58" s="59">
        <f t="shared" si="3"/>
        <v>0.17770102461156179</v>
      </c>
      <c r="T58" s="59">
        <f t="shared" si="4"/>
        <v>0.42603937811450915</v>
      </c>
      <c r="U58" s="33"/>
    </row>
    <row r="59" spans="1:21" x14ac:dyDescent="0.2">
      <c r="A59" s="67">
        <v>57</v>
      </c>
      <c r="B59" s="68" t="s">
        <v>221</v>
      </c>
      <c r="C59" s="67" t="s">
        <v>18</v>
      </c>
      <c r="D59" s="65">
        <v>0.61</v>
      </c>
      <c r="E59" s="67">
        <v>89</v>
      </c>
      <c r="F59" s="67">
        <v>364.3</v>
      </c>
      <c r="G59" s="67">
        <v>16.295999999999999</v>
      </c>
      <c r="H59" s="67">
        <v>1377</v>
      </c>
      <c r="I59" s="65">
        <v>-26.105</v>
      </c>
      <c r="J59" s="65"/>
      <c r="K59" s="65"/>
      <c r="L59" s="65">
        <v>1.08883E-2</v>
      </c>
      <c r="M59" s="64">
        <f t="shared" si="10"/>
        <v>8.6919465745205482</v>
      </c>
      <c r="N59" s="64">
        <f t="shared" si="11"/>
        <v>8.6919465745205482</v>
      </c>
      <c r="O59" s="64">
        <f t="shared" si="2"/>
        <v>-14.973375000000004</v>
      </c>
      <c r="P59" s="55">
        <v>68947</v>
      </c>
      <c r="Q59" s="55">
        <v>4954</v>
      </c>
      <c r="R59" s="55">
        <v>952893</v>
      </c>
      <c r="S59" s="64">
        <f t="shared" si="3"/>
        <v>0.22124966442264321</v>
      </c>
      <c r="T59" s="64">
        <f t="shared" si="4"/>
        <v>0.36270436790597249</v>
      </c>
      <c r="U59" s="33"/>
    </row>
    <row r="60" spans="1:21" x14ac:dyDescent="0.2">
      <c r="A60" s="67">
        <v>58</v>
      </c>
      <c r="B60" s="68" t="s">
        <v>223</v>
      </c>
      <c r="C60" s="67" t="s">
        <v>19</v>
      </c>
      <c r="D60" s="65">
        <v>0.48</v>
      </c>
      <c r="E60" s="67">
        <v>89</v>
      </c>
      <c r="F60" s="67">
        <v>365.8</v>
      </c>
      <c r="G60" s="67">
        <v>14.82</v>
      </c>
      <c r="H60" s="67">
        <v>1262</v>
      </c>
      <c r="I60" s="65">
        <v>-26.48</v>
      </c>
      <c r="J60" s="65"/>
      <c r="K60" s="65"/>
      <c r="L60" s="65">
        <v>1.08842E-2</v>
      </c>
      <c r="M60" s="64">
        <f t="shared" si="10"/>
        <v>8.3121226368116918</v>
      </c>
      <c r="N60" s="64">
        <f t="shared" si="11"/>
        <v>8.3121226368116918</v>
      </c>
      <c r="O60" s="64">
        <f t="shared" si="2"/>
        <v>-15.348375000000004</v>
      </c>
      <c r="P60" s="55">
        <v>63341</v>
      </c>
      <c r="Q60" s="55">
        <v>4950</v>
      </c>
      <c r="R60" s="55">
        <v>872375</v>
      </c>
      <c r="S60" s="64">
        <f t="shared" si="3"/>
        <v>0.20298452896068903</v>
      </c>
      <c r="T60" s="64">
        <f t="shared" si="4"/>
        <v>0.42288443533476883</v>
      </c>
      <c r="U60" s="33"/>
    </row>
    <row r="61" spans="1:21" x14ac:dyDescent="0.2">
      <c r="A61" s="67">
        <v>59</v>
      </c>
      <c r="B61" s="68" t="s">
        <v>225</v>
      </c>
      <c r="C61" s="67" t="s">
        <v>20</v>
      </c>
      <c r="D61" s="65">
        <v>0.47</v>
      </c>
      <c r="E61" s="67">
        <v>89</v>
      </c>
      <c r="F61" s="67">
        <v>365.8</v>
      </c>
      <c r="G61" s="67">
        <v>13.798999999999999</v>
      </c>
      <c r="H61" s="67">
        <v>1181</v>
      </c>
      <c r="I61" s="65">
        <v>-28.725000000000001</v>
      </c>
      <c r="J61" s="65"/>
      <c r="K61" s="65"/>
      <c r="L61" s="65">
        <v>1.08591E-2</v>
      </c>
      <c r="M61" s="64">
        <f t="shared" si="10"/>
        <v>5.9868590181550996</v>
      </c>
      <c r="N61" s="64">
        <f t="shared" si="11"/>
        <v>5.9868590181550996</v>
      </c>
      <c r="O61" s="64">
        <f t="shared" si="2"/>
        <v>-17.593375000000005</v>
      </c>
      <c r="P61" s="55">
        <v>59251</v>
      </c>
      <c r="Q61" s="55">
        <v>4958</v>
      </c>
      <c r="R61" s="55">
        <v>815690</v>
      </c>
      <c r="S61" s="64">
        <f t="shared" si="3"/>
        <v>0.19012579919019207</v>
      </c>
      <c r="T61" s="64">
        <f t="shared" si="4"/>
        <v>0.40452297700040868</v>
      </c>
      <c r="U61" s="33"/>
    </row>
    <row r="62" spans="1:21" x14ac:dyDescent="0.2">
      <c r="A62" s="67">
        <v>60</v>
      </c>
      <c r="B62" s="68" t="s">
        <v>227</v>
      </c>
      <c r="C62" s="67" t="s">
        <v>21</v>
      </c>
      <c r="D62" s="65">
        <v>0.52</v>
      </c>
      <c r="E62" s="67">
        <v>89</v>
      </c>
      <c r="F62" s="67">
        <v>364.9</v>
      </c>
      <c r="G62" s="67">
        <v>19.204000000000001</v>
      </c>
      <c r="H62" s="67">
        <v>1597</v>
      </c>
      <c r="I62" s="65">
        <v>-28.423999999999999</v>
      </c>
      <c r="J62" s="65"/>
      <c r="K62" s="65"/>
      <c r="L62" s="65">
        <v>1.0862399999999999E-2</v>
      </c>
      <c r="M62" s="64">
        <f t="shared" si="10"/>
        <v>6.292570968018163</v>
      </c>
      <c r="N62" s="64">
        <f t="shared" si="11"/>
        <v>6.292570968018163</v>
      </c>
      <c r="O62" s="64">
        <f t="shared" si="2"/>
        <v>-17.292375000000003</v>
      </c>
      <c r="P62" s="55">
        <v>79452</v>
      </c>
      <c r="Q62" s="55">
        <v>4963</v>
      </c>
      <c r="R62" s="55">
        <v>1101223</v>
      </c>
      <c r="S62" s="64">
        <f t="shared" si="3"/>
        <v>0.25489763808159732</v>
      </c>
      <c r="T62" s="64">
        <f t="shared" si="4"/>
        <v>0.49018776554153332</v>
      </c>
      <c r="U62" s="33"/>
    </row>
    <row r="63" spans="1:21" x14ac:dyDescent="0.2">
      <c r="A63" s="67">
        <v>61</v>
      </c>
      <c r="B63" s="68" t="s">
        <v>229</v>
      </c>
      <c r="C63" s="67" t="s">
        <v>22</v>
      </c>
      <c r="D63" s="65">
        <v>0.45</v>
      </c>
      <c r="E63" s="67">
        <v>89</v>
      </c>
      <c r="F63" s="67">
        <v>365.1</v>
      </c>
      <c r="G63" s="67">
        <v>12.488</v>
      </c>
      <c r="H63" s="67">
        <v>1078</v>
      </c>
      <c r="I63" s="65">
        <v>-29.28</v>
      </c>
      <c r="J63" s="65"/>
      <c r="K63" s="65"/>
      <c r="L63" s="65">
        <v>1.0852799999999999E-2</v>
      </c>
      <c r="M63" s="64">
        <f t="shared" si="10"/>
        <v>5.4032271138706456</v>
      </c>
      <c r="N63" s="64">
        <f t="shared" si="11"/>
        <v>5.4032271138706456</v>
      </c>
      <c r="O63" s="64">
        <f t="shared" si="2"/>
        <v>-18.148375000000005</v>
      </c>
      <c r="P63" s="55">
        <v>54321</v>
      </c>
      <c r="Q63" s="55">
        <v>4955</v>
      </c>
      <c r="R63" s="55">
        <v>746117</v>
      </c>
      <c r="S63" s="64">
        <f t="shared" si="3"/>
        <v>0.17434348629749058</v>
      </c>
      <c r="T63" s="64">
        <f t="shared" si="4"/>
        <v>0.38742996954997905</v>
      </c>
      <c r="U63" s="33"/>
    </row>
    <row r="64" spans="1:21" x14ac:dyDescent="0.2">
      <c r="A64" s="67">
        <v>62</v>
      </c>
      <c r="B64" s="68" t="s">
        <v>231</v>
      </c>
      <c r="C64" s="67" t="s">
        <v>92</v>
      </c>
      <c r="D64" s="65">
        <v>0.56999999999999995</v>
      </c>
      <c r="E64" s="67">
        <v>89</v>
      </c>
      <c r="F64" s="67">
        <v>365.3</v>
      </c>
      <c r="G64" s="67">
        <v>12.456</v>
      </c>
      <c r="H64" s="67">
        <v>1071</v>
      </c>
      <c r="I64" s="65">
        <v>-29.079000000000001</v>
      </c>
      <c r="J64" s="65"/>
      <c r="K64" s="65"/>
      <c r="L64" s="65">
        <v>1.0855099999999999E-2</v>
      </c>
      <c r="M64" s="64">
        <f t="shared" si="10"/>
        <v>5.6162990789268008</v>
      </c>
      <c r="N64" s="64">
        <f t="shared" si="11"/>
        <v>5.6162990789268008</v>
      </c>
      <c r="O64" s="64">
        <f t="shared" si="2"/>
        <v>-17.947375000000005</v>
      </c>
      <c r="P64" s="55">
        <v>54194</v>
      </c>
      <c r="Q64" s="55">
        <v>4957</v>
      </c>
      <c r="R64" s="55">
        <v>746179</v>
      </c>
      <c r="S64" s="64">
        <f t="shared" si="3"/>
        <v>0.17435755071040002</v>
      </c>
      <c r="T64" s="64">
        <f t="shared" si="4"/>
        <v>0.30589043984280706</v>
      </c>
      <c r="U64" s="33"/>
    </row>
    <row r="65" spans="1:21" x14ac:dyDescent="0.2">
      <c r="A65" s="55">
        <v>63</v>
      </c>
      <c r="B65" s="55" t="s">
        <v>233</v>
      </c>
      <c r="C65" s="55" t="s">
        <v>93</v>
      </c>
      <c r="D65" s="55">
        <v>0.48</v>
      </c>
      <c r="E65" s="55">
        <v>89</v>
      </c>
      <c r="F65" s="55">
        <v>365.1</v>
      </c>
      <c r="G65" s="55">
        <v>12.852</v>
      </c>
      <c r="H65" s="55">
        <v>1105</v>
      </c>
      <c r="I65" s="11">
        <v>-25.834</v>
      </c>
      <c r="L65" s="11">
        <v>1.0891400000000001E-2</v>
      </c>
      <c r="M65" s="64">
        <f t="shared" si="10"/>
        <v>8.9791305274224964</v>
      </c>
      <c r="N65" s="64">
        <f t="shared" si="11"/>
        <v>8.9791305274224964</v>
      </c>
      <c r="O65" s="64">
        <f t="shared" si="2"/>
        <v>-14.702375000000004</v>
      </c>
      <c r="P65" s="55">
        <v>55844</v>
      </c>
      <c r="Q65" s="55">
        <v>4955</v>
      </c>
      <c r="R65" s="55">
        <v>768361</v>
      </c>
      <c r="S65" s="64">
        <f t="shared" si="3"/>
        <v>0.17938943469680141</v>
      </c>
      <c r="T65" s="64">
        <f t="shared" si="4"/>
        <v>0.37372798895166959</v>
      </c>
      <c r="U65" s="33"/>
    </row>
    <row r="66" spans="1:21" x14ac:dyDescent="0.2">
      <c r="A66" s="55">
        <v>64</v>
      </c>
      <c r="B66" s="55" t="s">
        <v>235</v>
      </c>
      <c r="C66" s="55" t="s">
        <v>94</v>
      </c>
      <c r="D66" s="55">
        <v>0.51</v>
      </c>
      <c r="E66" s="55">
        <v>89</v>
      </c>
      <c r="F66" s="55">
        <v>365.1</v>
      </c>
      <c r="G66" s="55">
        <v>11.996</v>
      </c>
      <c r="H66" s="55">
        <v>1039</v>
      </c>
      <c r="I66" s="11">
        <v>-25.811</v>
      </c>
      <c r="L66" s="11">
        <v>1.08916E-2</v>
      </c>
      <c r="M66" s="64">
        <f t="shared" si="10"/>
        <v>8.9976585243838336</v>
      </c>
      <c r="N66" s="64">
        <f t="shared" si="11"/>
        <v>8.9976585243838336</v>
      </c>
      <c r="O66" s="64">
        <f t="shared" si="2"/>
        <v>-14.679375000000004</v>
      </c>
      <c r="P66" s="55">
        <v>52747</v>
      </c>
      <c r="Q66" s="55">
        <v>4959</v>
      </c>
      <c r="R66" s="55">
        <v>723309</v>
      </c>
      <c r="S66" s="64">
        <f t="shared" si="3"/>
        <v>0.16916959710977789</v>
      </c>
      <c r="T66" s="64">
        <f t="shared" si="4"/>
        <v>0.33170509237211349</v>
      </c>
      <c r="U66" s="33"/>
    </row>
    <row r="67" spans="1:21" x14ac:dyDescent="0.2">
      <c r="A67" s="55">
        <v>65</v>
      </c>
      <c r="B67" s="55" t="s">
        <v>237</v>
      </c>
      <c r="C67" s="55" t="s">
        <v>95</v>
      </c>
      <c r="D67" s="55">
        <v>0.54</v>
      </c>
      <c r="E67" s="55">
        <v>89</v>
      </c>
      <c r="F67" s="55">
        <v>366</v>
      </c>
      <c r="G67" s="55">
        <v>11.89</v>
      </c>
      <c r="H67" s="55">
        <v>1027</v>
      </c>
      <c r="I67" s="11">
        <v>-29.292000000000002</v>
      </c>
      <c r="L67" s="11">
        <v>1.08527E-2</v>
      </c>
      <c r="M67" s="64">
        <f t="shared" si="10"/>
        <v>5.3939631153898659</v>
      </c>
      <c r="N67" s="64">
        <f t="shared" si="11"/>
        <v>5.3939631153898659</v>
      </c>
      <c r="O67" s="64">
        <f t="shared" si="2"/>
        <v>-18.160375000000005</v>
      </c>
      <c r="P67" s="55">
        <v>52235</v>
      </c>
      <c r="Q67" s="55">
        <v>4961</v>
      </c>
      <c r="R67" s="55">
        <v>716786</v>
      </c>
      <c r="S67" s="64">
        <f t="shared" si="3"/>
        <v>0.16768988476448457</v>
      </c>
      <c r="T67" s="64">
        <f t="shared" si="4"/>
        <v>0.31053682363793439</v>
      </c>
      <c r="U67" s="33"/>
    </row>
    <row r="68" spans="1:21" x14ac:dyDescent="0.2">
      <c r="A68" s="55">
        <v>66</v>
      </c>
      <c r="B68" s="55" t="s">
        <v>239</v>
      </c>
      <c r="C68" s="55" t="s">
        <v>96</v>
      </c>
      <c r="D68" s="55">
        <v>0.53</v>
      </c>
      <c r="E68" s="55">
        <v>89</v>
      </c>
      <c r="F68" s="55">
        <v>365.3</v>
      </c>
      <c r="G68" s="55">
        <v>14.378</v>
      </c>
      <c r="H68" s="55">
        <v>1225</v>
      </c>
      <c r="I68" s="11">
        <v>-29.187000000000001</v>
      </c>
      <c r="L68" s="11">
        <v>1.08539E-2</v>
      </c>
      <c r="M68" s="64">
        <f t="shared" si="10"/>
        <v>5.5051310971583334</v>
      </c>
      <c r="N68" s="64">
        <f t="shared" si="11"/>
        <v>5.5051310971583334</v>
      </c>
      <c r="O68" s="64">
        <f t="shared" si="2"/>
        <v>-18.055375000000005</v>
      </c>
      <c r="P68" s="55">
        <v>61941</v>
      </c>
      <c r="Q68" s="55">
        <v>4953</v>
      </c>
      <c r="R68" s="55">
        <v>853417</v>
      </c>
      <c r="S68" s="64">
        <f t="shared" si="3"/>
        <v>0.19868399444557777</v>
      </c>
      <c r="T68" s="64">
        <f t="shared" si="4"/>
        <v>0.37487546121807125</v>
      </c>
      <c r="U68" s="33"/>
    </row>
    <row r="69" spans="1:21" x14ac:dyDescent="0.2">
      <c r="A69" s="55">
        <v>67</v>
      </c>
      <c r="B69" s="55" t="s">
        <v>241</v>
      </c>
      <c r="C69" s="55" t="s">
        <v>97</v>
      </c>
      <c r="D69" s="55">
        <v>0.53</v>
      </c>
      <c r="E69" s="55">
        <v>89</v>
      </c>
      <c r="F69" s="55">
        <v>365.1</v>
      </c>
      <c r="G69" s="55">
        <v>15.487</v>
      </c>
      <c r="H69" s="55">
        <v>1311</v>
      </c>
      <c r="I69" s="11">
        <v>-25.445</v>
      </c>
      <c r="L69" s="11">
        <v>1.0895699999999999E-2</v>
      </c>
      <c r="M69" s="64">
        <f t="shared" si="10"/>
        <v>9.37748246209269</v>
      </c>
      <c r="N69" s="64">
        <f t="shared" si="11"/>
        <v>9.37748246209269</v>
      </c>
      <c r="O69" s="64">
        <f t="shared" ref="O69:O85" si="12">I69+$W$41</f>
        <v>-14.313375000000004</v>
      </c>
      <c r="P69" s="55">
        <v>66094</v>
      </c>
      <c r="Q69" s="55">
        <v>4954</v>
      </c>
      <c r="R69" s="55">
        <v>912872</v>
      </c>
      <c r="S69" s="64">
        <f t="shared" ref="S69:S84" si="13">(R69-$Q$2)/$P$2</f>
        <v>0.21217108588960876</v>
      </c>
      <c r="T69" s="64">
        <f t="shared" ref="T69:T84" si="14">S69/D69</f>
        <v>0.40032280356529953</v>
      </c>
      <c r="U69" s="33"/>
    </row>
    <row r="70" spans="1:21" x14ac:dyDescent="0.2">
      <c r="A70" s="55">
        <v>68</v>
      </c>
      <c r="B70" s="55" t="s">
        <v>243</v>
      </c>
      <c r="C70" s="55" t="s">
        <v>98</v>
      </c>
      <c r="D70" s="55">
        <v>0.59</v>
      </c>
      <c r="E70" s="55">
        <v>89</v>
      </c>
      <c r="F70" s="55">
        <v>365.5</v>
      </c>
      <c r="G70" s="55">
        <v>15.962</v>
      </c>
      <c r="H70" s="55">
        <v>1348</v>
      </c>
      <c r="I70" s="11">
        <v>-25.545000000000002</v>
      </c>
      <c r="J70" s="86"/>
      <c r="K70" s="86"/>
      <c r="L70" s="11">
        <v>1.0894600000000001E-2</v>
      </c>
      <c r="M70" s="64">
        <f t="shared" si="10"/>
        <v>9.2755784788050022</v>
      </c>
      <c r="N70" s="64">
        <f t="shared" si="11"/>
        <v>9.2755784788050022</v>
      </c>
      <c r="O70" s="64">
        <f t="shared" si="12"/>
        <v>-14.413375000000006</v>
      </c>
      <c r="P70" s="55">
        <v>68056</v>
      </c>
      <c r="Q70" s="55">
        <v>4957</v>
      </c>
      <c r="R70" s="55">
        <v>939624</v>
      </c>
      <c r="S70" s="64">
        <f t="shared" si="13"/>
        <v>0.21823965321465655</v>
      </c>
      <c r="T70" s="64">
        <f t="shared" si="14"/>
        <v>0.36989771731297721</v>
      </c>
      <c r="U70" s="33"/>
    </row>
    <row r="71" spans="1:21" x14ac:dyDescent="0.2">
      <c r="A71" s="55">
        <v>69</v>
      </c>
      <c r="B71" s="55" t="s">
        <v>245</v>
      </c>
      <c r="C71" s="55" t="s">
        <v>99</v>
      </c>
      <c r="D71" s="55">
        <v>0.59</v>
      </c>
      <c r="E71" s="55">
        <v>89</v>
      </c>
      <c r="F71" s="55">
        <v>365.5</v>
      </c>
      <c r="G71" s="55">
        <v>12.648999999999999</v>
      </c>
      <c r="H71" s="55">
        <v>1087</v>
      </c>
      <c r="I71" s="11">
        <v>-28.323</v>
      </c>
      <c r="J71" s="86"/>
      <c r="K71" s="86"/>
      <c r="L71" s="11">
        <v>1.08635E-2</v>
      </c>
      <c r="M71" s="64">
        <f t="shared" si="10"/>
        <v>6.3944749513060728</v>
      </c>
      <c r="N71" s="64">
        <f t="shared" si="11"/>
        <v>6.3944749513060728</v>
      </c>
      <c r="O71" s="64">
        <f t="shared" si="12"/>
        <v>-17.191375000000004</v>
      </c>
      <c r="P71" s="55">
        <v>55292</v>
      </c>
      <c r="Q71" s="55">
        <v>4958</v>
      </c>
      <c r="R71" s="55">
        <v>760393</v>
      </c>
      <c r="S71" s="64">
        <f t="shared" si="13"/>
        <v>0.17758193079257067</v>
      </c>
      <c r="T71" s="64">
        <f t="shared" si="14"/>
        <v>0.30098632337723846</v>
      </c>
      <c r="U71" s="33"/>
    </row>
    <row r="72" spans="1:21" x14ac:dyDescent="0.2">
      <c r="A72" s="67">
        <v>70</v>
      </c>
      <c r="B72" s="68" t="s">
        <v>247</v>
      </c>
      <c r="C72" s="67" t="s">
        <v>100</v>
      </c>
      <c r="D72" s="65">
        <v>0.5</v>
      </c>
      <c r="E72" s="67">
        <v>89</v>
      </c>
      <c r="F72" s="67">
        <v>365.5</v>
      </c>
      <c r="G72" s="67">
        <v>12.847</v>
      </c>
      <c r="H72" s="67">
        <v>1102</v>
      </c>
      <c r="I72" s="65">
        <v>-28.640999999999998</v>
      </c>
      <c r="J72" s="65"/>
      <c r="K72" s="65"/>
      <c r="L72" s="65">
        <v>1.086E-2</v>
      </c>
      <c r="M72" s="64">
        <f t="shared" si="10"/>
        <v>6.0702350044812281</v>
      </c>
      <c r="N72" s="64">
        <f t="shared" si="11"/>
        <v>6.0702350044812281</v>
      </c>
      <c r="O72" s="64">
        <f t="shared" si="12"/>
        <v>-17.509375000000002</v>
      </c>
      <c r="P72" s="55">
        <v>56019</v>
      </c>
      <c r="Q72" s="55">
        <v>4959</v>
      </c>
      <c r="R72" s="55">
        <v>772131</v>
      </c>
      <c r="S72" s="64">
        <f t="shared" si="13"/>
        <v>0.18024464173984231</v>
      </c>
      <c r="T72" s="64">
        <f t="shared" si="14"/>
        <v>0.36048928347968462</v>
      </c>
      <c r="U72" s="33"/>
    </row>
    <row r="73" spans="1:21" x14ac:dyDescent="0.2">
      <c r="A73" s="67">
        <v>71</v>
      </c>
      <c r="B73" s="68" t="s">
        <v>249</v>
      </c>
      <c r="C73" s="67" t="s">
        <v>101</v>
      </c>
      <c r="D73" s="65">
        <v>0.6</v>
      </c>
      <c r="E73" s="67">
        <v>89</v>
      </c>
      <c r="F73" s="67">
        <v>365.3</v>
      </c>
      <c r="G73" s="67">
        <v>12.179</v>
      </c>
      <c r="H73" s="67">
        <v>1048</v>
      </c>
      <c r="I73" s="65">
        <v>-26.446999999999999</v>
      </c>
      <c r="J73" s="65"/>
      <c r="K73" s="65"/>
      <c r="L73" s="65">
        <v>1.08845E-2</v>
      </c>
      <c r="M73" s="64">
        <f t="shared" si="10"/>
        <v>8.3399146322538087</v>
      </c>
      <c r="N73" s="64">
        <f t="shared" si="11"/>
        <v>8.3399146322538087</v>
      </c>
      <c r="O73" s="64">
        <f t="shared" si="12"/>
        <v>-15.315375000000003</v>
      </c>
      <c r="P73" s="55">
        <v>53488</v>
      </c>
      <c r="Q73" s="55">
        <v>4952</v>
      </c>
      <c r="R73" s="55">
        <v>733854</v>
      </c>
      <c r="S73" s="64">
        <f t="shared" si="13"/>
        <v>0.17156168153122783</v>
      </c>
      <c r="T73" s="64">
        <f t="shared" si="14"/>
        <v>0.28593613588537975</v>
      </c>
      <c r="U73" s="33"/>
    </row>
    <row r="74" spans="1:21" x14ac:dyDescent="0.2">
      <c r="A74" s="67">
        <v>72</v>
      </c>
      <c r="B74" s="68" t="s">
        <v>251</v>
      </c>
      <c r="C74" s="67" t="s">
        <v>102</v>
      </c>
      <c r="D74" s="65">
        <v>0.49</v>
      </c>
      <c r="E74" s="67">
        <v>89</v>
      </c>
      <c r="F74" s="67">
        <v>365.5</v>
      </c>
      <c r="G74" s="67">
        <v>10.366</v>
      </c>
      <c r="H74" s="67">
        <v>900</v>
      </c>
      <c r="I74" s="65">
        <v>-26.37</v>
      </c>
      <c r="J74" s="65"/>
      <c r="K74" s="65"/>
      <c r="L74" s="65">
        <v>1.08854E-2</v>
      </c>
      <c r="M74" s="64">
        <f t="shared" si="10"/>
        <v>8.4232906185801593</v>
      </c>
      <c r="N74" s="64">
        <f t="shared" si="11"/>
        <v>8.4232906185801593</v>
      </c>
      <c r="O74" s="64">
        <f t="shared" si="12"/>
        <v>-15.238375000000005</v>
      </c>
      <c r="P74" s="55">
        <v>46209</v>
      </c>
      <c r="Q74" s="55">
        <v>4956</v>
      </c>
      <c r="R74" s="55">
        <v>635005</v>
      </c>
      <c r="S74" s="64">
        <f t="shared" si="13"/>
        <v>0.14913824360084321</v>
      </c>
      <c r="T74" s="64">
        <f t="shared" si="14"/>
        <v>0.30436376245070046</v>
      </c>
      <c r="U74" s="33"/>
    </row>
    <row r="75" spans="1:21" x14ac:dyDescent="0.2">
      <c r="A75" s="56">
        <v>73</v>
      </c>
      <c r="B75" s="56" t="s">
        <v>17</v>
      </c>
      <c r="C75" s="56" t="s">
        <v>103</v>
      </c>
      <c r="D75" s="56">
        <v>0.55369999999999997</v>
      </c>
      <c r="E75" s="56">
        <v>89</v>
      </c>
      <c r="F75" s="56">
        <v>358</v>
      </c>
      <c r="G75" s="56">
        <v>17.54</v>
      </c>
      <c r="H75" s="56">
        <v>1437</v>
      </c>
      <c r="I75" s="44">
        <v>-29.003</v>
      </c>
      <c r="J75" s="44">
        <f>I75</f>
        <v>-29.003</v>
      </c>
      <c r="K75" s="44"/>
      <c r="L75" s="44">
        <v>1.08559E-2</v>
      </c>
      <c r="M75" s="57">
        <f t="shared" si="10"/>
        <v>5.6904110667723717</v>
      </c>
      <c r="N75" s="57">
        <f t="shared" si="11"/>
        <v>5.6904110667723717</v>
      </c>
      <c r="O75" s="57">
        <f t="shared" si="12"/>
        <v>-17.871375000000004</v>
      </c>
      <c r="P75" s="56">
        <v>72138</v>
      </c>
      <c r="Q75" s="56">
        <v>4948</v>
      </c>
      <c r="R75" s="56">
        <v>1035014</v>
      </c>
      <c r="S75" s="57">
        <f>(R75-$Q$2)/$P$2</f>
        <v>0.23987843301191691</v>
      </c>
      <c r="T75" s="57">
        <f>S75/D75</f>
        <v>0.43322816148079635</v>
      </c>
      <c r="U75" s="33"/>
    </row>
    <row r="76" spans="1:21" x14ac:dyDescent="0.2">
      <c r="A76" s="58">
        <v>74</v>
      </c>
      <c r="B76" s="58" t="s">
        <v>17</v>
      </c>
      <c r="C76" s="58" t="s">
        <v>104</v>
      </c>
      <c r="D76" s="58">
        <v>0.64159999999999995</v>
      </c>
      <c r="E76" s="58">
        <v>89</v>
      </c>
      <c r="F76" s="58">
        <v>358.4</v>
      </c>
      <c r="G76" s="58">
        <v>20.654</v>
      </c>
      <c r="H76" s="58">
        <v>1663</v>
      </c>
      <c r="I76" s="43">
        <v>-29.164000000000001</v>
      </c>
      <c r="J76" s="43">
        <f>I76</f>
        <v>-29.164000000000001</v>
      </c>
      <c r="K76" s="43"/>
      <c r="L76" s="43">
        <v>1.08541E-2</v>
      </c>
      <c r="M76" s="59">
        <f t="shared" si="10"/>
        <v>5.5236590941198926</v>
      </c>
      <c r="N76" s="59">
        <f t="shared" si="11"/>
        <v>5.5236590941198926</v>
      </c>
      <c r="O76" s="59">
        <f t="shared" si="12"/>
        <v>-18.032375000000005</v>
      </c>
      <c r="P76" s="58">
        <v>83131</v>
      </c>
      <c r="Q76" s="58">
        <v>4951</v>
      </c>
      <c r="R76" s="58">
        <v>1202966</v>
      </c>
      <c r="S76" s="59">
        <f t="shared" si="13"/>
        <v>0.27797756651133482</v>
      </c>
      <c r="T76" s="59">
        <f t="shared" si="14"/>
        <v>0.43325680565981117</v>
      </c>
      <c r="U76" s="33"/>
    </row>
    <row r="77" spans="1:21" x14ac:dyDescent="0.2">
      <c r="A77" s="60">
        <v>75</v>
      </c>
      <c r="B77" s="60" t="s">
        <v>12</v>
      </c>
      <c r="C77" s="60" t="s">
        <v>105</v>
      </c>
      <c r="D77" s="60">
        <v>0.52580000000000005</v>
      </c>
      <c r="E77" s="60">
        <v>89</v>
      </c>
      <c r="F77" s="60">
        <v>358.4</v>
      </c>
      <c r="G77" s="60">
        <v>18.05</v>
      </c>
      <c r="H77" s="60">
        <v>1472</v>
      </c>
      <c r="I77" s="47">
        <v>-34.500999999999998</v>
      </c>
      <c r="J77" s="48"/>
      <c r="K77" s="48">
        <f>I77</f>
        <v>-34.500999999999998</v>
      </c>
      <c r="L77" s="47">
        <v>1.07945E-2</v>
      </c>
      <c r="M77" s="61">
        <f t="shared" si="10"/>
        <v>2.3159996200838862E-3</v>
      </c>
      <c r="N77" s="61">
        <f t="shared" si="11"/>
        <v>2.3159996200838862E-3</v>
      </c>
      <c r="O77" s="61">
        <f t="shared" si="12"/>
        <v>-23.369375000000002</v>
      </c>
      <c r="P77" s="60">
        <v>74026</v>
      </c>
      <c r="Q77" s="60">
        <v>4946</v>
      </c>
      <c r="R77" s="60">
        <v>1066286</v>
      </c>
      <c r="S77" s="61">
        <f t="shared" si="13"/>
        <v>0.24697234140713578</v>
      </c>
      <c r="T77" s="61">
        <f t="shared" si="14"/>
        <v>0.46970776228059291</v>
      </c>
      <c r="U77" s="33"/>
    </row>
    <row r="78" spans="1:21" x14ac:dyDescent="0.2">
      <c r="A78" s="62">
        <v>76</v>
      </c>
      <c r="B78" s="62" t="s">
        <v>12</v>
      </c>
      <c r="C78" s="62" t="s">
        <v>106</v>
      </c>
      <c r="D78" s="62">
        <v>0.62739999999999996</v>
      </c>
      <c r="E78" s="62">
        <v>89</v>
      </c>
      <c r="F78" s="62">
        <v>358</v>
      </c>
      <c r="G78" s="62">
        <v>22.032</v>
      </c>
      <c r="H78" s="62">
        <v>1760</v>
      </c>
      <c r="I78" s="45">
        <v>-34.345999999999997</v>
      </c>
      <c r="J78" s="46"/>
      <c r="K78" s="46">
        <f>I78</f>
        <v>-34.345999999999997</v>
      </c>
      <c r="L78" s="45">
        <v>1.0796200000000001E-2</v>
      </c>
      <c r="M78" s="63">
        <f t="shared" si="10"/>
        <v>0.15980397379200539</v>
      </c>
      <c r="N78" s="63">
        <f t="shared" si="11"/>
        <v>0.15980397379200539</v>
      </c>
      <c r="O78" s="63">
        <f t="shared" si="12"/>
        <v>-23.214375</v>
      </c>
      <c r="P78" s="62">
        <v>88180</v>
      </c>
      <c r="Q78" s="62">
        <v>4949</v>
      </c>
      <c r="R78" s="62">
        <v>1279516</v>
      </c>
      <c r="S78" s="63">
        <f t="shared" si="13"/>
        <v>0.2953425795470857</v>
      </c>
      <c r="T78" s="63">
        <f t="shared" si="14"/>
        <v>0.47074048381747802</v>
      </c>
      <c r="U78" s="33"/>
    </row>
    <row r="79" spans="1:21" x14ac:dyDescent="0.2">
      <c r="A79" s="67">
        <v>77</v>
      </c>
      <c r="B79" s="68" t="s">
        <v>10</v>
      </c>
      <c r="C79" s="67" t="s">
        <v>107</v>
      </c>
      <c r="D79" s="65">
        <v>0.87</v>
      </c>
      <c r="E79" s="67">
        <v>89</v>
      </c>
      <c r="F79" s="67">
        <v>357.2</v>
      </c>
      <c r="G79" s="67">
        <v>30.474</v>
      </c>
      <c r="H79" s="67">
        <v>2334</v>
      </c>
      <c r="I79" s="65">
        <v>-34.215000000000003</v>
      </c>
      <c r="J79" s="65"/>
      <c r="K79" s="65"/>
      <c r="L79" s="65">
        <v>1.07977E-2</v>
      </c>
      <c r="M79" s="64">
        <f t="shared" si="10"/>
        <v>0.29876395100258968</v>
      </c>
      <c r="N79" s="64">
        <f t="shared" si="11"/>
        <v>0.29876395100258968</v>
      </c>
      <c r="O79" s="64">
        <f t="shared" si="12"/>
        <v>-23.083375000000007</v>
      </c>
      <c r="P79" s="55">
        <v>114980</v>
      </c>
      <c r="Q79" s="55">
        <v>4960</v>
      </c>
      <c r="R79" s="55">
        <v>1698597</v>
      </c>
      <c r="S79" s="64">
        <f t="shared" si="13"/>
        <v>0.39040916384539442</v>
      </c>
      <c r="T79" s="64">
        <f t="shared" si="14"/>
        <v>0.44874616533953382</v>
      </c>
      <c r="U79" s="33"/>
    </row>
    <row r="80" spans="1:21" x14ac:dyDescent="0.2">
      <c r="A80" s="67">
        <v>78</v>
      </c>
      <c r="B80" s="68" t="s">
        <v>11</v>
      </c>
      <c r="C80" s="67" t="s">
        <v>108</v>
      </c>
      <c r="D80" s="65">
        <v>0.21</v>
      </c>
      <c r="E80" s="67">
        <v>89</v>
      </c>
      <c r="F80" s="67">
        <v>360.5</v>
      </c>
      <c r="G80" s="67">
        <v>6.27</v>
      </c>
      <c r="H80" s="67">
        <v>541</v>
      </c>
      <c r="I80" s="65">
        <v>-34.588999999999999</v>
      </c>
      <c r="J80" s="65"/>
      <c r="K80" s="65"/>
      <c r="L80" s="65">
        <v>1.0793499999999999E-2</v>
      </c>
      <c r="M80" s="64">
        <f t="shared" si="10"/>
        <v>-9.0323985187046318E-2</v>
      </c>
      <c r="N80" s="64">
        <f t="shared" si="11"/>
        <v>-9.0323985187046318E-2</v>
      </c>
      <c r="O80" s="64">
        <f t="shared" si="12"/>
        <v>-23.457375000000003</v>
      </c>
      <c r="P80" s="55">
        <v>28360</v>
      </c>
      <c r="Q80" s="55">
        <v>4951</v>
      </c>
      <c r="R80" s="55">
        <v>404436</v>
      </c>
      <c r="S80" s="64">
        <f t="shared" si="13"/>
        <v>9.683473359901365E-2</v>
      </c>
      <c r="T80" s="64">
        <f t="shared" si="14"/>
        <v>0.46111777904292217</v>
      </c>
      <c r="U80" s="33"/>
    </row>
    <row r="81" spans="1:21" x14ac:dyDescent="0.2">
      <c r="A81" s="67">
        <v>79</v>
      </c>
      <c r="B81" s="68" t="s">
        <v>12</v>
      </c>
      <c r="C81" s="67" t="s">
        <v>109</v>
      </c>
      <c r="D81" s="65">
        <v>0.55000000000000004</v>
      </c>
      <c r="E81" s="67">
        <v>89</v>
      </c>
      <c r="F81" s="67">
        <v>358.9</v>
      </c>
      <c r="G81" s="67">
        <v>19.177</v>
      </c>
      <c r="H81" s="67">
        <v>1545</v>
      </c>
      <c r="I81" s="65">
        <v>-34.371000000000002</v>
      </c>
      <c r="J81" s="65"/>
      <c r="K81" s="65"/>
      <c r="L81" s="65">
        <v>1.0795900000000001E-2</v>
      </c>
      <c r="M81" s="64">
        <f t="shared" si="10"/>
        <v>0.13201197834988854</v>
      </c>
      <c r="N81" s="64">
        <f t="shared" si="11"/>
        <v>0.13201197834988854</v>
      </c>
      <c r="O81" s="64">
        <f t="shared" si="12"/>
        <v>-23.239375000000006</v>
      </c>
      <c r="P81" s="55">
        <v>77587</v>
      </c>
      <c r="Q81" s="55">
        <v>4959</v>
      </c>
      <c r="R81" s="55">
        <v>1122978</v>
      </c>
      <c r="S81" s="64">
        <f t="shared" si="13"/>
        <v>0.25983265909521924</v>
      </c>
      <c r="T81" s="64">
        <f t="shared" si="14"/>
        <v>0.47242301653676222</v>
      </c>
      <c r="U81" s="33"/>
    </row>
    <row r="82" spans="1:21" x14ac:dyDescent="0.2">
      <c r="A82" s="67">
        <v>80</v>
      </c>
      <c r="B82" s="68" t="s">
        <v>13</v>
      </c>
      <c r="C82" s="67" t="s">
        <v>110</v>
      </c>
      <c r="D82" s="65">
        <v>1.49</v>
      </c>
      <c r="E82" s="67">
        <v>89</v>
      </c>
      <c r="F82" s="67">
        <v>353.8</v>
      </c>
      <c r="G82" s="67">
        <v>60.2</v>
      </c>
      <c r="H82" s="67">
        <v>4060</v>
      </c>
      <c r="I82" s="65">
        <v>-33.712000000000003</v>
      </c>
      <c r="J82" s="65"/>
      <c r="K82" s="65"/>
      <c r="L82" s="65">
        <v>1.08033E-2</v>
      </c>
      <c r="M82" s="64">
        <f t="shared" si="10"/>
        <v>0.81754786592203033</v>
      </c>
      <c r="N82" s="64">
        <f t="shared" si="11"/>
        <v>0.81754786592203033</v>
      </c>
      <c r="O82" s="64">
        <f t="shared" si="12"/>
        <v>-22.580375000000007</v>
      </c>
      <c r="P82" s="55">
        <v>197347</v>
      </c>
      <c r="Q82" s="55">
        <v>4960</v>
      </c>
      <c r="R82" s="55">
        <v>3111069</v>
      </c>
      <c r="S82" s="64">
        <f t="shared" si="13"/>
        <v>0.71082189660350248</v>
      </c>
      <c r="T82" s="64">
        <f t="shared" si="14"/>
        <v>0.47706167557282048</v>
      </c>
      <c r="U82" s="33"/>
    </row>
    <row r="83" spans="1:21" x14ac:dyDescent="0.2">
      <c r="A83" s="55">
        <v>81</v>
      </c>
      <c r="B83" s="55" t="s">
        <v>41</v>
      </c>
      <c r="C83" s="55" t="s">
        <v>112</v>
      </c>
      <c r="D83" s="55">
        <v>0</v>
      </c>
      <c r="E83" s="55">
        <v>0</v>
      </c>
      <c r="F83" s="55">
        <v>365.1</v>
      </c>
      <c r="G83" s="55">
        <v>1.1579999999999999</v>
      </c>
      <c r="H83" s="55">
        <v>72</v>
      </c>
      <c r="I83" s="11">
        <v>-39.947000000000003</v>
      </c>
      <c r="L83" s="11">
        <v>1.0733599999999999E-2</v>
      </c>
      <c r="M83" s="64">
        <f t="shared" si="10"/>
        <v>-5.6394590751288609</v>
      </c>
      <c r="N83" s="64">
        <f t="shared" si="11"/>
        <v>-5.6394590751288609</v>
      </c>
      <c r="O83" s="64">
        <f t="shared" si="12"/>
        <v>-28.815375000000007</v>
      </c>
      <c r="P83" s="55">
        <v>211</v>
      </c>
      <c r="Q83" s="55">
        <v>4969</v>
      </c>
      <c r="R83" s="55">
        <v>2883</v>
      </c>
      <c r="S83" s="64">
        <f t="shared" si="13"/>
        <v>5.7442949374213459E-3</v>
      </c>
      <c r="T83" s="64"/>
      <c r="U83" s="33"/>
    </row>
    <row r="84" spans="1:21" x14ac:dyDescent="0.2">
      <c r="A84" s="115">
        <v>85</v>
      </c>
      <c r="B84" s="115" t="s">
        <v>269</v>
      </c>
      <c r="C84" s="115" t="s">
        <v>116</v>
      </c>
      <c r="D84" s="115">
        <v>0.81</v>
      </c>
      <c r="E84" s="115">
        <v>89</v>
      </c>
      <c r="F84" s="115">
        <v>360.9</v>
      </c>
      <c r="G84" s="115">
        <v>4.8899999999999997</v>
      </c>
      <c r="H84" s="115">
        <v>422</v>
      </c>
      <c r="I84" s="115">
        <v>-38.786999999999999</v>
      </c>
      <c r="J84" s="116"/>
      <c r="K84" s="116"/>
      <c r="L84" s="115">
        <v>1.07466E-2</v>
      </c>
      <c r="M84" s="117">
        <f t="shared" si="10"/>
        <v>-4.4351392726372785</v>
      </c>
      <c r="N84" s="117">
        <f t="shared" si="11"/>
        <v>-4.4351392726372785</v>
      </c>
      <c r="O84" s="117">
        <f t="shared" si="12"/>
        <v>-27.655375000000003</v>
      </c>
      <c r="P84" s="115">
        <v>22538</v>
      </c>
      <c r="Q84" s="115">
        <v>4962</v>
      </c>
      <c r="R84" s="115">
        <v>321984</v>
      </c>
      <c r="S84" s="117">
        <f t="shared" si="13"/>
        <v>7.8130879192433167E-2</v>
      </c>
      <c r="T84" s="117">
        <f t="shared" si="14"/>
        <v>9.6457875546213781E-2</v>
      </c>
      <c r="U84" s="33"/>
    </row>
    <row r="85" spans="1:21" x14ac:dyDescent="0.2">
      <c r="A85" s="115">
        <v>86</v>
      </c>
      <c r="B85" s="115" t="s">
        <v>269</v>
      </c>
      <c r="C85" s="115" t="s">
        <v>117</v>
      </c>
      <c r="D85" s="115">
        <v>0.27500000000000002</v>
      </c>
      <c r="E85" s="115">
        <v>89</v>
      </c>
      <c r="F85" s="115">
        <v>360.5</v>
      </c>
      <c r="G85" s="115">
        <v>7.7039999999999997</v>
      </c>
      <c r="H85" s="115">
        <v>657</v>
      </c>
      <c r="I85" s="116">
        <v>-38.728999999999999</v>
      </c>
      <c r="J85" s="116"/>
      <c r="K85" s="116"/>
      <c r="L85" s="116">
        <v>1.07472E-2</v>
      </c>
      <c r="M85" s="117">
        <f t="shared" si="10"/>
        <v>-4.3795552817530448</v>
      </c>
      <c r="N85" s="117">
        <f t="shared" si="11"/>
        <v>-4.3795552817530448</v>
      </c>
      <c r="O85" s="117">
        <f t="shared" si="12"/>
        <v>-27.597375000000003</v>
      </c>
      <c r="P85" s="115">
        <v>34438</v>
      </c>
      <c r="Q85" s="115">
        <v>4962</v>
      </c>
      <c r="R85" s="115">
        <v>493275</v>
      </c>
      <c r="S85" s="117">
        <f>(R85-$Q$2)/$P$2</f>
        <v>0.11698744938063449</v>
      </c>
      <c r="T85" s="117">
        <f>S85/D85</f>
        <v>0.42540890683867083</v>
      </c>
      <c r="U85" s="33"/>
    </row>
    <row r="86" spans="1:21" x14ac:dyDescent="0.2">
      <c r="A86" s="115">
        <v>87</v>
      </c>
      <c r="B86" s="115" t="s">
        <v>269</v>
      </c>
      <c r="C86" s="115" t="s">
        <v>118</v>
      </c>
      <c r="D86" s="115">
        <v>0.46450000000000002</v>
      </c>
      <c r="E86" s="115">
        <v>89</v>
      </c>
      <c r="F86" s="115">
        <v>358.9</v>
      </c>
      <c r="G86" s="115">
        <v>13.795999999999999</v>
      </c>
      <c r="H86" s="115">
        <v>1131</v>
      </c>
      <c r="I86" s="116">
        <v>-38.639000000000003</v>
      </c>
      <c r="J86" s="116"/>
      <c r="K86" s="116"/>
      <c r="L86" s="116">
        <v>1.0748199999999999E-2</v>
      </c>
      <c r="M86" s="117">
        <f t="shared" ref="M86:M88" si="15">((L86/$L$2)-1)*1000</f>
        <v>-4.2869152969460256</v>
      </c>
      <c r="N86" s="117">
        <f t="shared" ref="N86:N88" si="16">M86+$Z$2+(M86*$Z$2)/1000</f>
        <v>-4.2869152969460256</v>
      </c>
      <c r="O86" s="117">
        <f t="shared" ref="O86:O88" si="17">I86+$W$41</f>
        <v>-27.507375000000007</v>
      </c>
      <c r="P86" s="115">
        <v>57188</v>
      </c>
      <c r="Q86" s="115">
        <v>5071</v>
      </c>
      <c r="R86" s="115">
        <v>832947</v>
      </c>
      <c r="S86" s="117">
        <f t="shared" ref="S86:S88" si="18">(R86-$Q$2)/$P$2</f>
        <v>0.19404046973177214</v>
      </c>
      <c r="T86" s="117">
        <f t="shared" ref="T86:T88" si="19">S86/D86</f>
        <v>0.41774051610715207</v>
      </c>
      <c r="U86" s="33"/>
    </row>
    <row r="87" spans="1:21" x14ac:dyDescent="0.2">
      <c r="A87" s="115">
        <v>88</v>
      </c>
      <c r="B87" s="115" t="s">
        <v>269</v>
      </c>
      <c r="C87" s="115" t="s">
        <v>119</v>
      </c>
      <c r="D87" s="115">
        <v>0.69979999999999998</v>
      </c>
      <c r="E87" s="115">
        <v>89</v>
      </c>
      <c r="F87" s="115">
        <v>358.9</v>
      </c>
      <c r="G87" s="115">
        <v>21.710999999999999</v>
      </c>
      <c r="H87" s="115">
        <v>1714</v>
      </c>
      <c r="I87" s="116">
        <v>-38.799999999999997</v>
      </c>
      <c r="J87" s="118"/>
      <c r="K87" s="118"/>
      <c r="L87" s="116">
        <v>1.07464E-2</v>
      </c>
      <c r="M87" s="117">
        <f t="shared" si="15"/>
        <v>-4.4536672695987267</v>
      </c>
      <c r="N87" s="117">
        <f t="shared" si="16"/>
        <v>-4.4536672695987267</v>
      </c>
      <c r="O87" s="117">
        <f t="shared" si="17"/>
        <v>-27.668375000000001</v>
      </c>
      <c r="P87" s="115">
        <v>86005</v>
      </c>
      <c r="Q87" s="115">
        <v>5093</v>
      </c>
      <c r="R87" s="115">
        <v>1259999</v>
      </c>
      <c r="S87" s="117">
        <f t="shared" si="18"/>
        <v>0.29091523847042017</v>
      </c>
      <c r="T87" s="117">
        <f t="shared" si="19"/>
        <v>0.41571197266421861</v>
      </c>
      <c r="U87" s="33"/>
    </row>
    <row r="88" spans="1:21" x14ac:dyDescent="0.2">
      <c r="A88" s="115">
        <v>89</v>
      </c>
      <c r="B88" s="115" t="s">
        <v>269</v>
      </c>
      <c r="C88" s="115" t="s">
        <v>120</v>
      </c>
      <c r="D88" s="115">
        <v>0.81</v>
      </c>
      <c r="E88" s="115">
        <v>89</v>
      </c>
      <c r="F88" s="115">
        <v>358.6</v>
      </c>
      <c r="G88" s="115">
        <v>25.995999999999999</v>
      </c>
      <c r="H88" s="115">
        <v>2002</v>
      </c>
      <c r="I88" s="116">
        <v>-38.704000000000001</v>
      </c>
      <c r="J88" s="118"/>
      <c r="K88" s="118"/>
      <c r="L88" s="116">
        <v>1.07475E-2</v>
      </c>
      <c r="M88" s="117">
        <f t="shared" si="15"/>
        <v>-4.3517632863109279</v>
      </c>
      <c r="N88" s="117">
        <f t="shared" si="16"/>
        <v>-4.3517632863109279</v>
      </c>
      <c r="O88" s="117">
        <f t="shared" si="17"/>
        <v>-27.572375000000005</v>
      </c>
      <c r="P88" s="115">
        <v>100459</v>
      </c>
      <c r="Q88" s="115">
        <v>5164</v>
      </c>
      <c r="R88" s="115">
        <v>1490833</v>
      </c>
      <c r="S88" s="117">
        <f t="shared" si="18"/>
        <v>0.34327886249516903</v>
      </c>
      <c r="T88" s="117">
        <f t="shared" si="19"/>
        <v>0.42380106480885066</v>
      </c>
      <c r="U88" s="34"/>
    </row>
    <row r="89" spans="1:21" x14ac:dyDescent="0.2">
      <c r="A89" s="41"/>
      <c r="B89" s="41"/>
      <c r="C89" s="41"/>
      <c r="D89" s="33"/>
      <c r="E89" s="41"/>
      <c r="F89" s="41"/>
      <c r="G89" s="41"/>
      <c r="H89" s="33"/>
      <c r="I89" s="33"/>
      <c r="J89" s="34"/>
      <c r="K89" s="34"/>
      <c r="L89" s="33"/>
      <c r="M89" s="74"/>
      <c r="N89" s="73"/>
      <c r="O89" s="73"/>
      <c r="P89" s="73"/>
      <c r="Q89" s="73"/>
      <c r="R89" s="73"/>
      <c r="S89" s="73"/>
      <c r="T89" s="73"/>
      <c r="U89" s="34"/>
    </row>
    <row r="90" spans="1:21" x14ac:dyDescent="0.2">
      <c r="A90" s="41"/>
      <c r="B90" s="41"/>
      <c r="C90" s="41"/>
      <c r="D90" s="33"/>
      <c r="E90" s="41"/>
      <c r="F90" s="41"/>
      <c r="G90" s="41"/>
      <c r="H90" s="33"/>
      <c r="I90" s="33"/>
      <c r="J90" s="34"/>
      <c r="K90" s="34"/>
      <c r="L90" s="33"/>
      <c r="M90" s="74"/>
      <c r="N90" s="73"/>
      <c r="O90" s="73"/>
      <c r="P90" s="73"/>
      <c r="Q90" s="73"/>
      <c r="R90" s="73"/>
      <c r="S90" s="73"/>
      <c r="T90" s="73"/>
      <c r="U90" s="34"/>
    </row>
    <row r="91" spans="1:21" x14ac:dyDescent="0.2">
      <c r="A91" s="41"/>
      <c r="B91" s="41"/>
      <c r="C91" s="41"/>
      <c r="D91" s="33"/>
      <c r="E91" s="41"/>
      <c r="F91" s="41"/>
      <c r="G91" s="41"/>
      <c r="H91" s="33"/>
      <c r="I91" s="33"/>
      <c r="J91" s="34"/>
      <c r="K91" s="34"/>
      <c r="L91" s="33"/>
      <c r="M91" s="74"/>
      <c r="N91" s="73"/>
      <c r="O91" s="73"/>
      <c r="P91" s="73"/>
      <c r="Q91" s="73"/>
      <c r="R91" s="73"/>
      <c r="S91" s="73"/>
      <c r="T91" s="73"/>
      <c r="U91" s="34"/>
    </row>
    <row r="92" spans="1:21" x14ac:dyDescent="0.2">
      <c r="A92" s="41"/>
      <c r="B92" s="41"/>
      <c r="C92" s="41"/>
      <c r="D92" s="33"/>
      <c r="E92" s="41"/>
      <c r="F92" s="41"/>
      <c r="G92" s="41"/>
      <c r="H92" s="33"/>
      <c r="I92" s="33"/>
      <c r="J92" s="34"/>
      <c r="K92" s="34"/>
      <c r="L92" s="33"/>
      <c r="M92" s="74"/>
      <c r="N92" s="73"/>
      <c r="O92" s="73"/>
      <c r="P92" s="73"/>
      <c r="Q92" s="73"/>
      <c r="R92" s="73"/>
      <c r="S92" s="73"/>
      <c r="T92" s="73"/>
      <c r="U92" s="34"/>
    </row>
    <row r="93" spans="1:21" x14ac:dyDescent="0.2">
      <c r="A93" s="41"/>
      <c r="B93" s="41"/>
      <c r="C93" s="41"/>
      <c r="D93" s="33"/>
      <c r="E93" s="41"/>
      <c r="F93" s="41"/>
      <c r="G93" s="41"/>
      <c r="H93" s="33"/>
      <c r="I93" s="33"/>
      <c r="J93" s="34"/>
      <c r="K93" s="34"/>
      <c r="L93" s="33"/>
      <c r="M93" s="74"/>
      <c r="N93" s="73"/>
      <c r="O93" s="73"/>
      <c r="P93" s="73"/>
      <c r="Q93" s="73"/>
      <c r="R93" s="73"/>
      <c r="S93" s="73"/>
      <c r="T93" s="73"/>
      <c r="U93" s="34"/>
    </row>
    <row r="94" spans="1:21" x14ac:dyDescent="0.2">
      <c r="A94" s="41"/>
      <c r="B94" s="41"/>
      <c r="C94" s="41"/>
      <c r="D94" s="33"/>
      <c r="E94" s="41"/>
      <c r="F94" s="41"/>
      <c r="G94" s="41"/>
      <c r="H94" s="33"/>
      <c r="I94" s="33"/>
      <c r="J94" s="34"/>
      <c r="K94" s="34"/>
      <c r="L94" s="33"/>
      <c r="M94" s="74"/>
      <c r="N94" s="73"/>
      <c r="O94" s="73"/>
      <c r="P94" s="73"/>
      <c r="Q94" s="73"/>
      <c r="R94" s="73"/>
      <c r="S94" s="73"/>
      <c r="T94" s="73"/>
      <c r="U94" s="34"/>
    </row>
    <row r="95" spans="1:21" x14ac:dyDescent="0.2">
      <c r="A95" s="41"/>
      <c r="B95" s="41"/>
      <c r="C95" s="41"/>
      <c r="D95" s="33"/>
      <c r="E95" s="41"/>
      <c r="F95" s="41"/>
      <c r="G95" s="41"/>
      <c r="H95" s="33"/>
      <c r="I95" s="33"/>
      <c r="J95" s="34"/>
      <c r="K95" s="34"/>
      <c r="L95" s="33"/>
      <c r="M95" s="74"/>
      <c r="N95" s="73"/>
      <c r="O95" s="73"/>
      <c r="P95" s="73"/>
      <c r="Q95" s="73"/>
      <c r="R95" s="73"/>
      <c r="S95" s="73"/>
      <c r="T95" s="73"/>
      <c r="U95" s="34"/>
    </row>
    <row r="96" spans="1:21" x14ac:dyDescent="0.2">
      <c r="A96" s="41"/>
      <c r="B96" s="41"/>
      <c r="C96" s="41"/>
      <c r="D96" s="33"/>
      <c r="E96" s="41"/>
      <c r="F96" s="41"/>
      <c r="G96" s="41"/>
      <c r="H96" s="33"/>
      <c r="I96" s="33"/>
      <c r="J96" s="34"/>
      <c r="K96" s="34"/>
      <c r="L96" s="33"/>
      <c r="M96" s="74"/>
      <c r="N96" s="73"/>
      <c r="O96" s="73"/>
      <c r="P96" s="73"/>
      <c r="Q96" s="73"/>
      <c r="R96" s="73"/>
      <c r="S96" s="73"/>
      <c r="T96" s="73"/>
      <c r="U96" s="34"/>
    </row>
    <row r="97" spans="1:21" x14ac:dyDescent="0.2">
      <c r="A97" s="41"/>
      <c r="B97" s="41"/>
      <c r="C97" s="41"/>
      <c r="D97" s="33"/>
      <c r="E97" s="41"/>
      <c r="F97" s="41"/>
      <c r="G97" s="41"/>
      <c r="H97" s="33"/>
      <c r="I97" s="33"/>
      <c r="J97" s="34"/>
      <c r="K97" s="34"/>
      <c r="L97" s="33"/>
      <c r="M97" s="74"/>
      <c r="N97" s="73"/>
      <c r="O97" s="73"/>
      <c r="P97" s="73"/>
      <c r="Q97" s="73"/>
      <c r="R97" s="73"/>
      <c r="S97" s="73"/>
      <c r="T97" s="73"/>
      <c r="U97" s="34"/>
    </row>
    <row r="98" spans="1:21" x14ac:dyDescent="0.2">
      <c r="A98" s="41"/>
      <c r="B98" s="41"/>
      <c r="C98" s="41"/>
      <c r="D98" s="33"/>
      <c r="E98" s="41"/>
      <c r="F98" s="41"/>
      <c r="G98" s="41"/>
      <c r="H98" s="33"/>
      <c r="I98" s="33"/>
      <c r="J98" s="34"/>
      <c r="K98" s="34"/>
      <c r="L98" s="33"/>
      <c r="M98" s="74"/>
      <c r="N98" s="73"/>
      <c r="O98" s="73"/>
      <c r="P98" s="73"/>
      <c r="Q98" s="73"/>
      <c r="R98" s="73"/>
      <c r="S98" s="73"/>
      <c r="T98" s="73"/>
      <c r="U98" s="34"/>
    </row>
    <row r="99" spans="1:21" x14ac:dyDescent="0.2">
      <c r="A99" s="41"/>
      <c r="B99" s="41"/>
      <c r="C99" s="41"/>
      <c r="D99" s="33"/>
      <c r="E99" s="41"/>
      <c r="F99" s="41"/>
      <c r="G99" s="41"/>
      <c r="H99" s="33"/>
      <c r="I99" s="33"/>
      <c r="J99" s="34"/>
      <c r="K99" s="34"/>
      <c r="L99" s="33"/>
      <c r="M99" s="74"/>
      <c r="N99" s="73"/>
      <c r="O99" s="73"/>
      <c r="P99" s="73"/>
      <c r="Q99" s="73"/>
      <c r="R99" s="73"/>
      <c r="S99" s="73"/>
      <c r="T99" s="73"/>
      <c r="U99" s="34"/>
    </row>
    <row r="100" spans="1:21" x14ac:dyDescent="0.2">
      <c r="A100" s="41"/>
      <c r="B100" s="41"/>
      <c r="C100" s="41"/>
      <c r="D100" s="33"/>
      <c r="E100" s="41"/>
      <c r="F100" s="41"/>
      <c r="G100" s="41"/>
      <c r="H100" s="33"/>
      <c r="I100" s="33"/>
      <c r="J100" s="34"/>
      <c r="K100" s="34"/>
      <c r="L100" s="33"/>
      <c r="M100" s="74"/>
      <c r="N100" s="73"/>
      <c r="O100" s="73"/>
      <c r="P100" s="73"/>
      <c r="Q100" s="73"/>
      <c r="R100" s="73"/>
      <c r="S100" s="73"/>
      <c r="T100" s="73"/>
      <c r="U100" s="34"/>
    </row>
    <row r="101" spans="1:21" x14ac:dyDescent="0.2">
      <c r="A101" s="41"/>
      <c r="B101" s="41"/>
      <c r="C101" s="41"/>
      <c r="D101" s="33"/>
      <c r="E101" s="41"/>
      <c r="F101" s="41"/>
      <c r="G101" s="41"/>
      <c r="H101" s="33"/>
      <c r="I101" s="33"/>
      <c r="J101" s="34"/>
      <c r="K101" s="34"/>
      <c r="L101" s="33"/>
      <c r="M101" s="74"/>
      <c r="N101" s="73"/>
      <c r="O101" s="73"/>
      <c r="P101" s="73"/>
      <c r="Q101" s="73"/>
      <c r="R101" s="73"/>
      <c r="S101" s="73"/>
      <c r="T101" s="73"/>
      <c r="U101" s="34"/>
    </row>
    <row r="102" spans="1:21" x14ac:dyDescent="0.2">
      <c r="A102" s="41"/>
      <c r="B102" s="41"/>
      <c r="C102" s="41"/>
      <c r="D102" s="33"/>
      <c r="E102" s="41"/>
      <c r="F102" s="41"/>
      <c r="G102" s="41"/>
      <c r="H102" s="33"/>
      <c r="I102" s="33"/>
      <c r="J102" s="34"/>
      <c r="K102" s="34"/>
      <c r="L102" s="33"/>
      <c r="M102" s="74"/>
      <c r="N102" s="73"/>
      <c r="O102" s="73"/>
      <c r="P102" s="73"/>
      <c r="Q102" s="73"/>
      <c r="R102" s="73"/>
      <c r="S102" s="73"/>
      <c r="T102" s="73"/>
      <c r="U102" s="34"/>
    </row>
    <row r="103" spans="1:21" x14ac:dyDescent="0.2">
      <c r="A103" s="41"/>
      <c r="B103" s="41"/>
      <c r="C103" s="41"/>
      <c r="D103" s="33"/>
      <c r="E103" s="41"/>
      <c r="F103" s="41"/>
      <c r="G103" s="41"/>
      <c r="H103" s="33"/>
      <c r="I103" s="33"/>
      <c r="J103" s="34"/>
      <c r="K103" s="34"/>
      <c r="L103" s="33"/>
      <c r="M103" s="74"/>
      <c r="N103" s="73"/>
      <c r="O103" s="73"/>
      <c r="P103" s="73"/>
      <c r="Q103" s="73"/>
      <c r="R103" s="73"/>
      <c r="S103" s="73"/>
      <c r="T103" s="73"/>
      <c r="U103" s="34"/>
    </row>
    <row r="104" spans="1:21" x14ac:dyDescent="0.2">
      <c r="A104" s="41"/>
      <c r="B104" s="41"/>
      <c r="C104" s="41"/>
      <c r="D104" s="33"/>
      <c r="E104" s="41"/>
      <c r="F104" s="41"/>
      <c r="G104" s="41"/>
      <c r="H104" s="33"/>
      <c r="I104" s="33"/>
      <c r="J104" s="34"/>
      <c r="K104" s="34"/>
      <c r="L104" s="33"/>
      <c r="M104" s="74"/>
      <c r="N104" s="73"/>
      <c r="O104" s="73"/>
      <c r="P104" s="73"/>
      <c r="Q104" s="73"/>
      <c r="R104" s="73"/>
      <c r="S104" s="73"/>
      <c r="T104" s="73"/>
      <c r="U104" s="34"/>
    </row>
    <row r="105" spans="1:21" x14ac:dyDescent="0.2">
      <c r="A105" s="66"/>
      <c r="B105" s="66"/>
      <c r="C105" s="66"/>
      <c r="D105" s="66"/>
      <c r="E105" s="66"/>
      <c r="F105" s="66"/>
      <c r="G105" s="66"/>
      <c r="H105" s="66"/>
      <c r="I105" s="65"/>
      <c r="M105" s="74"/>
      <c r="N105" s="73"/>
      <c r="O105" s="73"/>
      <c r="P105" s="73"/>
      <c r="Q105" s="73"/>
      <c r="R105" s="73"/>
      <c r="S105" s="73"/>
      <c r="T105" s="73"/>
      <c r="U105" s="34"/>
    </row>
    <row r="106" spans="1:21" x14ac:dyDescent="0.2">
      <c r="A106" s="66"/>
      <c r="B106" s="66"/>
      <c r="C106" s="66"/>
      <c r="D106" s="66"/>
      <c r="E106" s="66"/>
      <c r="F106" s="66"/>
      <c r="G106" s="66"/>
      <c r="H106" s="66"/>
      <c r="I106" s="65"/>
      <c r="M106" s="74"/>
      <c r="N106" s="73"/>
      <c r="O106" s="73"/>
      <c r="P106" s="73"/>
      <c r="Q106" s="73"/>
      <c r="R106" s="73"/>
      <c r="S106" s="73"/>
      <c r="T106" s="73"/>
      <c r="U106" s="34"/>
    </row>
    <row r="107" spans="1:21" x14ac:dyDescent="0.2">
      <c r="A107" s="66"/>
      <c r="B107" s="66"/>
      <c r="C107" s="66"/>
      <c r="D107" s="66"/>
      <c r="E107" s="66"/>
      <c r="F107" s="66"/>
      <c r="G107" s="66"/>
      <c r="H107" s="66"/>
      <c r="I107" s="65"/>
      <c r="J107" s="86"/>
      <c r="K107" s="86"/>
      <c r="M107" s="74"/>
      <c r="N107" s="73"/>
      <c r="O107" s="73"/>
      <c r="P107" s="73"/>
      <c r="Q107" s="73"/>
      <c r="R107" s="73"/>
      <c r="S107" s="73"/>
      <c r="T107" s="73"/>
      <c r="U107" s="34"/>
    </row>
    <row r="108" spans="1:21" x14ac:dyDescent="0.2">
      <c r="A108" s="66"/>
      <c r="B108" s="66"/>
      <c r="C108" s="66"/>
      <c r="D108" s="66"/>
      <c r="E108" s="66"/>
      <c r="F108" s="66"/>
      <c r="G108" s="66"/>
      <c r="H108" s="66"/>
      <c r="I108" s="65"/>
      <c r="J108" s="86"/>
      <c r="K108" s="86"/>
      <c r="M108" s="74"/>
      <c r="N108" s="73"/>
      <c r="O108" s="73"/>
      <c r="P108" s="73"/>
      <c r="Q108" s="73"/>
      <c r="R108" s="73"/>
      <c r="S108" s="73"/>
      <c r="T108" s="73"/>
      <c r="U108" s="34"/>
    </row>
    <row r="109" spans="1:21" x14ac:dyDescent="0.2">
      <c r="A109" s="41"/>
      <c r="B109" s="41"/>
      <c r="C109" s="41"/>
      <c r="D109" s="33"/>
      <c r="E109" s="41"/>
      <c r="F109" s="41"/>
      <c r="G109" s="41"/>
      <c r="H109" s="33"/>
      <c r="I109" s="33"/>
      <c r="J109" s="34"/>
      <c r="K109" s="34"/>
      <c r="L109" s="33"/>
      <c r="M109" s="74"/>
      <c r="N109" s="73"/>
      <c r="O109" s="73"/>
      <c r="P109" s="73"/>
      <c r="Q109" s="73"/>
      <c r="R109" s="73"/>
      <c r="S109" s="73"/>
      <c r="T109" s="73"/>
      <c r="U109" s="34"/>
    </row>
    <row r="110" spans="1:21" x14ac:dyDescent="0.2">
      <c r="A110" s="41"/>
      <c r="B110" s="41"/>
      <c r="C110" s="41"/>
      <c r="D110" s="33"/>
      <c r="E110" s="41"/>
      <c r="F110" s="41"/>
      <c r="G110" s="41"/>
      <c r="H110" s="33"/>
      <c r="I110" s="33"/>
      <c r="J110" s="34"/>
      <c r="K110" s="34"/>
      <c r="L110" s="33"/>
      <c r="M110" s="74"/>
      <c r="N110" s="73"/>
      <c r="O110" s="73"/>
      <c r="P110" s="73"/>
      <c r="Q110" s="73"/>
      <c r="R110" s="73"/>
      <c r="S110" s="73"/>
      <c r="T110" s="73"/>
      <c r="U110" s="34"/>
    </row>
    <row r="111" spans="1:21" x14ac:dyDescent="0.2">
      <c r="A111" s="41"/>
      <c r="B111" s="41"/>
      <c r="C111" s="41"/>
      <c r="D111" s="33"/>
      <c r="E111" s="41"/>
      <c r="F111" s="41"/>
      <c r="G111" s="41"/>
      <c r="H111" s="33"/>
      <c r="I111" s="33"/>
      <c r="J111" s="34"/>
      <c r="K111" s="34"/>
      <c r="L111" s="33"/>
      <c r="M111" s="74"/>
      <c r="N111" s="73"/>
      <c r="O111" s="73"/>
      <c r="P111" s="73"/>
      <c r="Q111" s="73"/>
      <c r="R111" s="73"/>
      <c r="S111" s="73"/>
      <c r="T111" s="73"/>
      <c r="U111" s="34"/>
    </row>
    <row r="112" spans="1:21" x14ac:dyDescent="0.2">
      <c r="A112" s="41"/>
      <c r="B112" s="41"/>
      <c r="C112" s="41"/>
      <c r="D112" s="33"/>
      <c r="E112" s="41"/>
      <c r="F112" s="41"/>
      <c r="G112" s="41"/>
      <c r="H112" s="33"/>
      <c r="I112" s="33"/>
      <c r="J112" s="34"/>
      <c r="K112" s="34"/>
      <c r="L112" s="33"/>
      <c r="M112" s="74"/>
      <c r="N112" s="73"/>
      <c r="O112" s="73"/>
      <c r="P112" s="73"/>
      <c r="Q112" s="73"/>
      <c r="R112" s="73"/>
      <c r="S112" s="73"/>
      <c r="T112" s="73"/>
      <c r="U112" s="34"/>
    </row>
    <row r="113" spans="1:21" x14ac:dyDescent="0.2">
      <c r="A113" s="41"/>
      <c r="B113" s="41"/>
      <c r="C113" s="41"/>
      <c r="D113" s="33"/>
      <c r="E113" s="41"/>
      <c r="F113" s="41"/>
      <c r="G113" s="41"/>
      <c r="H113" s="33"/>
      <c r="I113" s="33"/>
      <c r="J113" s="34"/>
      <c r="K113" s="34"/>
      <c r="L113" s="33"/>
      <c r="M113" s="74"/>
      <c r="N113" s="73"/>
      <c r="O113" s="73"/>
      <c r="P113" s="73"/>
      <c r="Q113" s="73"/>
      <c r="R113" s="73"/>
      <c r="S113" s="73"/>
      <c r="T113" s="73"/>
      <c r="U113" s="34"/>
    </row>
    <row r="114" spans="1:21" x14ac:dyDescent="0.2">
      <c r="A114" s="41"/>
      <c r="B114" s="41"/>
      <c r="C114" s="41"/>
      <c r="D114" s="33"/>
      <c r="E114" s="41"/>
      <c r="F114" s="41"/>
      <c r="G114" s="41"/>
      <c r="H114" s="33"/>
      <c r="I114" s="33"/>
      <c r="J114" s="34"/>
      <c r="K114" s="34"/>
      <c r="L114" s="33"/>
      <c r="M114" s="74"/>
      <c r="N114" s="73"/>
      <c r="O114" s="73"/>
      <c r="P114" s="73"/>
      <c r="Q114" s="73"/>
      <c r="R114" s="73"/>
      <c r="S114" s="73"/>
      <c r="T114" s="73"/>
      <c r="U114" s="34"/>
    </row>
    <row r="115" spans="1:21" x14ac:dyDescent="0.2">
      <c r="A115" s="41"/>
      <c r="B115" s="41"/>
      <c r="C115" s="41"/>
      <c r="D115" s="33"/>
      <c r="E115" s="41"/>
      <c r="F115" s="41"/>
      <c r="G115" s="41"/>
      <c r="H115" s="33"/>
      <c r="I115" s="33"/>
      <c r="J115" s="34"/>
      <c r="K115" s="34"/>
      <c r="L115" s="33"/>
      <c r="M115" s="74"/>
      <c r="N115" s="73"/>
      <c r="O115" s="73"/>
      <c r="P115" s="73"/>
      <c r="Q115" s="73"/>
      <c r="R115" s="73"/>
      <c r="S115" s="73"/>
      <c r="T115" s="73"/>
      <c r="U115" s="34"/>
    </row>
    <row r="116" spans="1:21" x14ac:dyDescent="0.2">
      <c r="A116" s="41"/>
      <c r="B116" s="90"/>
      <c r="C116" s="41"/>
      <c r="D116" s="33"/>
      <c r="E116" s="41"/>
      <c r="F116" s="41"/>
      <c r="G116" s="41"/>
      <c r="H116" s="33"/>
      <c r="I116" s="33"/>
      <c r="J116" s="34"/>
      <c r="K116" s="34"/>
      <c r="L116" s="33"/>
      <c r="M116" s="74"/>
      <c r="N116" s="73"/>
      <c r="O116" s="73"/>
      <c r="P116" s="73"/>
      <c r="Q116" s="73"/>
      <c r="R116" s="73"/>
      <c r="S116" s="73"/>
      <c r="T116" s="73"/>
      <c r="U116" s="34"/>
    </row>
    <row r="117" spans="1:21" x14ac:dyDescent="0.2">
      <c r="A117" s="41"/>
      <c r="B117" s="89"/>
      <c r="C117" s="41"/>
      <c r="D117" s="33"/>
      <c r="E117" s="41"/>
      <c r="F117" s="41"/>
      <c r="G117" s="41"/>
      <c r="H117" s="33"/>
      <c r="I117" s="33"/>
      <c r="J117" s="34"/>
      <c r="K117" s="34"/>
      <c r="L117" s="33"/>
      <c r="M117" s="74"/>
      <c r="N117" s="73"/>
      <c r="O117" s="73"/>
      <c r="P117" s="73"/>
      <c r="Q117" s="73"/>
      <c r="R117" s="73"/>
      <c r="S117" s="73"/>
      <c r="T117" s="73"/>
      <c r="U117" s="34"/>
    </row>
    <row r="118" spans="1:21" x14ac:dyDescent="0.2">
      <c r="A118" s="41"/>
      <c r="B118" s="89"/>
      <c r="C118" s="41"/>
      <c r="D118" s="33"/>
      <c r="E118" s="41"/>
      <c r="F118" s="41"/>
      <c r="G118" s="41"/>
      <c r="H118" s="33"/>
      <c r="I118" s="33"/>
      <c r="J118" s="34"/>
      <c r="K118" s="34"/>
      <c r="L118" s="33"/>
      <c r="M118" s="74"/>
      <c r="N118" s="73"/>
      <c r="O118" s="73"/>
      <c r="P118" s="73"/>
      <c r="Q118" s="73"/>
      <c r="R118" s="73"/>
      <c r="S118" s="73"/>
      <c r="T118" s="73"/>
      <c r="U118" s="34"/>
    </row>
    <row r="119" spans="1:21" x14ac:dyDescent="0.2">
      <c r="A119" s="41"/>
      <c r="B119" s="89"/>
      <c r="C119" s="41"/>
      <c r="D119" s="33"/>
      <c r="E119" s="41"/>
      <c r="F119" s="41"/>
      <c r="G119" s="41"/>
      <c r="H119" s="33"/>
      <c r="I119" s="33"/>
      <c r="J119" s="34"/>
      <c r="K119" s="34"/>
      <c r="L119" s="33"/>
      <c r="M119" s="74"/>
      <c r="N119" s="73"/>
      <c r="O119" s="73"/>
      <c r="P119" s="73"/>
      <c r="Q119" s="73"/>
      <c r="R119" s="73"/>
      <c r="S119" s="73"/>
      <c r="T119" s="73"/>
      <c r="U119" s="34"/>
    </row>
    <row r="120" spans="1:21" x14ac:dyDescent="0.2">
      <c r="A120" s="66"/>
      <c r="B120" s="66"/>
      <c r="C120" s="66"/>
      <c r="D120" s="66"/>
      <c r="E120" s="66"/>
      <c r="F120" s="66"/>
      <c r="G120" s="66"/>
      <c r="H120" s="66"/>
      <c r="I120" s="65"/>
      <c r="M120" s="74"/>
      <c r="N120" s="73"/>
      <c r="O120" s="73"/>
      <c r="P120" s="73"/>
      <c r="Q120" s="73"/>
      <c r="R120" s="73"/>
      <c r="S120" s="73"/>
      <c r="T120" s="73"/>
      <c r="U120" s="34"/>
    </row>
    <row r="121" spans="1:21" x14ac:dyDescent="0.2">
      <c r="A121" s="66"/>
      <c r="B121" s="66"/>
      <c r="C121" s="66"/>
      <c r="D121" s="66"/>
      <c r="E121" s="66"/>
      <c r="F121" s="66"/>
      <c r="G121" s="66"/>
      <c r="H121" s="66"/>
      <c r="I121" s="65"/>
      <c r="M121" s="74"/>
      <c r="N121" s="73"/>
      <c r="O121" s="73"/>
      <c r="P121" s="73"/>
      <c r="Q121" s="73"/>
      <c r="R121" s="73"/>
      <c r="S121" s="73"/>
      <c r="T121" s="73"/>
      <c r="U121" s="34"/>
    </row>
    <row r="122" spans="1:21" x14ac:dyDescent="0.2">
      <c r="A122" s="66"/>
      <c r="B122" s="66"/>
      <c r="C122" s="66"/>
      <c r="D122" s="66"/>
      <c r="E122" s="66"/>
      <c r="F122" s="66"/>
      <c r="G122" s="66"/>
      <c r="H122" s="66"/>
      <c r="I122" s="65"/>
      <c r="J122" s="86"/>
      <c r="K122" s="86"/>
      <c r="M122" s="74"/>
      <c r="N122" s="73"/>
      <c r="O122" s="73"/>
      <c r="P122" s="73"/>
      <c r="Q122" s="73"/>
      <c r="R122" s="73"/>
      <c r="S122" s="73"/>
      <c r="T122" s="73"/>
      <c r="U122" s="34"/>
    </row>
    <row r="123" spans="1:21" x14ac:dyDescent="0.2">
      <c r="A123" s="66"/>
      <c r="B123" s="66"/>
      <c r="C123" s="66"/>
      <c r="D123" s="66"/>
      <c r="E123" s="66"/>
      <c r="F123" s="66"/>
      <c r="G123" s="66"/>
      <c r="H123" s="66"/>
      <c r="I123" s="65"/>
      <c r="J123" s="86"/>
      <c r="K123" s="86"/>
      <c r="M123" s="74"/>
      <c r="N123" s="73"/>
      <c r="O123" s="73"/>
      <c r="P123" s="73"/>
      <c r="Q123" s="73"/>
      <c r="R123" s="73"/>
      <c r="S123" s="73"/>
      <c r="T123" s="73"/>
      <c r="U123" s="34"/>
    </row>
    <row r="124" spans="1:21" x14ac:dyDescent="0.2">
      <c r="A124" s="41"/>
      <c r="B124" s="41"/>
      <c r="C124" s="41"/>
      <c r="D124" s="33"/>
      <c r="E124" s="41"/>
      <c r="F124" s="41"/>
      <c r="G124" s="41"/>
      <c r="H124" s="33"/>
      <c r="I124" s="33"/>
      <c r="J124" s="34"/>
      <c r="K124" s="34"/>
      <c r="L124" s="33"/>
      <c r="M124" s="74"/>
      <c r="N124" s="73"/>
      <c r="O124" s="73"/>
      <c r="P124" s="73"/>
      <c r="Q124" s="73"/>
      <c r="R124" s="73"/>
      <c r="S124" s="73"/>
      <c r="T124" s="73"/>
      <c r="U124" s="34"/>
    </row>
    <row r="125" spans="1:21" x14ac:dyDescent="0.2">
      <c r="A125" s="33"/>
      <c r="B125" s="33"/>
      <c r="C125" s="33"/>
      <c r="D125" s="33"/>
      <c r="E125" s="33"/>
      <c r="F125" s="33"/>
      <c r="G125" s="33"/>
      <c r="H125" s="33"/>
      <c r="N125" s="33"/>
      <c r="O125" s="33"/>
      <c r="P125" s="33"/>
      <c r="Q125" s="33"/>
      <c r="R125" s="33"/>
      <c r="S125" s="33"/>
      <c r="T125" s="33"/>
      <c r="U125" s="34"/>
    </row>
    <row r="126" spans="1:21" x14ac:dyDescent="0.2">
      <c r="A126" s="34"/>
      <c r="B126" s="34"/>
      <c r="C126" s="34"/>
      <c r="D126" s="33"/>
      <c r="E126" s="34"/>
      <c r="F126" s="34"/>
      <c r="G126" s="34"/>
      <c r="H126" s="33"/>
      <c r="I126" s="33"/>
      <c r="J126" s="34"/>
      <c r="K126" s="34"/>
      <c r="L126" s="33"/>
      <c r="M126" s="34"/>
      <c r="N126" s="34"/>
      <c r="O126" s="33"/>
      <c r="P126" s="33"/>
      <c r="Q126" s="33"/>
      <c r="R126" s="33"/>
      <c r="S126" s="33"/>
      <c r="T126" s="33"/>
      <c r="U126" s="34"/>
    </row>
    <row r="127" spans="1:21" x14ac:dyDescent="0.2">
      <c r="A127" s="34"/>
      <c r="B127" s="34"/>
      <c r="C127" s="34"/>
      <c r="D127" s="33"/>
      <c r="E127" s="34"/>
      <c r="F127" s="34"/>
      <c r="G127" s="34"/>
      <c r="H127" s="33"/>
      <c r="I127" s="33"/>
      <c r="J127" s="34"/>
      <c r="K127" s="34"/>
      <c r="L127" s="33"/>
      <c r="M127" s="34"/>
      <c r="N127" s="34"/>
      <c r="O127" s="33"/>
      <c r="P127" s="33"/>
      <c r="Q127" s="33"/>
      <c r="R127" s="33"/>
      <c r="S127" s="33"/>
      <c r="T127" s="33"/>
      <c r="U127" s="34"/>
    </row>
    <row r="128" spans="1:21" x14ac:dyDescent="0.2">
      <c r="A128" s="34"/>
      <c r="B128" s="34"/>
      <c r="C128" s="34"/>
      <c r="D128" s="33"/>
      <c r="E128" s="34"/>
      <c r="F128" s="34"/>
      <c r="G128" s="34"/>
      <c r="H128" s="33"/>
      <c r="I128" s="33"/>
      <c r="J128" s="34"/>
      <c r="K128" s="34"/>
      <c r="L128" s="33"/>
      <c r="M128" s="34"/>
      <c r="N128" s="34"/>
      <c r="O128" s="33"/>
      <c r="P128" s="33"/>
      <c r="Q128" s="33"/>
      <c r="R128" s="33"/>
      <c r="S128" s="33"/>
      <c r="T128" s="33"/>
      <c r="U128" s="34"/>
    </row>
    <row r="129" spans="1:21" x14ac:dyDescent="0.2">
      <c r="A129" s="34"/>
      <c r="B129" s="34"/>
      <c r="C129" s="34"/>
      <c r="D129" s="33"/>
      <c r="E129" s="34"/>
      <c r="F129" s="34"/>
      <c r="G129" s="34"/>
      <c r="H129" s="33"/>
      <c r="I129" s="33"/>
      <c r="J129" s="34"/>
      <c r="K129" s="34"/>
      <c r="L129" s="33"/>
      <c r="M129" s="34"/>
      <c r="N129" s="34"/>
      <c r="O129" s="33"/>
      <c r="P129" s="33"/>
      <c r="Q129" s="33"/>
      <c r="R129" s="33"/>
      <c r="S129" s="33"/>
      <c r="T129" s="33"/>
      <c r="U129" s="34"/>
    </row>
    <row r="130" spans="1:21" x14ac:dyDescent="0.2">
      <c r="A130" s="34"/>
      <c r="B130" s="34"/>
      <c r="C130" s="34"/>
      <c r="D130" s="33"/>
      <c r="E130" s="34"/>
      <c r="F130" s="34"/>
      <c r="G130" s="34"/>
      <c r="H130" s="33"/>
      <c r="I130" s="33"/>
      <c r="J130" s="34"/>
      <c r="K130" s="34"/>
      <c r="L130" s="33"/>
      <c r="M130" s="34"/>
      <c r="N130" s="34"/>
      <c r="O130" s="33"/>
      <c r="P130" s="33"/>
      <c r="Q130" s="33"/>
      <c r="R130" s="33"/>
      <c r="S130" s="33"/>
      <c r="T130" s="33"/>
      <c r="U130" s="34"/>
    </row>
    <row r="131" spans="1:21" x14ac:dyDescent="0.2">
      <c r="A131" s="34"/>
      <c r="B131" s="34"/>
      <c r="C131" s="34"/>
      <c r="D131" s="33"/>
      <c r="E131" s="34"/>
      <c r="F131" s="34"/>
      <c r="G131" s="34"/>
      <c r="H131" s="33"/>
      <c r="I131" s="33"/>
      <c r="J131" s="34"/>
      <c r="K131" s="34"/>
      <c r="L131" s="33"/>
      <c r="M131" s="34"/>
      <c r="N131" s="34"/>
      <c r="O131" s="33"/>
      <c r="P131" s="33"/>
      <c r="Q131" s="33"/>
      <c r="R131" s="33"/>
      <c r="S131" s="33"/>
      <c r="T131" s="33"/>
      <c r="U131" s="34"/>
    </row>
    <row r="132" spans="1:21" x14ac:dyDescent="0.2">
      <c r="A132" s="34"/>
      <c r="B132" s="34"/>
      <c r="C132" s="34"/>
      <c r="D132" s="33"/>
      <c r="E132" s="34"/>
      <c r="F132" s="34"/>
      <c r="G132" s="34"/>
      <c r="H132" s="33"/>
      <c r="I132" s="33"/>
      <c r="J132" s="34"/>
      <c r="K132" s="34"/>
      <c r="L132" s="33"/>
      <c r="M132" s="34"/>
      <c r="N132" s="34"/>
      <c r="O132" s="33"/>
      <c r="P132" s="33"/>
      <c r="Q132" s="33"/>
      <c r="R132" s="33"/>
      <c r="S132" s="33"/>
      <c r="T132" s="33"/>
      <c r="U132" s="34"/>
    </row>
    <row r="133" spans="1:21" x14ac:dyDescent="0.2">
      <c r="A133" s="34"/>
      <c r="B133" s="34"/>
      <c r="C133" s="34"/>
      <c r="D133" s="33"/>
      <c r="E133" s="34"/>
      <c r="F133" s="34"/>
      <c r="G133" s="34"/>
      <c r="H133" s="33"/>
      <c r="I133" s="33"/>
      <c r="J133" s="34"/>
      <c r="K133" s="34"/>
      <c r="L133" s="33"/>
      <c r="M133" s="34"/>
      <c r="N133" s="34"/>
      <c r="O133" s="33"/>
      <c r="P133" s="33"/>
      <c r="Q133" s="33"/>
      <c r="R133" s="33"/>
      <c r="S133" s="33"/>
      <c r="T133" s="33"/>
      <c r="U133" s="34"/>
    </row>
    <row r="134" spans="1:21" x14ac:dyDescent="0.2">
      <c r="A134" s="34"/>
      <c r="B134" s="34"/>
      <c r="C134" s="34"/>
      <c r="D134" s="33"/>
      <c r="E134" s="34"/>
      <c r="F134" s="34"/>
      <c r="G134" s="34"/>
      <c r="H134" s="33"/>
      <c r="I134" s="33"/>
      <c r="J134" s="34"/>
      <c r="K134" s="34"/>
      <c r="L134" s="33"/>
      <c r="M134" s="34"/>
      <c r="N134" s="34"/>
      <c r="O134" s="33"/>
      <c r="P134" s="33"/>
      <c r="Q134" s="33"/>
      <c r="R134" s="33"/>
      <c r="S134" s="33"/>
      <c r="T134" s="33"/>
      <c r="U134" s="34"/>
    </row>
    <row r="135" spans="1:21" x14ac:dyDescent="0.2">
      <c r="A135" s="34"/>
      <c r="B135" s="34"/>
      <c r="C135" s="34"/>
      <c r="D135" s="33"/>
      <c r="E135" s="34"/>
      <c r="F135" s="34"/>
      <c r="G135" s="34"/>
      <c r="H135" s="33"/>
      <c r="I135" s="33"/>
      <c r="J135" s="34"/>
      <c r="K135" s="34"/>
      <c r="L135" s="33"/>
      <c r="M135" s="34"/>
      <c r="N135" s="34"/>
      <c r="O135" s="33"/>
      <c r="P135" s="33"/>
      <c r="Q135" s="33"/>
      <c r="R135" s="33"/>
      <c r="S135" s="33"/>
      <c r="T135" s="33"/>
      <c r="U135" s="34"/>
    </row>
    <row r="136" spans="1:21" x14ac:dyDescent="0.2">
      <c r="A136" s="34"/>
      <c r="B136" s="34"/>
      <c r="C136" s="34"/>
      <c r="D136" s="33"/>
      <c r="E136" s="34"/>
      <c r="F136" s="34"/>
      <c r="G136" s="34"/>
      <c r="H136" s="33"/>
      <c r="I136" s="33"/>
      <c r="J136" s="34"/>
      <c r="K136" s="34"/>
      <c r="L136" s="33"/>
      <c r="M136" s="34"/>
      <c r="N136" s="34"/>
      <c r="O136" s="33"/>
      <c r="P136" s="33"/>
      <c r="Q136" s="33"/>
      <c r="R136" s="33"/>
      <c r="S136" s="33"/>
      <c r="T136" s="33"/>
      <c r="U136" s="34"/>
    </row>
    <row r="137" spans="1:21" x14ac:dyDescent="0.2">
      <c r="A137" s="34"/>
      <c r="B137" s="34"/>
      <c r="C137" s="34"/>
      <c r="D137" s="33"/>
      <c r="E137" s="34"/>
      <c r="F137" s="34"/>
      <c r="G137" s="34"/>
      <c r="H137" s="33"/>
      <c r="I137" s="33"/>
      <c r="J137" s="34"/>
      <c r="K137" s="34"/>
      <c r="L137" s="33"/>
      <c r="M137" s="34"/>
      <c r="N137" s="34"/>
      <c r="O137" s="33"/>
      <c r="P137" s="33"/>
      <c r="Q137" s="33"/>
      <c r="R137" s="33"/>
      <c r="S137" s="33"/>
      <c r="T137" s="33"/>
      <c r="U137" s="34"/>
    </row>
    <row r="138" spans="1:21" x14ac:dyDescent="0.2">
      <c r="A138" s="34"/>
      <c r="B138" s="34"/>
      <c r="C138" s="34"/>
      <c r="D138" s="33"/>
      <c r="E138" s="34"/>
      <c r="F138" s="34"/>
      <c r="G138" s="34"/>
      <c r="H138" s="33"/>
      <c r="I138" s="33"/>
      <c r="J138" s="34"/>
      <c r="K138" s="34"/>
      <c r="L138" s="33"/>
      <c r="M138" s="34"/>
      <c r="N138" s="34"/>
      <c r="O138" s="33"/>
      <c r="P138" s="33"/>
      <c r="Q138" s="33"/>
      <c r="R138" s="33"/>
      <c r="S138" s="33"/>
      <c r="T138" s="33"/>
      <c r="U138" s="34"/>
    </row>
    <row r="139" spans="1:21" x14ac:dyDescent="0.2">
      <c r="A139" s="34"/>
      <c r="B139" s="34"/>
      <c r="C139" s="34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4"/>
    </row>
    <row r="140" spans="1:21" x14ac:dyDescent="0.2">
      <c r="A140" s="34"/>
      <c r="B140" s="34"/>
      <c r="C140" s="34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4"/>
    </row>
    <row r="141" spans="1:21" x14ac:dyDescent="0.2">
      <c r="A141" s="34"/>
      <c r="B141" s="34"/>
      <c r="C141" s="34"/>
      <c r="D141" s="34"/>
      <c r="E141" s="34"/>
      <c r="F141" s="34"/>
      <c r="G141" s="34"/>
      <c r="H141" s="34"/>
      <c r="I141" s="34"/>
      <c r="L141" s="33"/>
      <c r="M141" s="34"/>
      <c r="N141" s="34"/>
      <c r="O141" s="33"/>
      <c r="P141" s="33"/>
      <c r="Q141" s="33"/>
      <c r="R141" s="33"/>
      <c r="S141" s="33"/>
      <c r="T141" s="33"/>
      <c r="U141" s="34"/>
    </row>
    <row r="142" spans="1:21" x14ac:dyDescent="0.2">
      <c r="A142" s="34"/>
      <c r="B142" s="34"/>
      <c r="C142" s="34"/>
      <c r="D142" s="34"/>
      <c r="E142" s="34"/>
      <c r="F142" s="34"/>
      <c r="G142" s="34"/>
      <c r="H142" s="34"/>
      <c r="I142" s="34"/>
      <c r="L142" s="33"/>
      <c r="M142" s="34"/>
      <c r="N142" s="34"/>
      <c r="O142" s="33"/>
      <c r="P142" s="33"/>
      <c r="Q142" s="33"/>
      <c r="R142" s="33"/>
      <c r="S142" s="33"/>
      <c r="T142" s="33"/>
      <c r="U142" s="34"/>
    </row>
    <row r="143" spans="1:21" s="2" customFormat="1" x14ac:dyDescent="0.2">
      <c r="A143" s="34"/>
      <c r="B143" s="34"/>
      <c r="C143" s="34"/>
      <c r="D143" s="34"/>
      <c r="E143" s="34"/>
      <c r="F143" s="34"/>
      <c r="G143" s="34"/>
      <c r="H143" s="34"/>
      <c r="I143" s="34"/>
      <c r="J143" s="36"/>
      <c r="K143" s="36"/>
      <c r="L143" s="33"/>
      <c r="M143" s="34"/>
      <c r="N143" s="34"/>
      <c r="O143" s="36"/>
      <c r="P143" s="36"/>
      <c r="Q143" s="36"/>
      <c r="R143" s="36"/>
      <c r="S143" s="36"/>
      <c r="T143" s="36"/>
      <c r="U143" s="35"/>
    </row>
    <row r="144" spans="1:21" s="2" customFormat="1" x14ac:dyDescent="0.2">
      <c r="A144" s="34"/>
      <c r="B144" s="34"/>
      <c r="C144" s="34"/>
      <c r="D144" s="34"/>
      <c r="E144" s="34"/>
      <c r="F144" s="34"/>
      <c r="G144" s="34"/>
      <c r="H144" s="34"/>
      <c r="I144" s="34"/>
      <c r="J144" s="36"/>
      <c r="K144" s="36"/>
      <c r="L144" s="33"/>
      <c r="M144" s="34"/>
      <c r="N144" s="34"/>
      <c r="O144" s="36"/>
      <c r="P144" s="36"/>
      <c r="Q144" s="36"/>
      <c r="R144" s="36"/>
      <c r="S144" s="36"/>
      <c r="T144" s="36"/>
      <c r="U144" s="35"/>
    </row>
    <row r="145" spans="1:21" s="2" customFormat="1" x14ac:dyDescent="0.2">
      <c r="A145" s="34"/>
      <c r="B145" s="34"/>
      <c r="C145" s="34"/>
      <c r="D145" s="33"/>
      <c r="E145" s="34"/>
      <c r="F145" s="34"/>
      <c r="G145" s="34"/>
      <c r="H145" s="34"/>
      <c r="I145" s="34"/>
      <c r="J145" s="36"/>
      <c r="K145" s="36"/>
      <c r="L145" s="33"/>
      <c r="M145" s="34"/>
      <c r="N145" s="34"/>
      <c r="O145" s="36"/>
      <c r="P145" s="36"/>
      <c r="Q145" s="36"/>
      <c r="R145" s="36"/>
      <c r="S145" s="36"/>
      <c r="T145" s="36"/>
      <c r="U145" s="35"/>
    </row>
    <row r="146" spans="1:21" s="2" customFormat="1" x14ac:dyDescent="0.2">
      <c r="A146" s="41"/>
      <c r="B146" s="41"/>
      <c r="C146" s="41"/>
      <c r="D146" s="41"/>
      <c r="E146" s="41"/>
      <c r="F146" s="41"/>
      <c r="G146" s="41"/>
      <c r="H146" s="41"/>
      <c r="I146" s="41"/>
      <c r="J146" s="33"/>
      <c r="K146" s="41"/>
      <c r="L146" s="41"/>
      <c r="M146" s="41"/>
      <c r="N146" s="41"/>
      <c r="O146" s="36"/>
      <c r="P146" s="36"/>
      <c r="Q146" s="36"/>
      <c r="R146" s="36"/>
      <c r="S146" s="36"/>
      <c r="T146" s="36"/>
    </row>
    <row r="147" spans="1:21" x14ac:dyDescent="0.2">
      <c r="A147" s="41"/>
      <c r="B147" s="41"/>
      <c r="C147" s="41"/>
      <c r="D147" s="41"/>
      <c r="E147" s="41"/>
      <c r="F147" s="41"/>
      <c r="G147" s="41"/>
      <c r="H147" s="41"/>
      <c r="I147" s="41"/>
      <c r="J147" s="33"/>
      <c r="K147" s="41"/>
      <c r="L147" s="41"/>
      <c r="M147" s="41"/>
      <c r="N147" s="41"/>
      <c r="O147" s="33"/>
      <c r="P147" s="33"/>
      <c r="Q147" s="33"/>
      <c r="R147" s="33"/>
      <c r="S147" s="33"/>
      <c r="T147" s="33"/>
    </row>
    <row r="148" spans="1:21" x14ac:dyDescent="0.2">
      <c r="A148" s="41"/>
      <c r="B148" s="41"/>
      <c r="C148" s="41"/>
      <c r="D148" s="41"/>
      <c r="E148" s="41"/>
      <c r="F148" s="41"/>
      <c r="G148" s="41"/>
      <c r="H148" s="41"/>
      <c r="I148" s="41"/>
      <c r="J148" s="33"/>
      <c r="K148" s="41"/>
      <c r="L148" s="41"/>
      <c r="M148" s="41"/>
      <c r="N148" s="41"/>
      <c r="O148" s="33"/>
      <c r="P148" s="33"/>
      <c r="Q148" s="33"/>
      <c r="R148" s="33"/>
      <c r="S148" s="33"/>
      <c r="T148" s="33"/>
    </row>
    <row r="149" spans="1:21" x14ac:dyDescent="0.2">
      <c r="A149" s="41"/>
      <c r="B149" s="41"/>
      <c r="C149" s="41"/>
      <c r="D149" s="41"/>
      <c r="E149" s="41"/>
      <c r="F149" s="41"/>
      <c r="G149" s="41"/>
      <c r="H149" s="41"/>
      <c r="I149" s="41"/>
      <c r="J149" s="33"/>
      <c r="K149" s="41"/>
      <c r="L149" s="41"/>
      <c r="M149" s="41"/>
      <c r="N149" s="41"/>
      <c r="O149" s="33"/>
      <c r="P149" s="33"/>
      <c r="Q149" s="33"/>
      <c r="R149" s="33"/>
      <c r="S149" s="33"/>
      <c r="T149" s="33"/>
    </row>
    <row r="150" spans="1:21" x14ac:dyDescent="0.2">
      <c r="A150" s="41"/>
      <c r="B150" s="41"/>
      <c r="C150" s="41"/>
      <c r="D150" s="41"/>
      <c r="E150" s="41"/>
      <c r="F150" s="41"/>
      <c r="G150" s="41"/>
      <c r="H150" s="41"/>
      <c r="I150" s="41"/>
      <c r="J150" s="33"/>
      <c r="K150" s="41"/>
      <c r="L150" s="41"/>
      <c r="M150" s="41"/>
      <c r="N150" s="41"/>
      <c r="O150" s="33"/>
      <c r="P150" s="33"/>
      <c r="Q150" s="33"/>
      <c r="R150" s="33"/>
      <c r="S150" s="33"/>
      <c r="T150" s="33"/>
    </row>
    <row r="151" spans="1:21" x14ac:dyDescent="0.2">
      <c r="A151" s="41"/>
      <c r="B151" s="41"/>
      <c r="C151" s="41"/>
      <c r="D151" s="41"/>
      <c r="E151" s="41"/>
      <c r="F151" s="41"/>
      <c r="G151" s="41"/>
      <c r="H151" s="41"/>
      <c r="I151" s="41"/>
      <c r="J151" s="33"/>
      <c r="K151" s="41"/>
      <c r="L151" s="41"/>
      <c r="M151" s="41"/>
      <c r="N151" s="41"/>
      <c r="O151" s="33"/>
      <c r="P151" s="33"/>
      <c r="Q151" s="33"/>
      <c r="R151" s="33"/>
      <c r="S151" s="33"/>
      <c r="T151" s="33"/>
    </row>
    <row r="152" spans="1:21" x14ac:dyDescent="0.2">
      <c r="A152" s="41"/>
      <c r="B152" s="41"/>
      <c r="C152" s="41"/>
      <c r="D152" s="41"/>
      <c r="E152" s="41"/>
      <c r="F152" s="41"/>
      <c r="G152" s="41"/>
      <c r="H152" s="41"/>
      <c r="I152" s="41"/>
      <c r="J152" s="33"/>
      <c r="K152" s="41"/>
      <c r="L152" s="41"/>
      <c r="M152" s="41"/>
      <c r="N152" s="41"/>
      <c r="O152" s="33"/>
      <c r="P152" s="33"/>
      <c r="Q152" s="33"/>
      <c r="R152" s="33"/>
      <c r="S152" s="33"/>
      <c r="T152" s="33"/>
    </row>
    <row r="153" spans="1:21" x14ac:dyDescent="0.2">
      <c r="A153" s="41"/>
      <c r="B153" s="41"/>
      <c r="C153" s="41"/>
      <c r="D153" s="41"/>
      <c r="E153" s="41"/>
      <c r="F153" s="41"/>
      <c r="G153" s="41"/>
      <c r="H153" s="41"/>
      <c r="I153" s="41"/>
      <c r="J153" s="33"/>
      <c r="K153" s="41"/>
      <c r="L153" s="41"/>
      <c r="M153" s="41"/>
      <c r="N153" s="41"/>
      <c r="O153" s="33"/>
      <c r="P153" s="33"/>
      <c r="Q153" s="33"/>
      <c r="R153" s="33"/>
      <c r="S153" s="33"/>
      <c r="T153" s="33"/>
    </row>
    <row r="154" spans="1:21" x14ac:dyDescent="0.2">
      <c r="A154" s="41"/>
      <c r="B154" s="41"/>
      <c r="C154" s="41"/>
      <c r="D154" s="41"/>
      <c r="E154" s="41"/>
      <c r="F154" s="41"/>
      <c r="G154" s="41"/>
      <c r="H154" s="41"/>
      <c r="I154" s="41"/>
      <c r="J154" s="33"/>
      <c r="K154" s="41"/>
      <c r="L154" s="41"/>
      <c r="M154" s="41"/>
      <c r="N154" s="41"/>
      <c r="O154" s="33"/>
      <c r="P154" s="33"/>
      <c r="Q154" s="33"/>
      <c r="R154" s="33"/>
      <c r="S154" s="33"/>
      <c r="T154" s="33"/>
    </row>
    <row r="155" spans="1:21" x14ac:dyDescent="0.2">
      <c r="A155" s="41"/>
      <c r="B155" s="41"/>
      <c r="C155" s="41"/>
      <c r="D155" s="41"/>
      <c r="E155" s="41"/>
      <c r="F155" s="41"/>
      <c r="G155" s="41"/>
      <c r="H155" s="41"/>
      <c r="I155" s="41"/>
      <c r="J155" s="33"/>
      <c r="K155" s="41"/>
      <c r="L155" s="41"/>
      <c r="M155" s="41"/>
      <c r="N155" s="41"/>
      <c r="O155" s="33"/>
      <c r="P155" s="33"/>
      <c r="Q155" s="33"/>
      <c r="R155" s="33"/>
      <c r="S155" s="33"/>
      <c r="T155" s="33"/>
    </row>
    <row r="156" spans="1:21" x14ac:dyDescent="0.2">
      <c r="A156" s="41"/>
      <c r="B156" s="41"/>
      <c r="C156" s="41"/>
      <c r="D156" s="41"/>
      <c r="E156" s="41"/>
      <c r="F156" s="41"/>
      <c r="G156" s="41"/>
      <c r="H156" s="41"/>
      <c r="I156" s="41"/>
      <c r="J156" s="33"/>
      <c r="K156" s="41"/>
      <c r="L156" s="41"/>
      <c r="M156" s="41"/>
      <c r="N156" s="41"/>
      <c r="O156" s="33"/>
      <c r="P156" s="33"/>
      <c r="Q156" s="33"/>
      <c r="R156" s="33"/>
      <c r="S156" s="33"/>
      <c r="T156" s="33"/>
    </row>
    <row r="157" spans="1:21" x14ac:dyDescent="0.2">
      <c r="A157" s="41"/>
      <c r="B157" s="41"/>
      <c r="C157" s="41"/>
      <c r="D157" s="41"/>
      <c r="E157" s="41"/>
      <c r="F157" s="41"/>
      <c r="G157" s="41"/>
      <c r="H157" s="41"/>
      <c r="I157" s="41"/>
      <c r="J157" s="33"/>
      <c r="K157" s="41"/>
      <c r="L157" s="41"/>
      <c r="M157" s="41"/>
      <c r="N157" s="41"/>
      <c r="O157" s="33"/>
      <c r="P157" s="33"/>
      <c r="Q157" s="33"/>
      <c r="R157" s="33"/>
      <c r="S157" s="33"/>
      <c r="T157" s="33"/>
    </row>
    <row r="158" spans="1:21" x14ac:dyDescent="0.2">
      <c r="A158" s="41"/>
      <c r="B158" s="41"/>
      <c r="C158" s="41"/>
      <c r="D158" s="41"/>
      <c r="E158" s="41"/>
      <c r="F158" s="41"/>
      <c r="G158" s="41"/>
      <c r="H158" s="41"/>
      <c r="I158" s="41"/>
      <c r="J158" s="33"/>
      <c r="K158" s="41"/>
      <c r="L158" s="41"/>
      <c r="M158" s="41"/>
      <c r="N158" s="41"/>
      <c r="O158" s="33"/>
      <c r="P158" s="33"/>
      <c r="Q158" s="33"/>
      <c r="R158" s="33"/>
      <c r="S158" s="33"/>
      <c r="T158" s="33"/>
    </row>
    <row r="159" spans="1:21" x14ac:dyDescent="0.2">
      <c r="A159" s="41"/>
      <c r="B159" s="41"/>
      <c r="C159" s="41"/>
      <c r="D159" s="41"/>
      <c r="E159" s="41"/>
      <c r="F159" s="41"/>
      <c r="G159" s="41"/>
      <c r="H159" s="41"/>
      <c r="I159" s="41"/>
      <c r="J159" s="33"/>
      <c r="K159" s="41"/>
      <c r="L159" s="41"/>
      <c r="M159" s="41"/>
      <c r="N159" s="41"/>
      <c r="O159" s="33"/>
      <c r="P159" s="33"/>
      <c r="Q159" s="33"/>
      <c r="R159" s="33"/>
      <c r="S159" s="33"/>
      <c r="T159" s="33"/>
    </row>
    <row r="160" spans="1:21" x14ac:dyDescent="0.2">
      <c r="A160" s="41"/>
      <c r="B160" s="41"/>
      <c r="C160" s="41"/>
      <c r="D160" s="41"/>
      <c r="E160" s="41"/>
      <c r="F160" s="41"/>
      <c r="G160" s="41"/>
      <c r="H160" s="41"/>
      <c r="I160" s="41"/>
      <c r="J160" s="33"/>
      <c r="K160" s="41"/>
      <c r="L160" s="41"/>
      <c r="M160" s="41"/>
      <c r="N160" s="41"/>
      <c r="O160" s="33"/>
      <c r="P160" s="33"/>
      <c r="Q160" s="33"/>
      <c r="R160" s="33"/>
      <c r="S160" s="33"/>
      <c r="T160" s="33"/>
    </row>
    <row r="161" spans="1:20" x14ac:dyDescent="0.2">
      <c r="A161" s="41"/>
      <c r="B161" s="41"/>
      <c r="C161" s="41"/>
      <c r="D161" s="41"/>
      <c r="E161" s="41"/>
      <c r="F161" s="41"/>
      <c r="G161" s="41"/>
      <c r="H161" s="41"/>
      <c r="I161" s="41"/>
      <c r="J161" s="33"/>
      <c r="K161" s="41"/>
      <c r="L161" s="41"/>
      <c r="M161" s="41"/>
      <c r="N161" s="41"/>
      <c r="O161" s="33"/>
      <c r="P161" s="33"/>
      <c r="Q161" s="33"/>
      <c r="R161" s="33"/>
      <c r="S161" s="33"/>
      <c r="T161" s="33"/>
    </row>
    <row r="162" spans="1:20" x14ac:dyDescent="0.2">
      <c r="A162" s="41"/>
      <c r="B162" s="41"/>
      <c r="C162" s="41"/>
      <c r="D162" s="41"/>
      <c r="E162" s="41"/>
      <c r="F162" s="41"/>
      <c r="G162" s="41"/>
      <c r="H162" s="41"/>
      <c r="I162" s="41"/>
      <c r="J162" s="33"/>
      <c r="K162" s="41"/>
      <c r="L162" s="41"/>
      <c r="M162" s="41"/>
      <c r="N162" s="41"/>
      <c r="O162" s="33"/>
      <c r="P162" s="33"/>
      <c r="Q162" s="33"/>
      <c r="R162" s="33"/>
      <c r="S162" s="33"/>
      <c r="T162" s="33"/>
    </row>
    <row r="163" spans="1:20" x14ac:dyDescent="0.2">
      <c r="A163" s="41"/>
      <c r="B163" s="41"/>
      <c r="C163" s="41"/>
      <c r="D163" s="41"/>
      <c r="E163" s="41"/>
      <c r="F163" s="41"/>
      <c r="G163" s="41"/>
      <c r="H163" s="41"/>
      <c r="I163" s="41"/>
      <c r="J163" s="33"/>
      <c r="K163" s="41"/>
      <c r="L163" s="41"/>
      <c r="M163" s="41"/>
      <c r="N163" s="41"/>
      <c r="O163" s="33"/>
      <c r="P163" s="33"/>
      <c r="Q163" s="33"/>
      <c r="R163" s="33"/>
      <c r="S163" s="33"/>
      <c r="T163" s="33"/>
    </row>
    <row r="164" spans="1:20" x14ac:dyDescent="0.2">
      <c r="A164" s="41"/>
      <c r="B164" s="41"/>
      <c r="C164" s="41"/>
      <c r="D164" s="41"/>
      <c r="E164" s="41"/>
      <c r="F164" s="41"/>
      <c r="G164" s="41"/>
      <c r="H164" s="41"/>
      <c r="I164" s="41"/>
      <c r="J164" s="33"/>
      <c r="K164" s="41"/>
      <c r="L164" s="41"/>
      <c r="M164" s="41"/>
      <c r="N164" s="41"/>
      <c r="O164" s="33"/>
      <c r="P164" s="33"/>
      <c r="Q164" s="33"/>
      <c r="R164" s="33"/>
      <c r="S164" s="33"/>
      <c r="T164" s="33"/>
    </row>
    <row r="165" spans="1:20" x14ac:dyDescent="0.2">
      <c r="A165" s="41"/>
      <c r="B165" s="41"/>
      <c r="C165" s="41"/>
      <c r="D165" s="41"/>
      <c r="E165" s="41"/>
      <c r="F165" s="41"/>
      <c r="G165" s="41"/>
      <c r="H165" s="41"/>
      <c r="I165" s="41"/>
      <c r="J165" s="33"/>
      <c r="K165" s="41"/>
      <c r="L165" s="41"/>
      <c r="M165" s="41"/>
      <c r="N165" s="41"/>
      <c r="O165" s="33"/>
      <c r="P165" s="33"/>
      <c r="Q165" s="33"/>
      <c r="R165" s="33"/>
      <c r="S165" s="33"/>
      <c r="T165" s="33"/>
    </row>
    <row r="166" spans="1:20" x14ac:dyDescent="0.2">
      <c r="A166" s="41"/>
      <c r="B166" s="41"/>
      <c r="C166" s="41"/>
      <c r="D166" s="41"/>
      <c r="E166" s="41"/>
      <c r="F166" s="41"/>
      <c r="G166" s="41"/>
      <c r="H166" s="41"/>
      <c r="I166" s="41"/>
      <c r="J166" s="33"/>
      <c r="K166" s="41"/>
      <c r="L166" s="41"/>
      <c r="M166" s="41"/>
      <c r="N166" s="41"/>
      <c r="O166" s="33"/>
      <c r="P166" s="33"/>
      <c r="Q166" s="33"/>
      <c r="R166" s="33"/>
      <c r="S166" s="33"/>
      <c r="T166" s="33"/>
    </row>
    <row r="167" spans="1:20" x14ac:dyDescent="0.2">
      <c r="A167" s="41"/>
      <c r="B167" s="41"/>
      <c r="C167" s="41"/>
      <c r="D167" s="41"/>
      <c r="E167" s="41"/>
      <c r="F167" s="41"/>
      <c r="G167" s="41"/>
      <c r="H167" s="41"/>
      <c r="I167" s="41"/>
      <c r="J167" s="33"/>
      <c r="K167" s="41"/>
      <c r="L167" s="41"/>
      <c r="M167" s="41"/>
      <c r="N167" s="41"/>
      <c r="O167" s="33"/>
      <c r="P167" s="33"/>
      <c r="Q167" s="33"/>
      <c r="R167" s="33"/>
      <c r="S167" s="33"/>
      <c r="T167" s="33"/>
    </row>
    <row r="168" spans="1:20" x14ac:dyDescent="0.2">
      <c r="A168" s="41"/>
      <c r="B168" s="41"/>
      <c r="C168" s="41"/>
      <c r="D168" s="41"/>
      <c r="E168" s="41"/>
      <c r="F168" s="41"/>
      <c r="G168" s="41"/>
      <c r="H168" s="41"/>
      <c r="I168" s="41"/>
      <c r="J168" s="33"/>
      <c r="K168" s="41"/>
      <c r="L168" s="41"/>
      <c r="M168" s="41"/>
      <c r="N168" s="41"/>
      <c r="O168" s="33"/>
      <c r="P168" s="33"/>
      <c r="Q168" s="33"/>
      <c r="R168" s="33"/>
      <c r="S168" s="33"/>
      <c r="T168" s="33"/>
    </row>
    <row r="169" spans="1:20" x14ac:dyDescent="0.2">
      <c r="A169" s="41"/>
      <c r="B169" s="41"/>
      <c r="C169" s="41"/>
      <c r="D169" s="41"/>
      <c r="E169" s="41"/>
      <c r="F169" s="41"/>
      <c r="G169" s="41"/>
      <c r="H169" s="41"/>
      <c r="I169" s="41"/>
      <c r="J169" s="33"/>
      <c r="K169" s="41"/>
      <c r="L169" s="41"/>
      <c r="M169" s="41"/>
      <c r="N169" s="41"/>
      <c r="O169" s="33"/>
      <c r="P169" s="33"/>
      <c r="Q169" s="33"/>
      <c r="R169" s="33"/>
      <c r="S169" s="33"/>
      <c r="T169" s="33"/>
    </row>
    <row r="170" spans="1:20" x14ac:dyDescent="0.2">
      <c r="A170" s="41"/>
      <c r="B170" s="41"/>
      <c r="C170" s="41"/>
      <c r="D170" s="41"/>
      <c r="E170" s="41"/>
      <c r="F170" s="41"/>
      <c r="G170" s="41"/>
      <c r="H170" s="41"/>
      <c r="I170" s="41"/>
      <c r="J170" s="33"/>
      <c r="K170" s="41"/>
      <c r="L170" s="41"/>
      <c r="M170" s="41"/>
      <c r="N170" s="41"/>
      <c r="O170" s="33"/>
      <c r="P170" s="33"/>
      <c r="Q170" s="33"/>
      <c r="R170" s="33"/>
      <c r="S170" s="33"/>
      <c r="T170" s="33"/>
    </row>
    <row r="171" spans="1:20" x14ac:dyDescent="0.2">
      <c r="A171" s="41"/>
      <c r="B171" s="41"/>
      <c r="C171" s="41"/>
      <c r="D171" s="41"/>
      <c r="E171" s="41"/>
      <c r="F171" s="41"/>
      <c r="G171" s="41"/>
      <c r="H171" s="41"/>
      <c r="I171" s="41"/>
      <c r="J171" s="33"/>
      <c r="K171" s="41"/>
      <c r="L171" s="41"/>
      <c r="M171" s="41"/>
      <c r="N171" s="41"/>
      <c r="O171" s="33"/>
      <c r="P171" s="33"/>
      <c r="Q171" s="33"/>
      <c r="R171" s="33"/>
      <c r="S171" s="33"/>
      <c r="T171" s="33"/>
    </row>
    <row r="172" spans="1:20" x14ac:dyDescent="0.2">
      <c r="A172" s="41"/>
      <c r="B172" s="41"/>
      <c r="C172" s="41"/>
      <c r="D172" s="41"/>
      <c r="E172" s="41"/>
      <c r="F172" s="41"/>
      <c r="G172" s="41"/>
      <c r="H172" s="41"/>
      <c r="I172" s="41"/>
      <c r="J172" s="33"/>
      <c r="K172" s="41"/>
      <c r="L172" s="41"/>
      <c r="M172" s="41"/>
      <c r="N172" s="41"/>
      <c r="O172" s="33"/>
      <c r="P172" s="33"/>
      <c r="Q172" s="33"/>
      <c r="R172" s="33"/>
      <c r="S172" s="33"/>
      <c r="T172" s="33"/>
    </row>
    <row r="173" spans="1:20" x14ac:dyDescent="0.2">
      <c r="A173" s="41"/>
      <c r="B173" s="41"/>
      <c r="C173" s="41"/>
      <c r="D173" s="41"/>
      <c r="E173" s="41"/>
      <c r="F173" s="41"/>
      <c r="G173" s="41"/>
      <c r="H173" s="41"/>
      <c r="I173" s="41"/>
      <c r="J173" s="33"/>
      <c r="K173" s="41"/>
      <c r="L173" s="41"/>
      <c r="M173" s="41"/>
      <c r="N173" s="41"/>
      <c r="O173" s="33"/>
      <c r="P173" s="33"/>
      <c r="Q173" s="33"/>
      <c r="R173" s="33"/>
      <c r="S173" s="33"/>
      <c r="T173" s="33"/>
    </row>
    <row r="174" spans="1:20" x14ac:dyDescent="0.2">
      <c r="A174" s="41"/>
      <c r="B174" s="41"/>
      <c r="C174" s="41"/>
      <c r="D174" s="41"/>
      <c r="E174" s="41"/>
      <c r="F174" s="41"/>
      <c r="G174" s="41"/>
      <c r="H174" s="41"/>
      <c r="I174" s="41"/>
      <c r="J174" s="33"/>
      <c r="K174" s="41"/>
      <c r="L174" s="41"/>
      <c r="M174" s="41"/>
      <c r="N174" s="41"/>
      <c r="O174" s="33"/>
      <c r="P174" s="33"/>
      <c r="Q174" s="33"/>
      <c r="R174" s="33"/>
      <c r="S174" s="33"/>
      <c r="T174" s="33"/>
    </row>
    <row r="175" spans="1:20" x14ac:dyDescent="0.2">
      <c r="A175" s="41"/>
      <c r="B175" s="41"/>
      <c r="C175" s="41"/>
      <c r="D175" s="41"/>
      <c r="E175" s="41"/>
      <c r="F175" s="41"/>
      <c r="G175" s="41"/>
      <c r="H175" s="41"/>
      <c r="I175" s="41"/>
      <c r="J175" s="33"/>
      <c r="K175" s="41"/>
      <c r="L175" s="41"/>
      <c r="M175" s="41"/>
      <c r="N175" s="41"/>
      <c r="O175" s="33"/>
      <c r="P175" s="33"/>
      <c r="Q175" s="33"/>
      <c r="R175" s="33"/>
      <c r="S175" s="33"/>
      <c r="T175" s="33"/>
    </row>
    <row r="176" spans="1:20" x14ac:dyDescent="0.2">
      <c r="A176" s="41"/>
      <c r="B176" s="41"/>
      <c r="C176" s="41"/>
      <c r="D176" s="41"/>
      <c r="E176" s="41"/>
      <c r="F176" s="41"/>
      <c r="G176" s="41"/>
      <c r="H176" s="41"/>
      <c r="I176" s="41"/>
      <c r="J176" s="33"/>
      <c r="K176" s="41"/>
      <c r="L176" s="41"/>
      <c r="M176" s="41"/>
      <c r="N176" s="41"/>
      <c r="O176" s="33"/>
      <c r="P176" s="33"/>
      <c r="Q176" s="33"/>
      <c r="R176" s="33"/>
      <c r="S176" s="33"/>
      <c r="T176" s="33"/>
    </row>
    <row r="177" spans="1:21" x14ac:dyDescent="0.2">
      <c r="A177" s="41"/>
      <c r="B177" s="41"/>
      <c r="C177" s="41"/>
      <c r="D177" s="41"/>
      <c r="E177" s="41"/>
      <c r="F177" s="41"/>
      <c r="G177" s="41"/>
      <c r="H177" s="41"/>
      <c r="I177" s="41"/>
      <c r="J177" s="33"/>
      <c r="K177" s="41"/>
      <c r="L177" s="41"/>
      <c r="M177" s="41"/>
      <c r="N177" s="41"/>
      <c r="O177" s="33"/>
      <c r="P177" s="33"/>
      <c r="Q177" s="33"/>
      <c r="R177" s="33"/>
      <c r="S177" s="33"/>
      <c r="T177" s="33"/>
      <c r="U177" s="33"/>
    </row>
    <row r="178" spans="1:21" x14ac:dyDescent="0.2">
      <c r="A178" s="41"/>
      <c r="B178" s="41"/>
      <c r="C178" s="41"/>
      <c r="D178" s="41"/>
      <c r="E178" s="41"/>
      <c r="F178" s="41"/>
      <c r="G178" s="41"/>
      <c r="H178" s="41"/>
      <c r="I178" s="41"/>
      <c r="J178" s="33"/>
      <c r="K178" s="41"/>
      <c r="L178" s="41"/>
      <c r="M178" s="41"/>
      <c r="N178" s="41"/>
      <c r="O178" s="33"/>
      <c r="P178" s="33"/>
      <c r="Q178" s="33"/>
      <c r="R178" s="33"/>
      <c r="S178" s="33"/>
      <c r="T178" s="33"/>
      <c r="U178" s="33"/>
    </row>
    <row r="179" spans="1:21" x14ac:dyDescent="0.2">
      <c r="A179" s="41"/>
      <c r="B179" s="41"/>
      <c r="C179" s="41"/>
      <c r="D179" s="41"/>
      <c r="E179" s="41"/>
      <c r="F179" s="41"/>
      <c r="G179" s="41"/>
      <c r="H179" s="41"/>
      <c r="I179" s="41"/>
      <c r="J179" s="33"/>
      <c r="K179" s="41"/>
      <c r="L179" s="41"/>
      <c r="M179" s="41"/>
      <c r="N179" s="41"/>
      <c r="O179" s="33"/>
      <c r="P179" s="33"/>
      <c r="Q179" s="33"/>
      <c r="R179" s="33"/>
      <c r="S179" s="33"/>
      <c r="T179" s="33"/>
      <c r="U179" s="33"/>
    </row>
    <row r="180" spans="1:21" x14ac:dyDescent="0.2">
      <c r="A180" s="41"/>
      <c r="B180" s="41"/>
      <c r="C180" s="41"/>
      <c r="D180" s="41"/>
      <c r="E180" s="41"/>
      <c r="F180" s="41"/>
      <c r="G180" s="41"/>
      <c r="H180" s="41"/>
      <c r="I180" s="41"/>
      <c r="J180" s="33"/>
      <c r="K180" s="41"/>
      <c r="L180" s="41"/>
      <c r="M180" s="41"/>
      <c r="N180" s="41"/>
      <c r="O180" s="33"/>
      <c r="P180" s="33"/>
      <c r="Q180" s="33"/>
      <c r="R180" s="33"/>
      <c r="S180" s="33"/>
      <c r="T180" s="33"/>
      <c r="U180" s="33"/>
    </row>
    <row r="181" spans="1:21" x14ac:dyDescent="0.2">
      <c r="A181" s="41"/>
      <c r="B181" s="41"/>
      <c r="C181" s="41"/>
      <c r="D181" s="41"/>
      <c r="E181" s="41"/>
      <c r="F181" s="41"/>
      <c r="G181" s="41"/>
      <c r="H181" s="41"/>
      <c r="I181" s="41"/>
      <c r="J181" s="33"/>
      <c r="K181" s="41"/>
      <c r="L181" s="41"/>
      <c r="M181" s="41"/>
      <c r="N181" s="41"/>
      <c r="O181" s="33"/>
      <c r="P181" s="33"/>
      <c r="Q181" s="33"/>
      <c r="R181" s="33"/>
      <c r="S181" s="33"/>
      <c r="T181" s="33"/>
      <c r="U181" s="33"/>
    </row>
    <row r="182" spans="1:21" x14ac:dyDescent="0.2">
      <c r="A182" s="41"/>
      <c r="B182" s="41"/>
      <c r="C182" s="41"/>
      <c r="D182" s="41"/>
      <c r="E182" s="41"/>
      <c r="F182" s="41"/>
      <c r="G182" s="41"/>
      <c r="H182" s="41"/>
      <c r="I182" s="41"/>
      <c r="J182" s="33"/>
      <c r="K182" s="41"/>
      <c r="L182" s="41"/>
      <c r="M182" s="41"/>
      <c r="N182" s="41"/>
      <c r="O182" s="33"/>
      <c r="P182" s="33"/>
      <c r="Q182" s="33"/>
      <c r="R182" s="33"/>
      <c r="S182" s="33"/>
      <c r="T182" s="33"/>
      <c r="U182" s="33"/>
    </row>
    <row r="183" spans="1:21" x14ac:dyDescent="0.2">
      <c r="A183" s="41"/>
      <c r="B183" s="41"/>
      <c r="C183" s="41"/>
      <c r="D183" s="41"/>
      <c r="E183" s="41"/>
      <c r="F183" s="41"/>
      <c r="G183" s="41"/>
      <c r="H183" s="41"/>
      <c r="I183" s="41"/>
      <c r="J183" s="33"/>
      <c r="K183" s="41"/>
      <c r="L183" s="41"/>
      <c r="M183" s="41"/>
      <c r="N183" s="41"/>
      <c r="O183" s="33"/>
      <c r="P183" s="33"/>
      <c r="Q183" s="33"/>
      <c r="R183" s="33"/>
      <c r="S183" s="33"/>
      <c r="T183" s="33"/>
      <c r="U183" s="33"/>
    </row>
    <row r="184" spans="1:21" x14ac:dyDescent="0.2">
      <c r="A184" s="41"/>
      <c r="B184" s="41"/>
      <c r="C184" s="41"/>
      <c r="D184" s="41"/>
      <c r="E184" s="41"/>
      <c r="F184" s="41"/>
      <c r="G184" s="41"/>
      <c r="H184" s="41"/>
      <c r="I184" s="41"/>
      <c r="J184" s="33"/>
      <c r="K184" s="41"/>
      <c r="L184" s="41"/>
      <c r="M184" s="41"/>
      <c r="N184" s="41"/>
      <c r="O184" s="33"/>
      <c r="P184" s="33"/>
      <c r="Q184" s="33"/>
      <c r="R184" s="33"/>
      <c r="S184" s="33"/>
      <c r="T184" s="33"/>
      <c r="U184" s="33"/>
    </row>
    <row r="185" spans="1:21" x14ac:dyDescent="0.2">
      <c r="A185" s="41"/>
      <c r="B185" s="41"/>
      <c r="C185" s="41"/>
      <c r="D185" s="41"/>
      <c r="E185" s="41"/>
      <c r="F185" s="41"/>
      <c r="G185" s="41"/>
      <c r="H185" s="41"/>
      <c r="I185" s="41"/>
      <c r="J185" s="33"/>
      <c r="K185" s="41"/>
      <c r="L185" s="41"/>
      <c r="M185" s="41"/>
      <c r="N185" s="41"/>
      <c r="O185" s="33"/>
      <c r="P185" s="33"/>
      <c r="Q185" s="33"/>
      <c r="R185" s="33"/>
      <c r="S185" s="33"/>
      <c r="T185" s="33"/>
      <c r="U185" s="33"/>
    </row>
    <row r="186" spans="1:21" x14ac:dyDescent="0.2">
      <c r="A186" s="41"/>
      <c r="B186" s="41"/>
      <c r="C186" s="41"/>
      <c r="D186" s="41"/>
      <c r="E186" s="41"/>
      <c r="F186" s="41"/>
      <c r="G186" s="41"/>
      <c r="H186" s="41"/>
      <c r="I186" s="41"/>
      <c r="J186" s="33"/>
      <c r="K186" s="41"/>
      <c r="L186" s="41"/>
      <c r="M186" s="41"/>
      <c r="N186" s="41"/>
      <c r="O186" s="33"/>
      <c r="P186" s="33"/>
      <c r="Q186" s="33"/>
      <c r="R186" s="33"/>
      <c r="S186" s="33"/>
      <c r="T186" s="33"/>
      <c r="U186" s="33"/>
    </row>
    <row r="187" spans="1:21" x14ac:dyDescent="0.2">
      <c r="A187" s="41"/>
      <c r="B187" s="41"/>
      <c r="C187" s="41"/>
      <c r="D187" s="41"/>
      <c r="E187" s="41"/>
      <c r="F187" s="41"/>
      <c r="G187" s="41"/>
      <c r="H187" s="41"/>
      <c r="I187" s="41"/>
      <c r="J187" s="33"/>
      <c r="K187" s="41"/>
      <c r="L187" s="41"/>
      <c r="M187" s="41"/>
      <c r="N187" s="41"/>
      <c r="O187" s="33"/>
      <c r="P187" s="33"/>
      <c r="Q187" s="33"/>
      <c r="R187" s="33"/>
      <c r="S187" s="33"/>
      <c r="T187" s="33"/>
      <c r="U187" s="33"/>
    </row>
    <row r="188" spans="1:21" x14ac:dyDescent="0.2">
      <c r="A188" s="41"/>
      <c r="B188" s="41"/>
      <c r="C188" s="41"/>
      <c r="D188" s="41"/>
      <c r="E188" s="41"/>
      <c r="F188" s="41"/>
      <c r="G188" s="41"/>
      <c r="H188" s="41"/>
      <c r="I188" s="41"/>
      <c r="J188" s="33"/>
      <c r="K188" s="41"/>
      <c r="L188" s="41"/>
      <c r="M188" s="41"/>
      <c r="N188" s="41"/>
      <c r="O188" s="33"/>
      <c r="P188" s="33"/>
      <c r="Q188" s="33"/>
      <c r="R188" s="33"/>
      <c r="S188" s="33"/>
      <c r="T188" s="33"/>
      <c r="U188" s="33"/>
    </row>
    <row r="189" spans="1:21" x14ac:dyDescent="0.2">
      <c r="A189" s="41"/>
      <c r="B189" s="41"/>
      <c r="C189" s="41"/>
      <c r="D189" s="41"/>
      <c r="E189" s="41"/>
      <c r="F189" s="41"/>
      <c r="G189" s="41"/>
      <c r="H189" s="41"/>
      <c r="I189" s="41"/>
      <c r="J189" s="33"/>
      <c r="K189" s="41"/>
      <c r="L189" s="41"/>
      <c r="M189" s="41"/>
      <c r="N189" s="41"/>
      <c r="O189" s="33"/>
      <c r="P189" s="33"/>
      <c r="Q189" s="33"/>
      <c r="R189" s="33"/>
      <c r="S189" s="33"/>
      <c r="T189" s="33"/>
      <c r="U189" s="33"/>
    </row>
    <row r="190" spans="1:21" x14ac:dyDescent="0.2">
      <c r="A190" s="41"/>
      <c r="B190" s="41"/>
      <c r="C190" s="41"/>
      <c r="D190" s="41"/>
      <c r="E190" s="41"/>
      <c r="F190" s="41"/>
      <c r="G190" s="41"/>
      <c r="H190" s="41"/>
      <c r="I190" s="41"/>
      <c r="J190" s="33"/>
      <c r="K190" s="41"/>
      <c r="L190" s="41"/>
      <c r="M190" s="41"/>
      <c r="N190" s="41"/>
      <c r="O190" s="33"/>
      <c r="P190" s="33"/>
      <c r="Q190" s="33"/>
      <c r="R190" s="33"/>
      <c r="S190" s="33"/>
      <c r="T190" s="33"/>
      <c r="U190" s="33"/>
    </row>
    <row r="191" spans="1:21" x14ac:dyDescent="0.2">
      <c r="A191" s="41"/>
      <c r="B191" s="41"/>
      <c r="C191" s="41"/>
      <c r="D191" s="41"/>
      <c r="E191" s="41"/>
      <c r="F191" s="41"/>
      <c r="G191" s="41"/>
      <c r="H191" s="41"/>
      <c r="I191" s="41"/>
      <c r="J191" s="33"/>
      <c r="K191" s="41"/>
      <c r="L191" s="41"/>
      <c r="M191" s="41"/>
      <c r="N191" s="41"/>
      <c r="O191" s="33"/>
      <c r="P191" s="33"/>
      <c r="Q191" s="33"/>
      <c r="R191" s="33"/>
      <c r="S191" s="33"/>
      <c r="T191" s="33"/>
      <c r="U191" s="33"/>
    </row>
    <row r="192" spans="1:21" x14ac:dyDescent="0.2">
      <c r="A192" s="41"/>
      <c r="B192" s="41"/>
      <c r="C192" s="41"/>
      <c r="D192" s="41"/>
      <c r="E192" s="41"/>
      <c r="F192" s="41"/>
      <c r="G192" s="41"/>
      <c r="H192" s="41"/>
      <c r="I192" s="41"/>
      <c r="J192" s="33"/>
      <c r="K192" s="41"/>
      <c r="L192" s="41"/>
      <c r="M192" s="41"/>
      <c r="N192" s="41"/>
      <c r="O192" s="33"/>
      <c r="P192" s="33"/>
      <c r="Q192" s="33"/>
      <c r="R192" s="33"/>
      <c r="S192" s="33"/>
      <c r="T192" s="33"/>
      <c r="U192" s="33"/>
    </row>
    <row r="193" spans="1:21" x14ac:dyDescent="0.2">
      <c r="A193" s="41"/>
      <c r="B193" s="41"/>
      <c r="C193" s="41"/>
      <c r="D193" s="41"/>
      <c r="E193" s="41"/>
      <c r="F193" s="41"/>
      <c r="G193" s="41"/>
      <c r="H193" s="41"/>
      <c r="I193" s="41"/>
      <c r="J193" s="33"/>
      <c r="K193" s="41"/>
      <c r="L193" s="41"/>
      <c r="M193" s="41"/>
      <c r="N193" s="41"/>
      <c r="O193" s="33"/>
      <c r="P193" s="33"/>
      <c r="Q193" s="33"/>
      <c r="R193" s="33"/>
      <c r="S193" s="33"/>
      <c r="T193" s="33"/>
      <c r="U193" s="33"/>
    </row>
    <row r="194" spans="1:21" x14ac:dyDescent="0.2">
      <c r="A194" s="41"/>
      <c r="B194" s="41"/>
      <c r="C194" s="41"/>
      <c r="D194" s="41"/>
      <c r="E194" s="41"/>
      <c r="F194" s="41"/>
      <c r="G194" s="41"/>
      <c r="H194" s="41"/>
      <c r="I194" s="41"/>
      <c r="J194" s="33"/>
      <c r="K194" s="41"/>
      <c r="L194" s="41"/>
      <c r="M194" s="41"/>
      <c r="N194" s="41"/>
      <c r="O194" s="33"/>
      <c r="P194" s="33"/>
      <c r="Q194" s="33"/>
      <c r="R194" s="33"/>
      <c r="S194" s="33"/>
      <c r="T194" s="33"/>
      <c r="U194" s="33"/>
    </row>
    <row r="195" spans="1:21" x14ac:dyDescent="0.2">
      <c r="A195" s="41"/>
      <c r="B195" s="41"/>
      <c r="C195" s="41"/>
      <c r="D195" s="41"/>
      <c r="E195" s="41"/>
      <c r="F195" s="41"/>
      <c r="G195" s="41"/>
      <c r="H195" s="41"/>
      <c r="I195" s="41"/>
      <c r="J195" s="33"/>
      <c r="K195" s="41"/>
      <c r="L195" s="41"/>
      <c r="M195" s="41"/>
      <c r="N195" s="41"/>
      <c r="O195" s="33"/>
      <c r="P195" s="33"/>
      <c r="Q195" s="33"/>
      <c r="R195" s="33"/>
      <c r="S195" s="33"/>
      <c r="T195" s="33"/>
      <c r="U195" s="33"/>
    </row>
    <row r="196" spans="1:21" x14ac:dyDescent="0.2">
      <c r="A196" s="41"/>
      <c r="B196" s="41"/>
      <c r="C196" s="41"/>
      <c r="D196" s="41"/>
      <c r="E196" s="41"/>
      <c r="F196" s="41"/>
      <c r="G196" s="41"/>
      <c r="H196" s="41"/>
      <c r="I196" s="41"/>
      <c r="J196" s="33"/>
      <c r="K196" s="41"/>
      <c r="L196" s="41"/>
      <c r="M196" s="41"/>
      <c r="N196" s="41"/>
      <c r="O196" s="33"/>
      <c r="P196" s="33"/>
      <c r="Q196" s="33"/>
      <c r="R196" s="33"/>
      <c r="S196" s="33"/>
      <c r="T196" s="33"/>
      <c r="U196" s="33"/>
    </row>
    <row r="197" spans="1:21" x14ac:dyDescent="0.2">
      <c r="A197" s="41"/>
      <c r="B197" s="41"/>
      <c r="C197" s="41"/>
      <c r="D197" s="41"/>
      <c r="E197" s="41"/>
      <c r="F197" s="41"/>
      <c r="G197" s="41"/>
      <c r="H197" s="41"/>
      <c r="I197" s="41"/>
      <c r="J197" s="33"/>
      <c r="K197" s="41"/>
      <c r="L197" s="41"/>
      <c r="M197" s="41"/>
      <c r="N197" s="41"/>
      <c r="O197" s="33"/>
      <c r="P197" s="33"/>
      <c r="Q197" s="33"/>
      <c r="R197" s="33"/>
      <c r="S197" s="33"/>
      <c r="T197" s="33"/>
      <c r="U197" s="33"/>
    </row>
    <row r="198" spans="1:21" x14ac:dyDescent="0.2">
      <c r="A198" s="41"/>
      <c r="B198" s="41"/>
      <c r="C198" s="41"/>
      <c r="D198" s="41"/>
      <c r="E198" s="41"/>
      <c r="F198" s="41"/>
      <c r="G198" s="41"/>
      <c r="H198" s="41"/>
      <c r="I198" s="41"/>
      <c r="J198" s="33"/>
      <c r="K198" s="41"/>
      <c r="L198" s="41"/>
      <c r="M198" s="41"/>
      <c r="N198" s="41"/>
      <c r="O198" s="33"/>
      <c r="P198" s="33"/>
      <c r="Q198" s="33"/>
      <c r="R198" s="33"/>
      <c r="S198" s="33"/>
      <c r="T198" s="33"/>
      <c r="U198" s="33"/>
    </row>
    <row r="199" spans="1:21" x14ac:dyDescent="0.2">
      <c r="A199" s="41"/>
      <c r="B199" s="41"/>
      <c r="C199" s="41"/>
      <c r="D199" s="41"/>
      <c r="E199" s="41"/>
      <c r="F199" s="41"/>
      <c r="G199" s="41"/>
      <c r="H199" s="41"/>
      <c r="I199" s="41"/>
      <c r="J199" s="33"/>
      <c r="K199" s="41"/>
      <c r="L199" s="41"/>
      <c r="M199" s="41"/>
      <c r="N199" s="41"/>
      <c r="O199" s="33"/>
      <c r="P199" s="33"/>
      <c r="Q199" s="33"/>
      <c r="R199" s="33"/>
      <c r="S199" s="33"/>
      <c r="T199" s="33"/>
      <c r="U199" s="33"/>
    </row>
    <row r="200" spans="1:21" x14ac:dyDescent="0.2">
      <c r="A200" s="41"/>
      <c r="B200" s="41"/>
      <c r="C200" s="41"/>
      <c r="D200" s="41"/>
      <c r="E200" s="41"/>
      <c r="F200" s="41"/>
      <c r="G200" s="41"/>
      <c r="H200" s="41"/>
      <c r="I200" s="41"/>
      <c r="J200" s="33"/>
      <c r="K200" s="41"/>
      <c r="L200" s="41"/>
      <c r="M200" s="41"/>
      <c r="N200" s="41"/>
      <c r="O200" s="33"/>
      <c r="P200" s="33"/>
      <c r="Q200" s="33"/>
      <c r="R200" s="33"/>
      <c r="S200" s="33"/>
      <c r="T200" s="33"/>
      <c r="U200" s="33"/>
    </row>
    <row r="201" spans="1:21" x14ac:dyDescent="0.2">
      <c r="A201" s="41"/>
      <c r="B201" s="41"/>
      <c r="C201" s="41"/>
      <c r="D201" s="41"/>
      <c r="E201" s="41"/>
      <c r="F201" s="41"/>
      <c r="G201" s="41"/>
      <c r="H201" s="41"/>
      <c r="I201" s="41"/>
      <c r="J201" s="33"/>
      <c r="K201" s="41"/>
      <c r="L201" s="41"/>
      <c r="M201" s="41"/>
      <c r="N201" s="41"/>
      <c r="O201" s="33"/>
      <c r="P201" s="33"/>
      <c r="Q201" s="33"/>
      <c r="R201" s="33"/>
      <c r="S201" s="33"/>
      <c r="T201" s="33"/>
      <c r="U201" s="33"/>
    </row>
    <row r="202" spans="1:21" x14ac:dyDescent="0.2">
      <c r="A202" s="41"/>
      <c r="B202" s="41"/>
      <c r="C202" s="41"/>
      <c r="D202" s="41"/>
      <c r="E202" s="41"/>
      <c r="F202" s="41"/>
      <c r="G202" s="41"/>
      <c r="H202" s="41"/>
      <c r="I202" s="41"/>
      <c r="J202" s="33"/>
      <c r="K202" s="41"/>
      <c r="L202" s="41"/>
      <c r="M202" s="41"/>
      <c r="N202" s="41"/>
      <c r="O202" s="33"/>
      <c r="P202" s="33"/>
      <c r="Q202" s="33"/>
      <c r="R202" s="33"/>
      <c r="S202" s="33"/>
      <c r="T202" s="33"/>
      <c r="U202" s="33"/>
    </row>
    <row r="203" spans="1:21" x14ac:dyDescent="0.2">
      <c r="A203" s="41"/>
      <c r="B203" s="41"/>
      <c r="C203" s="41"/>
      <c r="D203" s="41"/>
      <c r="E203" s="41"/>
      <c r="F203" s="41"/>
      <c r="G203" s="41"/>
      <c r="H203" s="41"/>
      <c r="I203" s="41"/>
      <c r="J203" s="33"/>
      <c r="K203" s="41"/>
      <c r="L203" s="41"/>
      <c r="M203" s="41"/>
      <c r="N203" s="41"/>
      <c r="O203" s="33"/>
      <c r="P203" s="33"/>
      <c r="Q203" s="33"/>
      <c r="R203" s="33"/>
      <c r="S203" s="33"/>
      <c r="T203" s="33"/>
      <c r="U203" s="33"/>
    </row>
    <row r="204" spans="1:21" x14ac:dyDescent="0.2">
      <c r="A204" s="41"/>
      <c r="B204" s="41"/>
      <c r="C204" s="41"/>
      <c r="D204" s="41"/>
      <c r="E204" s="41"/>
      <c r="F204" s="41"/>
      <c r="G204" s="41"/>
      <c r="H204" s="41"/>
      <c r="I204" s="41"/>
      <c r="J204" s="33"/>
      <c r="K204" s="41"/>
      <c r="L204" s="41"/>
      <c r="M204" s="41"/>
      <c r="N204" s="41"/>
      <c r="O204" s="33"/>
      <c r="P204" s="33"/>
      <c r="Q204" s="33"/>
      <c r="R204" s="33"/>
      <c r="S204" s="33"/>
      <c r="T204" s="33"/>
      <c r="U204" s="33"/>
    </row>
    <row r="205" spans="1:21" x14ac:dyDescent="0.2">
      <c r="A205" s="41"/>
      <c r="B205" s="41"/>
      <c r="C205" s="41"/>
      <c r="D205" s="41"/>
      <c r="E205" s="41"/>
      <c r="F205" s="41"/>
      <c r="G205" s="41"/>
      <c r="H205" s="41"/>
      <c r="I205" s="41"/>
      <c r="J205" s="33"/>
      <c r="K205" s="41"/>
      <c r="L205" s="41"/>
      <c r="M205" s="41"/>
      <c r="N205" s="41"/>
      <c r="O205" s="33"/>
      <c r="P205" s="33"/>
      <c r="Q205" s="33"/>
      <c r="R205" s="33"/>
      <c r="S205" s="33"/>
      <c r="T205" s="33"/>
      <c r="U205" s="33"/>
    </row>
    <row r="206" spans="1:21" x14ac:dyDescent="0.2">
      <c r="A206" s="41"/>
      <c r="B206" s="41"/>
      <c r="C206" s="41"/>
      <c r="D206" s="41"/>
      <c r="E206" s="41"/>
      <c r="F206" s="41"/>
      <c r="G206" s="41"/>
      <c r="H206" s="41"/>
      <c r="I206" s="41"/>
      <c r="J206" s="33"/>
      <c r="K206" s="41"/>
      <c r="L206" s="41"/>
      <c r="M206" s="41"/>
      <c r="N206" s="41"/>
      <c r="O206" s="33"/>
      <c r="P206" s="33"/>
      <c r="Q206" s="33"/>
      <c r="R206" s="33"/>
      <c r="S206" s="33"/>
      <c r="T206" s="33"/>
      <c r="U206" s="33"/>
    </row>
    <row r="207" spans="1:21" x14ac:dyDescent="0.2">
      <c r="A207" s="41"/>
      <c r="B207" s="41"/>
      <c r="C207" s="41"/>
      <c r="D207" s="41"/>
      <c r="E207" s="41"/>
      <c r="F207" s="41"/>
      <c r="G207" s="41"/>
      <c r="H207" s="41"/>
      <c r="I207" s="41"/>
      <c r="J207" s="33"/>
      <c r="K207" s="41"/>
      <c r="L207" s="41"/>
      <c r="M207" s="41"/>
      <c r="N207" s="41"/>
      <c r="O207" s="33"/>
      <c r="P207" s="33"/>
      <c r="Q207" s="33"/>
      <c r="R207" s="33"/>
      <c r="S207" s="33"/>
      <c r="T207" s="33"/>
      <c r="U207" s="33"/>
    </row>
    <row r="208" spans="1:21" x14ac:dyDescent="0.2">
      <c r="A208" s="41"/>
      <c r="B208" s="41"/>
      <c r="C208" s="41"/>
      <c r="D208" s="41"/>
      <c r="E208" s="41"/>
      <c r="F208" s="41"/>
      <c r="G208" s="41"/>
      <c r="H208" s="41"/>
      <c r="I208" s="41"/>
      <c r="J208" s="33"/>
      <c r="K208" s="41"/>
      <c r="L208" s="41"/>
      <c r="M208" s="41"/>
      <c r="N208" s="41"/>
      <c r="O208" s="33"/>
      <c r="P208" s="33"/>
      <c r="Q208" s="33"/>
      <c r="R208" s="33"/>
      <c r="S208" s="33"/>
      <c r="T208" s="33"/>
      <c r="U208" s="33"/>
    </row>
    <row r="209" spans="1:21" x14ac:dyDescent="0.2">
      <c r="A209" s="41"/>
      <c r="B209" s="41"/>
      <c r="C209" s="41"/>
      <c r="D209" s="41"/>
      <c r="E209" s="41"/>
      <c r="F209" s="41"/>
      <c r="G209" s="41"/>
      <c r="H209" s="41"/>
      <c r="I209" s="41"/>
      <c r="J209" s="33"/>
      <c r="K209" s="41"/>
      <c r="L209" s="41"/>
      <c r="M209" s="41"/>
      <c r="N209" s="41"/>
      <c r="O209" s="33"/>
      <c r="P209" s="33"/>
      <c r="Q209" s="33"/>
      <c r="R209" s="33"/>
      <c r="S209" s="33"/>
      <c r="T209" s="33"/>
      <c r="U209" s="33"/>
    </row>
    <row r="210" spans="1:21" x14ac:dyDescent="0.2">
      <c r="A210" s="41"/>
      <c r="B210" s="41"/>
      <c r="C210" s="41"/>
      <c r="D210" s="41"/>
      <c r="E210" s="41"/>
      <c r="F210" s="41"/>
      <c r="G210" s="41"/>
      <c r="H210" s="41"/>
      <c r="I210" s="41"/>
      <c r="J210" s="33"/>
      <c r="K210" s="41"/>
      <c r="L210" s="41"/>
      <c r="M210" s="41"/>
      <c r="N210" s="41"/>
      <c r="O210" s="33"/>
      <c r="P210" s="33"/>
      <c r="Q210" s="33"/>
      <c r="R210" s="33"/>
      <c r="S210" s="33"/>
      <c r="T210" s="33"/>
      <c r="U210" s="33"/>
    </row>
    <row r="211" spans="1:21" x14ac:dyDescent="0.2">
      <c r="A211" s="41"/>
      <c r="B211" s="41"/>
      <c r="C211" s="41"/>
      <c r="D211" s="41"/>
      <c r="E211" s="41"/>
      <c r="F211" s="41"/>
      <c r="G211" s="41"/>
      <c r="H211" s="41"/>
      <c r="I211" s="41"/>
      <c r="J211" s="33"/>
      <c r="K211" s="41"/>
      <c r="L211" s="41"/>
      <c r="M211" s="41"/>
      <c r="N211" s="41"/>
      <c r="O211" s="33"/>
      <c r="P211" s="33"/>
      <c r="Q211" s="33"/>
      <c r="R211" s="33"/>
      <c r="S211" s="33"/>
      <c r="T211" s="33"/>
      <c r="U211" s="33"/>
    </row>
    <row r="212" spans="1:21" x14ac:dyDescent="0.2">
      <c r="A212" s="41"/>
      <c r="B212" s="41"/>
      <c r="C212" s="41"/>
      <c r="D212" s="41"/>
      <c r="E212" s="41"/>
      <c r="F212" s="41"/>
      <c r="G212" s="41"/>
      <c r="H212" s="41"/>
      <c r="I212" s="41"/>
      <c r="J212" s="33"/>
      <c r="K212" s="41"/>
      <c r="L212" s="41"/>
      <c r="M212" s="41"/>
      <c r="N212" s="41"/>
      <c r="O212" s="33"/>
      <c r="P212" s="33"/>
      <c r="Q212" s="33"/>
      <c r="R212" s="33"/>
      <c r="S212" s="33"/>
      <c r="T212" s="33"/>
      <c r="U212" s="33"/>
    </row>
    <row r="213" spans="1:21" x14ac:dyDescent="0.2">
      <c r="A213" s="41"/>
      <c r="B213" s="41"/>
      <c r="C213" s="41"/>
      <c r="D213" s="41"/>
      <c r="E213" s="41"/>
      <c r="F213" s="41"/>
      <c r="G213" s="41"/>
      <c r="H213" s="41"/>
      <c r="I213" s="41"/>
      <c r="J213" s="33"/>
      <c r="K213" s="41"/>
      <c r="L213" s="41"/>
      <c r="M213" s="41"/>
      <c r="N213" s="41"/>
      <c r="O213" s="33"/>
      <c r="P213" s="33"/>
      <c r="Q213" s="33"/>
      <c r="R213" s="33"/>
      <c r="S213" s="33"/>
      <c r="T213" s="33"/>
      <c r="U213" s="33"/>
    </row>
    <row r="214" spans="1:21" x14ac:dyDescent="0.2">
      <c r="A214" s="41"/>
      <c r="B214" s="41"/>
      <c r="C214" s="41"/>
      <c r="D214" s="41"/>
      <c r="E214" s="41"/>
      <c r="F214" s="41"/>
      <c r="G214" s="41"/>
      <c r="H214" s="41"/>
      <c r="I214" s="41"/>
      <c r="J214" s="33"/>
      <c r="K214" s="41"/>
      <c r="L214" s="41"/>
      <c r="M214" s="41"/>
      <c r="N214" s="41"/>
      <c r="O214" s="33"/>
      <c r="P214" s="33"/>
      <c r="Q214" s="33"/>
      <c r="R214" s="33"/>
      <c r="S214" s="33"/>
      <c r="T214" s="33"/>
      <c r="U214" s="33"/>
    </row>
    <row r="215" spans="1:21" x14ac:dyDescent="0.2">
      <c r="A215" s="41"/>
      <c r="B215" s="41"/>
      <c r="C215" s="41"/>
      <c r="D215" s="41"/>
      <c r="E215" s="41"/>
      <c r="F215" s="41"/>
      <c r="G215" s="41"/>
      <c r="H215" s="41"/>
      <c r="I215" s="41"/>
      <c r="J215" s="33"/>
      <c r="K215" s="41"/>
      <c r="L215" s="41"/>
      <c r="M215" s="41"/>
      <c r="N215" s="41"/>
      <c r="O215" s="33"/>
      <c r="P215" s="33"/>
      <c r="Q215" s="33"/>
      <c r="R215" s="33"/>
      <c r="S215" s="33"/>
      <c r="T215" s="33"/>
      <c r="U215" s="33"/>
    </row>
    <row r="216" spans="1:21" x14ac:dyDescent="0.2">
      <c r="A216" s="41"/>
      <c r="B216" s="41"/>
      <c r="C216" s="41"/>
      <c r="D216" s="41"/>
      <c r="E216" s="41"/>
      <c r="F216" s="41"/>
      <c r="G216" s="41"/>
      <c r="H216" s="41"/>
      <c r="I216" s="41"/>
      <c r="J216" s="33"/>
      <c r="K216" s="41"/>
      <c r="L216" s="41"/>
      <c r="M216" s="41"/>
      <c r="N216" s="41"/>
      <c r="O216" s="33"/>
      <c r="P216" s="33"/>
      <c r="Q216" s="33"/>
      <c r="R216" s="33"/>
      <c r="S216" s="33"/>
      <c r="T216" s="33"/>
      <c r="U216" s="33"/>
    </row>
    <row r="217" spans="1:21" x14ac:dyDescent="0.2">
      <c r="A217" s="41"/>
      <c r="B217" s="41"/>
      <c r="C217" s="41"/>
      <c r="D217" s="41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</row>
    <row r="218" spans="1:21" x14ac:dyDescent="0.2">
      <c r="A218" s="41"/>
      <c r="B218" s="41"/>
      <c r="C218" s="41"/>
      <c r="D218" s="41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</row>
    <row r="219" spans="1:21" x14ac:dyDescent="0.2">
      <c r="A219" s="41"/>
      <c r="B219" s="41"/>
      <c r="C219" s="41"/>
      <c r="D219" s="41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</row>
    <row r="220" spans="1:21" x14ac:dyDescent="0.2">
      <c r="A220" s="41"/>
      <c r="B220" s="41"/>
      <c r="C220" s="41"/>
      <c r="D220" s="41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</row>
    <row r="221" spans="1:21" x14ac:dyDescent="0.2">
      <c r="A221" s="41"/>
      <c r="B221" s="41"/>
      <c r="C221" s="41"/>
      <c r="D221" s="41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</row>
    <row r="222" spans="1:21" x14ac:dyDescent="0.2">
      <c r="A222" s="41"/>
      <c r="B222" s="41"/>
      <c r="C222" s="41"/>
      <c r="D222" s="41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</row>
    <row r="223" spans="1:21" x14ac:dyDescent="0.2">
      <c r="A223" s="41"/>
      <c r="B223" s="41"/>
      <c r="C223" s="41"/>
      <c r="D223" s="41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</row>
    <row r="224" spans="1:21" x14ac:dyDescent="0.2">
      <c r="A224" s="41"/>
      <c r="B224" s="41"/>
      <c r="C224" s="41"/>
      <c r="D224" s="41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</row>
    <row r="225" spans="1:21" x14ac:dyDescent="0.2">
      <c r="A225" s="41"/>
      <c r="B225" s="41"/>
      <c r="C225" s="41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</row>
    <row r="226" spans="1:21" x14ac:dyDescent="0.2">
      <c r="A226" s="41"/>
      <c r="B226" s="41"/>
      <c r="C226" s="41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</row>
    <row r="227" spans="1:21" x14ac:dyDescent="0.2">
      <c r="A227" s="41"/>
      <c r="B227" s="41"/>
      <c r="C227" s="41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</row>
    <row r="228" spans="1:21" x14ac:dyDescent="0.2">
      <c r="A228" s="41"/>
      <c r="B228" s="41"/>
      <c r="C228" s="41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</row>
    <row r="229" spans="1:21" x14ac:dyDescent="0.2">
      <c r="A229" s="41"/>
      <c r="B229" s="41"/>
      <c r="C229" s="41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</row>
    <row r="230" spans="1:21" x14ac:dyDescent="0.2">
      <c r="A230" s="41"/>
      <c r="B230" s="41"/>
      <c r="C230" s="41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</row>
    <row r="231" spans="1:21" x14ac:dyDescent="0.2">
      <c r="A231" s="41"/>
      <c r="B231" s="41"/>
      <c r="C231" s="41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</row>
    <row r="232" spans="1:21" x14ac:dyDescent="0.2">
      <c r="A232" s="41"/>
      <c r="B232" s="41"/>
      <c r="C232" s="41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</row>
    <row r="233" spans="1:21" x14ac:dyDescent="0.2">
      <c r="A233" s="41"/>
      <c r="B233" s="41"/>
      <c r="C233" s="41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</row>
    <row r="234" spans="1:21" x14ac:dyDescent="0.2">
      <c r="A234" s="34"/>
      <c r="B234" s="34"/>
      <c r="C234" s="34"/>
      <c r="D234" s="33"/>
      <c r="E234" s="33"/>
      <c r="F234" s="33"/>
      <c r="G234" s="33"/>
      <c r="H234" s="33"/>
      <c r="I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</row>
    <row r="235" spans="1:21" x14ac:dyDescent="0.2">
      <c r="A235" s="34"/>
      <c r="B235" s="34"/>
      <c r="C235" s="34"/>
      <c r="D235" s="33"/>
      <c r="E235" s="33"/>
      <c r="F235" s="33"/>
      <c r="G235" s="33"/>
      <c r="H235" s="33"/>
      <c r="I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</row>
    <row r="236" spans="1:21" x14ac:dyDescent="0.2">
      <c r="A236" s="34"/>
      <c r="B236" s="34"/>
      <c r="C236" s="34"/>
      <c r="D236" s="33"/>
      <c r="E236" s="33"/>
      <c r="F236" s="33"/>
      <c r="G236" s="33"/>
      <c r="H236" s="33"/>
      <c r="I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</row>
    <row r="237" spans="1:21" x14ac:dyDescent="0.2">
      <c r="A237" s="34"/>
      <c r="B237" s="34"/>
      <c r="C237" s="34"/>
      <c r="D237" s="33"/>
      <c r="E237" s="33"/>
      <c r="F237" s="33"/>
      <c r="G237" s="33"/>
      <c r="H237" s="33"/>
      <c r="I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</row>
    <row r="238" spans="1:21" x14ac:dyDescent="0.2">
      <c r="A238" s="34"/>
      <c r="B238" s="34"/>
      <c r="C238" s="34"/>
      <c r="D238" s="33"/>
      <c r="E238" s="33"/>
      <c r="F238" s="33"/>
      <c r="G238" s="33"/>
      <c r="H238" s="33"/>
      <c r="I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</row>
    <row r="239" spans="1:21" x14ac:dyDescent="0.2">
      <c r="A239" s="34"/>
      <c r="B239" s="34"/>
      <c r="C239" s="34"/>
      <c r="D239" s="33"/>
      <c r="E239" s="33"/>
      <c r="F239" s="33"/>
      <c r="G239" s="33"/>
      <c r="H239" s="33"/>
      <c r="I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</row>
    <row r="240" spans="1:21" x14ac:dyDescent="0.2">
      <c r="A240" s="34"/>
      <c r="B240" s="34"/>
      <c r="C240" s="34"/>
      <c r="D240" s="33"/>
      <c r="E240" s="33"/>
      <c r="F240" s="33"/>
      <c r="G240" s="33"/>
      <c r="H240" s="33"/>
      <c r="I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</row>
    <row r="241" spans="1:20" x14ac:dyDescent="0.2">
      <c r="A241" s="34"/>
      <c r="B241" s="34"/>
      <c r="C241" s="34"/>
      <c r="D241" s="33"/>
      <c r="E241" s="33"/>
      <c r="F241" s="33"/>
      <c r="G241" s="33"/>
      <c r="H241" s="33"/>
      <c r="I241" s="33"/>
      <c r="L241" s="33"/>
      <c r="M241" s="33"/>
      <c r="N241" s="33"/>
      <c r="O241" s="33"/>
      <c r="P241" s="33"/>
      <c r="Q241" s="33"/>
      <c r="R241" s="33"/>
      <c r="S241" s="33"/>
      <c r="T241" s="33"/>
    </row>
    <row r="242" spans="1:20" x14ac:dyDescent="0.2">
      <c r="A242" s="34"/>
      <c r="B242" s="34"/>
      <c r="C242" s="34"/>
      <c r="D242" s="33"/>
      <c r="E242" s="33"/>
      <c r="F242" s="33"/>
      <c r="G242" s="33"/>
      <c r="H242" s="33"/>
      <c r="I242" s="33"/>
      <c r="L242" s="33"/>
      <c r="M242" s="33"/>
      <c r="N242" s="33"/>
      <c r="O242" s="33"/>
      <c r="P242" s="33"/>
      <c r="Q242" s="33"/>
      <c r="R242" s="33"/>
      <c r="S242" s="33"/>
      <c r="T242" s="33"/>
    </row>
    <row r="243" spans="1:20" x14ac:dyDescent="0.2">
      <c r="A243" s="34"/>
      <c r="B243" s="34"/>
      <c r="C243" s="34"/>
      <c r="D243" s="33"/>
      <c r="E243" s="33"/>
      <c r="F243" s="33"/>
      <c r="G243" s="33"/>
      <c r="H243" s="33"/>
      <c r="I243" s="33"/>
      <c r="L243" s="33"/>
      <c r="M243" s="33"/>
      <c r="N243" s="33"/>
      <c r="O243" s="33"/>
      <c r="P243" s="33"/>
      <c r="Q243" s="33"/>
      <c r="R243" s="33"/>
      <c r="S243" s="33"/>
      <c r="T243" s="33"/>
    </row>
    <row r="244" spans="1:20" x14ac:dyDescent="0.2">
      <c r="A244" s="34"/>
      <c r="B244" s="34"/>
      <c r="C244" s="34"/>
      <c r="D244" s="33"/>
      <c r="E244" s="33"/>
      <c r="F244" s="33"/>
      <c r="G244" s="33"/>
      <c r="H244" s="33"/>
      <c r="I244" s="33"/>
      <c r="L244" s="33"/>
      <c r="M244" s="33"/>
      <c r="N244" s="33"/>
      <c r="O244" s="33"/>
      <c r="P244" s="33"/>
      <c r="Q244" s="33"/>
      <c r="R244" s="33"/>
      <c r="S244" s="33"/>
      <c r="T244" s="33"/>
    </row>
    <row r="245" spans="1:20" x14ac:dyDescent="0.2">
      <c r="A245" s="34"/>
      <c r="B245" s="34"/>
      <c r="C245" s="34"/>
      <c r="D245" s="33"/>
      <c r="E245" s="33"/>
      <c r="F245" s="33"/>
      <c r="G245" s="33"/>
      <c r="H245" s="33"/>
      <c r="I245" s="33"/>
      <c r="L245" s="33"/>
      <c r="M245" s="33"/>
      <c r="N245" s="33"/>
      <c r="O245" s="33"/>
      <c r="P245" s="33"/>
      <c r="Q245" s="33"/>
      <c r="R245" s="33"/>
      <c r="S245" s="33"/>
      <c r="T245" s="33"/>
    </row>
    <row r="246" spans="1:20" x14ac:dyDescent="0.2">
      <c r="A246" s="34"/>
      <c r="B246" s="34"/>
      <c r="C246" s="34"/>
      <c r="D246" s="33"/>
      <c r="E246" s="33"/>
      <c r="F246" s="33"/>
      <c r="G246" s="33"/>
      <c r="H246" s="33"/>
      <c r="I246" s="33"/>
      <c r="L246" s="33"/>
      <c r="M246" s="33"/>
      <c r="N246" s="33"/>
      <c r="O246" s="33"/>
      <c r="P246" s="33"/>
      <c r="Q246" s="33"/>
      <c r="R246" s="33"/>
      <c r="S246" s="33"/>
      <c r="T246" s="33"/>
    </row>
    <row r="247" spans="1:20" x14ac:dyDescent="0.2">
      <c r="A247" s="34"/>
      <c r="B247" s="34"/>
      <c r="C247" s="34"/>
      <c r="D247" s="33"/>
      <c r="E247" s="33"/>
      <c r="F247" s="33"/>
      <c r="G247" s="33"/>
      <c r="H247" s="33"/>
      <c r="I247" s="33"/>
      <c r="L247" s="33"/>
      <c r="M247" s="33"/>
      <c r="N247" s="33"/>
      <c r="O247" s="33"/>
      <c r="P247" s="33"/>
      <c r="Q247" s="33"/>
      <c r="R247" s="33"/>
      <c r="S247" s="33"/>
      <c r="T247" s="33"/>
    </row>
    <row r="248" spans="1:20" x14ac:dyDescent="0.2">
      <c r="A248" s="34"/>
      <c r="B248" s="34"/>
      <c r="C248" s="34"/>
      <c r="D248" s="33"/>
      <c r="E248" s="33"/>
      <c r="F248" s="33"/>
      <c r="G248" s="33"/>
      <c r="H248" s="33"/>
      <c r="I248" s="33"/>
      <c r="L248" s="33"/>
      <c r="M248" s="33"/>
      <c r="N248" s="33"/>
      <c r="O248" s="33"/>
      <c r="P248" s="33"/>
      <c r="Q248" s="33"/>
      <c r="R248" s="33"/>
      <c r="S248" s="33"/>
      <c r="T248" s="33"/>
    </row>
    <row r="249" spans="1:20" x14ac:dyDescent="0.2">
      <c r="A249" s="34"/>
      <c r="B249" s="34"/>
      <c r="C249" s="34"/>
      <c r="D249" s="33"/>
      <c r="E249" s="33"/>
      <c r="F249" s="33"/>
      <c r="G249" s="33"/>
      <c r="H249" s="33"/>
      <c r="I249" s="33"/>
      <c r="L249" s="33"/>
      <c r="M249" s="33"/>
      <c r="N249" s="33"/>
      <c r="O249" s="33"/>
      <c r="P249" s="33"/>
      <c r="Q249" s="33"/>
      <c r="R249" s="33"/>
      <c r="S249" s="33"/>
      <c r="T249" s="33"/>
    </row>
    <row r="250" spans="1:20" x14ac:dyDescent="0.2">
      <c r="A250" s="34"/>
      <c r="B250" s="34"/>
      <c r="C250" s="34"/>
      <c r="D250" s="33"/>
      <c r="E250" s="33"/>
      <c r="F250" s="33"/>
      <c r="G250" s="33"/>
      <c r="H250" s="33"/>
      <c r="I250" s="33"/>
      <c r="L250" s="33"/>
      <c r="M250" s="33"/>
      <c r="N250" s="33"/>
      <c r="O250" s="33"/>
      <c r="P250" s="33"/>
      <c r="Q250" s="33"/>
      <c r="R250" s="33"/>
      <c r="S250" s="33"/>
      <c r="T250" s="33"/>
    </row>
    <row r="251" spans="1:20" x14ac:dyDescent="0.2">
      <c r="A251" s="34"/>
      <c r="B251" s="34"/>
      <c r="C251" s="34"/>
      <c r="D251" s="33"/>
      <c r="E251" s="33"/>
      <c r="F251" s="33"/>
      <c r="G251" s="33"/>
      <c r="H251" s="33"/>
      <c r="I251" s="33"/>
      <c r="L251" s="33"/>
      <c r="M251" s="33"/>
      <c r="N251" s="33"/>
      <c r="O251" s="33"/>
      <c r="P251" s="33"/>
      <c r="Q251" s="33"/>
      <c r="R251" s="33"/>
      <c r="S251" s="33"/>
      <c r="T251" s="33"/>
    </row>
    <row r="252" spans="1:20" x14ac:dyDescent="0.2">
      <c r="A252" s="34"/>
      <c r="B252" s="34"/>
      <c r="C252" s="34"/>
      <c r="D252" s="33"/>
      <c r="E252" s="33"/>
      <c r="F252" s="33"/>
      <c r="G252" s="33"/>
      <c r="H252" s="33"/>
      <c r="I252" s="33"/>
      <c r="L252" s="33"/>
      <c r="M252" s="33"/>
      <c r="N252" s="33"/>
      <c r="O252" s="33"/>
      <c r="P252" s="33"/>
      <c r="Q252" s="33"/>
      <c r="R252" s="33"/>
      <c r="S252" s="33"/>
      <c r="T252" s="33"/>
    </row>
    <row r="253" spans="1:20" x14ac:dyDescent="0.2">
      <c r="A253" s="34"/>
      <c r="B253" s="34"/>
      <c r="C253" s="34"/>
      <c r="D253" s="33"/>
      <c r="E253" s="33"/>
      <c r="F253" s="33"/>
      <c r="G253" s="33"/>
      <c r="H253" s="33"/>
      <c r="I253" s="33"/>
      <c r="L253" s="33"/>
      <c r="M253" s="33"/>
      <c r="N253" s="33"/>
      <c r="O253" s="33"/>
      <c r="P253" s="33"/>
      <c r="Q253" s="33"/>
      <c r="R253" s="33"/>
      <c r="S253" s="33"/>
      <c r="T253" s="33"/>
    </row>
    <row r="254" spans="1:20" x14ac:dyDescent="0.2">
      <c r="A254" s="34"/>
      <c r="B254" s="34"/>
      <c r="C254" s="34"/>
      <c r="D254" s="33"/>
      <c r="E254" s="33"/>
      <c r="F254" s="33"/>
      <c r="G254" s="33"/>
      <c r="H254" s="33"/>
      <c r="I254" s="33"/>
      <c r="L254" s="33"/>
      <c r="M254" s="33"/>
      <c r="N254" s="33"/>
      <c r="O254" s="33"/>
      <c r="P254" s="33"/>
      <c r="Q254" s="33"/>
      <c r="R254" s="33"/>
      <c r="S254" s="33"/>
      <c r="T254" s="33"/>
    </row>
    <row r="255" spans="1:20" x14ac:dyDescent="0.2">
      <c r="A255" s="34"/>
      <c r="B255" s="34"/>
      <c r="C255" s="34"/>
      <c r="D255" s="33"/>
      <c r="E255" s="33"/>
      <c r="F255" s="33"/>
      <c r="G255" s="33"/>
      <c r="H255" s="33"/>
      <c r="I255" s="33"/>
      <c r="L255" s="33"/>
      <c r="M255" s="33"/>
      <c r="N255" s="33"/>
      <c r="O255" s="33"/>
      <c r="P255" s="33"/>
      <c r="Q255" s="33"/>
      <c r="R255" s="33"/>
      <c r="S255" s="33"/>
      <c r="T255" s="33"/>
    </row>
    <row r="256" spans="1:20" x14ac:dyDescent="0.2">
      <c r="A256" s="34"/>
      <c r="B256" s="34"/>
      <c r="C256" s="34"/>
      <c r="D256" s="33"/>
      <c r="E256" s="33"/>
      <c r="F256" s="33"/>
      <c r="G256" s="33"/>
      <c r="H256" s="33"/>
      <c r="I256" s="33"/>
      <c r="L256" s="33"/>
      <c r="M256" s="33"/>
      <c r="N256" s="33"/>
      <c r="O256" s="33"/>
      <c r="P256" s="33"/>
      <c r="Q256" s="33"/>
      <c r="R256" s="33"/>
      <c r="S256" s="33"/>
      <c r="T256" s="33"/>
    </row>
    <row r="257" spans="1:20" x14ac:dyDescent="0.2">
      <c r="A257" s="34"/>
      <c r="B257" s="34"/>
      <c r="C257" s="34"/>
      <c r="D257" s="33"/>
      <c r="E257" s="33"/>
      <c r="F257" s="33"/>
      <c r="G257" s="33"/>
      <c r="H257" s="33"/>
      <c r="I257" s="33"/>
      <c r="L257" s="33"/>
      <c r="M257" s="33"/>
      <c r="N257" s="33"/>
      <c r="O257" s="33"/>
      <c r="P257" s="33"/>
      <c r="Q257" s="33"/>
      <c r="R257" s="33"/>
      <c r="S257" s="33"/>
      <c r="T257" s="33"/>
    </row>
    <row r="258" spans="1:20" x14ac:dyDescent="0.2">
      <c r="A258" s="34"/>
      <c r="B258" s="34"/>
      <c r="C258" s="34"/>
      <c r="D258" s="33"/>
      <c r="E258" s="33"/>
      <c r="F258" s="33"/>
      <c r="G258" s="33"/>
      <c r="H258" s="33"/>
      <c r="I258" s="33"/>
      <c r="L258" s="33"/>
      <c r="M258" s="33"/>
      <c r="N258" s="33"/>
      <c r="O258" s="33"/>
      <c r="P258" s="33"/>
      <c r="Q258" s="33"/>
      <c r="R258" s="33"/>
      <c r="S258" s="33"/>
      <c r="T258" s="33"/>
    </row>
    <row r="259" spans="1:20" x14ac:dyDescent="0.2">
      <c r="A259" s="34"/>
      <c r="B259" s="34"/>
      <c r="C259" s="34"/>
      <c r="D259" s="33"/>
      <c r="E259" s="33"/>
      <c r="F259" s="33"/>
      <c r="G259" s="33"/>
      <c r="H259" s="33"/>
      <c r="I259" s="33"/>
      <c r="L259" s="33"/>
      <c r="M259" s="33"/>
      <c r="N259" s="33"/>
      <c r="O259" s="33"/>
      <c r="P259" s="33"/>
      <c r="Q259" s="33"/>
      <c r="R259" s="33"/>
      <c r="S259" s="33"/>
      <c r="T259" s="33"/>
    </row>
    <row r="260" spans="1:20" x14ac:dyDescent="0.2">
      <c r="A260" s="34"/>
      <c r="B260" s="34"/>
      <c r="C260" s="34"/>
      <c r="D260" s="33"/>
      <c r="E260" s="33"/>
      <c r="F260" s="33"/>
      <c r="G260" s="33"/>
      <c r="H260" s="33"/>
      <c r="I260" s="33"/>
      <c r="L260" s="33"/>
      <c r="M260" s="33"/>
      <c r="N260" s="33"/>
      <c r="O260" s="33"/>
      <c r="P260" s="33"/>
      <c r="Q260" s="33"/>
      <c r="R260" s="33"/>
      <c r="S260" s="33"/>
      <c r="T260" s="33"/>
    </row>
    <row r="261" spans="1:20" x14ac:dyDescent="0.2">
      <c r="A261" s="1"/>
      <c r="B261" s="1"/>
      <c r="C261" s="1"/>
      <c r="I261"/>
      <c r="L261"/>
      <c r="M261"/>
    </row>
    <row r="262" spans="1:20" x14ac:dyDescent="0.2">
      <c r="A262" s="1"/>
      <c r="B262" s="1"/>
      <c r="C262" s="1"/>
      <c r="I262"/>
      <c r="L262"/>
      <c r="M262"/>
    </row>
  </sheetData>
  <sortState xmlns:xlrd2="http://schemas.microsoft.com/office/spreadsheetml/2017/richdata2" ref="A177:N233">
    <sortCondition ref="A177:A233"/>
  </sortState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2591F-C27B-4CFB-A264-9280EAFF25AF}">
  <dimension ref="A1:I39"/>
  <sheetViews>
    <sheetView workbookViewId="0">
      <selection activeCell="O36" sqref="O36"/>
    </sheetView>
  </sheetViews>
  <sheetFormatPr defaultRowHeight="12.75" x14ac:dyDescent="0.2"/>
  <sheetData>
    <row r="1" spans="1:9" x14ac:dyDescent="0.2">
      <c r="A1" t="s">
        <v>278</v>
      </c>
    </row>
    <row r="3" spans="1:9" x14ac:dyDescent="0.2">
      <c r="A3" t="s">
        <v>279</v>
      </c>
      <c r="H3" t="s">
        <v>32</v>
      </c>
    </row>
    <row r="4" spans="1:9" x14ac:dyDescent="0.2">
      <c r="B4" t="s">
        <v>3</v>
      </c>
      <c r="C4" t="s">
        <v>68</v>
      </c>
      <c r="D4" t="s">
        <v>69</v>
      </c>
      <c r="E4" t="s">
        <v>70</v>
      </c>
      <c r="G4" t="s">
        <v>280</v>
      </c>
    </row>
    <row r="5" spans="1:9" x14ac:dyDescent="0.2">
      <c r="B5" s="55">
        <v>0.18229999999999999</v>
      </c>
      <c r="C5" s="55">
        <v>4585</v>
      </c>
      <c r="D5" s="55">
        <v>5168</v>
      </c>
      <c r="E5" s="55">
        <v>45877</v>
      </c>
      <c r="F5">
        <f t="shared" ref="F5:F8" si="0">E5-D5</f>
        <v>40709</v>
      </c>
      <c r="G5" s="99">
        <f t="shared" ref="G5:G8" si="1">B5*$I$5</f>
        <v>2.9641980000000002E-2</v>
      </c>
      <c r="H5" s="100" t="s">
        <v>281</v>
      </c>
      <c r="I5" s="100">
        <f>16.26/100</f>
        <v>0.16260000000000002</v>
      </c>
    </row>
    <row r="6" spans="1:9" x14ac:dyDescent="0.2">
      <c r="B6" s="55">
        <v>0.27500000000000002</v>
      </c>
      <c r="C6" s="55">
        <v>7206</v>
      </c>
      <c r="D6" s="55">
        <v>5170</v>
      </c>
      <c r="E6" s="55">
        <v>71444</v>
      </c>
      <c r="F6">
        <f t="shared" si="0"/>
        <v>66274</v>
      </c>
      <c r="G6" s="99">
        <f t="shared" si="1"/>
        <v>4.4715000000000012E-2</v>
      </c>
    </row>
    <row r="7" spans="1:9" x14ac:dyDescent="0.2">
      <c r="B7" s="55">
        <v>0.46450000000000002</v>
      </c>
      <c r="C7" s="55">
        <v>12226</v>
      </c>
      <c r="D7" s="55">
        <v>5304</v>
      </c>
      <c r="E7" s="55">
        <v>121602</v>
      </c>
      <c r="F7">
        <f t="shared" si="0"/>
        <v>116298</v>
      </c>
      <c r="G7" s="99">
        <f t="shared" si="1"/>
        <v>7.5527700000000017E-2</v>
      </c>
    </row>
    <row r="8" spans="1:9" x14ac:dyDescent="0.2">
      <c r="B8" s="55">
        <v>0.69979999999999998</v>
      </c>
      <c r="C8" s="55">
        <v>18996</v>
      </c>
      <c r="D8" s="55">
        <v>5364</v>
      </c>
      <c r="E8" s="55">
        <v>185996</v>
      </c>
      <c r="F8">
        <f t="shared" si="0"/>
        <v>180632</v>
      </c>
      <c r="G8" s="99">
        <f t="shared" si="1"/>
        <v>0.11378748000000001</v>
      </c>
    </row>
    <row r="9" spans="1:9" x14ac:dyDescent="0.2">
      <c r="B9" s="119">
        <v>0.81</v>
      </c>
      <c r="C9" s="55">
        <v>22691</v>
      </c>
      <c r="D9" s="55">
        <v>5475</v>
      </c>
      <c r="E9" s="55">
        <v>220414</v>
      </c>
      <c r="F9">
        <f t="shared" ref="F9" si="2">E9-D9</f>
        <v>214939</v>
      </c>
      <c r="G9" s="99">
        <f t="shared" ref="G9" si="3">B9*$I$5</f>
        <v>0.13170600000000002</v>
      </c>
    </row>
    <row r="11" spans="1:9" x14ac:dyDescent="0.2">
      <c r="H11" s="100"/>
      <c r="I11" s="100"/>
    </row>
    <row r="12" spans="1:9" x14ac:dyDescent="0.2">
      <c r="B12" s="72"/>
    </row>
    <row r="13" spans="1:9" x14ac:dyDescent="0.2">
      <c r="B13" s="72"/>
    </row>
    <row r="14" spans="1:9" x14ac:dyDescent="0.2">
      <c r="A14" t="s">
        <v>284</v>
      </c>
    </row>
    <row r="17" spans="1:9" x14ac:dyDescent="0.2">
      <c r="B17" s="72"/>
      <c r="C17" s="72"/>
      <c r="D17" s="72"/>
      <c r="E17" s="72"/>
    </row>
    <row r="18" spans="1:9" x14ac:dyDescent="0.2">
      <c r="B18" s="72"/>
      <c r="C18" s="72"/>
      <c r="D18" s="72"/>
      <c r="E18" s="72"/>
    </row>
    <row r="19" spans="1:9" x14ac:dyDescent="0.2">
      <c r="A19" t="s">
        <v>282</v>
      </c>
    </row>
    <row r="21" spans="1:9" x14ac:dyDescent="0.2">
      <c r="A21" t="s">
        <v>279</v>
      </c>
      <c r="H21" t="s">
        <v>32</v>
      </c>
    </row>
    <row r="22" spans="1:9" x14ac:dyDescent="0.2">
      <c r="B22" t="s">
        <v>3</v>
      </c>
      <c r="C22" t="s">
        <v>68</v>
      </c>
      <c r="D22" t="s">
        <v>69</v>
      </c>
      <c r="E22" t="s">
        <v>70</v>
      </c>
      <c r="G22" t="s">
        <v>290</v>
      </c>
    </row>
    <row r="23" spans="1:9" x14ac:dyDescent="0.2">
      <c r="B23" s="55">
        <v>0.18229999999999999</v>
      </c>
      <c r="C23" s="55">
        <v>22538</v>
      </c>
      <c r="D23" s="55">
        <v>4962</v>
      </c>
      <c r="E23" s="55">
        <v>321984</v>
      </c>
      <c r="F23">
        <f t="shared" ref="F23" si="4">E23-D23</f>
        <v>317022</v>
      </c>
      <c r="G23" s="99">
        <f>B23*$I$23</f>
        <v>7.6292549999999987E-2</v>
      </c>
      <c r="H23" s="100" t="s">
        <v>283</v>
      </c>
      <c r="I23" s="100">
        <v>0.41849999999999998</v>
      </c>
    </row>
    <row r="24" spans="1:9" x14ac:dyDescent="0.2">
      <c r="B24" s="55">
        <v>0.27500000000000002</v>
      </c>
      <c r="C24" s="55">
        <v>34438</v>
      </c>
      <c r="D24" s="55">
        <v>4962</v>
      </c>
      <c r="E24" s="55">
        <v>493275</v>
      </c>
      <c r="F24">
        <f t="shared" ref="F24:F27" si="5">E24-D24</f>
        <v>488313</v>
      </c>
      <c r="G24" s="99">
        <f t="shared" ref="G24:G27" si="6">B24*$I$23</f>
        <v>0.11508750000000001</v>
      </c>
    </row>
    <row r="25" spans="1:9" x14ac:dyDescent="0.2">
      <c r="B25" s="55">
        <v>0.46450000000000002</v>
      </c>
      <c r="C25" s="55">
        <v>57188</v>
      </c>
      <c r="D25" s="55">
        <v>5071</v>
      </c>
      <c r="E25" s="55">
        <v>832947</v>
      </c>
      <c r="F25">
        <f t="shared" si="5"/>
        <v>827876</v>
      </c>
      <c r="G25" s="99">
        <f t="shared" si="6"/>
        <v>0.19439324999999999</v>
      </c>
    </row>
    <row r="26" spans="1:9" x14ac:dyDescent="0.2">
      <c r="B26" s="55">
        <v>0.69979999999999998</v>
      </c>
      <c r="C26" s="55">
        <v>86005</v>
      </c>
      <c r="D26" s="55">
        <v>5093</v>
      </c>
      <c r="E26" s="55">
        <v>1259999</v>
      </c>
      <c r="F26">
        <f t="shared" si="5"/>
        <v>1254906</v>
      </c>
      <c r="G26" s="99">
        <f t="shared" si="6"/>
        <v>0.29286629999999997</v>
      </c>
    </row>
    <row r="27" spans="1:9" x14ac:dyDescent="0.2">
      <c r="B27" s="119">
        <v>0.81</v>
      </c>
      <c r="C27" s="55">
        <v>100459</v>
      </c>
      <c r="D27" s="55">
        <v>5164</v>
      </c>
      <c r="E27" s="55">
        <v>1490833</v>
      </c>
      <c r="F27">
        <f t="shared" si="5"/>
        <v>1485669</v>
      </c>
      <c r="G27" s="99">
        <f t="shared" si="6"/>
        <v>0.33898500000000004</v>
      </c>
    </row>
    <row r="29" spans="1:9" x14ac:dyDescent="0.2">
      <c r="H29" s="100"/>
      <c r="I29" s="100"/>
    </row>
    <row r="30" spans="1:9" x14ac:dyDescent="0.2">
      <c r="B30" s="72"/>
    </row>
    <row r="31" spans="1:9" x14ac:dyDescent="0.2">
      <c r="B31" s="72"/>
    </row>
    <row r="32" spans="1:9" x14ac:dyDescent="0.2">
      <c r="A32" t="s">
        <v>291</v>
      </c>
    </row>
    <row r="35" spans="2:5" x14ac:dyDescent="0.2">
      <c r="B35" s="72"/>
      <c r="C35" s="72"/>
      <c r="D35" s="72"/>
      <c r="E35" s="72"/>
    </row>
    <row r="36" spans="2:5" x14ac:dyDescent="0.2">
      <c r="B36" s="72"/>
      <c r="C36" s="72"/>
      <c r="D36" s="72"/>
      <c r="E36" s="72"/>
    </row>
    <row r="37" spans="2:5" x14ac:dyDescent="0.2">
      <c r="B37" s="72"/>
      <c r="C37" s="72"/>
      <c r="D37" s="72"/>
      <c r="E37" s="72"/>
    </row>
    <row r="38" spans="2:5" x14ac:dyDescent="0.2">
      <c r="B38" s="72"/>
      <c r="C38" s="72"/>
      <c r="D38" s="72"/>
      <c r="E38" s="72"/>
    </row>
    <row r="39" spans="2:5" x14ac:dyDescent="0.2">
      <c r="C39" s="72"/>
      <c r="D39" s="72"/>
      <c r="E39" s="7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7"/>
  <sheetViews>
    <sheetView tabSelected="1" topLeftCell="A28" zoomScale="106" zoomScaleNormal="106" workbookViewId="0">
      <selection activeCell="C57" sqref="C57"/>
    </sheetView>
  </sheetViews>
  <sheetFormatPr defaultRowHeight="12.75" x14ac:dyDescent="0.2"/>
  <cols>
    <col min="1" max="1" width="11.42578125" customWidth="1"/>
    <col min="2" max="2" width="13.42578125" bestFit="1" customWidth="1"/>
    <col min="3" max="3" width="16.140625" customWidth="1"/>
    <col min="4" max="4" width="14.42578125" bestFit="1" customWidth="1"/>
  </cols>
  <sheetData>
    <row r="1" spans="1:6" ht="13.5" thickBot="1" x14ac:dyDescent="0.25">
      <c r="A1" s="29" t="s">
        <v>277</v>
      </c>
      <c r="B1" s="85"/>
      <c r="C1" s="30"/>
    </row>
    <row r="2" spans="1:6" ht="15.75" thickBot="1" x14ac:dyDescent="0.25">
      <c r="A2" s="108" t="s">
        <v>42</v>
      </c>
      <c r="B2" s="109"/>
      <c r="C2" s="110" t="s">
        <v>125</v>
      </c>
      <c r="D2" s="113" t="s">
        <v>126</v>
      </c>
      <c r="E2" s="49" t="s">
        <v>286</v>
      </c>
      <c r="F2" s="106" t="s">
        <v>289</v>
      </c>
    </row>
    <row r="3" spans="1:6" x14ac:dyDescent="0.2">
      <c r="A3" s="102" t="s">
        <v>292</v>
      </c>
      <c r="B3" s="102" t="s">
        <v>325</v>
      </c>
      <c r="C3" s="107">
        <f>'N data corrected'!N8</f>
        <v>11.506779363277792</v>
      </c>
      <c r="D3" s="112">
        <f>'C data corrected'!O8</f>
        <v>-14.033375000000003</v>
      </c>
      <c r="E3" s="105">
        <f>'N data corrected'!T8</f>
        <v>5.7589571132534823E-2</v>
      </c>
      <c r="F3" s="105">
        <f>'C data corrected'!T8</f>
        <v>0.16677768207078564</v>
      </c>
    </row>
    <row r="4" spans="1:6" x14ac:dyDescent="0.2">
      <c r="A4" s="102" t="s">
        <v>293</v>
      </c>
      <c r="B4" s="102" t="s">
        <v>325</v>
      </c>
      <c r="C4" s="103">
        <f>'N data corrected'!N9</f>
        <v>11.289245175936562</v>
      </c>
      <c r="D4" s="112">
        <f>'C data corrected'!O9</f>
        <v>-14.085375000000003</v>
      </c>
      <c r="E4" s="104">
        <f>'N data corrected'!T9</f>
        <v>6.385119308318235E-2</v>
      </c>
      <c r="F4" s="104">
        <f>'C data corrected'!T9</f>
        <v>0.18562291291449751</v>
      </c>
    </row>
    <row r="5" spans="1:6" x14ac:dyDescent="0.2">
      <c r="A5" s="102" t="s">
        <v>294</v>
      </c>
      <c r="B5" s="102" t="s">
        <v>325</v>
      </c>
      <c r="C5" s="103">
        <f>'N data corrected'!N10</f>
        <v>10.582259067077564</v>
      </c>
      <c r="D5" s="112">
        <f>'C data corrected'!O10</f>
        <v>-15.162375000000004</v>
      </c>
      <c r="E5" s="104">
        <f>'N data corrected'!T10</f>
        <v>9.0822102187215079E-2</v>
      </c>
      <c r="F5" s="104">
        <f>'C data corrected'!T10</f>
        <v>0.26861605493106389</v>
      </c>
    </row>
    <row r="6" spans="1:6" x14ac:dyDescent="0.2">
      <c r="A6" s="102" t="s">
        <v>295</v>
      </c>
      <c r="B6" s="102" t="s">
        <v>325</v>
      </c>
      <c r="C6" s="103">
        <f>'N data corrected'!N11</f>
        <v>10.935752121506839</v>
      </c>
      <c r="D6" s="112">
        <f>'C data corrected'!O11</f>
        <v>-15.261375000000005</v>
      </c>
      <c r="E6" s="104">
        <f>'N data corrected'!T11</f>
        <v>9.5090205910905959E-2</v>
      </c>
      <c r="F6" s="104">
        <f>'C data corrected'!T11</f>
        <v>0.28707888264768744</v>
      </c>
    </row>
    <row r="7" spans="1:6" x14ac:dyDescent="0.2">
      <c r="A7" s="102" t="s">
        <v>296</v>
      </c>
      <c r="B7" s="102" t="s">
        <v>325</v>
      </c>
      <c r="C7" s="103">
        <f>'N data corrected'!N12</f>
        <v>11.289245175936562</v>
      </c>
      <c r="D7" s="112">
        <f>'C data corrected'!O12</f>
        <v>-15.215375000000005</v>
      </c>
      <c r="E7" s="104">
        <f>'N data corrected'!T12</f>
        <v>0.13663237425870176</v>
      </c>
      <c r="F7" s="104">
        <f>'C data corrected'!T12</f>
        <v>0.4416054610324846</v>
      </c>
    </row>
    <row r="8" spans="1:6" x14ac:dyDescent="0.2">
      <c r="A8" s="102" t="s">
        <v>297</v>
      </c>
      <c r="B8" s="102" t="s">
        <v>325</v>
      </c>
      <c r="C8" s="103">
        <f>'N data corrected'!N13</f>
        <v>10.826985027836448</v>
      </c>
      <c r="D8" s="112">
        <f>'C data corrected'!O13</f>
        <v>-15.677375000000005</v>
      </c>
      <c r="E8" s="104">
        <f>'N data corrected'!T13</f>
        <v>0.1048193009821252</v>
      </c>
      <c r="F8" s="104">
        <f>'C data corrected'!T13</f>
        <v>0.32767066170981513</v>
      </c>
    </row>
    <row r="9" spans="1:6" x14ac:dyDescent="0.2">
      <c r="A9" s="102" t="s">
        <v>298</v>
      </c>
      <c r="B9" s="102" t="s">
        <v>325</v>
      </c>
      <c r="C9" s="103">
        <f>'N data corrected'!N14</f>
        <v>9.1954786227772214</v>
      </c>
      <c r="D9" s="112">
        <f>'C data corrected'!O14</f>
        <v>-14.572375000000005</v>
      </c>
      <c r="E9" s="104">
        <f>'N data corrected'!T14</f>
        <v>7.6331894402188377E-2</v>
      </c>
      <c r="F9" s="104">
        <f>'C data corrected'!T14</f>
        <v>0.20714308280162899</v>
      </c>
    </row>
    <row r="10" spans="1:6" x14ac:dyDescent="0.2">
      <c r="A10" s="102" t="s">
        <v>299</v>
      </c>
      <c r="B10" s="102" t="s">
        <v>325</v>
      </c>
      <c r="C10" s="103">
        <f>'N data corrected'!N15</f>
        <v>10.745409707583487</v>
      </c>
      <c r="D10" s="112">
        <f>'C data corrected'!O15</f>
        <v>-14.017375000000005</v>
      </c>
      <c r="E10" s="104">
        <f>'N data corrected'!T15</f>
        <v>0.1217700948155948</v>
      </c>
      <c r="F10" s="104">
        <f>'C data corrected'!T15</f>
        <v>0.37127227232792503</v>
      </c>
    </row>
    <row r="11" spans="1:6" x14ac:dyDescent="0.2">
      <c r="A11" s="102" t="s">
        <v>300</v>
      </c>
      <c r="B11" s="102" t="s">
        <v>325</v>
      </c>
      <c r="C11" s="103">
        <f>'N data corrected'!N16</f>
        <v>10.908560348089409</v>
      </c>
      <c r="D11" s="112">
        <f>'C data corrected'!O16</f>
        <v>-14.048375000000004</v>
      </c>
      <c r="E11" s="104">
        <f>'N data corrected'!T16</f>
        <v>0.10764694435192805</v>
      </c>
      <c r="F11" s="104">
        <f>'C data corrected'!T16</f>
        <v>0.32052331068422513</v>
      </c>
    </row>
    <row r="12" spans="1:6" x14ac:dyDescent="0.2">
      <c r="A12" s="102" t="s">
        <v>301</v>
      </c>
      <c r="B12" s="102" t="s">
        <v>325</v>
      </c>
      <c r="C12" s="103">
        <f>'N data corrected'!N17</f>
        <v>9.8752729582185665</v>
      </c>
      <c r="D12" s="112">
        <f>'C data corrected'!O17</f>
        <v>-17.777375000000003</v>
      </c>
      <c r="E12" s="104">
        <f>'N data corrected'!T17</f>
        <v>8.8584061383936555E-2</v>
      </c>
      <c r="F12" s="104">
        <f>'C data corrected'!T17</f>
        <v>0.27848394643810231</v>
      </c>
    </row>
    <row r="13" spans="1:6" x14ac:dyDescent="0.2">
      <c r="A13" s="102" t="s">
        <v>302</v>
      </c>
      <c r="B13" s="102" t="s">
        <v>325</v>
      </c>
      <c r="C13" s="103">
        <f>'N data corrected'!N18</f>
        <v>9.9840400518891812</v>
      </c>
      <c r="D13" s="112">
        <f>'C data corrected'!O18</f>
        <v>-17.738375000000005</v>
      </c>
      <c r="E13" s="104">
        <f>'N data corrected'!T18</f>
        <v>0.11494632641629071</v>
      </c>
      <c r="F13" s="104">
        <f>'C data corrected'!T18</f>
        <v>0.36754005233690829</v>
      </c>
    </row>
    <row r="14" spans="1:6" x14ac:dyDescent="0.2">
      <c r="A14" s="102" t="s">
        <v>303</v>
      </c>
      <c r="B14" s="102" t="s">
        <v>325</v>
      </c>
      <c r="C14" s="103">
        <f>'N data corrected'!N19</f>
        <v>11.64273823036606</v>
      </c>
      <c r="D14" s="112">
        <f>'C data corrected'!O19</f>
        <v>-16.602375000000006</v>
      </c>
      <c r="E14" s="104">
        <f>'N data corrected'!T19</f>
        <v>0.10122549186147475</v>
      </c>
      <c r="F14" s="104">
        <f>'C data corrected'!T19</f>
        <v>0.30825069477233064</v>
      </c>
    </row>
    <row r="15" spans="1:6" x14ac:dyDescent="0.2">
      <c r="A15" s="102" t="s">
        <v>304</v>
      </c>
      <c r="B15" s="102" t="s">
        <v>325</v>
      </c>
      <c r="C15" s="103">
        <f>'N data corrected'!N20</f>
        <v>11.77869709745433</v>
      </c>
      <c r="D15" s="112">
        <f>'C data corrected'!O20</f>
        <v>-16.935375000000004</v>
      </c>
      <c r="E15" s="104">
        <f>'N data corrected'!T20</f>
        <v>0.11009891434333535</v>
      </c>
      <c r="F15" s="104">
        <f>'C data corrected'!T20</f>
        <v>0.34298357032619214</v>
      </c>
    </row>
    <row r="16" spans="1:6" x14ac:dyDescent="0.2">
      <c r="A16" s="102" t="s">
        <v>305</v>
      </c>
      <c r="B16" s="102" t="s">
        <v>325</v>
      </c>
      <c r="C16" s="103">
        <f>'N data corrected'!N21</f>
        <v>11.398012269607177</v>
      </c>
      <c r="D16" s="112">
        <f>'C data corrected'!O21</f>
        <v>-17.051375000000004</v>
      </c>
      <c r="E16" s="104">
        <f>'N data corrected'!T21</f>
        <v>0.13519062908487181</v>
      </c>
      <c r="F16" s="104">
        <f>'C data corrected'!T21</f>
        <v>0.4351170311564731</v>
      </c>
    </row>
    <row r="17" spans="1:6" s="2" customFormat="1" x14ac:dyDescent="0.2">
      <c r="A17" s="102" t="s">
        <v>306</v>
      </c>
      <c r="B17" s="102" t="s">
        <v>325</v>
      </c>
      <c r="C17" s="103">
        <f>'N data corrected'!N22</f>
        <v>11.615546456948406</v>
      </c>
      <c r="D17" s="112">
        <f>'C data corrected'!O22</f>
        <v>-17.223375000000004</v>
      </c>
      <c r="E17" s="104">
        <f>'N data corrected'!T22</f>
        <v>0.14896527108880037</v>
      </c>
      <c r="F17" s="104">
        <f>'C data corrected'!T22</f>
        <v>0.48526736921664998</v>
      </c>
    </row>
    <row r="18" spans="1:6" s="2" customFormat="1" x14ac:dyDescent="0.2">
      <c r="A18" s="102" t="s">
        <v>307</v>
      </c>
      <c r="B18" s="102" t="s">
        <v>325</v>
      </c>
      <c r="C18" s="103">
        <f>'N data corrected'!N23</f>
        <v>11.15328630884807</v>
      </c>
      <c r="D18" s="112">
        <f>'C data corrected'!O23</f>
        <v>-17.579375000000002</v>
      </c>
      <c r="E18" s="104">
        <f>'N data corrected'!T23</f>
        <v>0.1013247844469229</v>
      </c>
      <c r="F18" s="104">
        <f>'C data corrected'!T23</f>
        <v>0.31636233908629002</v>
      </c>
    </row>
    <row r="19" spans="1:6" s="2" customFormat="1" x14ac:dyDescent="0.2">
      <c r="A19" s="102" t="s">
        <v>308</v>
      </c>
      <c r="B19" s="102" t="s">
        <v>325</v>
      </c>
      <c r="C19" s="103">
        <f>'N data corrected'!N24</f>
        <v>11.2076698556836</v>
      </c>
      <c r="D19" s="112">
        <f>'C data corrected'!O24</f>
        <v>-17.680375000000005</v>
      </c>
      <c r="E19" s="104">
        <f>'N data corrected'!T24</f>
        <v>0.1187872144818998</v>
      </c>
      <c r="F19" s="104">
        <f>'C data corrected'!T24</f>
        <v>0.38354541321009678</v>
      </c>
    </row>
    <row r="20" spans="1:6" s="2" customFormat="1" x14ac:dyDescent="0.2">
      <c r="A20" s="102" t="s">
        <v>309</v>
      </c>
      <c r="B20" s="102" t="s">
        <v>325</v>
      </c>
      <c r="C20" s="103">
        <f>'N data corrected'!N29</f>
        <v>11.126094535430639</v>
      </c>
      <c r="D20" s="111">
        <f>'C data corrected'!O29</f>
        <v>-16.951375000000002</v>
      </c>
      <c r="E20" s="104">
        <f>'N data corrected'!T29</f>
        <v>0.13528263978991617</v>
      </c>
      <c r="F20" s="104">
        <f>'C data corrected'!T29</f>
        <v>0.42344759830550033</v>
      </c>
    </row>
    <row r="21" spans="1:6" s="2" customFormat="1" x14ac:dyDescent="0.2">
      <c r="A21" s="102" t="s">
        <v>310</v>
      </c>
      <c r="B21" s="102" t="s">
        <v>325</v>
      </c>
      <c r="C21" s="103">
        <f>'N data corrected'!N30</f>
        <v>10.935752121506839</v>
      </c>
      <c r="D21" s="111">
        <f>'C data corrected'!O30</f>
        <v>-17.201375000000002</v>
      </c>
      <c r="E21" s="104">
        <f>'N data corrected'!T30</f>
        <v>0.1219012033401479</v>
      </c>
      <c r="F21" s="104">
        <f>'C data corrected'!T30</f>
        <v>0.37888399516275284</v>
      </c>
    </row>
    <row r="22" spans="1:6" s="2" customFormat="1" x14ac:dyDescent="0.2">
      <c r="A22" s="102" t="s">
        <v>311</v>
      </c>
      <c r="B22" s="102" t="s">
        <v>325</v>
      </c>
      <c r="C22" s="103">
        <f>'N data corrected'!N31</f>
        <v>9.7393140911302964</v>
      </c>
      <c r="D22" s="111">
        <f>'C data corrected'!O31</f>
        <v>-13.472375000000003</v>
      </c>
      <c r="E22" s="104">
        <f>'N data corrected'!T31</f>
        <v>7.4629921576130812E-2</v>
      </c>
      <c r="F22" s="104">
        <f>'C data corrected'!T31</f>
        <v>0.21726486250446969</v>
      </c>
    </row>
    <row r="23" spans="1:6" s="2" customFormat="1" x14ac:dyDescent="0.2">
      <c r="A23" s="102" t="s">
        <v>312</v>
      </c>
      <c r="B23" s="102" t="s">
        <v>325</v>
      </c>
      <c r="C23" s="103">
        <f>'N data corrected'!N32</f>
        <v>11.2076698556836</v>
      </c>
      <c r="D23" s="111">
        <f>'C data corrected'!O32</f>
        <v>-16.170375000000003</v>
      </c>
      <c r="E23" s="104">
        <f>'N data corrected'!T32</f>
        <v>0.1393395215817895</v>
      </c>
      <c r="F23" s="104">
        <f>'C data corrected'!T32</f>
        <v>0.43115848457829409</v>
      </c>
    </row>
    <row r="24" spans="1:6" s="2" customFormat="1" x14ac:dyDescent="0.2">
      <c r="A24" s="102" t="s">
        <v>313</v>
      </c>
      <c r="B24" s="102" t="s">
        <v>325</v>
      </c>
      <c r="C24" s="103">
        <f>'N data corrected'!N33</f>
        <v>10.99013566834237</v>
      </c>
      <c r="D24" s="111">
        <f>'C data corrected'!O33</f>
        <v>-16.227375000000006</v>
      </c>
      <c r="E24" s="104">
        <f>'N data corrected'!T33</f>
        <v>0.11007850214925322</v>
      </c>
      <c r="F24" s="104">
        <f>'C data corrected'!T33</f>
        <v>0.33926924647126983</v>
      </c>
    </row>
    <row r="25" spans="1:6" s="2" customFormat="1" x14ac:dyDescent="0.2">
      <c r="A25" s="102" t="s">
        <v>314</v>
      </c>
      <c r="B25" s="102" t="s">
        <v>325</v>
      </c>
      <c r="C25" s="103">
        <f>'N data corrected'!N34</f>
        <v>9.4402045835361061</v>
      </c>
      <c r="D25" s="111">
        <f>'C data corrected'!O34</f>
        <v>-16.331375000000005</v>
      </c>
      <c r="E25" s="104">
        <f>'N data corrected'!T34</f>
        <v>0.11879163180205589</v>
      </c>
      <c r="F25" s="104">
        <f>'C data corrected'!T34</f>
        <v>0.34897451124882073</v>
      </c>
    </row>
    <row r="26" spans="1:6" x14ac:dyDescent="0.2">
      <c r="A26" s="102" t="s">
        <v>315</v>
      </c>
      <c r="B26" s="102" t="s">
        <v>325</v>
      </c>
      <c r="C26" s="103">
        <f>'N data corrected'!N39</f>
        <v>9.7393140911302964</v>
      </c>
      <c r="D26" s="111">
        <f>'C data corrected'!O39</f>
        <v>-16.799375000000005</v>
      </c>
      <c r="E26" s="104">
        <f>'N data corrected'!T39</f>
        <v>6.4850950098009175E-2</v>
      </c>
      <c r="F26" s="104">
        <f>'C data corrected'!T39</f>
        <v>0.21183336720042906</v>
      </c>
    </row>
    <row r="27" spans="1:6" x14ac:dyDescent="0.2">
      <c r="A27" s="102" t="s">
        <v>316</v>
      </c>
      <c r="B27" s="102" t="s">
        <v>325</v>
      </c>
      <c r="C27" s="103">
        <f>'N data corrected'!N40</f>
        <v>9.2498621696125287</v>
      </c>
      <c r="D27" s="111">
        <f>'C data corrected'!O40</f>
        <v>-15.760375000000003</v>
      </c>
      <c r="E27" s="104">
        <f>'N data corrected'!T40</f>
        <v>7.6558722040539193E-2</v>
      </c>
      <c r="F27" s="104">
        <f>'C data corrected'!T40</f>
        <v>0.2398799480872445</v>
      </c>
    </row>
    <row r="28" spans="1:6" x14ac:dyDescent="0.2">
      <c r="A28" s="102" t="s">
        <v>317</v>
      </c>
      <c r="B28" s="102" t="s">
        <v>325</v>
      </c>
      <c r="C28" s="103">
        <f>'N data corrected'!N41</f>
        <v>9.7393140911302964</v>
      </c>
      <c r="D28" s="111">
        <f>'C data corrected'!O41</f>
        <v>-16.457375000000003</v>
      </c>
      <c r="E28" s="104">
        <f>'N data corrected'!T41</f>
        <v>0.11521248159235487</v>
      </c>
      <c r="F28" s="104">
        <f>'C data corrected'!T41</f>
        <v>0.35458307289035385</v>
      </c>
    </row>
    <row r="29" spans="1:6" x14ac:dyDescent="0.2">
      <c r="A29" s="102" t="s">
        <v>318</v>
      </c>
      <c r="B29" s="102" t="s">
        <v>325</v>
      </c>
      <c r="C29" s="103">
        <f>'N data corrected'!N42</f>
        <v>9.9024647316362202</v>
      </c>
      <c r="D29" s="111">
        <f>'C data corrected'!O42</f>
        <v>-16.453375000000005</v>
      </c>
      <c r="E29" s="104">
        <f>'N data corrected'!T42</f>
        <v>8.4124646472606396E-2</v>
      </c>
      <c r="F29" s="104">
        <f>'C data corrected'!T42</f>
        <v>0.25890931402518436</v>
      </c>
    </row>
    <row r="30" spans="1:6" x14ac:dyDescent="0.2">
      <c r="A30" s="102" t="s">
        <v>319</v>
      </c>
      <c r="B30" s="102" t="s">
        <v>325</v>
      </c>
      <c r="C30" s="103">
        <f>'N data corrected'!N43</f>
        <v>11.34362872277187</v>
      </c>
      <c r="D30" s="111">
        <f>'C data corrected'!O43</f>
        <v>-15.604375000000005</v>
      </c>
      <c r="E30" s="104">
        <f>'N data corrected'!T43</f>
        <v>9.8375308656255073E-2</v>
      </c>
      <c r="F30" s="104">
        <f>'C data corrected'!T43</f>
        <v>0.32856669570119978</v>
      </c>
    </row>
    <row r="31" spans="1:6" x14ac:dyDescent="0.2">
      <c r="A31" s="102" t="s">
        <v>320</v>
      </c>
      <c r="B31" s="102" t="s">
        <v>325</v>
      </c>
      <c r="C31" s="103">
        <f>'N data corrected'!N44</f>
        <v>11.64273823036606</v>
      </c>
      <c r="D31" s="111">
        <f>'C data corrected'!O44</f>
        <v>-15.370375000000003</v>
      </c>
      <c r="E31" s="104">
        <f>'N data corrected'!T44</f>
        <v>0.10177988953096198</v>
      </c>
      <c r="F31" s="104">
        <f>'C data corrected'!T44</f>
        <v>0.33575218371814031</v>
      </c>
    </row>
    <row r="32" spans="1:6" x14ac:dyDescent="0.2">
      <c r="A32" s="102" t="s">
        <v>321</v>
      </c>
      <c r="B32" s="102" t="s">
        <v>325</v>
      </c>
      <c r="C32" s="103">
        <f>'N data corrected'!N45</f>
        <v>11.289245175936562</v>
      </c>
      <c r="D32" s="111">
        <f>'C data corrected'!O45</f>
        <v>-17.503375000000005</v>
      </c>
      <c r="E32" s="104">
        <f>'N data corrected'!T45</f>
        <v>9.7138353896473809E-2</v>
      </c>
      <c r="F32" s="104">
        <f>'C data corrected'!T45</f>
        <v>0.32054509229839601</v>
      </c>
    </row>
    <row r="33" spans="1:6" x14ac:dyDescent="0.2">
      <c r="A33" s="102" t="s">
        <v>322</v>
      </c>
      <c r="B33" s="102" t="s">
        <v>325</v>
      </c>
      <c r="C33" s="103">
        <f>'N data corrected'!N46</f>
        <v>11.3708204961893</v>
      </c>
      <c r="D33" s="111">
        <f>'C data corrected'!O46</f>
        <v>-17.689375000000005</v>
      </c>
      <c r="E33" s="104">
        <f>'N data corrected'!T46</f>
        <v>0.11470290892929297</v>
      </c>
      <c r="F33" s="104">
        <f>'C data corrected'!T46</f>
        <v>0.39275815250744212</v>
      </c>
    </row>
    <row r="34" spans="1:6" x14ac:dyDescent="0.2">
      <c r="A34" s="102" t="s">
        <v>323</v>
      </c>
      <c r="B34" s="102" t="s">
        <v>325</v>
      </c>
      <c r="C34" s="103">
        <f>'N data corrected'!N47</f>
        <v>10.473491973406949</v>
      </c>
      <c r="D34" s="111">
        <f>'C data corrected'!O47</f>
        <v>-17.118375000000004</v>
      </c>
      <c r="E34" s="104">
        <f>'N data corrected'!T47</f>
        <v>9.9204911336086304E-2</v>
      </c>
      <c r="F34" s="104">
        <f>'C data corrected'!T47</f>
        <v>0.33816166563528893</v>
      </c>
    </row>
    <row r="35" spans="1:6" x14ac:dyDescent="0.2">
      <c r="A35" s="102" t="s">
        <v>324</v>
      </c>
      <c r="B35" s="102" t="s">
        <v>325</v>
      </c>
      <c r="C35" s="103">
        <f>'N data corrected'!N48</f>
        <v>10.745409707583487</v>
      </c>
      <c r="D35" s="111">
        <f>'C data corrected'!O48</f>
        <v>-17.102375000000006</v>
      </c>
      <c r="E35" s="104">
        <f>'N data corrected'!T48</f>
        <v>0.11899299952270505</v>
      </c>
      <c r="F35" s="104">
        <f>'C data corrected'!T48</f>
        <v>0.4105214407521931</v>
      </c>
    </row>
    <row r="36" spans="1:6" x14ac:dyDescent="0.2">
      <c r="A36" s="102" t="s">
        <v>205</v>
      </c>
      <c r="B36" s="102" t="s">
        <v>325</v>
      </c>
      <c r="C36" s="103">
        <f>'N data corrected'!N49</f>
        <v>11.2076698556836</v>
      </c>
      <c r="D36" s="111">
        <f>'C data corrected'!O49</f>
        <v>-13.675375000000003</v>
      </c>
      <c r="E36" s="104">
        <f>'N data corrected'!T49</f>
        <v>9.6538966717017852E-2</v>
      </c>
      <c r="F36" s="104">
        <f>'C data corrected'!T49</f>
        <v>0.31240936858244733</v>
      </c>
    </row>
    <row r="37" spans="1:6" x14ac:dyDescent="0.2">
      <c r="A37" s="102" t="s">
        <v>207</v>
      </c>
      <c r="B37" s="102" t="s">
        <v>325</v>
      </c>
      <c r="C37" s="103">
        <f>'N data corrected'!N50</f>
        <v>11.289245175936562</v>
      </c>
      <c r="D37" s="111">
        <f>'C data corrected'!O50</f>
        <v>-13.825375000000005</v>
      </c>
      <c r="E37" s="104">
        <f>'N data corrected'!T50</f>
        <v>0.12647972004966615</v>
      </c>
      <c r="F37" s="104">
        <f>'C data corrected'!T50</f>
        <v>0.4130910946878848</v>
      </c>
    </row>
    <row r="38" spans="1:6" x14ac:dyDescent="0.2">
      <c r="A38" s="102" t="s">
        <v>209</v>
      </c>
      <c r="B38" s="102" t="s">
        <v>325</v>
      </c>
      <c r="C38" s="103">
        <f>'N data corrected'!N51</f>
        <v>10.935752121506839</v>
      </c>
      <c r="D38" s="111">
        <f>'C data corrected'!O51</f>
        <v>-17.500375000000005</v>
      </c>
      <c r="E38" s="104">
        <f>'N data corrected'!T51</f>
        <v>0.10566450192518931</v>
      </c>
      <c r="F38" s="104">
        <f>'C data corrected'!T51</f>
        <v>0.35695194980827605</v>
      </c>
    </row>
    <row r="39" spans="1:6" x14ac:dyDescent="0.2">
      <c r="A39" s="102" t="s">
        <v>211</v>
      </c>
      <c r="B39" s="102" t="s">
        <v>325</v>
      </c>
      <c r="C39" s="103">
        <f>'N data corrected'!N52</f>
        <v>10.310341332901027</v>
      </c>
      <c r="D39" s="111">
        <f>'C data corrected'!O52</f>
        <v>-17.603375000000003</v>
      </c>
      <c r="E39" s="104">
        <f>'N data corrected'!T52</f>
        <v>0.10214313296918977</v>
      </c>
      <c r="F39" s="104">
        <f>'C data corrected'!T52</f>
        <v>0.33970466169704511</v>
      </c>
    </row>
    <row r="40" spans="1:6" x14ac:dyDescent="0.2">
      <c r="A40" s="102" t="s">
        <v>213</v>
      </c>
      <c r="B40" s="102" t="s">
        <v>325</v>
      </c>
      <c r="C40" s="103">
        <f>'N data corrected'!N53</f>
        <v>11.724313550619023</v>
      </c>
      <c r="D40" s="111">
        <f>'C data corrected'!O53</f>
        <v>-16.276375000000005</v>
      </c>
      <c r="E40" s="104">
        <f>'N data corrected'!T53</f>
        <v>0.12701925431549141</v>
      </c>
      <c r="F40" s="104">
        <f>'C data corrected'!T53</f>
        <v>0.44226350840101808</v>
      </c>
    </row>
    <row r="41" spans="1:6" x14ac:dyDescent="0.2">
      <c r="A41" s="102" t="s">
        <v>215</v>
      </c>
      <c r="B41" s="102" t="s">
        <v>325</v>
      </c>
      <c r="C41" s="103">
        <f>'N data corrected'!N54</f>
        <v>11.669930003783492</v>
      </c>
      <c r="D41" s="111">
        <f>'C data corrected'!O54</f>
        <v>-16.177375000000005</v>
      </c>
      <c r="E41" s="104">
        <f>'N data corrected'!T54</f>
        <v>0.12207847402143787</v>
      </c>
      <c r="F41" s="104">
        <f>'C data corrected'!T54</f>
        <v>0.41981369518009409</v>
      </c>
    </row>
    <row r="42" spans="1:6" x14ac:dyDescent="0.2">
      <c r="A42" s="102" t="s">
        <v>221</v>
      </c>
      <c r="B42" s="102" t="s">
        <v>325</v>
      </c>
      <c r="C42" s="103">
        <f>'N data corrected'!N59</f>
        <v>10.255957786065718</v>
      </c>
      <c r="D42" s="111">
        <f>'C data corrected'!O59</f>
        <v>-14.973375000000004</v>
      </c>
      <c r="E42" s="104">
        <f>'N data corrected'!T59</f>
        <v>0.10989047549014941</v>
      </c>
      <c r="F42" s="104">
        <f>'C data corrected'!T59</f>
        <v>0.36270436790597249</v>
      </c>
    </row>
    <row r="43" spans="1:6" x14ac:dyDescent="0.2">
      <c r="A43" s="102" t="s">
        <v>223</v>
      </c>
      <c r="B43" s="102" t="s">
        <v>325</v>
      </c>
      <c r="C43" s="103">
        <f>'N data corrected'!N60</f>
        <v>10.609450840495217</v>
      </c>
      <c r="D43" s="111">
        <f>'C data corrected'!O60</f>
        <v>-15.348375000000004</v>
      </c>
      <c r="E43" s="104">
        <f>'N data corrected'!T60</f>
        <v>0.1246787646173628</v>
      </c>
      <c r="F43" s="104">
        <f>'C data corrected'!T60</f>
        <v>0.42288443533476883</v>
      </c>
    </row>
    <row r="44" spans="1:6" x14ac:dyDescent="0.2">
      <c r="A44" s="102" t="s">
        <v>225</v>
      </c>
      <c r="B44" s="102" t="s">
        <v>325</v>
      </c>
      <c r="C44" s="103">
        <f>'N data corrected'!N61</f>
        <v>11.316436949354216</v>
      </c>
      <c r="D44" s="111">
        <f>'C data corrected'!O61</f>
        <v>-17.593375000000005</v>
      </c>
      <c r="E44" s="104">
        <f>'N data corrected'!T61</f>
        <v>0.11632436467000049</v>
      </c>
      <c r="F44" s="104">
        <f>'C data corrected'!T61</f>
        <v>0.40452297700040868</v>
      </c>
    </row>
    <row r="45" spans="1:6" x14ac:dyDescent="0.2">
      <c r="A45" s="102" t="s">
        <v>227</v>
      </c>
      <c r="B45" s="102" t="s">
        <v>325</v>
      </c>
      <c r="C45" s="103">
        <f>'N data corrected'!N62</f>
        <v>11.071710988595331</v>
      </c>
      <c r="D45" s="111">
        <f>'C data corrected'!O62</f>
        <v>-17.292375000000003</v>
      </c>
      <c r="E45" s="104">
        <f>'N data corrected'!T62</f>
        <v>0.1431091832355898</v>
      </c>
      <c r="F45" s="104">
        <f>'C data corrected'!T62</f>
        <v>0.49018776554153332</v>
      </c>
    </row>
    <row r="46" spans="1:6" x14ac:dyDescent="0.2">
      <c r="A46" s="102" t="s">
        <v>229</v>
      </c>
      <c r="B46" s="102" t="s">
        <v>325</v>
      </c>
      <c r="C46" s="103">
        <f>'N data corrected'!N63</f>
        <v>10.826985027836448</v>
      </c>
      <c r="D46" s="111">
        <f>'C data corrected'!O63</f>
        <v>-18.148375000000005</v>
      </c>
      <c r="E46" s="104">
        <f>'N data corrected'!T63</f>
        <v>0.11647634038571766</v>
      </c>
      <c r="F46" s="104">
        <f>'C data corrected'!T63</f>
        <v>0.38742996954997905</v>
      </c>
    </row>
    <row r="47" spans="1:6" x14ac:dyDescent="0.2">
      <c r="A47" s="102" t="s">
        <v>231</v>
      </c>
      <c r="B47" s="102" t="s">
        <v>325</v>
      </c>
      <c r="C47" s="103">
        <f>'N data corrected'!N64</f>
        <v>10.473491973406949</v>
      </c>
      <c r="D47" s="111">
        <f>'C data corrected'!O64</f>
        <v>-17.947375000000005</v>
      </c>
      <c r="E47" s="104">
        <f>'N data corrected'!T64</f>
        <v>9.5118252845306311E-2</v>
      </c>
      <c r="F47" s="104">
        <f>'C data corrected'!T64</f>
        <v>0.30589043984280706</v>
      </c>
    </row>
    <row r="48" spans="1:6" x14ac:dyDescent="0.2">
      <c r="A48" s="102" t="s">
        <v>233</v>
      </c>
      <c r="B48" s="102" t="s">
        <v>325</v>
      </c>
      <c r="C48" s="103">
        <f>'N data corrected'!N65</f>
        <v>10.772601481001141</v>
      </c>
      <c r="D48" s="111">
        <f>'C data corrected'!O65</f>
        <v>-14.702375000000004</v>
      </c>
      <c r="E48" s="104">
        <f>'N data corrected'!T65</f>
        <v>0.11254047710315097</v>
      </c>
      <c r="F48" s="104">
        <f>'C data corrected'!T65</f>
        <v>0.37372798895166959</v>
      </c>
    </row>
    <row r="49" spans="1:6" x14ac:dyDescent="0.2">
      <c r="A49" s="102" t="s">
        <v>235</v>
      </c>
      <c r="B49" s="102" t="s">
        <v>325</v>
      </c>
      <c r="C49" s="103">
        <f>'N data corrected'!N66</f>
        <v>10.799793254418795</v>
      </c>
      <c r="D49" s="111">
        <f>'C data corrected'!O66</f>
        <v>-14.679375000000004</v>
      </c>
      <c r="E49" s="104">
        <f>'N data corrected'!T66</f>
        <v>0.10002580814664844</v>
      </c>
      <c r="F49" s="104">
        <f>'C data corrected'!T66</f>
        <v>0.33170509237211349</v>
      </c>
    </row>
    <row r="50" spans="1:6" x14ac:dyDescent="0.2">
      <c r="A50" s="102" t="s">
        <v>237</v>
      </c>
      <c r="B50" s="102" t="s">
        <v>325</v>
      </c>
      <c r="C50" s="103">
        <f>'N data corrected'!N67</f>
        <v>10.391916653153988</v>
      </c>
      <c r="D50" s="111">
        <f>'C data corrected'!O67</f>
        <v>-18.160375000000005</v>
      </c>
      <c r="E50" s="104">
        <f>'N data corrected'!T67</f>
        <v>9.2532843273492163E-2</v>
      </c>
      <c r="F50" s="104">
        <f>'C data corrected'!T67</f>
        <v>0.31053682363793439</v>
      </c>
    </row>
    <row r="51" spans="1:6" x14ac:dyDescent="0.2">
      <c r="A51" s="102" t="s">
        <v>239</v>
      </c>
      <c r="B51" s="102" t="s">
        <v>325</v>
      </c>
      <c r="C51" s="103">
        <f>'N data corrected'!N68</f>
        <v>10.935752121506839</v>
      </c>
      <c r="D51" s="111">
        <f>'C data corrected'!O68</f>
        <v>-18.055375000000005</v>
      </c>
      <c r="E51" s="104">
        <f>'N data corrected'!T68</f>
        <v>0.11015243619853661</v>
      </c>
      <c r="F51" s="104">
        <f>'C data corrected'!T68</f>
        <v>0.37487546121807125</v>
      </c>
    </row>
    <row r="52" spans="1:6" x14ac:dyDescent="0.2">
      <c r="A52" s="102" t="s">
        <v>241</v>
      </c>
      <c r="B52" s="102" t="s">
        <v>325</v>
      </c>
      <c r="C52" s="103">
        <f>'N data corrected'!N69</f>
        <v>10.854176801254102</v>
      </c>
      <c r="D52" s="111">
        <f>'C data corrected'!O69</f>
        <v>-14.313375000000004</v>
      </c>
      <c r="E52" s="104">
        <f>'N data corrected'!T69</f>
        <v>0.12061595889038115</v>
      </c>
      <c r="F52" s="104">
        <f>'C data corrected'!T69</f>
        <v>0.40032280356529953</v>
      </c>
    </row>
    <row r="53" spans="1:6" x14ac:dyDescent="0.2">
      <c r="A53" s="102" t="s">
        <v>243</v>
      </c>
      <c r="B53" s="102" t="s">
        <v>325</v>
      </c>
      <c r="C53" s="103">
        <f>'N data corrected'!N70</f>
        <v>11.0173274417598</v>
      </c>
      <c r="D53" s="111">
        <f>'C data corrected'!O70</f>
        <v>-14.413375000000006</v>
      </c>
      <c r="E53" s="104">
        <f>'N data corrected'!T70</f>
        <v>0.1094827895421816</v>
      </c>
      <c r="F53" s="104">
        <f>'C data corrected'!T70</f>
        <v>0.36989771731297721</v>
      </c>
    </row>
    <row r="54" spans="1:6" s="2" customFormat="1" x14ac:dyDescent="0.2">
      <c r="A54" s="102" t="s">
        <v>245</v>
      </c>
      <c r="B54" s="102" t="s">
        <v>325</v>
      </c>
      <c r="C54" s="103">
        <f>'N data corrected'!N71</f>
        <v>10.065615372142142</v>
      </c>
      <c r="D54" s="111">
        <f>'C data corrected'!O71</f>
        <v>-17.191375000000004</v>
      </c>
      <c r="E54" s="104">
        <f>'N data corrected'!T71</f>
        <v>9.0072914883014388E-2</v>
      </c>
      <c r="F54" s="104">
        <f>'C data corrected'!T71</f>
        <v>0.30098632337723846</v>
      </c>
    </row>
    <row r="55" spans="1:6" s="2" customFormat="1" x14ac:dyDescent="0.2">
      <c r="A55" s="102" t="s">
        <v>247</v>
      </c>
      <c r="B55" s="102" t="s">
        <v>325</v>
      </c>
      <c r="C55" s="103">
        <f>'N data corrected'!N72</f>
        <v>10.500683746824379</v>
      </c>
      <c r="D55" s="111">
        <f>'C data corrected'!O72</f>
        <v>-17.509375000000002</v>
      </c>
      <c r="E55" s="104">
        <f>'N data corrected'!T72</f>
        <v>0.10204641730605488</v>
      </c>
      <c r="F55" s="104">
        <f>'C data corrected'!T72</f>
        <v>0.36048928347968462</v>
      </c>
    </row>
    <row r="56" spans="1:6" s="2" customFormat="1" x14ac:dyDescent="0.2">
      <c r="A56" s="102" t="s">
        <v>249</v>
      </c>
      <c r="B56" s="102" t="s">
        <v>325</v>
      </c>
      <c r="C56" s="103">
        <f>'N data corrected'!N73</f>
        <v>11.234861629101031</v>
      </c>
      <c r="D56" s="111">
        <f>'C data corrected'!O73</f>
        <v>-15.315375000000003</v>
      </c>
      <c r="E56" s="104">
        <f>'N data corrected'!T73</f>
        <v>8.4340350965845245E-2</v>
      </c>
      <c r="F56" s="104">
        <f>'C data corrected'!T73</f>
        <v>0.28593613588537975</v>
      </c>
    </row>
    <row r="57" spans="1:6" s="2" customFormat="1" x14ac:dyDescent="0.2">
      <c r="A57" s="102" t="s">
        <v>251</v>
      </c>
      <c r="B57" s="102" t="s">
        <v>325</v>
      </c>
      <c r="C57" s="103">
        <f>'N data corrected'!N74</f>
        <v>11.071710988595331</v>
      </c>
      <c r="D57" s="111">
        <f>'C data corrected'!O74</f>
        <v>-15.238375000000005</v>
      </c>
      <c r="E57" s="104">
        <f>'N data corrected'!T74</f>
        <v>9.1774095938097836E-2</v>
      </c>
      <c r="F57" s="104">
        <f>'C data corrected'!T74</f>
        <v>0.30436376245070046</v>
      </c>
    </row>
    <row r="58" spans="1:6" s="2" customFormat="1" x14ac:dyDescent="0.2">
      <c r="A58" s="87"/>
      <c r="C58" s="88"/>
      <c r="D58" s="6"/>
    </row>
    <row r="59" spans="1:6" s="2" customFormat="1" x14ac:dyDescent="0.2">
      <c r="A59" s="87"/>
      <c r="C59" s="88"/>
      <c r="D59" s="6"/>
    </row>
    <row r="60" spans="1:6" s="2" customFormat="1" x14ac:dyDescent="0.2">
      <c r="A60" s="87"/>
      <c r="C60" s="88"/>
      <c r="D60" s="6"/>
    </row>
    <row r="61" spans="1:6" s="2" customFormat="1" x14ac:dyDescent="0.2">
      <c r="A61" s="87"/>
      <c r="C61" s="88"/>
      <c r="D61" s="6"/>
    </row>
    <row r="62" spans="1:6" x14ac:dyDescent="0.2">
      <c r="A62" s="87"/>
      <c r="B62" s="2"/>
      <c r="C62" s="88"/>
      <c r="D62" s="6"/>
    </row>
    <row r="63" spans="1:6" x14ac:dyDescent="0.2">
      <c r="A63" s="87"/>
      <c r="B63" s="2"/>
      <c r="C63" s="88"/>
      <c r="D63" s="6"/>
    </row>
    <row r="64" spans="1:6" x14ac:dyDescent="0.2">
      <c r="A64" s="87"/>
      <c r="B64" s="2"/>
      <c r="C64" s="88"/>
      <c r="D64" s="6"/>
    </row>
    <row r="65" spans="1:4" x14ac:dyDescent="0.2">
      <c r="A65" s="87"/>
      <c r="B65" s="2"/>
      <c r="C65" s="88"/>
      <c r="D65" s="6"/>
    </row>
    <row r="66" spans="1:4" x14ac:dyDescent="0.2">
      <c r="A66" s="87"/>
      <c r="B66" s="2"/>
      <c r="C66" s="88"/>
      <c r="D66" s="6"/>
    </row>
    <row r="67" spans="1:4" x14ac:dyDescent="0.2">
      <c r="A67" s="87"/>
      <c r="B67" s="2"/>
      <c r="C67" s="88"/>
      <c r="D67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</vt:lpstr>
      <vt:lpstr>N2 ref gas peaks</vt:lpstr>
      <vt:lpstr>CO2 ref gas peaks</vt:lpstr>
      <vt:lpstr>N data corrected</vt:lpstr>
      <vt:lpstr>C data corrected</vt:lpstr>
      <vt:lpstr>amount calibration</vt:lpstr>
      <vt:lpstr>Summary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Wexler (SCI - Staff)</dc:creator>
  <cp:lastModifiedBy>Sarah</cp:lastModifiedBy>
  <dcterms:created xsi:type="dcterms:W3CDTF">2019-02-20T10:26:49Z</dcterms:created>
  <dcterms:modified xsi:type="dcterms:W3CDTF">2021-06-27T09:29:02Z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-1075897393</vt:i4>
  </property>
  <property fmtid="{D5CDD505-2E9C-101B-9397-08002B2CF9AE}" pid="3" name="_NewReviewCycle">
    <vt:lpwstr/>
  </property>
  <property fmtid="{D5CDD505-2E9C-101B-9397-08002B2CF9AE}" pid="4" name="_EmailSubject">
    <vt:lpwstr>Corrected results sheet</vt:lpwstr>
  </property>
  <property fmtid="{D5CDD505-2E9C-101B-9397-08002B2CF9AE}" pid="5" name="_AuthorEmail">
    <vt:lpwstr>S.Wexler1@uea.ac.uk</vt:lpwstr>
  </property>
  <property fmtid="{D5CDD505-2E9C-101B-9397-08002B2CF9AE}" pid="6" name="_AuthorEmailDisplayName">
    <vt:lpwstr>Sarah Wexler (SCI - Staff)</vt:lpwstr>
  </property>
</Properties>
</file>