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 Sync\1 B Run Data\Coordination\MilePost28\Study Results\"/>
    </mc:Choice>
  </mc:AlternateContent>
  <xr:revisionPtr revIDLastSave="0" documentId="13_ncr:1_{31847278-E8E6-4024-8348-62D0F2790B1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gging Detail (18)" sheetId="1" r:id="rId1"/>
    <sheet name="Steelhead Release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2" l="1"/>
  <c r="J18" i="2"/>
  <c r="I25" i="2"/>
  <c r="I18" i="2"/>
  <c r="G17" i="2"/>
  <c r="G20" i="2" s="1"/>
  <c r="H18" i="2" s="1"/>
  <c r="G27" i="2"/>
  <c r="J26" i="2" s="1"/>
  <c r="I24" i="2"/>
  <c r="I23" i="2"/>
  <c r="H25" i="2" l="1"/>
  <c r="I26" i="2"/>
  <c r="H22" i="2"/>
  <c r="J23" i="2"/>
  <c r="H24" i="2"/>
  <c r="J24" i="2"/>
  <c r="H26" i="2"/>
  <c r="H17" i="2"/>
  <c r="I19" i="2"/>
  <c r="I17" i="2"/>
  <c r="I16" i="2"/>
  <c r="I12" i="2"/>
  <c r="I11" i="2"/>
  <c r="I10" i="2"/>
  <c r="J17" i="2" l="1"/>
  <c r="H15" i="2"/>
  <c r="H19" i="2"/>
  <c r="J16" i="2"/>
  <c r="J19" i="2"/>
  <c r="G13" i="2"/>
  <c r="I6" i="2"/>
  <c r="I5" i="2"/>
  <c r="I4" i="2"/>
  <c r="G7" i="2"/>
  <c r="H6" i="2" s="1"/>
  <c r="J4" i="2" l="1"/>
  <c r="J5" i="2"/>
  <c r="J6" i="2"/>
  <c r="H9" i="2"/>
  <c r="J12" i="2"/>
  <c r="J11" i="2"/>
  <c r="H11" i="2"/>
  <c r="J10" i="2"/>
  <c r="H12" i="2"/>
  <c r="H3" i="2"/>
  <c r="H5" i="2"/>
  <c r="E27" i="2"/>
  <c r="E20" i="2"/>
  <c r="E13" i="2"/>
  <c r="J13" i="2" s="1"/>
  <c r="E7" i="2"/>
  <c r="J7" i="2" s="1"/>
  <c r="J27" i="2" l="1"/>
  <c r="F25" i="2"/>
  <c r="J20" i="2"/>
  <c r="F18" i="2"/>
  <c r="F17" i="2"/>
  <c r="F12" i="2"/>
  <c r="F19" i="2"/>
  <c r="F11" i="2"/>
  <c r="F22" i="2"/>
  <c r="F24" i="2"/>
  <c r="F26" i="2"/>
  <c r="F3" i="2"/>
  <c r="F5" i="2"/>
  <c r="F6" i="2"/>
  <c r="F9" i="2"/>
  <c r="F15" i="2"/>
</calcChain>
</file>

<file path=xl/sharedStrings.xml><?xml version="1.0" encoding="utf-8"?>
<sst xmlns="http://schemas.openxmlformats.org/spreadsheetml/2006/main" count="112" uniqueCount="32">
  <si>
    <t>Report Filter:</t>
  </si>
  <si>
    <t>({Release Site Subbasin} = 17060305:South Fork Clearwater) And ({Release Year} = 2020</t>
  </si>
  <si>
    <t xml:space="preserve"> 2023) And ({Consolidated Run} = Spring</t>
  </si>
  <si>
    <t xml:space="preserve"> Summer) And ({Consolidated Rear Type} = Hatchery) And ({Capture Method} = Dip Net) And (Species = Steelhead</t>
  </si>
  <si>
    <t xml:space="preserve"> Chinook)</t>
  </si>
  <si>
    <t>SRR Code Code</t>
  </si>
  <si>
    <t>Release Year YYYY</t>
  </si>
  <si>
    <t>Release Site RKM Value</t>
  </si>
  <si>
    <t>Release Site RKM Total</t>
  </si>
  <si>
    <t>Mark Count</t>
  </si>
  <si>
    <t>11H</t>
  </si>
  <si>
    <t>522.224.120.084.006</t>
  </si>
  <si>
    <t>522.224.120.101.027</t>
  </si>
  <si>
    <t>32H</t>
  </si>
  <si>
    <t>522.224.120</t>
  </si>
  <si>
    <t>522.224.120.031</t>
  </si>
  <si>
    <t>522.224.120.053.014</t>
  </si>
  <si>
    <t>522.224.120.084</t>
  </si>
  <si>
    <t>522.224.120.053</t>
  </si>
  <si>
    <t>PIT Tag Mark Count</t>
  </si>
  <si>
    <t>PIT Tag Mark %</t>
  </si>
  <si>
    <t>Smolt Release %</t>
  </si>
  <si>
    <t>Total</t>
  </si>
  <si>
    <t>Smolts Release Count*</t>
  </si>
  <si>
    <t>Percent of PIT Tagged Smolts within Release Group</t>
  </si>
  <si>
    <t>Tagging Detail - the report filter shown below can be used to recreate this data from PTAGIS.  The report filter gets chopped up into different cells when saved as a CSV file.</t>
  </si>
  <si>
    <t>* Data from 2020 to 2022 from JTT Annual reports.  Data from 2023 from AOP.</t>
  </si>
  <si>
    <t>PIT tags as a Percent of Smolts within Subbasin Releases</t>
  </si>
  <si>
    <t>522.224.120.031**</t>
  </si>
  <si>
    <t>522.224.120.063***</t>
  </si>
  <si>
    <t>*** Produced for Lolo Creek but released into the SFCWR.</t>
  </si>
  <si>
    <t>** A total of 208,541 produced for Lolo Creek was released at Rkm 31.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</si>
</sst>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3" fontId="0" fillId="0" borderId="0" xfId="0" applyNumberFormat="1"/>
    <xf numFmtId="0" fontId="0" fillId="0" borderId="10" xfId="0" applyBorder="1"/>
    <xf numFmtId="3" fontId="0" fillId="0" borderId="10" xfId="0" applyNumberForma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/>
    <xf numFmtId="3" fontId="0" fillId="0" borderId="11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0" xfId="0" applyFill="1" applyBorder="1"/>
    <xf numFmtId="3" fontId="0" fillId="0" borderId="0" xfId="0" applyNumberFormat="1" applyFill="1" applyAlignment="1">
      <alignment horizontal="center"/>
    </xf>
    <xf numFmtId="3" fontId="0" fillId="0" borderId="10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ill="1" applyBorder="1" applyAlignment="1">
      <alignment wrapText="1"/>
    </xf>
    <xf numFmtId="3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opLeftCell="A10" workbookViewId="0">
      <selection activeCell="C29" sqref="C29"/>
    </sheetView>
  </sheetViews>
  <sheetFormatPr defaultRowHeight="14.4" x14ac:dyDescent="0.3"/>
  <cols>
    <col min="1" max="1" width="15.88671875" customWidth="1"/>
    <col min="2" max="2" width="15.6640625" customWidth="1"/>
    <col min="3" max="3" width="19" customWidth="1"/>
    <col min="4" max="4" width="11.33203125" customWidth="1"/>
  </cols>
  <sheetData>
    <row r="1" spans="1:6" x14ac:dyDescent="0.3">
      <c r="A1" t="s">
        <v>25</v>
      </c>
    </row>
    <row r="3" spans="1:6" x14ac:dyDescent="0.3">
      <c r="A3" t="s">
        <v>0</v>
      </c>
    </row>
    <row r="4" spans="1:6" x14ac:dyDescent="0.3">
      <c r="A4" t="s">
        <v>1</v>
      </c>
      <c r="B4">
        <v>2021</v>
      </c>
      <c r="C4">
        <v>2022</v>
      </c>
      <c r="D4" t="s">
        <v>2</v>
      </c>
      <c r="E4" t="s">
        <v>3</v>
      </c>
      <c r="F4" t="s">
        <v>4</v>
      </c>
    </row>
    <row r="6" spans="1:6" x14ac:dyDescent="0.3">
      <c r="A6" t="s">
        <v>5</v>
      </c>
      <c r="B6" t="s">
        <v>6</v>
      </c>
      <c r="C6" t="s">
        <v>7</v>
      </c>
      <c r="D6" t="s">
        <v>8</v>
      </c>
      <c r="E6" t="s">
        <v>9</v>
      </c>
    </row>
    <row r="7" spans="1:6" x14ac:dyDescent="0.3">
      <c r="A7" t="s">
        <v>10</v>
      </c>
      <c r="B7">
        <v>2020</v>
      </c>
      <c r="C7" t="s">
        <v>11</v>
      </c>
      <c r="D7">
        <v>956</v>
      </c>
      <c r="E7" s="1">
        <v>2994</v>
      </c>
    </row>
    <row r="8" spans="1:6" x14ac:dyDescent="0.3">
      <c r="A8" t="s">
        <v>10</v>
      </c>
      <c r="B8">
        <v>2020</v>
      </c>
      <c r="C8" t="s">
        <v>12</v>
      </c>
      <c r="D8">
        <v>994</v>
      </c>
      <c r="E8" s="1">
        <v>17031</v>
      </c>
    </row>
    <row r="9" spans="1:6" x14ac:dyDescent="0.3">
      <c r="A9" t="s">
        <v>10</v>
      </c>
      <c r="B9">
        <v>2021</v>
      </c>
      <c r="C9" t="s">
        <v>11</v>
      </c>
      <c r="D9">
        <v>956</v>
      </c>
      <c r="E9" s="1">
        <v>2992</v>
      </c>
    </row>
    <row r="10" spans="1:6" x14ac:dyDescent="0.3">
      <c r="A10" t="s">
        <v>10</v>
      </c>
      <c r="B10">
        <v>2021</v>
      </c>
      <c r="C10" t="s">
        <v>12</v>
      </c>
      <c r="D10">
        <v>994</v>
      </c>
      <c r="E10" s="1">
        <v>17059</v>
      </c>
    </row>
    <row r="11" spans="1:6" x14ac:dyDescent="0.3">
      <c r="A11" t="s">
        <v>10</v>
      </c>
      <c r="B11">
        <v>2022</v>
      </c>
      <c r="C11" t="s">
        <v>11</v>
      </c>
      <c r="D11">
        <v>956</v>
      </c>
      <c r="E11" s="1">
        <v>3000</v>
      </c>
    </row>
    <row r="12" spans="1:6" x14ac:dyDescent="0.3">
      <c r="A12" t="s">
        <v>10</v>
      </c>
      <c r="B12">
        <v>2022</v>
      </c>
      <c r="C12" t="s">
        <v>12</v>
      </c>
      <c r="D12">
        <v>994</v>
      </c>
      <c r="E12" s="1">
        <v>17084</v>
      </c>
    </row>
    <row r="13" spans="1:6" x14ac:dyDescent="0.3">
      <c r="A13" t="s">
        <v>10</v>
      </c>
      <c r="B13">
        <v>2023</v>
      </c>
      <c r="C13" t="s">
        <v>11</v>
      </c>
      <c r="D13">
        <v>956</v>
      </c>
      <c r="E13" s="1">
        <v>2987</v>
      </c>
    </row>
    <row r="14" spans="1:6" x14ac:dyDescent="0.3">
      <c r="A14" t="s">
        <v>10</v>
      </c>
      <c r="B14">
        <v>2023</v>
      </c>
      <c r="C14" t="s">
        <v>12</v>
      </c>
      <c r="D14">
        <v>994</v>
      </c>
      <c r="E14" s="1">
        <v>16959</v>
      </c>
    </row>
    <row r="15" spans="1:6" x14ac:dyDescent="0.3">
      <c r="A15" t="s">
        <v>13</v>
      </c>
      <c r="B15">
        <v>2020</v>
      </c>
      <c r="C15" t="s">
        <v>14</v>
      </c>
      <c r="D15">
        <v>866</v>
      </c>
      <c r="E15" s="1">
        <v>4689</v>
      </c>
    </row>
    <row r="16" spans="1:6" x14ac:dyDescent="0.3">
      <c r="A16" t="s">
        <v>13</v>
      </c>
      <c r="B16">
        <v>2020</v>
      </c>
      <c r="C16" t="s">
        <v>15</v>
      </c>
      <c r="D16">
        <v>897</v>
      </c>
      <c r="E16" s="1">
        <v>4674</v>
      </c>
    </row>
    <row r="17" spans="1:5" x14ac:dyDescent="0.3">
      <c r="A17" t="s">
        <v>13</v>
      </c>
      <c r="B17">
        <v>2020</v>
      </c>
      <c r="C17" t="s">
        <v>16</v>
      </c>
      <c r="D17">
        <v>933</v>
      </c>
      <c r="E17" s="1">
        <v>10712</v>
      </c>
    </row>
    <row r="18" spans="1:5" x14ac:dyDescent="0.3">
      <c r="A18" t="s">
        <v>13</v>
      </c>
      <c r="B18">
        <v>2020</v>
      </c>
      <c r="C18" t="s">
        <v>17</v>
      </c>
      <c r="D18">
        <v>950</v>
      </c>
      <c r="E18" s="1">
        <v>2563</v>
      </c>
    </row>
    <row r="19" spans="1:5" x14ac:dyDescent="0.3">
      <c r="A19" t="s">
        <v>13</v>
      </c>
      <c r="B19">
        <v>2021</v>
      </c>
      <c r="C19" t="s">
        <v>14</v>
      </c>
      <c r="D19">
        <v>866</v>
      </c>
      <c r="E19" s="1">
        <v>7526</v>
      </c>
    </row>
    <row r="20" spans="1:5" x14ac:dyDescent="0.3">
      <c r="A20" t="s">
        <v>13</v>
      </c>
      <c r="B20">
        <v>2021</v>
      </c>
      <c r="C20" t="s">
        <v>15</v>
      </c>
      <c r="D20">
        <v>897</v>
      </c>
      <c r="E20" s="1">
        <v>4693</v>
      </c>
    </row>
    <row r="21" spans="1:5" x14ac:dyDescent="0.3">
      <c r="A21" t="s">
        <v>13</v>
      </c>
      <c r="B21">
        <v>2021</v>
      </c>
      <c r="C21" t="s">
        <v>16</v>
      </c>
      <c r="D21">
        <v>933</v>
      </c>
      <c r="E21" s="1">
        <v>10779</v>
      </c>
    </row>
    <row r="22" spans="1:5" x14ac:dyDescent="0.3">
      <c r="A22" t="s">
        <v>13</v>
      </c>
      <c r="B22">
        <v>2021</v>
      </c>
      <c r="C22" t="s">
        <v>17</v>
      </c>
      <c r="D22">
        <v>950</v>
      </c>
      <c r="E22" s="1">
        <v>5989</v>
      </c>
    </row>
    <row r="23" spans="1:5" x14ac:dyDescent="0.3">
      <c r="A23" t="s">
        <v>13</v>
      </c>
      <c r="B23">
        <v>2022</v>
      </c>
      <c r="C23" t="s">
        <v>14</v>
      </c>
      <c r="D23">
        <v>866</v>
      </c>
      <c r="E23" s="1">
        <v>5973</v>
      </c>
    </row>
    <row r="24" spans="1:5" x14ac:dyDescent="0.3">
      <c r="A24" t="s">
        <v>13</v>
      </c>
      <c r="B24">
        <v>2022</v>
      </c>
      <c r="C24" t="s">
        <v>15</v>
      </c>
      <c r="D24">
        <v>897</v>
      </c>
      <c r="E24" s="1">
        <v>4647</v>
      </c>
    </row>
    <row r="25" spans="1:5" x14ac:dyDescent="0.3">
      <c r="A25" t="s">
        <v>13</v>
      </c>
      <c r="B25">
        <v>2022</v>
      </c>
      <c r="C25" t="s">
        <v>18</v>
      </c>
      <c r="D25">
        <v>919</v>
      </c>
      <c r="E25" s="1">
        <v>10608</v>
      </c>
    </row>
    <row r="26" spans="1:5" x14ac:dyDescent="0.3">
      <c r="A26" t="s">
        <v>13</v>
      </c>
      <c r="B26">
        <v>2022</v>
      </c>
      <c r="C26" t="s">
        <v>17</v>
      </c>
      <c r="D26">
        <v>950</v>
      </c>
      <c r="E26" s="1">
        <v>15689</v>
      </c>
    </row>
    <row r="27" spans="1:5" x14ac:dyDescent="0.3">
      <c r="A27" t="s">
        <v>13</v>
      </c>
      <c r="B27">
        <v>2023</v>
      </c>
      <c r="C27" t="s">
        <v>14</v>
      </c>
      <c r="D27">
        <v>866</v>
      </c>
      <c r="E27" s="1">
        <v>8074</v>
      </c>
    </row>
    <row r="28" spans="1:5" x14ac:dyDescent="0.3">
      <c r="A28" t="s">
        <v>13</v>
      </c>
      <c r="B28">
        <v>2023</v>
      </c>
      <c r="C28" t="s">
        <v>15</v>
      </c>
      <c r="D28">
        <v>897</v>
      </c>
      <c r="E28" s="1">
        <v>4694</v>
      </c>
    </row>
    <row r="29" spans="1:5" x14ac:dyDescent="0.3">
      <c r="A29" t="s">
        <v>13</v>
      </c>
      <c r="B29">
        <v>2023</v>
      </c>
      <c r="C29" t="s">
        <v>18</v>
      </c>
      <c r="D29">
        <v>919</v>
      </c>
      <c r="E29" s="1">
        <v>10781</v>
      </c>
    </row>
    <row r="30" spans="1:5" x14ac:dyDescent="0.3">
      <c r="A30" t="s">
        <v>13</v>
      </c>
      <c r="B30">
        <v>2023</v>
      </c>
      <c r="C30" t="s">
        <v>17</v>
      </c>
      <c r="D30">
        <v>950</v>
      </c>
      <c r="E30" s="1">
        <v>15866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zoomScale="75" zoomScaleNormal="75" workbookViewId="0"/>
  </sheetViews>
  <sheetFormatPr defaultRowHeight="14.4" x14ac:dyDescent="0.3"/>
  <cols>
    <col min="1" max="2" width="7.6640625" customWidth="1"/>
    <col min="3" max="3" width="18.21875" customWidth="1"/>
    <col min="4" max="4" width="8.44140625" customWidth="1"/>
    <col min="5" max="5" width="11.109375" customWidth="1"/>
    <col min="6" max="6" width="9.109375" customWidth="1"/>
    <col min="7" max="7" width="13.6640625" customWidth="1"/>
    <col min="8" max="8" width="10.5546875" customWidth="1"/>
    <col min="9" max="9" width="15.77734375" customWidth="1"/>
    <col min="10" max="10" width="15.33203125" customWidth="1"/>
  </cols>
  <sheetData>
    <row r="1" spans="1:10" x14ac:dyDescent="0.3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58.8" customHeight="1" x14ac:dyDescent="0.3">
      <c r="A2" s="16" t="s">
        <v>5</v>
      </c>
      <c r="B2" s="16" t="s">
        <v>6</v>
      </c>
      <c r="C2" s="16" t="s">
        <v>7</v>
      </c>
      <c r="D2" s="16" t="s">
        <v>8</v>
      </c>
      <c r="E2" s="16" t="s">
        <v>19</v>
      </c>
      <c r="F2" s="16" t="s">
        <v>20</v>
      </c>
      <c r="G2" s="16" t="s">
        <v>23</v>
      </c>
      <c r="H2" s="16" t="s">
        <v>21</v>
      </c>
      <c r="I2" s="16" t="s">
        <v>24</v>
      </c>
      <c r="J2" s="17" t="s">
        <v>27</v>
      </c>
    </row>
    <row r="3" spans="1:10" x14ac:dyDescent="0.3">
      <c r="A3" t="s">
        <v>13</v>
      </c>
      <c r="B3">
        <v>2020</v>
      </c>
      <c r="C3" t="s">
        <v>14</v>
      </c>
      <c r="D3">
        <v>866</v>
      </c>
      <c r="E3" s="1">
        <v>4689</v>
      </c>
      <c r="F3" s="21">
        <f>SUM(E3:E4)/E7</f>
        <v>0.4135966074741585</v>
      </c>
      <c r="G3" s="22">
        <v>549869</v>
      </c>
      <c r="H3" s="23">
        <f>G3/G7</f>
        <v>0.53189056694663672</v>
      </c>
    </row>
    <row r="4" spans="1:10" x14ac:dyDescent="0.3">
      <c r="A4" t="s">
        <v>13</v>
      </c>
      <c r="B4">
        <v>2020</v>
      </c>
      <c r="C4" t="s">
        <v>15</v>
      </c>
      <c r="D4">
        <v>897</v>
      </c>
      <c r="E4" s="1">
        <v>4674</v>
      </c>
      <c r="F4" s="21"/>
      <c r="G4" s="22"/>
      <c r="H4" s="24"/>
      <c r="I4" s="14">
        <f>SUM(E3:E4)/G3</f>
        <v>1.702769205028834E-2</v>
      </c>
      <c r="J4" s="14">
        <f>SUM(E3:E4)/G7</f>
        <v>9.0568687784206049E-3</v>
      </c>
    </row>
    <row r="5" spans="1:10" x14ac:dyDescent="0.3">
      <c r="A5" t="s">
        <v>13</v>
      </c>
      <c r="B5">
        <v>2020</v>
      </c>
      <c r="C5" t="s">
        <v>16</v>
      </c>
      <c r="D5">
        <v>933</v>
      </c>
      <c r="E5" s="1">
        <v>10712</v>
      </c>
      <c r="F5" s="8">
        <f>E5/E7</f>
        <v>0.47318667726830993</v>
      </c>
      <c r="G5" s="11">
        <v>391581</v>
      </c>
      <c r="H5" s="14">
        <f>G5/G7</f>
        <v>0.37877792728000842</v>
      </c>
      <c r="I5" s="14">
        <f>E5/G5</f>
        <v>2.7355770581310127E-2</v>
      </c>
      <c r="J5" s="14">
        <f>E5/G7</f>
        <v>1.036176207993608E-2</v>
      </c>
    </row>
    <row r="6" spans="1:10" x14ac:dyDescent="0.3">
      <c r="A6" t="s">
        <v>13</v>
      </c>
      <c r="B6">
        <v>2020</v>
      </c>
      <c r="C6" t="s">
        <v>17</v>
      </c>
      <c r="D6" s="2">
        <v>950</v>
      </c>
      <c r="E6" s="3">
        <v>2563</v>
      </c>
      <c r="F6" s="9">
        <f>E6/E7</f>
        <v>0.11321671525753159</v>
      </c>
      <c r="G6" s="12">
        <v>92351</v>
      </c>
      <c r="H6" s="15">
        <f>G6/G7</f>
        <v>8.933150577335483E-2</v>
      </c>
      <c r="I6" s="15">
        <f>E6/G6</f>
        <v>2.7752812638736992E-2</v>
      </c>
      <c r="J6" s="15">
        <f>E6/G7</f>
        <v>2.4792005424641686E-3</v>
      </c>
    </row>
    <row r="7" spans="1:10" x14ac:dyDescent="0.3">
      <c r="D7" s="4" t="s">
        <v>22</v>
      </c>
      <c r="E7" s="1">
        <f>SUM(E3:E6)</f>
        <v>22638</v>
      </c>
      <c r="G7" s="13">
        <f>SUM(G3:G6)</f>
        <v>1033801</v>
      </c>
      <c r="J7" s="14">
        <f>E7/G7</f>
        <v>2.1897831400820855E-2</v>
      </c>
    </row>
    <row r="8" spans="1:10" x14ac:dyDescent="0.3">
      <c r="G8" s="1"/>
      <c r="H8" s="10"/>
    </row>
    <row r="9" spans="1:10" x14ac:dyDescent="0.3">
      <c r="A9" t="s">
        <v>13</v>
      </c>
      <c r="B9">
        <v>2021</v>
      </c>
      <c r="C9" t="s">
        <v>14</v>
      </c>
      <c r="D9">
        <v>866</v>
      </c>
      <c r="E9" s="1">
        <v>7526</v>
      </c>
      <c r="F9" s="21">
        <f>SUM(E9:E10)/E13</f>
        <v>0.42153379100976301</v>
      </c>
      <c r="G9" s="22">
        <v>876489</v>
      </c>
      <c r="H9" s="20">
        <f>G9/G13</f>
        <v>0.56985361762439901</v>
      </c>
    </row>
    <row r="10" spans="1:10" x14ac:dyDescent="0.3">
      <c r="A10" t="s">
        <v>13</v>
      </c>
      <c r="B10">
        <v>2021</v>
      </c>
      <c r="C10" t="s">
        <v>28</v>
      </c>
      <c r="D10">
        <v>897</v>
      </c>
      <c r="E10" s="1">
        <v>4693</v>
      </c>
      <c r="F10" s="21"/>
      <c r="G10" s="22"/>
      <c r="H10" s="20"/>
      <c r="I10" s="14">
        <f>SUM(E9:E10)/G9</f>
        <v>1.3940848088224723E-2</v>
      </c>
      <c r="J10" s="14">
        <f>SUM(E9:E10)/G13</f>
        <v>7.9442427158270459E-3</v>
      </c>
    </row>
    <row r="11" spans="1:10" x14ac:dyDescent="0.3">
      <c r="A11" t="s">
        <v>13</v>
      </c>
      <c r="B11">
        <v>2021</v>
      </c>
      <c r="C11" t="s">
        <v>16</v>
      </c>
      <c r="D11">
        <v>933</v>
      </c>
      <c r="E11" s="1">
        <v>10779</v>
      </c>
      <c r="F11" s="8">
        <f>E11/E13</f>
        <v>0.37185634939800599</v>
      </c>
      <c r="G11" s="13">
        <v>538459</v>
      </c>
      <c r="H11" s="14">
        <f>G11/G13</f>
        <v>0.35008175697860017</v>
      </c>
      <c r="I11" s="14">
        <f>E11/G11</f>
        <v>2.0018237228832648E-2</v>
      </c>
      <c r="J11" s="14">
        <f>E11/G13</f>
        <v>7.0080196606841583E-3</v>
      </c>
    </row>
    <row r="12" spans="1:10" x14ac:dyDescent="0.3">
      <c r="A12" t="s">
        <v>13</v>
      </c>
      <c r="B12">
        <v>2021</v>
      </c>
      <c r="C12" t="s">
        <v>17</v>
      </c>
      <c r="D12" s="2">
        <v>950</v>
      </c>
      <c r="E12" s="3">
        <v>5989</v>
      </c>
      <c r="F12" s="9">
        <f>E12/E13</f>
        <v>0.20660985959223099</v>
      </c>
      <c r="G12" s="18">
        <v>123147</v>
      </c>
      <c r="H12" s="15">
        <f>G12/G13</f>
        <v>8.0064625397000835E-2</v>
      </c>
      <c r="I12" s="15">
        <f>E12/G12</f>
        <v>4.8632934622849115E-2</v>
      </c>
      <c r="J12" s="15">
        <f>E12/G13</f>
        <v>3.8937776925352463E-3</v>
      </c>
    </row>
    <row r="13" spans="1:10" x14ac:dyDescent="0.3">
      <c r="D13" s="4" t="s">
        <v>22</v>
      </c>
      <c r="E13" s="1">
        <f>SUM(E9:E12)</f>
        <v>28987</v>
      </c>
      <c r="G13" s="13">
        <f>SUM(G9:G12)</f>
        <v>1538095</v>
      </c>
      <c r="J13" s="14">
        <f>E13/G13</f>
        <v>1.8846040069046451E-2</v>
      </c>
    </row>
    <row r="14" spans="1:10" x14ac:dyDescent="0.3">
      <c r="G14" s="1"/>
    </row>
    <row r="15" spans="1:10" x14ac:dyDescent="0.3">
      <c r="A15" t="s">
        <v>13</v>
      </c>
      <c r="B15">
        <v>2022</v>
      </c>
      <c r="C15" t="s">
        <v>14</v>
      </c>
      <c r="D15">
        <v>866</v>
      </c>
      <c r="E15" s="1">
        <v>5973</v>
      </c>
      <c r="F15" s="21">
        <f>SUM(E15:E16)/E20</f>
        <v>0.28767234607362463</v>
      </c>
      <c r="G15" s="22">
        <v>640218</v>
      </c>
      <c r="H15" s="20">
        <f>G15/G20</f>
        <v>0.45930244236999712</v>
      </c>
    </row>
    <row r="16" spans="1:10" x14ac:dyDescent="0.3">
      <c r="A16" t="s">
        <v>13</v>
      </c>
      <c r="B16">
        <v>2022</v>
      </c>
      <c r="C16" t="s">
        <v>15</v>
      </c>
      <c r="D16">
        <v>897</v>
      </c>
      <c r="E16" s="1">
        <v>4647</v>
      </c>
      <c r="F16" s="21"/>
      <c r="G16" s="22"/>
      <c r="H16" s="20"/>
      <c r="I16" s="14">
        <f>SUM(E15:E16)/G15</f>
        <v>1.6588099678546995E-2</v>
      </c>
      <c r="J16" s="14">
        <f>SUM(E15:E16)/G20</f>
        <v>7.6189546966335987E-3</v>
      </c>
    </row>
    <row r="17" spans="1:10" x14ac:dyDescent="0.3">
      <c r="A17" t="s">
        <v>13</v>
      </c>
      <c r="B17">
        <v>2022</v>
      </c>
      <c r="C17" t="s">
        <v>18</v>
      </c>
      <c r="D17">
        <v>919</v>
      </c>
      <c r="E17" s="1">
        <v>10608</v>
      </c>
      <c r="F17" s="8">
        <f>E17/E20</f>
        <v>0.28734729257523633</v>
      </c>
      <c r="G17" s="13">
        <f>629673-199640</f>
        <v>430033</v>
      </c>
      <c r="H17" s="14">
        <f>G17/G20</f>
        <v>0.30851242420503167</v>
      </c>
      <c r="I17" s="14">
        <f>E17/G17</f>
        <v>2.4667874325923825E-2</v>
      </c>
      <c r="J17" s="14">
        <f>E17/G20</f>
        <v>7.6103457082758209E-3</v>
      </c>
    </row>
    <row r="18" spans="1:10" x14ac:dyDescent="0.3">
      <c r="A18" t="s">
        <v>13</v>
      </c>
      <c r="B18">
        <v>2022</v>
      </c>
      <c r="C18" t="s">
        <v>29</v>
      </c>
      <c r="D18">
        <v>929</v>
      </c>
      <c r="E18" s="1">
        <v>0</v>
      </c>
      <c r="F18" s="8">
        <f>E18/E20</f>
        <v>0</v>
      </c>
      <c r="G18" s="13">
        <v>199640</v>
      </c>
      <c r="H18" s="14">
        <f>G18/G20</f>
        <v>0.14322486964556794</v>
      </c>
      <c r="I18" s="14">
        <f>E18/G18</f>
        <v>0</v>
      </c>
      <c r="J18" s="14">
        <f>E18/G20</f>
        <v>0</v>
      </c>
    </row>
    <row r="19" spans="1:10" x14ac:dyDescent="0.3">
      <c r="A19" t="s">
        <v>13</v>
      </c>
      <c r="B19">
        <v>2022</v>
      </c>
      <c r="C19" t="s">
        <v>17</v>
      </c>
      <c r="D19" s="2">
        <v>950</v>
      </c>
      <c r="E19" s="3">
        <v>15689</v>
      </c>
      <c r="F19" s="9">
        <f>E19/E20</f>
        <v>0.42498036135113904</v>
      </c>
      <c r="G19" s="18">
        <v>124001</v>
      </c>
      <c r="H19" s="15">
        <f>G19/G20</f>
        <v>8.8960263779403276E-2</v>
      </c>
      <c r="I19" s="15">
        <f>E19/G19</f>
        <v>0.12652317320021614</v>
      </c>
      <c r="J19" s="15">
        <f>E19/G20</f>
        <v>1.1255534862098356E-2</v>
      </c>
    </row>
    <row r="20" spans="1:10" x14ac:dyDescent="0.3">
      <c r="D20" s="4" t="s">
        <v>22</v>
      </c>
      <c r="E20" s="1">
        <f>SUM(E15:E19)</f>
        <v>36917</v>
      </c>
      <c r="G20" s="13">
        <f>SUM(G15:G19)</f>
        <v>1393892</v>
      </c>
      <c r="J20" s="14">
        <f>E20/G20</f>
        <v>2.6484835267007775E-2</v>
      </c>
    </row>
    <row r="21" spans="1:10" x14ac:dyDescent="0.3">
      <c r="G21" s="1"/>
    </row>
    <row r="22" spans="1:10" x14ac:dyDescent="0.3">
      <c r="A22" t="s">
        <v>13</v>
      </c>
      <c r="B22">
        <v>2023</v>
      </c>
      <c r="C22" t="s">
        <v>14</v>
      </c>
      <c r="D22">
        <v>866</v>
      </c>
      <c r="E22" s="1">
        <v>8074</v>
      </c>
      <c r="F22" s="21">
        <f>SUM(E22:E23)/E27</f>
        <v>0.32393758721298999</v>
      </c>
      <c r="G22" s="22">
        <v>548434</v>
      </c>
      <c r="H22" s="20">
        <f>G22/G27</f>
        <v>0.39613710810391095</v>
      </c>
    </row>
    <row r="23" spans="1:10" x14ac:dyDescent="0.3">
      <c r="A23" t="s">
        <v>13</v>
      </c>
      <c r="B23">
        <v>2023</v>
      </c>
      <c r="C23" t="s">
        <v>15</v>
      </c>
      <c r="D23">
        <v>897</v>
      </c>
      <c r="E23" s="1">
        <v>4694</v>
      </c>
      <c r="F23" s="21"/>
      <c r="G23" s="22"/>
      <c r="H23" s="20"/>
      <c r="I23" s="14">
        <f>SUM(E22:E23)/G22</f>
        <v>2.3280832333516886E-2</v>
      </c>
      <c r="J23" s="14">
        <f>SUM(E22:E23)/G27</f>
        <v>9.2224015948514041E-3</v>
      </c>
    </row>
    <row r="24" spans="1:10" x14ac:dyDescent="0.3">
      <c r="A24" t="s">
        <v>13</v>
      </c>
      <c r="B24">
        <v>2023</v>
      </c>
      <c r="C24" t="s">
        <v>18</v>
      </c>
      <c r="D24">
        <v>919</v>
      </c>
      <c r="E24" s="1">
        <v>10781</v>
      </c>
      <c r="F24" s="8">
        <f>E24/E27</f>
        <v>0.27352530762400101</v>
      </c>
      <c r="G24" s="13">
        <v>517158</v>
      </c>
      <c r="H24" s="14">
        <f>G24/G27</f>
        <v>0.37354626910950517</v>
      </c>
      <c r="I24" s="14">
        <f>E24/G24</f>
        <v>2.0846627142962114E-2</v>
      </c>
      <c r="J24" s="14">
        <f>E24/G27</f>
        <v>7.7871797927704404E-3</v>
      </c>
    </row>
    <row r="25" spans="1:10" x14ac:dyDescent="0.3">
      <c r="A25" t="s">
        <v>13</v>
      </c>
      <c r="B25">
        <v>2023</v>
      </c>
      <c r="C25" t="s">
        <v>29</v>
      </c>
      <c r="D25">
        <v>929</v>
      </c>
      <c r="E25" s="1">
        <v>0</v>
      </c>
      <c r="F25" s="8">
        <f>E25/E27</f>
        <v>0</v>
      </c>
      <c r="G25" s="13">
        <v>199943</v>
      </c>
      <c r="H25" s="14">
        <f>G25/G27</f>
        <v>0.1444200064285224</v>
      </c>
      <c r="I25" s="14">
        <f>E25/G25</f>
        <v>0</v>
      </c>
      <c r="J25" s="14">
        <f>E25/G27</f>
        <v>0</v>
      </c>
    </row>
    <row r="26" spans="1:10" x14ac:dyDescent="0.3">
      <c r="A26" t="s">
        <v>13</v>
      </c>
      <c r="B26">
        <v>2023</v>
      </c>
      <c r="C26" t="s">
        <v>17</v>
      </c>
      <c r="D26" s="2">
        <v>950</v>
      </c>
      <c r="E26" s="3">
        <v>15866</v>
      </c>
      <c r="F26" s="9">
        <f>E26/E27</f>
        <v>0.402537105163009</v>
      </c>
      <c r="G26" s="18">
        <v>118920</v>
      </c>
      <c r="H26" s="15">
        <f>G26/G27</f>
        <v>8.5896616358061478E-2</v>
      </c>
      <c r="I26" s="15">
        <f>E26/G26</f>
        <v>0.13341742347796839</v>
      </c>
      <c r="J26" s="15">
        <f>E26/G27</f>
        <v>1.1460105239968075E-2</v>
      </c>
    </row>
    <row r="27" spans="1:10" x14ac:dyDescent="0.3">
      <c r="A27" s="2"/>
      <c r="B27" s="2"/>
      <c r="C27" s="2"/>
      <c r="D27" s="5" t="s">
        <v>22</v>
      </c>
      <c r="E27" s="7">
        <f>SUM(E22:E26)</f>
        <v>39415</v>
      </c>
      <c r="F27" s="2"/>
      <c r="G27" s="18">
        <f>SUM(G22:G26)</f>
        <v>1384455</v>
      </c>
      <c r="H27" s="6"/>
      <c r="I27" s="6"/>
      <c r="J27" s="19">
        <f>E27/G27</f>
        <v>2.8469686627589919E-2</v>
      </c>
    </row>
    <row r="28" spans="1:10" x14ac:dyDescent="0.3">
      <c r="A28" s="10" t="s">
        <v>26</v>
      </c>
      <c r="G28" s="1"/>
    </row>
    <row r="29" spans="1:10" x14ac:dyDescent="0.3">
      <c r="A29" s="10" t="s">
        <v>31</v>
      </c>
    </row>
    <row r="30" spans="1:10" x14ac:dyDescent="0.3">
      <c r="A30" s="10" t="s">
        <v>30</v>
      </c>
    </row>
  </sheetData>
  <mergeCells count="12">
    <mergeCell ref="H15:H16"/>
    <mergeCell ref="H22:H23"/>
    <mergeCell ref="F3:F4"/>
    <mergeCell ref="G3:G4"/>
    <mergeCell ref="F9:F10"/>
    <mergeCell ref="F15:F16"/>
    <mergeCell ref="F22:F23"/>
    <mergeCell ref="H3:H4"/>
    <mergeCell ref="G9:G10"/>
    <mergeCell ref="G15:G16"/>
    <mergeCell ref="G22:G23"/>
    <mergeCell ref="H9:H1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Tagging Detail (18)</vt:lpstr>
      <vt:lpstr>Steelhead Release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Cleary</dc:creator>
  <cp:lastModifiedBy>Peter Cleary</cp:lastModifiedBy>
  <dcterms:created xsi:type="dcterms:W3CDTF">2024-02-12T16:51:24Z</dcterms:created>
  <dcterms:modified xsi:type="dcterms:W3CDTF">2024-02-12T21:00:00Z</dcterms:modified>
</cp:coreProperties>
</file>