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2280" yWindow="-30" windowWidth="14400" windowHeight="10920" tabRatio="833" activeTab="3"/>
  </bookViews>
  <sheets>
    <sheet name="Sem_lin" sheetId="46" r:id="rId1"/>
    <sheet name="Sem_Calendar" sheetId="22" r:id="rId2"/>
    <sheet name="Sem_Calendar_mini" sheetId="47" r:id="rId3"/>
    <sheet name="DataCalc" sheetId="25" r:id="rId4"/>
    <sheet name="Pascua" sheetId="32" state="hidden" r:id="rId5"/>
    <sheet name="Listas" sheetId="18" state="hidden" r:id="rId6"/>
    <sheet name="Vacaciones_In" sheetId="44" r:id="rId7"/>
    <sheet name="Fest_In" sheetId="23" r:id="rId8"/>
    <sheet name="Dia_señalado_In" sheetId="45" r:id="rId9"/>
  </sheets>
  <definedNames>
    <definedName name="Anno" localSheetId="2">Sem_Calendar_mini!$B$1</definedName>
    <definedName name="Anno">Sem_Calendar!$C$1</definedName>
    <definedName name="Años">Listas!$A$1:$A$201</definedName>
    <definedName name="_xlnm.Print_Area" localSheetId="8">Dia_señalado_In!$A$1:$D$43</definedName>
    <definedName name="_xlnm.Print_Area" localSheetId="7">Fest_In!$A$1:$K$367</definedName>
    <definedName name="_xlnm.Print_Area" localSheetId="4">Pascua!$A$1:$G$12</definedName>
    <definedName name="_xlnm.Print_Area" localSheetId="2">Sem_Calendar_mini!$A$1:$BN$76</definedName>
    <definedName name="_xlnm.Print_Area" localSheetId="0">Sem_lin!$A$1:$I$367</definedName>
    <definedName name="_xlnm.Print_Area" localSheetId="6">Vacaciones_In!$A$1:$D$60</definedName>
  </definedNames>
  <calcPr calcId="145621"/>
</workbook>
</file>

<file path=xl/calcChain.xml><?xml version="1.0" encoding="utf-8"?>
<calcChain xmlns="http://schemas.openxmlformats.org/spreadsheetml/2006/main">
  <c r="M3" i="25" l="1"/>
  <c r="M4" i="25"/>
  <c r="M5" i="25"/>
  <c r="M6" i="25"/>
  <c r="M7" i="25"/>
  <c r="M8" i="25"/>
  <c r="M9" i="25"/>
  <c r="M10" i="25"/>
  <c r="M11" i="25"/>
  <c r="M12" i="25"/>
  <c r="M13" i="25"/>
  <c r="M14" i="25"/>
  <c r="M15" i="25"/>
  <c r="M16" i="25"/>
  <c r="M17" i="25"/>
  <c r="M18" i="25"/>
  <c r="M19" i="25"/>
  <c r="M20" i="25"/>
  <c r="M21" i="25"/>
  <c r="M22" i="25"/>
  <c r="M23" i="25"/>
  <c r="M24" i="25"/>
  <c r="M25" i="25"/>
  <c r="M26" i="25"/>
  <c r="M27" i="25"/>
  <c r="M28" i="25"/>
  <c r="M29" i="25"/>
  <c r="M30" i="25"/>
  <c r="M31" i="25"/>
  <c r="M32" i="25"/>
  <c r="M33" i="25"/>
  <c r="M34" i="25"/>
  <c r="M35" i="25"/>
  <c r="M36" i="25"/>
  <c r="M37" i="25"/>
  <c r="M38" i="25"/>
  <c r="M39" i="25"/>
  <c r="M40" i="25"/>
  <c r="M41" i="25"/>
  <c r="M42" i="25"/>
  <c r="M43" i="25"/>
  <c r="M44" i="25"/>
  <c r="M45" i="25"/>
  <c r="M46" i="25"/>
  <c r="M47" i="25"/>
  <c r="M48" i="25"/>
  <c r="M49" i="25"/>
  <c r="M50" i="25"/>
  <c r="M51" i="25"/>
  <c r="M52" i="25"/>
  <c r="M53" i="25"/>
  <c r="M54" i="25"/>
  <c r="M55" i="25"/>
  <c r="M56" i="25"/>
  <c r="M57" i="25"/>
  <c r="M58" i="25"/>
  <c r="M59" i="25"/>
  <c r="M60" i="25"/>
  <c r="M61" i="25"/>
  <c r="M62" i="25"/>
  <c r="M63" i="25"/>
  <c r="M64" i="25"/>
  <c r="M65" i="25"/>
  <c r="M66" i="25"/>
  <c r="M67" i="25"/>
  <c r="M68" i="25"/>
  <c r="M69" i="25"/>
  <c r="M70" i="25"/>
  <c r="M71" i="25"/>
  <c r="M72" i="25"/>
  <c r="M73" i="25"/>
  <c r="M74" i="25"/>
  <c r="M75" i="25"/>
  <c r="M76" i="25"/>
  <c r="M77" i="25"/>
  <c r="M78" i="25"/>
  <c r="M79" i="25"/>
  <c r="M80" i="25"/>
  <c r="M81" i="25"/>
  <c r="M82" i="25"/>
  <c r="M83" i="25"/>
  <c r="M84" i="25"/>
  <c r="M85" i="25"/>
  <c r="M86" i="25"/>
  <c r="M87" i="25"/>
  <c r="M88" i="25"/>
  <c r="M89" i="25"/>
  <c r="M90" i="25"/>
  <c r="M91" i="25"/>
  <c r="M92" i="25"/>
  <c r="M93" i="25"/>
  <c r="M94" i="25"/>
  <c r="M95" i="25"/>
  <c r="M96" i="25"/>
  <c r="M97" i="25"/>
  <c r="M98" i="25"/>
  <c r="M99" i="25"/>
  <c r="M100" i="25"/>
  <c r="M101" i="25"/>
  <c r="M102" i="25"/>
  <c r="M103" i="25"/>
  <c r="M104" i="25"/>
  <c r="M105" i="25"/>
  <c r="M106" i="25"/>
  <c r="M107" i="25"/>
  <c r="M108" i="25"/>
  <c r="M109" i="25"/>
  <c r="M110" i="25"/>
  <c r="M111" i="25"/>
  <c r="M112" i="25"/>
  <c r="M113" i="25"/>
  <c r="M114" i="25"/>
  <c r="M115" i="25"/>
  <c r="M116" i="25"/>
  <c r="M117" i="25"/>
  <c r="M118" i="25"/>
  <c r="M119" i="25"/>
  <c r="M120" i="25"/>
  <c r="M121" i="25"/>
  <c r="M122" i="25"/>
  <c r="M123" i="25"/>
  <c r="M124" i="25"/>
  <c r="M125" i="25"/>
  <c r="M126" i="25"/>
  <c r="M127" i="25"/>
  <c r="M128" i="25"/>
  <c r="M129" i="25"/>
  <c r="M130" i="25"/>
  <c r="M131" i="25"/>
  <c r="M132" i="25"/>
  <c r="M133" i="25"/>
  <c r="M134" i="25"/>
  <c r="M135" i="25"/>
  <c r="M136" i="25"/>
  <c r="M137" i="25"/>
  <c r="M138" i="25"/>
  <c r="M139" i="25"/>
  <c r="M140" i="25"/>
  <c r="M141" i="25"/>
  <c r="M142" i="25"/>
  <c r="M143" i="25"/>
  <c r="M144" i="25"/>
  <c r="M145" i="25"/>
  <c r="M146" i="25"/>
  <c r="M147" i="25"/>
  <c r="M148" i="25"/>
  <c r="M149" i="25"/>
  <c r="M150" i="25"/>
  <c r="M151" i="25"/>
  <c r="M152" i="25"/>
  <c r="M153" i="25"/>
  <c r="M154" i="25"/>
  <c r="M155" i="25"/>
  <c r="M156" i="25"/>
  <c r="M157" i="25"/>
  <c r="M158" i="25"/>
  <c r="M159" i="25"/>
  <c r="M160" i="25"/>
  <c r="M161" i="25"/>
  <c r="M162" i="25"/>
  <c r="M163" i="25"/>
  <c r="M164" i="25"/>
  <c r="M165" i="25"/>
  <c r="M166" i="25"/>
  <c r="M167" i="25"/>
  <c r="M168" i="25"/>
  <c r="M169" i="25"/>
  <c r="M170" i="25"/>
  <c r="M171" i="25"/>
  <c r="M172" i="25"/>
  <c r="M173" i="25"/>
  <c r="M174" i="25"/>
  <c r="M175" i="25"/>
  <c r="M176" i="25"/>
  <c r="M177" i="25"/>
  <c r="M178" i="25"/>
  <c r="M179" i="25"/>
  <c r="M180" i="25"/>
  <c r="M181" i="25"/>
  <c r="M182" i="25"/>
  <c r="M183" i="25"/>
  <c r="M184" i="25"/>
  <c r="M185" i="25"/>
  <c r="M186" i="25"/>
  <c r="M187" i="25"/>
  <c r="M188" i="25"/>
  <c r="M189" i="25"/>
  <c r="M190" i="25"/>
  <c r="M191" i="25"/>
  <c r="M192" i="25"/>
  <c r="M193" i="25"/>
  <c r="M194" i="25"/>
  <c r="M195" i="25"/>
  <c r="M196" i="25"/>
  <c r="M197" i="25"/>
  <c r="M198" i="25"/>
  <c r="M199" i="25"/>
  <c r="M200" i="25"/>
  <c r="M201" i="25"/>
  <c r="M202" i="25"/>
  <c r="M203" i="25"/>
  <c r="M204" i="25"/>
  <c r="M205" i="25"/>
  <c r="M206" i="25"/>
  <c r="M207" i="25"/>
  <c r="M208" i="25"/>
  <c r="M209" i="25"/>
  <c r="M210" i="25"/>
  <c r="M211" i="25"/>
  <c r="M212" i="25"/>
  <c r="M213" i="25"/>
  <c r="M214" i="25"/>
  <c r="M215" i="25"/>
  <c r="M216" i="25"/>
  <c r="M217" i="25"/>
  <c r="M218" i="25"/>
  <c r="M219" i="25"/>
  <c r="M220" i="25"/>
  <c r="M221" i="25"/>
  <c r="M222" i="25"/>
  <c r="M223" i="25"/>
  <c r="M224" i="25"/>
  <c r="M225" i="25"/>
  <c r="M226" i="25"/>
  <c r="M227" i="25"/>
  <c r="M228" i="25"/>
  <c r="M229" i="25"/>
  <c r="M230" i="25"/>
  <c r="M231" i="25"/>
  <c r="M232" i="25"/>
  <c r="M233" i="25"/>
  <c r="M234" i="25"/>
  <c r="M235" i="25"/>
  <c r="M236" i="25"/>
  <c r="M237" i="25"/>
  <c r="M238" i="25"/>
  <c r="M239" i="25"/>
  <c r="M240" i="25"/>
  <c r="M241" i="25"/>
  <c r="M242" i="25"/>
  <c r="M243" i="25"/>
  <c r="M244" i="25"/>
  <c r="M245" i="25"/>
  <c r="M246" i="25"/>
  <c r="M247" i="25"/>
  <c r="M248" i="25"/>
  <c r="M249" i="25"/>
  <c r="M250" i="25"/>
  <c r="M251" i="25"/>
  <c r="M252" i="25"/>
  <c r="M253" i="25"/>
  <c r="M254" i="25"/>
  <c r="M255" i="25"/>
  <c r="M256" i="25"/>
  <c r="M257" i="25"/>
  <c r="M258" i="25"/>
  <c r="M259" i="25"/>
  <c r="M260" i="25"/>
  <c r="M261" i="25"/>
  <c r="M262" i="25"/>
  <c r="M263" i="25"/>
  <c r="M264" i="25"/>
  <c r="M265" i="25"/>
  <c r="M266" i="25"/>
  <c r="M267" i="25"/>
  <c r="M268" i="25"/>
  <c r="M269" i="25"/>
  <c r="M270" i="25"/>
  <c r="M271" i="25"/>
  <c r="M272" i="25"/>
  <c r="M273" i="25"/>
  <c r="M274" i="25"/>
  <c r="M275" i="25"/>
  <c r="M276" i="25"/>
  <c r="M277" i="25"/>
  <c r="M278" i="25"/>
  <c r="M279" i="25"/>
  <c r="M280" i="25"/>
  <c r="M281" i="25"/>
  <c r="M282" i="25"/>
  <c r="M283" i="25"/>
  <c r="M284" i="25"/>
  <c r="M285" i="25"/>
  <c r="M286" i="25"/>
  <c r="M287" i="25"/>
  <c r="M288" i="25"/>
  <c r="M289" i="25"/>
  <c r="M290" i="25"/>
  <c r="M291" i="25"/>
  <c r="M292" i="25"/>
  <c r="M293" i="25"/>
  <c r="M294" i="25"/>
  <c r="M295" i="25"/>
  <c r="M296" i="25"/>
  <c r="M297" i="25"/>
  <c r="M298" i="25"/>
  <c r="M299" i="25"/>
  <c r="M300" i="25"/>
  <c r="M301" i="25"/>
  <c r="M302" i="25"/>
  <c r="M303" i="25"/>
  <c r="M304" i="25"/>
  <c r="M305" i="25"/>
  <c r="M306" i="25"/>
  <c r="M307" i="25"/>
  <c r="M308" i="25"/>
  <c r="M309" i="25"/>
  <c r="M310" i="25"/>
  <c r="M311" i="25"/>
  <c r="M312" i="25"/>
  <c r="M313" i="25"/>
  <c r="M314" i="25"/>
  <c r="M315" i="25"/>
  <c r="M316" i="25"/>
  <c r="M317" i="25"/>
  <c r="M318" i="25"/>
  <c r="M319" i="25"/>
  <c r="M320" i="25"/>
  <c r="M321" i="25"/>
  <c r="M322" i="25"/>
  <c r="M323" i="25"/>
  <c r="M324" i="25"/>
  <c r="M325" i="25"/>
  <c r="M326" i="25"/>
  <c r="M327" i="25"/>
  <c r="M328" i="25"/>
  <c r="M329" i="25"/>
  <c r="M330" i="25"/>
  <c r="M331" i="25"/>
  <c r="M332" i="25"/>
  <c r="M333" i="25"/>
  <c r="M334" i="25"/>
  <c r="M335" i="25"/>
  <c r="M336" i="25"/>
  <c r="M337" i="25"/>
  <c r="M338" i="25"/>
  <c r="M339" i="25"/>
  <c r="M340" i="25"/>
  <c r="M341" i="25"/>
  <c r="M342" i="25"/>
  <c r="M343" i="25"/>
  <c r="M344" i="25"/>
  <c r="M345" i="25"/>
  <c r="M346" i="25"/>
  <c r="M347" i="25"/>
  <c r="M348" i="25"/>
  <c r="M349" i="25"/>
  <c r="M350" i="25"/>
  <c r="M351" i="25"/>
  <c r="M352" i="25"/>
  <c r="M353" i="25"/>
  <c r="M354" i="25"/>
  <c r="M355" i="25"/>
  <c r="M356" i="25"/>
  <c r="M357" i="25"/>
  <c r="M358" i="25"/>
  <c r="M359" i="25"/>
  <c r="M360" i="25"/>
  <c r="M361" i="25"/>
  <c r="M362" i="25"/>
  <c r="M363" i="25"/>
  <c r="M364" i="25"/>
  <c r="M365" i="25"/>
  <c r="M366" i="25"/>
  <c r="M367" i="25"/>
  <c r="M2" i="25"/>
  <c r="G3" i="23"/>
  <c r="E3" i="23" s="1"/>
  <c r="D3" i="23" s="1"/>
  <c r="G4" i="23"/>
  <c r="E4" i="23" s="1"/>
  <c r="D4" i="23" s="1"/>
  <c r="G5" i="23"/>
  <c r="E5" i="23" s="1"/>
  <c r="G6" i="23"/>
  <c r="E6" i="23" s="1"/>
  <c r="D6" i="23" s="1"/>
  <c r="G7" i="23"/>
  <c r="E7" i="23" s="1"/>
  <c r="G8" i="23"/>
  <c r="E8" i="23" s="1"/>
  <c r="D8" i="23" s="1"/>
  <c r="G9" i="23"/>
  <c r="E9" i="23" s="1"/>
  <c r="G10" i="23"/>
  <c r="E10" i="23" s="1"/>
  <c r="D10" i="23" s="1"/>
  <c r="G11" i="23"/>
  <c r="E11" i="23" s="1"/>
  <c r="G12" i="23"/>
  <c r="E12" i="23" s="1"/>
  <c r="D12" i="23" s="1"/>
  <c r="G13" i="23"/>
  <c r="E13" i="23" s="1"/>
  <c r="G14" i="23"/>
  <c r="E14" i="23" s="1"/>
  <c r="D14" i="23" s="1"/>
  <c r="G15" i="23"/>
  <c r="E15" i="23" s="1"/>
  <c r="G16" i="23"/>
  <c r="E16" i="23" s="1"/>
  <c r="D16" i="23" s="1"/>
  <c r="G17" i="23"/>
  <c r="E17" i="23" s="1"/>
  <c r="G18" i="23"/>
  <c r="E18" i="23" s="1"/>
  <c r="D18" i="23" s="1"/>
  <c r="G19" i="23"/>
  <c r="E19" i="23" s="1"/>
  <c r="G20" i="23"/>
  <c r="E20" i="23" s="1"/>
  <c r="D20" i="23" s="1"/>
  <c r="G21" i="23"/>
  <c r="E21" i="23" s="1"/>
  <c r="G22" i="23"/>
  <c r="E22" i="23" s="1"/>
  <c r="D22" i="23" s="1"/>
  <c r="G23" i="23"/>
  <c r="E23" i="23" s="1"/>
  <c r="G24" i="23"/>
  <c r="E24" i="23" s="1"/>
  <c r="D24" i="23" s="1"/>
  <c r="G25" i="23"/>
  <c r="E25" i="23" s="1"/>
  <c r="G26" i="23"/>
  <c r="E26" i="23" s="1"/>
  <c r="D26" i="23" s="1"/>
  <c r="G27" i="23"/>
  <c r="E27" i="23" s="1"/>
  <c r="G28" i="23"/>
  <c r="E28" i="23" s="1"/>
  <c r="D28" i="23" s="1"/>
  <c r="G29" i="23"/>
  <c r="E29" i="23" s="1"/>
  <c r="G30" i="23"/>
  <c r="E30" i="23" s="1"/>
  <c r="G31" i="23"/>
  <c r="E31" i="23" s="1"/>
  <c r="G32" i="23"/>
  <c r="E32" i="23" s="1"/>
  <c r="G33" i="23"/>
  <c r="E33" i="23" s="1"/>
  <c r="G34" i="23"/>
  <c r="E34" i="23" s="1"/>
  <c r="G35" i="23"/>
  <c r="E35" i="23" s="1"/>
  <c r="G36" i="23"/>
  <c r="E36" i="23" s="1"/>
  <c r="G37" i="23"/>
  <c r="E37" i="23" s="1"/>
  <c r="G38" i="23"/>
  <c r="E38" i="23" s="1"/>
  <c r="G39" i="23"/>
  <c r="E39" i="23" s="1"/>
  <c r="G40" i="23"/>
  <c r="E40" i="23" s="1"/>
  <c r="G41" i="23"/>
  <c r="E41" i="23" s="1"/>
  <c r="G42" i="23"/>
  <c r="E42" i="23" s="1"/>
  <c r="G43" i="23"/>
  <c r="E43" i="23" s="1"/>
  <c r="G44" i="23"/>
  <c r="E44" i="23" s="1"/>
  <c r="G45" i="23"/>
  <c r="E45" i="23" s="1"/>
  <c r="G46" i="23"/>
  <c r="E46" i="23" s="1"/>
  <c r="G47" i="23"/>
  <c r="E47" i="23" s="1"/>
  <c r="G48" i="23"/>
  <c r="E48" i="23" s="1"/>
  <c r="G49" i="23"/>
  <c r="E49" i="23" s="1"/>
  <c r="G50" i="23"/>
  <c r="E50" i="23" s="1"/>
  <c r="G51" i="23"/>
  <c r="E51" i="23" s="1"/>
  <c r="G52" i="23"/>
  <c r="E52" i="23" s="1"/>
  <c r="G53" i="23"/>
  <c r="E53" i="23" s="1"/>
  <c r="G54" i="23"/>
  <c r="E54" i="23" s="1"/>
  <c r="G55" i="23"/>
  <c r="E55" i="23" s="1"/>
  <c r="G56" i="23"/>
  <c r="E56" i="23" s="1"/>
  <c r="G57" i="23"/>
  <c r="E57" i="23" s="1"/>
  <c r="G58" i="23"/>
  <c r="E58" i="23" s="1"/>
  <c r="G59" i="23"/>
  <c r="E59" i="23" s="1"/>
  <c r="G60" i="23"/>
  <c r="E60" i="23" s="1"/>
  <c r="G61" i="23"/>
  <c r="E61" i="23" s="1"/>
  <c r="G62" i="23"/>
  <c r="E62" i="23" s="1"/>
  <c r="G63" i="23"/>
  <c r="E63" i="23" s="1"/>
  <c r="G64" i="23"/>
  <c r="E64" i="23" s="1"/>
  <c r="G65" i="23"/>
  <c r="E65" i="23" s="1"/>
  <c r="G66" i="23"/>
  <c r="E66" i="23" s="1"/>
  <c r="G67" i="23"/>
  <c r="E67" i="23" s="1"/>
  <c r="G68" i="23"/>
  <c r="E68" i="23" s="1"/>
  <c r="G69" i="23"/>
  <c r="E69" i="23" s="1"/>
  <c r="G70" i="23"/>
  <c r="E70" i="23" s="1"/>
  <c r="G71" i="23"/>
  <c r="E71" i="23" s="1"/>
  <c r="G72" i="23"/>
  <c r="E72" i="23" s="1"/>
  <c r="G73" i="23"/>
  <c r="E73" i="23" s="1"/>
  <c r="G74" i="23"/>
  <c r="E74" i="23" s="1"/>
  <c r="G75" i="23"/>
  <c r="E75" i="23" s="1"/>
  <c r="G76" i="23"/>
  <c r="E76" i="23" s="1"/>
  <c r="G77" i="23"/>
  <c r="E77" i="23" s="1"/>
  <c r="G78" i="23"/>
  <c r="E78" i="23" s="1"/>
  <c r="G79" i="23"/>
  <c r="E79" i="23" s="1"/>
  <c r="G80" i="23"/>
  <c r="E80" i="23" s="1"/>
  <c r="G81" i="23"/>
  <c r="E81" i="23" s="1"/>
  <c r="G82" i="23"/>
  <c r="E82" i="23" s="1"/>
  <c r="G83" i="23"/>
  <c r="E83" i="23" s="1"/>
  <c r="G84" i="23"/>
  <c r="E84" i="23" s="1"/>
  <c r="G85" i="23"/>
  <c r="E85" i="23" s="1"/>
  <c r="G86" i="23"/>
  <c r="E86" i="23" s="1"/>
  <c r="G87" i="23"/>
  <c r="E87" i="23" s="1"/>
  <c r="G88" i="23"/>
  <c r="E88" i="23" s="1"/>
  <c r="G89" i="23"/>
  <c r="E89" i="23" s="1"/>
  <c r="G90" i="23"/>
  <c r="E90" i="23" s="1"/>
  <c r="G91" i="23"/>
  <c r="E91" i="23" s="1"/>
  <c r="G92" i="23"/>
  <c r="E92" i="23" s="1"/>
  <c r="G93" i="23"/>
  <c r="E93" i="23" s="1"/>
  <c r="G94" i="23"/>
  <c r="E94" i="23" s="1"/>
  <c r="G95" i="23"/>
  <c r="E95" i="23" s="1"/>
  <c r="G96" i="23"/>
  <c r="E96" i="23" s="1"/>
  <c r="G97" i="23"/>
  <c r="E97" i="23" s="1"/>
  <c r="G98" i="23"/>
  <c r="E98" i="23" s="1"/>
  <c r="G99" i="23"/>
  <c r="E99" i="23" s="1"/>
  <c r="G100" i="23"/>
  <c r="E100" i="23" s="1"/>
  <c r="G101" i="23"/>
  <c r="E101" i="23" s="1"/>
  <c r="G102" i="23"/>
  <c r="E102" i="23" s="1"/>
  <c r="G103" i="23"/>
  <c r="E103" i="23" s="1"/>
  <c r="G104" i="23"/>
  <c r="E104" i="23" s="1"/>
  <c r="G105" i="23"/>
  <c r="E105" i="23" s="1"/>
  <c r="G106" i="23"/>
  <c r="E106" i="23" s="1"/>
  <c r="G107" i="23"/>
  <c r="E107" i="23" s="1"/>
  <c r="G108" i="23"/>
  <c r="E108" i="23" s="1"/>
  <c r="G109" i="23"/>
  <c r="E109" i="23" s="1"/>
  <c r="G110" i="23"/>
  <c r="E110" i="23" s="1"/>
  <c r="G111" i="23"/>
  <c r="E111" i="23" s="1"/>
  <c r="G112" i="23"/>
  <c r="E112" i="23" s="1"/>
  <c r="G113" i="23"/>
  <c r="E113" i="23" s="1"/>
  <c r="G114" i="23"/>
  <c r="E114" i="23" s="1"/>
  <c r="G115" i="23"/>
  <c r="E115" i="23" s="1"/>
  <c r="G116" i="23"/>
  <c r="E116" i="23" s="1"/>
  <c r="G117" i="23"/>
  <c r="E117" i="23" s="1"/>
  <c r="G118" i="23"/>
  <c r="E118" i="23" s="1"/>
  <c r="G119" i="23"/>
  <c r="E119" i="23" s="1"/>
  <c r="G120" i="23"/>
  <c r="E120" i="23" s="1"/>
  <c r="G121" i="23"/>
  <c r="E121" i="23" s="1"/>
  <c r="G122" i="23"/>
  <c r="E122" i="23" s="1"/>
  <c r="G123" i="23"/>
  <c r="E123" i="23" s="1"/>
  <c r="G124" i="23"/>
  <c r="E124" i="23" s="1"/>
  <c r="G125" i="23"/>
  <c r="E125" i="23" s="1"/>
  <c r="G126" i="23"/>
  <c r="E126" i="23" s="1"/>
  <c r="G127" i="23"/>
  <c r="E127" i="23" s="1"/>
  <c r="G128" i="23"/>
  <c r="E128" i="23" s="1"/>
  <c r="G129" i="23"/>
  <c r="E129" i="23" s="1"/>
  <c r="G130" i="23"/>
  <c r="E130" i="23" s="1"/>
  <c r="G131" i="23"/>
  <c r="E131" i="23" s="1"/>
  <c r="G132" i="23"/>
  <c r="E132" i="23" s="1"/>
  <c r="G133" i="23"/>
  <c r="E133" i="23" s="1"/>
  <c r="G134" i="23"/>
  <c r="E134" i="23" s="1"/>
  <c r="G135" i="23"/>
  <c r="E135" i="23" s="1"/>
  <c r="G136" i="23"/>
  <c r="E136" i="23" s="1"/>
  <c r="G137" i="23"/>
  <c r="E137" i="23" s="1"/>
  <c r="G138" i="23"/>
  <c r="E138" i="23" s="1"/>
  <c r="G139" i="23"/>
  <c r="E139" i="23" s="1"/>
  <c r="G140" i="23"/>
  <c r="E140" i="23" s="1"/>
  <c r="G141" i="23"/>
  <c r="E141" i="23" s="1"/>
  <c r="G142" i="23"/>
  <c r="E142" i="23" s="1"/>
  <c r="G143" i="23"/>
  <c r="E143" i="23" s="1"/>
  <c r="G144" i="23"/>
  <c r="E144" i="23" s="1"/>
  <c r="G145" i="23"/>
  <c r="E145" i="23" s="1"/>
  <c r="G146" i="23"/>
  <c r="E146" i="23" s="1"/>
  <c r="G147" i="23"/>
  <c r="E147" i="23" s="1"/>
  <c r="G148" i="23"/>
  <c r="E148" i="23" s="1"/>
  <c r="G149" i="23"/>
  <c r="E149" i="23" s="1"/>
  <c r="G150" i="23"/>
  <c r="E150" i="23" s="1"/>
  <c r="G151" i="23"/>
  <c r="E151" i="23" s="1"/>
  <c r="G152" i="23"/>
  <c r="E152" i="23" s="1"/>
  <c r="G153" i="23"/>
  <c r="E153" i="23" s="1"/>
  <c r="G154" i="23"/>
  <c r="E154" i="23" s="1"/>
  <c r="G155" i="23"/>
  <c r="E155" i="23" s="1"/>
  <c r="G156" i="23"/>
  <c r="E156" i="23" s="1"/>
  <c r="G157" i="23"/>
  <c r="E157" i="23" s="1"/>
  <c r="G158" i="23"/>
  <c r="E158" i="23" s="1"/>
  <c r="G159" i="23"/>
  <c r="E159" i="23" s="1"/>
  <c r="G160" i="23"/>
  <c r="E160" i="23" s="1"/>
  <c r="G161" i="23"/>
  <c r="E161" i="23" s="1"/>
  <c r="G162" i="23"/>
  <c r="E162" i="23" s="1"/>
  <c r="G163" i="23"/>
  <c r="E163" i="23" s="1"/>
  <c r="G164" i="23"/>
  <c r="E164" i="23" s="1"/>
  <c r="G165" i="23"/>
  <c r="E165" i="23" s="1"/>
  <c r="G166" i="23"/>
  <c r="E166" i="23" s="1"/>
  <c r="G167" i="23"/>
  <c r="E167" i="23" s="1"/>
  <c r="G168" i="23"/>
  <c r="E168" i="23" s="1"/>
  <c r="G169" i="23"/>
  <c r="E169" i="23" s="1"/>
  <c r="G170" i="23"/>
  <c r="E170" i="23" s="1"/>
  <c r="G171" i="23"/>
  <c r="E171" i="23" s="1"/>
  <c r="G172" i="23"/>
  <c r="E172" i="23" s="1"/>
  <c r="G173" i="23"/>
  <c r="E173" i="23" s="1"/>
  <c r="G174" i="23"/>
  <c r="E174" i="23" s="1"/>
  <c r="G175" i="23"/>
  <c r="E175" i="23" s="1"/>
  <c r="G176" i="23"/>
  <c r="E176" i="23" s="1"/>
  <c r="G177" i="23"/>
  <c r="E177" i="23" s="1"/>
  <c r="G178" i="23"/>
  <c r="E178" i="23" s="1"/>
  <c r="G179" i="23"/>
  <c r="E179" i="23" s="1"/>
  <c r="G180" i="23"/>
  <c r="E180" i="23" s="1"/>
  <c r="G181" i="23"/>
  <c r="E181" i="23" s="1"/>
  <c r="G182" i="23"/>
  <c r="E182" i="23" s="1"/>
  <c r="G183" i="23"/>
  <c r="E183" i="23" s="1"/>
  <c r="G184" i="23"/>
  <c r="E184" i="23" s="1"/>
  <c r="G185" i="23"/>
  <c r="E185" i="23" s="1"/>
  <c r="G186" i="23"/>
  <c r="E186" i="23" s="1"/>
  <c r="G187" i="23"/>
  <c r="E187" i="23" s="1"/>
  <c r="G188" i="23"/>
  <c r="E188" i="23" s="1"/>
  <c r="G189" i="23"/>
  <c r="E189" i="23" s="1"/>
  <c r="G190" i="23"/>
  <c r="E190" i="23" s="1"/>
  <c r="G191" i="23"/>
  <c r="E191" i="23" s="1"/>
  <c r="G192" i="23"/>
  <c r="E192" i="23" s="1"/>
  <c r="G193" i="23"/>
  <c r="E193" i="23" s="1"/>
  <c r="G194" i="23"/>
  <c r="E194" i="23" s="1"/>
  <c r="G195" i="23"/>
  <c r="E195" i="23" s="1"/>
  <c r="G196" i="23"/>
  <c r="E196" i="23" s="1"/>
  <c r="G197" i="23"/>
  <c r="E197" i="23" s="1"/>
  <c r="G198" i="23"/>
  <c r="E198" i="23" s="1"/>
  <c r="G199" i="23"/>
  <c r="E199" i="23" s="1"/>
  <c r="G200" i="23"/>
  <c r="E200" i="23" s="1"/>
  <c r="G201" i="23"/>
  <c r="E201" i="23" s="1"/>
  <c r="G202" i="23"/>
  <c r="E202" i="23" s="1"/>
  <c r="G203" i="23"/>
  <c r="E203" i="23" s="1"/>
  <c r="G204" i="23"/>
  <c r="E204" i="23" s="1"/>
  <c r="G205" i="23"/>
  <c r="E205" i="23" s="1"/>
  <c r="G206" i="23"/>
  <c r="E206" i="23" s="1"/>
  <c r="G207" i="23"/>
  <c r="E207" i="23" s="1"/>
  <c r="G208" i="23"/>
  <c r="E208" i="23" s="1"/>
  <c r="G209" i="23"/>
  <c r="E209" i="23" s="1"/>
  <c r="G210" i="23"/>
  <c r="E210" i="23" s="1"/>
  <c r="G211" i="23"/>
  <c r="E211" i="23" s="1"/>
  <c r="G212" i="23"/>
  <c r="E212" i="23" s="1"/>
  <c r="G213" i="23"/>
  <c r="E213" i="23" s="1"/>
  <c r="G214" i="23"/>
  <c r="E214" i="23" s="1"/>
  <c r="G215" i="23"/>
  <c r="E215" i="23" s="1"/>
  <c r="G216" i="23"/>
  <c r="E216" i="23" s="1"/>
  <c r="G217" i="23"/>
  <c r="E217" i="23" s="1"/>
  <c r="G218" i="23"/>
  <c r="E218" i="23" s="1"/>
  <c r="G219" i="23"/>
  <c r="E219" i="23" s="1"/>
  <c r="G220" i="23"/>
  <c r="E220" i="23" s="1"/>
  <c r="G221" i="23"/>
  <c r="E221" i="23" s="1"/>
  <c r="G222" i="23"/>
  <c r="E222" i="23" s="1"/>
  <c r="G223" i="23"/>
  <c r="E223" i="23" s="1"/>
  <c r="G224" i="23"/>
  <c r="E224" i="23" s="1"/>
  <c r="G225" i="23"/>
  <c r="E225" i="23" s="1"/>
  <c r="G226" i="23"/>
  <c r="E226" i="23" s="1"/>
  <c r="G227" i="23"/>
  <c r="E227" i="23" s="1"/>
  <c r="G228" i="23"/>
  <c r="E228" i="23" s="1"/>
  <c r="G229" i="23"/>
  <c r="E229" i="23" s="1"/>
  <c r="G230" i="23"/>
  <c r="E230" i="23" s="1"/>
  <c r="G231" i="23"/>
  <c r="E231" i="23" s="1"/>
  <c r="G232" i="23"/>
  <c r="E232" i="23" s="1"/>
  <c r="G233" i="23"/>
  <c r="E233" i="23" s="1"/>
  <c r="G234" i="23"/>
  <c r="E234" i="23" s="1"/>
  <c r="G235" i="23"/>
  <c r="E235" i="23" s="1"/>
  <c r="G236" i="23"/>
  <c r="E236" i="23" s="1"/>
  <c r="G237" i="23"/>
  <c r="E237" i="23" s="1"/>
  <c r="G238" i="23"/>
  <c r="E238" i="23" s="1"/>
  <c r="G239" i="23"/>
  <c r="E239" i="23" s="1"/>
  <c r="G240" i="23"/>
  <c r="E240" i="23" s="1"/>
  <c r="G241" i="23"/>
  <c r="E241" i="23" s="1"/>
  <c r="G242" i="23"/>
  <c r="E242" i="23" s="1"/>
  <c r="G243" i="23"/>
  <c r="E243" i="23" s="1"/>
  <c r="G244" i="23"/>
  <c r="E244" i="23" s="1"/>
  <c r="G245" i="23"/>
  <c r="E245" i="23" s="1"/>
  <c r="G246" i="23"/>
  <c r="E246" i="23" s="1"/>
  <c r="G247" i="23"/>
  <c r="E247" i="23" s="1"/>
  <c r="G248" i="23"/>
  <c r="E248" i="23" s="1"/>
  <c r="G249" i="23"/>
  <c r="E249" i="23" s="1"/>
  <c r="G250" i="23"/>
  <c r="E250" i="23" s="1"/>
  <c r="G251" i="23"/>
  <c r="E251" i="23" s="1"/>
  <c r="G252" i="23"/>
  <c r="E252" i="23" s="1"/>
  <c r="G253" i="23"/>
  <c r="E253" i="23" s="1"/>
  <c r="G254" i="23"/>
  <c r="E254" i="23" s="1"/>
  <c r="G255" i="23"/>
  <c r="E255" i="23" s="1"/>
  <c r="G256" i="23"/>
  <c r="E256" i="23" s="1"/>
  <c r="G257" i="23"/>
  <c r="E257" i="23" s="1"/>
  <c r="G258" i="23"/>
  <c r="E258" i="23" s="1"/>
  <c r="G259" i="23"/>
  <c r="E259" i="23" s="1"/>
  <c r="G260" i="23"/>
  <c r="E260" i="23" s="1"/>
  <c r="G261" i="23"/>
  <c r="E261" i="23" s="1"/>
  <c r="G262" i="23"/>
  <c r="E262" i="23" s="1"/>
  <c r="G263" i="23"/>
  <c r="E263" i="23" s="1"/>
  <c r="G264" i="23"/>
  <c r="E264" i="23" s="1"/>
  <c r="G265" i="23"/>
  <c r="E265" i="23" s="1"/>
  <c r="G266" i="23"/>
  <c r="E266" i="23" s="1"/>
  <c r="G267" i="23"/>
  <c r="E267" i="23" s="1"/>
  <c r="G268" i="23"/>
  <c r="E268" i="23" s="1"/>
  <c r="G269" i="23"/>
  <c r="E269" i="23" s="1"/>
  <c r="G270" i="23"/>
  <c r="E270" i="23" s="1"/>
  <c r="G271" i="23"/>
  <c r="E271" i="23" s="1"/>
  <c r="G272" i="23"/>
  <c r="E272" i="23" s="1"/>
  <c r="G273" i="23"/>
  <c r="E273" i="23" s="1"/>
  <c r="G274" i="23"/>
  <c r="E274" i="23" s="1"/>
  <c r="G275" i="23"/>
  <c r="E275" i="23" s="1"/>
  <c r="G276" i="23"/>
  <c r="E276" i="23" s="1"/>
  <c r="G277" i="23"/>
  <c r="E277" i="23" s="1"/>
  <c r="G278" i="23"/>
  <c r="E278" i="23" s="1"/>
  <c r="G279" i="23"/>
  <c r="E279" i="23" s="1"/>
  <c r="G280" i="23"/>
  <c r="E280" i="23" s="1"/>
  <c r="G281" i="23"/>
  <c r="E281" i="23" s="1"/>
  <c r="G282" i="23"/>
  <c r="E282" i="23" s="1"/>
  <c r="G283" i="23"/>
  <c r="E283" i="23" s="1"/>
  <c r="G284" i="23"/>
  <c r="E284" i="23" s="1"/>
  <c r="G285" i="23"/>
  <c r="E285" i="23" s="1"/>
  <c r="D285" i="23" s="1"/>
  <c r="G286" i="23"/>
  <c r="E286" i="23" s="1"/>
  <c r="G287" i="23"/>
  <c r="E287" i="23" s="1"/>
  <c r="D287" i="23" s="1"/>
  <c r="G288" i="23"/>
  <c r="E288" i="23" s="1"/>
  <c r="G289" i="23"/>
  <c r="E289" i="23" s="1"/>
  <c r="D289" i="23" s="1"/>
  <c r="G290" i="23"/>
  <c r="E290" i="23" s="1"/>
  <c r="G291" i="23"/>
  <c r="E291" i="23" s="1"/>
  <c r="D291" i="23" s="1"/>
  <c r="G292" i="23"/>
  <c r="E292" i="23" s="1"/>
  <c r="G293" i="23"/>
  <c r="E293" i="23" s="1"/>
  <c r="D293" i="23" s="1"/>
  <c r="G294" i="23"/>
  <c r="E294" i="23" s="1"/>
  <c r="G295" i="23"/>
  <c r="E295" i="23" s="1"/>
  <c r="D295" i="23" s="1"/>
  <c r="G296" i="23"/>
  <c r="E296" i="23" s="1"/>
  <c r="G297" i="23"/>
  <c r="E297" i="23" s="1"/>
  <c r="D297" i="23" s="1"/>
  <c r="G298" i="23"/>
  <c r="E298" i="23" s="1"/>
  <c r="G299" i="23"/>
  <c r="E299" i="23" s="1"/>
  <c r="D299" i="23" s="1"/>
  <c r="G300" i="23"/>
  <c r="E300" i="23" s="1"/>
  <c r="G301" i="23"/>
  <c r="E301" i="23" s="1"/>
  <c r="D301" i="23" s="1"/>
  <c r="G302" i="23"/>
  <c r="E302" i="23" s="1"/>
  <c r="G303" i="23"/>
  <c r="E303" i="23" s="1"/>
  <c r="D303" i="23" s="1"/>
  <c r="G304" i="23"/>
  <c r="E304" i="23" s="1"/>
  <c r="G305" i="23"/>
  <c r="E305" i="23" s="1"/>
  <c r="D305" i="23" s="1"/>
  <c r="G306" i="23"/>
  <c r="E306" i="23" s="1"/>
  <c r="G307" i="23"/>
  <c r="E307" i="23" s="1"/>
  <c r="D307" i="23" s="1"/>
  <c r="G308" i="23"/>
  <c r="E308" i="23" s="1"/>
  <c r="G309" i="23"/>
  <c r="E309" i="23" s="1"/>
  <c r="D309" i="23" s="1"/>
  <c r="G310" i="23"/>
  <c r="E310" i="23" s="1"/>
  <c r="G311" i="23"/>
  <c r="E311" i="23" s="1"/>
  <c r="D311" i="23" s="1"/>
  <c r="G312" i="23"/>
  <c r="E312" i="23" s="1"/>
  <c r="G313" i="23"/>
  <c r="E313" i="23" s="1"/>
  <c r="D313" i="23" s="1"/>
  <c r="G314" i="23"/>
  <c r="E314" i="23" s="1"/>
  <c r="G315" i="23"/>
  <c r="E315" i="23" s="1"/>
  <c r="D315" i="23" s="1"/>
  <c r="G316" i="23"/>
  <c r="E316" i="23" s="1"/>
  <c r="G317" i="23"/>
  <c r="E317" i="23" s="1"/>
  <c r="D317" i="23" s="1"/>
  <c r="G318" i="23"/>
  <c r="E318" i="23" s="1"/>
  <c r="G319" i="23"/>
  <c r="E319" i="23" s="1"/>
  <c r="D319" i="23" s="1"/>
  <c r="G320" i="23"/>
  <c r="E320" i="23" s="1"/>
  <c r="G321" i="23"/>
  <c r="E321" i="23" s="1"/>
  <c r="D321" i="23" s="1"/>
  <c r="G322" i="23"/>
  <c r="E322" i="23" s="1"/>
  <c r="G323" i="23"/>
  <c r="E323" i="23" s="1"/>
  <c r="D323" i="23" s="1"/>
  <c r="G324" i="23"/>
  <c r="E324" i="23" s="1"/>
  <c r="G325" i="23"/>
  <c r="E325" i="23" s="1"/>
  <c r="D325" i="23" s="1"/>
  <c r="G326" i="23"/>
  <c r="E326" i="23" s="1"/>
  <c r="G327" i="23"/>
  <c r="E327" i="23" s="1"/>
  <c r="D327" i="23" s="1"/>
  <c r="G328" i="23"/>
  <c r="E328" i="23" s="1"/>
  <c r="G329" i="23"/>
  <c r="E329" i="23" s="1"/>
  <c r="D329" i="23" s="1"/>
  <c r="G330" i="23"/>
  <c r="E330" i="23" s="1"/>
  <c r="G331" i="23"/>
  <c r="E331" i="23" s="1"/>
  <c r="D331" i="23" s="1"/>
  <c r="G332" i="23"/>
  <c r="E332" i="23" s="1"/>
  <c r="G333" i="23"/>
  <c r="E333" i="23" s="1"/>
  <c r="D333" i="23" s="1"/>
  <c r="G334" i="23"/>
  <c r="E334" i="23" s="1"/>
  <c r="G335" i="23"/>
  <c r="E335" i="23" s="1"/>
  <c r="D335" i="23" s="1"/>
  <c r="G336" i="23"/>
  <c r="E336" i="23" s="1"/>
  <c r="G337" i="23"/>
  <c r="E337" i="23" s="1"/>
  <c r="D337" i="23" s="1"/>
  <c r="G338" i="23"/>
  <c r="E338" i="23" s="1"/>
  <c r="G339" i="23"/>
  <c r="E339" i="23" s="1"/>
  <c r="D339" i="23" s="1"/>
  <c r="G340" i="23"/>
  <c r="E340" i="23" s="1"/>
  <c r="G341" i="23"/>
  <c r="E341" i="23" s="1"/>
  <c r="D341" i="23" s="1"/>
  <c r="G342" i="23"/>
  <c r="E342" i="23" s="1"/>
  <c r="G343" i="23"/>
  <c r="E343" i="23" s="1"/>
  <c r="D343" i="23" s="1"/>
  <c r="G344" i="23"/>
  <c r="E344" i="23" s="1"/>
  <c r="G345" i="23"/>
  <c r="E345" i="23" s="1"/>
  <c r="D345" i="23" s="1"/>
  <c r="G346" i="23"/>
  <c r="E346" i="23" s="1"/>
  <c r="G347" i="23"/>
  <c r="E347" i="23" s="1"/>
  <c r="D347" i="23" s="1"/>
  <c r="G348" i="23"/>
  <c r="E348" i="23" s="1"/>
  <c r="G349" i="23"/>
  <c r="E349" i="23" s="1"/>
  <c r="D349" i="23" s="1"/>
  <c r="G350" i="23"/>
  <c r="E350" i="23" s="1"/>
  <c r="G351" i="23"/>
  <c r="E351" i="23" s="1"/>
  <c r="D351" i="23" s="1"/>
  <c r="G352" i="23"/>
  <c r="E352" i="23" s="1"/>
  <c r="G353" i="23"/>
  <c r="E353" i="23" s="1"/>
  <c r="D353" i="23" s="1"/>
  <c r="G354" i="23"/>
  <c r="E354" i="23" s="1"/>
  <c r="G355" i="23"/>
  <c r="E355" i="23" s="1"/>
  <c r="D355" i="23" s="1"/>
  <c r="G356" i="23"/>
  <c r="E356" i="23" s="1"/>
  <c r="G357" i="23"/>
  <c r="E357" i="23" s="1"/>
  <c r="D357" i="23" s="1"/>
  <c r="G358" i="23"/>
  <c r="E358" i="23" s="1"/>
  <c r="G359" i="23"/>
  <c r="E359" i="23" s="1"/>
  <c r="D359" i="23" s="1"/>
  <c r="G360" i="23"/>
  <c r="E360" i="23" s="1"/>
  <c r="G361" i="23"/>
  <c r="E361" i="23" s="1"/>
  <c r="D361" i="23" s="1"/>
  <c r="G362" i="23"/>
  <c r="E362" i="23" s="1"/>
  <c r="G363" i="23"/>
  <c r="E363" i="23" s="1"/>
  <c r="D363" i="23" s="1"/>
  <c r="G364" i="23"/>
  <c r="E364" i="23" s="1"/>
  <c r="G365" i="23"/>
  <c r="E365" i="23" s="1"/>
  <c r="D365" i="23" s="1"/>
  <c r="G366" i="23"/>
  <c r="E366" i="23" s="1"/>
  <c r="G367" i="23"/>
  <c r="E367" i="23" s="1"/>
  <c r="D367" i="23" s="1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D50" i="23"/>
  <c r="D51" i="23"/>
  <c r="D52" i="23"/>
  <c r="D53" i="23"/>
  <c r="D54" i="23"/>
  <c r="D55" i="23"/>
  <c r="D56" i="23"/>
  <c r="D57" i="23"/>
  <c r="D58" i="23"/>
  <c r="D59" i="23"/>
  <c r="D60" i="23"/>
  <c r="D61" i="23"/>
  <c r="D62" i="23"/>
  <c r="D63" i="23"/>
  <c r="D64" i="23"/>
  <c r="D65" i="23"/>
  <c r="D66" i="23"/>
  <c r="D67" i="23"/>
  <c r="D68" i="23"/>
  <c r="D69" i="23"/>
  <c r="D70" i="23"/>
  <c r="D71" i="23"/>
  <c r="D72" i="23"/>
  <c r="D73" i="23"/>
  <c r="D74" i="23"/>
  <c r="D75" i="23"/>
  <c r="D76" i="23"/>
  <c r="D77" i="23"/>
  <c r="D78" i="23"/>
  <c r="D79" i="23"/>
  <c r="D80" i="23"/>
  <c r="D81" i="23"/>
  <c r="D82" i="23"/>
  <c r="D83" i="23"/>
  <c r="D84" i="23"/>
  <c r="D85" i="23"/>
  <c r="D86" i="23"/>
  <c r="D87" i="23"/>
  <c r="D88" i="23"/>
  <c r="D89" i="23"/>
  <c r="D90" i="23"/>
  <c r="D91" i="23"/>
  <c r="D92" i="23"/>
  <c r="D93" i="23"/>
  <c r="D94" i="23"/>
  <c r="D95" i="23"/>
  <c r="D96" i="23"/>
  <c r="D97" i="23"/>
  <c r="D98" i="23"/>
  <c r="D99" i="23"/>
  <c r="D100" i="23"/>
  <c r="D101" i="23"/>
  <c r="D102" i="23"/>
  <c r="D103" i="23"/>
  <c r="D104" i="23"/>
  <c r="D105" i="23"/>
  <c r="D106" i="23"/>
  <c r="D107" i="23"/>
  <c r="D108" i="23"/>
  <c r="D109" i="23"/>
  <c r="D110" i="23"/>
  <c r="D111" i="23"/>
  <c r="D112" i="23"/>
  <c r="D113" i="23"/>
  <c r="D114" i="23"/>
  <c r="D115" i="23"/>
  <c r="D116" i="23"/>
  <c r="D117" i="23"/>
  <c r="D118" i="23"/>
  <c r="D119" i="23"/>
  <c r="D120" i="23"/>
  <c r="D121" i="23"/>
  <c r="D122" i="23"/>
  <c r="D123" i="23"/>
  <c r="D124" i="23"/>
  <c r="D125" i="23"/>
  <c r="D126" i="23"/>
  <c r="D127" i="23"/>
  <c r="D128" i="23"/>
  <c r="D129" i="23"/>
  <c r="D130" i="23"/>
  <c r="D131" i="23"/>
  <c r="D132" i="23"/>
  <c r="D133" i="23"/>
  <c r="D134" i="23"/>
  <c r="D135" i="23"/>
  <c r="D136" i="23"/>
  <c r="D137" i="23"/>
  <c r="D138" i="23"/>
  <c r="D139" i="23"/>
  <c r="D140" i="23"/>
  <c r="D141" i="23"/>
  <c r="D142" i="23"/>
  <c r="D143" i="23"/>
  <c r="D144" i="23"/>
  <c r="D145" i="23"/>
  <c r="D146" i="23"/>
  <c r="D147" i="23"/>
  <c r="D148" i="23"/>
  <c r="D149" i="23"/>
  <c r="D150" i="23"/>
  <c r="D151" i="23"/>
  <c r="D152" i="23"/>
  <c r="D153" i="23"/>
  <c r="D154" i="23"/>
  <c r="D155" i="23"/>
  <c r="D156" i="23"/>
  <c r="D157" i="23"/>
  <c r="D158" i="23"/>
  <c r="D159" i="23"/>
  <c r="D160" i="23"/>
  <c r="D161" i="23"/>
  <c r="D162" i="23"/>
  <c r="D163" i="23"/>
  <c r="D164" i="23"/>
  <c r="D165" i="23"/>
  <c r="D166" i="23"/>
  <c r="D167" i="23"/>
  <c r="D168" i="23"/>
  <c r="D169" i="23"/>
  <c r="D170" i="23"/>
  <c r="D171" i="23"/>
  <c r="D172" i="23"/>
  <c r="D173" i="23"/>
  <c r="D174" i="23"/>
  <c r="D175" i="23"/>
  <c r="D176" i="23"/>
  <c r="D177" i="23"/>
  <c r="D178" i="23"/>
  <c r="D179" i="23"/>
  <c r="D180" i="23"/>
  <c r="D181" i="23"/>
  <c r="D182" i="23"/>
  <c r="D183" i="23"/>
  <c r="D184" i="23"/>
  <c r="D185" i="23"/>
  <c r="D186" i="23"/>
  <c r="D187" i="23"/>
  <c r="D188" i="23"/>
  <c r="D189" i="23"/>
  <c r="D190" i="23"/>
  <c r="D191" i="23"/>
  <c r="D192" i="23"/>
  <c r="D193" i="23"/>
  <c r="D194" i="23"/>
  <c r="D195" i="23"/>
  <c r="D196" i="23"/>
  <c r="D197" i="23"/>
  <c r="D198" i="23"/>
  <c r="D199" i="23"/>
  <c r="D200" i="23"/>
  <c r="D201" i="23"/>
  <c r="D202" i="23"/>
  <c r="D203" i="23"/>
  <c r="D204" i="23"/>
  <c r="D205" i="23"/>
  <c r="D206" i="23"/>
  <c r="D207" i="23"/>
  <c r="D208" i="23"/>
  <c r="D209" i="23"/>
  <c r="D210" i="23"/>
  <c r="D211" i="23"/>
  <c r="D212" i="23"/>
  <c r="D213" i="23"/>
  <c r="D214" i="23"/>
  <c r="D215" i="23"/>
  <c r="D216" i="23"/>
  <c r="D217" i="23"/>
  <c r="D218" i="23"/>
  <c r="D219" i="23"/>
  <c r="D220" i="23"/>
  <c r="D221" i="23"/>
  <c r="D222" i="23"/>
  <c r="D223" i="23"/>
  <c r="D224" i="23"/>
  <c r="D225" i="23"/>
  <c r="D226" i="23"/>
  <c r="D227" i="23"/>
  <c r="D228" i="23"/>
  <c r="D229" i="23"/>
  <c r="D230" i="23"/>
  <c r="D231" i="23"/>
  <c r="D232" i="23"/>
  <c r="D233" i="23"/>
  <c r="D234" i="23"/>
  <c r="D235" i="23"/>
  <c r="D236" i="23"/>
  <c r="D237" i="23"/>
  <c r="D238" i="23"/>
  <c r="D239" i="23"/>
  <c r="D240" i="23"/>
  <c r="D241" i="23"/>
  <c r="D242" i="23"/>
  <c r="D243" i="23"/>
  <c r="D244" i="23"/>
  <c r="D245" i="23"/>
  <c r="D246" i="23"/>
  <c r="D247" i="23"/>
  <c r="D248" i="23"/>
  <c r="D249" i="23"/>
  <c r="D250" i="23"/>
  <c r="D251" i="23"/>
  <c r="D252" i="23"/>
  <c r="D253" i="23"/>
  <c r="D254" i="23"/>
  <c r="D255" i="23"/>
  <c r="D256" i="23"/>
  <c r="D257" i="23"/>
  <c r="D258" i="23"/>
  <c r="D259" i="23"/>
  <c r="D260" i="23"/>
  <c r="D261" i="23"/>
  <c r="D262" i="23"/>
  <c r="D263" i="23"/>
  <c r="D264" i="23"/>
  <c r="D265" i="23"/>
  <c r="D266" i="23"/>
  <c r="D267" i="23"/>
  <c r="D268" i="23"/>
  <c r="D269" i="23"/>
  <c r="D270" i="23"/>
  <c r="D271" i="23"/>
  <c r="D272" i="23"/>
  <c r="D273" i="23"/>
  <c r="D274" i="23"/>
  <c r="D275" i="23"/>
  <c r="D276" i="23"/>
  <c r="D277" i="23"/>
  <c r="D278" i="23"/>
  <c r="D279" i="23"/>
  <c r="D280" i="23"/>
  <c r="D281" i="23"/>
  <c r="D282" i="23"/>
  <c r="D283" i="23"/>
  <c r="D284" i="23"/>
  <c r="D286" i="23"/>
  <c r="D288" i="23"/>
  <c r="D290" i="23"/>
  <c r="D292" i="23"/>
  <c r="D294" i="23"/>
  <c r="D296" i="23"/>
  <c r="D298" i="23"/>
  <c r="D300" i="23"/>
  <c r="D302" i="23"/>
  <c r="D304" i="23"/>
  <c r="D306" i="23"/>
  <c r="D308" i="23"/>
  <c r="D310" i="23"/>
  <c r="D312" i="23"/>
  <c r="D314" i="23"/>
  <c r="D316" i="23"/>
  <c r="D318" i="23"/>
  <c r="D320" i="23"/>
  <c r="D322" i="23"/>
  <c r="D324" i="23"/>
  <c r="D326" i="23"/>
  <c r="D328" i="23"/>
  <c r="D330" i="23"/>
  <c r="D332" i="23"/>
  <c r="D334" i="23"/>
  <c r="D336" i="23"/>
  <c r="D338" i="23"/>
  <c r="D340" i="23"/>
  <c r="D342" i="23"/>
  <c r="D344" i="23"/>
  <c r="D346" i="23"/>
  <c r="D348" i="23"/>
  <c r="D350" i="23"/>
  <c r="D352" i="23"/>
  <c r="D354" i="23"/>
  <c r="D356" i="23"/>
  <c r="D358" i="23"/>
  <c r="D360" i="23"/>
  <c r="D362" i="23"/>
  <c r="D364" i="23"/>
  <c r="D366" i="23"/>
  <c r="D5" i="23"/>
  <c r="D7" i="23"/>
  <c r="D9" i="23"/>
  <c r="D11" i="23"/>
  <c r="D13" i="23"/>
  <c r="D15" i="23"/>
  <c r="D17" i="23"/>
  <c r="D19" i="23"/>
  <c r="D21" i="23"/>
  <c r="D23" i="23"/>
  <c r="D25" i="23"/>
  <c r="D27" i="23"/>
  <c r="D29" i="23"/>
  <c r="D30" i="23"/>
  <c r="D31" i="23"/>
  <c r="J4" i="23"/>
  <c r="J3" i="23"/>
  <c r="J2" i="23"/>
  <c r="G2" i="23" s="1"/>
  <c r="E2" i="23" s="1"/>
  <c r="D2" i="23" s="1"/>
  <c r="C18" i="46"/>
  <c r="C19" i="46"/>
  <c r="C20" i="46"/>
  <c r="C21" i="46"/>
  <c r="C22" i="46"/>
  <c r="C23" i="46"/>
  <c r="C24" i="46"/>
  <c r="C25" i="46"/>
  <c r="C26" i="46"/>
  <c r="C27" i="46"/>
  <c r="C28" i="46"/>
  <c r="C29" i="46"/>
  <c r="C30" i="46"/>
  <c r="C31" i="46"/>
  <c r="C32" i="46"/>
  <c r="C33" i="46"/>
  <c r="C34" i="46"/>
  <c r="C35" i="46"/>
  <c r="C36" i="46"/>
  <c r="C37" i="46"/>
  <c r="C38" i="46"/>
  <c r="C39" i="46"/>
  <c r="C40" i="46"/>
  <c r="C41" i="46"/>
  <c r="C42" i="46"/>
  <c r="C43" i="46"/>
  <c r="C44" i="46"/>
  <c r="C45" i="46"/>
  <c r="C46" i="46"/>
  <c r="C47" i="46"/>
  <c r="C48" i="46"/>
  <c r="C49" i="46"/>
  <c r="C50" i="46"/>
  <c r="C51" i="46"/>
  <c r="C52" i="46"/>
  <c r="C53" i="46"/>
  <c r="C54" i="46"/>
  <c r="C55" i="46"/>
  <c r="C56" i="46"/>
  <c r="C57" i="46"/>
  <c r="C58" i="46"/>
  <c r="C59" i="46"/>
  <c r="C60" i="46"/>
  <c r="C61" i="46"/>
  <c r="C62" i="46"/>
  <c r="C63" i="46"/>
  <c r="C64" i="46"/>
  <c r="C65" i="46"/>
  <c r="C66" i="46"/>
  <c r="C67" i="46"/>
  <c r="C68" i="46"/>
  <c r="C69" i="46"/>
  <c r="C70" i="46"/>
  <c r="C71" i="46"/>
  <c r="C72" i="46"/>
  <c r="C73" i="46"/>
  <c r="C74" i="46"/>
  <c r="C75" i="46"/>
  <c r="C76" i="46"/>
  <c r="C77" i="46"/>
  <c r="C78" i="46"/>
  <c r="C79" i="46"/>
  <c r="C80" i="46"/>
  <c r="C81" i="46"/>
  <c r="C82" i="46"/>
  <c r="C83" i="46"/>
  <c r="C84" i="46"/>
  <c r="C85" i="46"/>
  <c r="C86" i="46"/>
  <c r="C87" i="46"/>
  <c r="C88" i="46"/>
  <c r="C89" i="46"/>
  <c r="C90" i="46"/>
  <c r="C91" i="46"/>
  <c r="C92" i="46"/>
  <c r="C93" i="46"/>
  <c r="C94" i="46"/>
  <c r="C95" i="46"/>
  <c r="C96" i="46"/>
  <c r="C97" i="46"/>
  <c r="C98" i="46"/>
  <c r="C99" i="46"/>
  <c r="C100" i="46"/>
  <c r="C101" i="46"/>
  <c r="C102" i="46"/>
  <c r="C103" i="46"/>
  <c r="C104" i="46"/>
  <c r="C105" i="46"/>
  <c r="C106" i="46"/>
  <c r="C107" i="46"/>
  <c r="C108" i="46"/>
  <c r="C109" i="46"/>
  <c r="C110" i="46"/>
  <c r="C111" i="46"/>
  <c r="C112" i="46"/>
  <c r="C113" i="46"/>
  <c r="C114" i="46"/>
  <c r="C115" i="46"/>
  <c r="C116" i="46"/>
  <c r="C117" i="46"/>
  <c r="C118" i="46"/>
  <c r="C119" i="46"/>
  <c r="C120" i="46"/>
  <c r="C121" i="46"/>
  <c r="C122" i="46"/>
  <c r="C123" i="46"/>
  <c r="C124" i="46"/>
  <c r="C125" i="46"/>
  <c r="C126" i="46"/>
  <c r="C127" i="46"/>
  <c r="C128" i="46"/>
  <c r="C129" i="46"/>
  <c r="C130" i="46"/>
  <c r="C131" i="46"/>
  <c r="C132" i="46"/>
  <c r="C133" i="46"/>
  <c r="C134" i="46"/>
  <c r="C135" i="46"/>
  <c r="C136" i="46"/>
  <c r="C137" i="46"/>
  <c r="C138" i="46"/>
  <c r="C139" i="46"/>
  <c r="C140" i="46"/>
  <c r="C141" i="46"/>
  <c r="C142" i="46"/>
  <c r="C143" i="46"/>
  <c r="C144" i="46"/>
  <c r="C145" i="46"/>
  <c r="C146" i="46"/>
  <c r="C147" i="46"/>
  <c r="C148" i="46"/>
  <c r="C149" i="46"/>
  <c r="C150" i="46"/>
  <c r="C151" i="46"/>
  <c r="C152" i="46"/>
  <c r="C153" i="46"/>
  <c r="C154" i="46"/>
  <c r="C155" i="46"/>
  <c r="C156" i="46"/>
  <c r="C157" i="46"/>
  <c r="C158" i="46"/>
  <c r="C159" i="46"/>
  <c r="C160" i="46"/>
  <c r="C161" i="46"/>
  <c r="C162" i="46"/>
  <c r="C163" i="46"/>
  <c r="C164" i="46"/>
  <c r="C165" i="46"/>
  <c r="C166" i="46"/>
  <c r="C167" i="46"/>
  <c r="C168" i="46"/>
  <c r="C169" i="46"/>
  <c r="C170" i="46"/>
  <c r="C171" i="46"/>
  <c r="C172" i="46"/>
  <c r="C173" i="46"/>
  <c r="C174" i="46"/>
  <c r="C175" i="46"/>
  <c r="C176" i="46"/>
  <c r="C177" i="46"/>
  <c r="C178" i="46"/>
  <c r="C179" i="46"/>
  <c r="C180" i="46"/>
  <c r="C181" i="46"/>
  <c r="C182" i="46"/>
  <c r="C183" i="46"/>
  <c r="C184" i="46"/>
  <c r="C185" i="46"/>
  <c r="C186" i="46"/>
  <c r="C187" i="46"/>
  <c r="C188" i="46"/>
  <c r="C189" i="46"/>
  <c r="C190" i="46"/>
  <c r="C191" i="46"/>
  <c r="C192" i="46"/>
  <c r="C193" i="46"/>
  <c r="C194" i="46"/>
  <c r="C195" i="46"/>
  <c r="C196" i="46"/>
  <c r="C197" i="46"/>
  <c r="C198" i="46"/>
  <c r="C199" i="46"/>
  <c r="C200" i="46"/>
  <c r="C201" i="46"/>
  <c r="C202" i="46"/>
  <c r="C203" i="46"/>
  <c r="C204" i="46"/>
  <c r="C205" i="46"/>
  <c r="C206" i="46"/>
  <c r="C207" i="46"/>
  <c r="C208" i="46"/>
  <c r="C209" i="46"/>
  <c r="C210" i="46"/>
  <c r="C211" i="46"/>
  <c r="C212" i="46"/>
  <c r="C213" i="46"/>
  <c r="C214" i="46"/>
  <c r="C215" i="46"/>
  <c r="C216" i="46"/>
  <c r="C217" i="46"/>
  <c r="C218" i="46"/>
  <c r="C219" i="46"/>
  <c r="C220" i="46"/>
  <c r="C221" i="46"/>
  <c r="C222" i="46"/>
  <c r="C223" i="46"/>
  <c r="C224" i="46"/>
  <c r="C225" i="46"/>
  <c r="C226" i="46"/>
  <c r="C227" i="46"/>
  <c r="C228" i="46"/>
  <c r="C229" i="46"/>
  <c r="C230" i="46"/>
  <c r="C231" i="46"/>
  <c r="C232" i="46"/>
  <c r="C233" i="46"/>
  <c r="C234" i="46"/>
  <c r="C235" i="46"/>
  <c r="C236" i="46"/>
  <c r="C237" i="46"/>
  <c r="C238" i="46"/>
  <c r="C239" i="46"/>
  <c r="C240" i="46"/>
  <c r="C241" i="46"/>
  <c r="C242" i="46"/>
  <c r="C243" i="46"/>
  <c r="C244" i="46"/>
  <c r="C245" i="46"/>
  <c r="C246" i="46"/>
  <c r="C247" i="46"/>
  <c r="C248" i="46"/>
  <c r="C249" i="46"/>
  <c r="C250" i="46"/>
  <c r="C251" i="46"/>
  <c r="C252" i="46"/>
  <c r="C253" i="46"/>
  <c r="C254" i="46"/>
  <c r="C255" i="46"/>
  <c r="C256" i="46"/>
  <c r="C257" i="46"/>
  <c r="C258" i="46"/>
  <c r="C259" i="46"/>
  <c r="C260" i="46"/>
  <c r="C261" i="46"/>
  <c r="C262" i="46"/>
  <c r="C263" i="46"/>
  <c r="C264" i="46"/>
  <c r="C265" i="46"/>
  <c r="C266" i="46"/>
  <c r="C267" i="46"/>
  <c r="C268" i="46"/>
  <c r="C269" i="46"/>
  <c r="C270" i="46"/>
  <c r="C271" i="46"/>
  <c r="C272" i="46"/>
  <c r="C273" i="46"/>
  <c r="C274" i="46"/>
  <c r="C275" i="46"/>
  <c r="C276" i="46"/>
  <c r="C277" i="46"/>
  <c r="C278" i="46"/>
  <c r="C279" i="46"/>
  <c r="C280" i="46"/>
  <c r="C281" i="46"/>
  <c r="C282" i="46"/>
  <c r="C283" i="46"/>
  <c r="C284" i="46"/>
  <c r="C285" i="46"/>
  <c r="C286" i="46"/>
  <c r="C287" i="46"/>
  <c r="C288" i="46"/>
  <c r="C289" i="46"/>
  <c r="C290" i="46"/>
  <c r="C291" i="46"/>
  <c r="C292" i="46"/>
  <c r="C293" i="46"/>
  <c r="C294" i="46"/>
  <c r="C295" i="46"/>
  <c r="C296" i="46"/>
  <c r="C297" i="46"/>
  <c r="C298" i="46"/>
  <c r="C299" i="46"/>
  <c r="C300" i="46"/>
  <c r="C301" i="46"/>
  <c r="C302" i="46"/>
  <c r="C303" i="46"/>
  <c r="C304" i="46"/>
  <c r="C305" i="46"/>
  <c r="C306" i="46"/>
  <c r="C307" i="46"/>
  <c r="C308" i="46"/>
  <c r="C309" i="46"/>
  <c r="C310" i="46"/>
  <c r="C311" i="46"/>
  <c r="C312" i="46"/>
  <c r="C313" i="46"/>
  <c r="C314" i="46"/>
  <c r="C315" i="46"/>
  <c r="C316" i="46"/>
  <c r="C317" i="46"/>
  <c r="C318" i="46"/>
  <c r="C319" i="46"/>
  <c r="C320" i="46"/>
  <c r="C321" i="46"/>
  <c r="C322" i="46"/>
  <c r="C323" i="46"/>
  <c r="C324" i="46"/>
  <c r="C325" i="46"/>
  <c r="C326" i="46"/>
  <c r="C327" i="46"/>
  <c r="C328" i="46"/>
  <c r="C329" i="46"/>
  <c r="C330" i="46"/>
  <c r="C331" i="46"/>
  <c r="C332" i="46"/>
  <c r="C333" i="46"/>
  <c r="C334" i="46"/>
  <c r="C335" i="46"/>
  <c r="C336" i="46"/>
  <c r="C337" i="46"/>
  <c r="C338" i="46"/>
  <c r="C339" i="46"/>
  <c r="C340" i="46"/>
  <c r="C341" i="46"/>
  <c r="C342" i="46"/>
  <c r="C343" i="46"/>
  <c r="C344" i="46"/>
  <c r="C345" i="46"/>
  <c r="C346" i="46"/>
  <c r="C347" i="46"/>
  <c r="C348" i="46"/>
  <c r="C349" i="46"/>
  <c r="C350" i="46"/>
  <c r="C351" i="46"/>
  <c r="C352" i="46"/>
  <c r="C353" i="46"/>
  <c r="C354" i="46"/>
  <c r="C355" i="46"/>
  <c r="C356" i="46"/>
  <c r="C357" i="46"/>
  <c r="C358" i="46"/>
  <c r="C359" i="46"/>
  <c r="C360" i="46"/>
  <c r="C361" i="46"/>
  <c r="C362" i="46"/>
  <c r="C363" i="46"/>
  <c r="C364" i="46"/>
  <c r="C365" i="46"/>
  <c r="C366" i="46"/>
  <c r="C367" i="46"/>
  <c r="C3" i="46"/>
  <c r="C4" i="46"/>
  <c r="C5" i="46"/>
  <c r="C6" i="46"/>
  <c r="C7" i="46"/>
  <c r="C8" i="46"/>
  <c r="C9" i="46"/>
  <c r="C10" i="46"/>
  <c r="C11" i="46"/>
  <c r="C12" i="46"/>
  <c r="C13" i="46"/>
  <c r="C14" i="46"/>
  <c r="C15" i="46"/>
  <c r="C16" i="46"/>
  <c r="C17" i="46"/>
  <c r="I2" i="25"/>
  <c r="C2" i="46"/>
  <c r="C10" i="45"/>
  <c r="C11" i="45"/>
  <c r="K367" i="25"/>
  <c r="I367" i="25"/>
  <c r="J367" i="25"/>
  <c r="B367" i="23"/>
  <c r="C367" i="23" s="1"/>
  <c r="C22" i="22"/>
  <c r="C23" i="22" s="1"/>
  <c r="D22" i="22"/>
  <c r="D23" i="22" s="1"/>
  <c r="E22" i="22"/>
  <c r="E23" i="22" s="1"/>
  <c r="F22" i="22"/>
  <c r="G22" i="22"/>
  <c r="H22" i="22"/>
  <c r="I22" i="22"/>
  <c r="C25" i="22"/>
  <c r="D25" i="22"/>
  <c r="E25" i="22"/>
  <c r="F25" i="22"/>
  <c r="G25" i="22"/>
  <c r="H25" i="22"/>
  <c r="I25" i="22"/>
  <c r="C28" i="22"/>
  <c r="D28" i="22"/>
  <c r="E28" i="22"/>
  <c r="F28" i="22"/>
  <c r="G28" i="22"/>
  <c r="H28" i="22"/>
  <c r="I28" i="22"/>
  <c r="C31" i="22"/>
  <c r="D31" i="22"/>
  <c r="E31" i="22"/>
  <c r="F31" i="22"/>
  <c r="G31" i="22"/>
  <c r="H31" i="22"/>
  <c r="I31" i="22"/>
  <c r="C34" i="22"/>
  <c r="D34" i="22"/>
  <c r="E34" i="22"/>
  <c r="F34" i="22"/>
  <c r="F35" i="22" s="1"/>
  <c r="G34" i="22"/>
  <c r="G35" i="22" s="1"/>
  <c r="H34" i="22"/>
  <c r="H35" i="22" s="1"/>
  <c r="I34" i="22"/>
  <c r="I35" i="22" s="1"/>
  <c r="C37" i="22"/>
  <c r="C38" i="22" s="1"/>
  <c r="D37" i="22"/>
  <c r="D38" i="22" s="1"/>
  <c r="E37" i="22"/>
  <c r="E38" i="22" s="1"/>
  <c r="F37" i="22"/>
  <c r="F38" i="22" s="1"/>
  <c r="G37" i="22"/>
  <c r="G38" i="22" s="1"/>
  <c r="H37" i="22"/>
  <c r="H38" i="22" s="1"/>
  <c r="I37" i="22"/>
  <c r="I38" i="22" s="1"/>
  <c r="C40" i="22"/>
  <c r="C41" i="22" s="1"/>
  <c r="D40" i="22"/>
  <c r="D41" i="22" s="1"/>
  <c r="E40" i="22"/>
  <c r="E41" i="22" s="1"/>
  <c r="F40" i="22"/>
  <c r="G40" i="22"/>
  <c r="H40" i="22"/>
  <c r="I40" i="22"/>
  <c r="C43" i="22"/>
  <c r="D43" i="22"/>
  <c r="E43" i="22"/>
  <c r="F43" i="22"/>
  <c r="G43" i="22"/>
  <c r="H43" i="22"/>
  <c r="I43" i="22"/>
  <c r="C46" i="22"/>
  <c r="D46" i="22"/>
  <c r="E46" i="22"/>
  <c r="F46" i="22"/>
  <c r="G46" i="22"/>
  <c r="H46" i="22"/>
  <c r="I46" i="22"/>
  <c r="C49" i="22"/>
  <c r="D49" i="22"/>
  <c r="E49" i="22"/>
  <c r="F49" i="22"/>
  <c r="G49" i="22"/>
  <c r="H49" i="22"/>
  <c r="I49" i="22"/>
  <c r="C52" i="22"/>
  <c r="D52" i="22"/>
  <c r="E52" i="22"/>
  <c r="F52" i="22"/>
  <c r="G52" i="22"/>
  <c r="H52" i="22"/>
  <c r="I52" i="22"/>
  <c r="I53" i="22" s="1"/>
  <c r="C55" i="22"/>
  <c r="C56" i="22" s="1"/>
  <c r="D55" i="22"/>
  <c r="D56" i="22" s="1"/>
  <c r="E55" i="22"/>
  <c r="E56" i="22" s="1"/>
  <c r="F55" i="22"/>
  <c r="F56" i="22" s="1"/>
  <c r="G55" i="22"/>
  <c r="G56" i="22" s="1"/>
  <c r="H55" i="22"/>
  <c r="H56" i="22" s="1"/>
  <c r="I55" i="22"/>
  <c r="I56" i="22" s="1"/>
  <c r="C58" i="22"/>
  <c r="C59" i="22" s="1"/>
  <c r="D58" i="22"/>
  <c r="D59" i="22" s="1"/>
  <c r="E58" i="22"/>
  <c r="E59" i="22" s="1"/>
  <c r="F58" i="22"/>
  <c r="F59" i="22" s="1"/>
  <c r="G58" i="22"/>
  <c r="G59" i="22" s="1"/>
  <c r="H58" i="22"/>
  <c r="H59" i="22" s="1"/>
  <c r="I58" i="22"/>
  <c r="C61" i="22"/>
  <c r="D61" i="22"/>
  <c r="E61" i="22"/>
  <c r="F61" i="22"/>
  <c r="G61" i="22"/>
  <c r="H61" i="22"/>
  <c r="I61" i="22"/>
  <c r="C64" i="22"/>
  <c r="D64" i="22"/>
  <c r="E64" i="22"/>
  <c r="F64" i="22"/>
  <c r="G64" i="22"/>
  <c r="H64" i="22"/>
  <c r="I64" i="22"/>
  <c r="C67" i="22"/>
  <c r="D67" i="22"/>
  <c r="E67" i="22"/>
  <c r="F67" i="22"/>
  <c r="G67" i="22"/>
  <c r="H67" i="22"/>
  <c r="I67" i="22"/>
  <c r="C70" i="22"/>
  <c r="D70" i="22"/>
  <c r="E70" i="22"/>
  <c r="F70" i="22"/>
  <c r="G70" i="22"/>
  <c r="H70" i="22"/>
  <c r="I70" i="22"/>
  <c r="C73" i="22"/>
  <c r="D73" i="22"/>
  <c r="D74" i="22" s="1"/>
  <c r="E73" i="22"/>
  <c r="E74" i="22" s="1"/>
  <c r="F73" i="22"/>
  <c r="F74" i="22" s="1"/>
  <c r="G73" i="22"/>
  <c r="G74" i="22" s="1"/>
  <c r="H73" i="22"/>
  <c r="H74" i="22" s="1"/>
  <c r="I73" i="22"/>
  <c r="I74" i="22" s="1"/>
  <c r="C76" i="22"/>
  <c r="C77" i="22" s="1"/>
  <c r="D76" i="22"/>
  <c r="E76" i="22"/>
  <c r="F76" i="22"/>
  <c r="G76" i="22"/>
  <c r="H76" i="22"/>
  <c r="I76" i="22"/>
  <c r="C79" i="22"/>
  <c r="D79" i="22"/>
  <c r="E79" i="22"/>
  <c r="F79" i="22"/>
  <c r="G79" i="22"/>
  <c r="H79" i="22"/>
  <c r="I79" i="22"/>
  <c r="C82" i="22"/>
  <c r="D82" i="22"/>
  <c r="E82" i="22"/>
  <c r="F82" i="22"/>
  <c r="G82" i="22"/>
  <c r="H82" i="22"/>
  <c r="I82" i="22"/>
  <c r="C85" i="22"/>
  <c r="D85" i="22"/>
  <c r="E85" i="22"/>
  <c r="F85" i="22"/>
  <c r="G85" i="22"/>
  <c r="H85" i="22"/>
  <c r="I85" i="22"/>
  <c r="C88" i="22"/>
  <c r="D88" i="22"/>
  <c r="E88" i="22"/>
  <c r="F88" i="22"/>
  <c r="G88" i="22"/>
  <c r="G89" i="22" s="1"/>
  <c r="H88" i="22"/>
  <c r="H89" i="22" s="1"/>
  <c r="I88" i="22"/>
  <c r="I89" i="22" s="1"/>
  <c r="C91" i="22"/>
  <c r="C92" i="22" s="1"/>
  <c r="D91" i="22"/>
  <c r="D92" i="22" s="1"/>
  <c r="E91" i="22"/>
  <c r="E92" i="22" s="1"/>
  <c r="F91" i="22"/>
  <c r="F92" i="22" s="1"/>
  <c r="G91" i="22"/>
  <c r="G92" i="22" s="1"/>
  <c r="H91" i="22"/>
  <c r="H92" i="22" s="1"/>
  <c r="I91" i="22"/>
  <c r="I92" i="22" s="1"/>
  <c r="C94" i="22"/>
  <c r="C95" i="22" s="1"/>
  <c r="D94" i="22"/>
  <c r="D95" i="22" s="1"/>
  <c r="E94" i="22"/>
  <c r="E95" i="22" s="1"/>
  <c r="F94" i="22"/>
  <c r="F95" i="22" s="1"/>
  <c r="G94" i="22"/>
  <c r="H94" i="22"/>
  <c r="I94" i="22"/>
  <c r="C97" i="22"/>
  <c r="D97" i="22"/>
  <c r="E97" i="22"/>
  <c r="F97" i="22"/>
  <c r="G97" i="22"/>
  <c r="H97" i="22"/>
  <c r="I97" i="22"/>
  <c r="C100" i="22"/>
  <c r="D100" i="22"/>
  <c r="E100" i="22"/>
  <c r="F100" i="22"/>
  <c r="G100" i="22"/>
  <c r="H100" i="22"/>
  <c r="I100" i="22"/>
  <c r="C103" i="22"/>
  <c r="D103" i="22"/>
  <c r="E103" i="22"/>
  <c r="F103" i="22"/>
  <c r="G103" i="22"/>
  <c r="H103" i="22"/>
  <c r="I103" i="22"/>
  <c r="C106" i="22"/>
  <c r="D106" i="22"/>
  <c r="E106" i="22"/>
  <c r="F106" i="22"/>
  <c r="G106" i="22"/>
  <c r="H106" i="22"/>
  <c r="I106" i="22"/>
  <c r="I107" i="22" s="1"/>
  <c r="C109" i="22"/>
  <c r="C110" i="22" s="1"/>
  <c r="D109" i="22"/>
  <c r="D110" i="22" s="1"/>
  <c r="E109" i="22"/>
  <c r="E110" i="22" s="1"/>
  <c r="F109" i="22"/>
  <c r="F110" i="22" s="1"/>
  <c r="G109" i="22"/>
  <c r="G110" i="22" s="1"/>
  <c r="H109" i="22"/>
  <c r="H110" i="22" s="1"/>
  <c r="I109" i="22"/>
  <c r="I110" i="22" s="1"/>
  <c r="C112" i="22"/>
  <c r="C113" i="22" s="1"/>
  <c r="D112" i="22"/>
  <c r="E112" i="22"/>
  <c r="E113" i="22" s="1"/>
  <c r="F112" i="22"/>
  <c r="F113" i="22" s="1"/>
  <c r="G112" i="22"/>
  <c r="G113" i="22" s="1"/>
  <c r="H112" i="22"/>
  <c r="H113" i="22" s="1"/>
  <c r="I112" i="22"/>
  <c r="D113" i="22"/>
  <c r="C115" i="22"/>
  <c r="D115" i="22"/>
  <c r="E115" i="22"/>
  <c r="F115" i="22"/>
  <c r="G115" i="22"/>
  <c r="H115" i="22"/>
  <c r="I115" i="22"/>
  <c r="C118" i="22"/>
  <c r="D118" i="22"/>
  <c r="E118" i="22"/>
  <c r="F118" i="22"/>
  <c r="G118" i="22"/>
  <c r="H118" i="22"/>
  <c r="I118" i="22"/>
  <c r="C121" i="22"/>
  <c r="D121" i="22"/>
  <c r="E121" i="22"/>
  <c r="F121" i="22"/>
  <c r="G121" i="22"/>
  <c r="H121" i="22"/>
  <c r="I121" i="22"/>
  <c r="C124" i="22"/>
  <c r="D124" i="22"/>
  <c r="E124" i="22"/>
  <c r="F124" i="22"/>
  <c r="G124" i="22"/>
  <c r="H124" i="22"/>
  <c r="I124" i="22"/>
  <c r="C127" i="22"/>
  <c r="D127" i="22"/>
  <c r="E127" i="22"/>
  <c r="E128" i="22" s="1"/>
  <c r="F127" i="22"/>
  <c r="F128" i="22" s="1"/>
  <c r="G127" i="22"/>
  <c r="G128" i="22" s="1"/>
  <c r="H127" i="22"/>
  <c r="I127" i="22"/>
  <c r="I128" i="22" s="1"/>
  <c r="H128" i="22"/>
  <c r="C130" i="22"/>
  <c r="C131" i="22" s="1"/>
  <c r="D130" i="22"/>
  <c r="E130" i="22"/>
  <c r="F130" i="22"/>
  <c r="G130" i="22"/>
  <c r="H130" i="22"/>
  <c r="I130" i="22"/>
  <c r="D131" i="22"/>
  <c r="C133" i="22"/>
  <c r="D133" i="22"/>
  <c r="E133" i="22"/>
  <c r="F133" i="22"/>
  <c r="G133" i="22"/>
  <c r="H133" i="22"/>
  <c r="I133" i="22"/>
  <c r="C136" i="22"/>
  <c r="D136" i="22"/>
  <c r="E136" i="22"/>
  <c r="F136" i="22"/>
  <c r="G136" i="22"/>
  <c r="H136" i="22"/>
  <c r="I136" i="22"/>
  <c r="C139" i="22"/>
  <c r="D139" i="22"/>
  <c r="E139" i="22"/>
  <c r="F139" i="22"/>
  <c r="G139" i="22"/>
  <c r="H139" i="22"/>
  <c r="I139" i="22"/>
  <c r="C142" i="22"/>
  <c r="D142" i="22"/>
  <c r="E142" i="22"/>
  <c r="F142" i="22"/>
  <c r="G142" i="22"/>
  <c r="H142" i="22"/>
  <c r="I142" i="22"/>
  <c r="I143" i="22" s="1"/>
  <c r="H143" i="22"/>
  <c r="C145" i="22"/>
  <c r="C146" i="22" s="1"/>
  <c r="D145" i="22"/>
  <c r="E145" i="22"/>
  <c r="E146" i="22" s="1"/>
  <c r="F145" i="22"/>
  <c r="F146" i="22" s="1"/>
  <c r="G145" i="22"/>
  <c r="G146" i="22" s="1"/>
  <c r="H145" i="22"/>
  <c r="H146" i="22" s="1"/>
  <c r="I145" i="22"/>
  <c r="I146" i="22" s="1"/>
  <c r="D146" i="22"/>
  <c r="C148" i="22"/>
  <c r="C149" i="22" s="1"/>
  <c r="D148" i="22"/>
  <c r="E148" i="22"/>
  <c r="E149" i="22" s="1"/>
  <c r="F148" i="22"/>
  <c r="F149" i="22" s="1"/>
  <c r="G148" i="22"/>
  <c r="G149" i="22" s="1"/>
  <c r="H148" i="22"/>
  <c r="I148" i="22"/>
  <c r="D149" i="22"/>
  <c r="C151" i="22"/>
  <c r="D151" i="22"/>
  <c r="E151" i="22"/>
  <c r="F151" i="22"/>
  <c r="G151" i="22"/>
  <c r="H151" i="22"/>
  <c r="I151" i="22"/>
  <c r="C154" i="22"/>
  <c r="D154" i="22"/>
  <c r="E154" i="22"/>
  <c r="F154" i="22"/>
  <c r="G154" i="22"/>
  <c r="H154" i="22"/>
  <c r="I154" i="22"/>
  <c r="C157" i="22"/>
  <c r="D157" i="22"/>
  <c r="E157" i="22"/>
  <c r="F157" i="22"/>
  <c r="G157" i="22"/>
  <c r="H157" i="22"/>
  <c r="I157" i="22"/>
  <c r="C160" i="22"/>
  <c r="D160" i="22"/>
  <c r="E160" i="22"/>
  <c r="F160" i="22"/>
  <c r="G160" i="22"/>
  <c r="H160" i="22"/>
  <c r="I160" i="22"/>
  <c r="C163" i="22"/>
  <c r="C164" i="22" s="1"/>
  <c r="D163" i="22"/>
  <c r="E163" i="22"/>
  <c r="E164" i="22" s="1"/>
  <c r="F163" i="22"/>
  <c r="F164" i="22" s="1"/>
  <c r="G163" i="22"/>
  <c r="G164" i="22" s="1"/>
  <c r="H163" i="22"/>
  <c r="H164" i="22" s="1"/>
  <c r="I163" i="22"/>
  <c r="I164" i="22" s="1"/>
  <c r="D164" i="22"/>
  <c r="C166" i="22"/>
  <c r="D166" i="22"/>
  <c r="E166" i="22"/>
  <c r="F166" i="22"/>
  <c r="G166" i="22"/>
  <c r="H166" i="22"/>
  <c r="I166" i="22"/>
  <c r="C169" i="22"/>
  <c r="D169" i="22"/>
  <c r="E169" i="22"/>
  <c r="F169" i="22"/>
  <c r="G169" i="22"/>
  <c r="H169" i="22"/>
  <c r="I169" i="22"/>
  <c r="C172" i="22"/>
  <c r="D172" i="22"/>
  <c r="E172" i="22"/>
  <c r="F172" i="22"/>
  <c r="G172" i="22"/>
  <c r="H172" i="22"/>
  <c r="I172" i="22"/>
  <c r="C175" i="22"/>
  <c r="D175" i="22"/>
  <c r="E175" i="22"/>
  <c r="F175" i="22"/>
  <c r="G175" i="22"/>
  <c r="H175" i="22"/>
  <c r="I175" i="22"/>
  <c r="C178" i="22"/>
  <c r="D178" i="22"/>
  <c r="E178" i="22"/>
  <c r="F178" i="22"/>
  <c r="F179" i="22" s="1"/>
  <c r="G178" i="22"/>
  <c r="G179" i="22" s="1"/>
  <c r="H178" i="22"/>
  <c r="I178" i="22"/>
  <c r="I179" i="22" s="1"/>
  <c r="H179" i="22"/>
  <c r="C181" i="22"/>
  <c r="C182" i="22" s="1"/>
  <c r="D181" i="22"/>
  <c r="E181" i="22"/>
  <c r="E182" i="22" s="1"/>
  <c r="F181" i="22"/>
  <c r="F182" i="22" s="1"/>
  <c r="G181" i="22"/>
  <c r="G182" i="22" s="1"/>
  <c r="H181" i="22"/>
  <c r="H182" i="22" s="1"/>
  <c r="I181" i="22"/>
  <c r="I182" i="22" s="1"/>
  <c r="D182" i="22"/>
  <c r="C184" i="22"/>
  <c r="C185" i="22" s="1"/>
  <c r="D184" i="22"/>
  <c r="E184" i="22"/>
  <c r="E185" i="22" s="1"/>
  <c r="F184" i="22"/>
  <c r="G184" i="22"/>
  <c r="H184" i="22"/>
  <c r="I184" i="22"/>
  <c r="D185" i="22"/>
  <c r="C187" i="22"/>
  <c r="D187" i="22"/>
  <c r="E187" i="22"/>
  <c r="F187" i="22"/>
  <c r="G187" i="22"/>
  <c r="H187" i="22"/>
  <c r="I187" i="22"/>
  <c r="C190" i="22"/>
  <c r="D190" i="22"/>
  <c r="E190" i="22"/>
  <c r="F190" i="22"/>
  <c r="G190" i="22"/>
  <c r="H190" i="22"/>
  <c r="I190" i="22"/>
  <c r="C193" i="22"/>
  <c r="D193" i="22"/>
  <c r="E193" i="22"/>
  <c r="F193" i="22"/>
  <c r="G193" i="22"/>
  <c r="H193" i="22"/>
  <c r="I193" i="22"/>
  <c r="C196" i="22"/>
  <c r="D196" i="22"/>
  <c r="E196" i="22"/>
  <c r="F196" i="22"/>
  <c r="G196" i="22"/>
  <c r="H196" i="22"/>
  <c r="H197" i="22" s="1"/>
  <c r="I196" i="22"/>
  <c r="I197" i="22" s="1"/>
  <c r="C199" i="22"/>
  <c r="C200" i="22" s="1"/>
  <c r="D199" i="22"/>
  <c r="E199" i="22"/>
  <c r="E200" i="22" s="1"/>
  <c r="F199" i="22"/>
  <c r="F200" i="22" s="1"/>
  <c r="G199" i="22"/>
  <c r="G200" i="22" s="1"/>
  <c r="H199" i="22"/>
  <c r="H200" i="22" s="1"/>
  <c r="I199" i="22"/>
  <c r="I200" i="22" s="1"/>
  <c r="D200" i="22"/>
  <c r="C202" i="22"/>
  <c r="C203" i="22" s="1"/>
  <c r="D202" i="22"/>
  <c r="E202" i="22"/>
  <c r="E203" i="22" s="1"/>
  <c r="F202" i="22"/>
  <c r="F203" i="22" s="1"/>
  <c r="G202" i="22"/>
  <c r="G203" i="22" s="1"/>
  <c r="H202" i="22"/>
  <c r="I202" i="22"/>
  <c r="D203" i="22"/>
  <c r="C205" i="22"/>
  <c r="D205" i="22"/>
  <c r="E205" i="22"/>
  <c r="F205" i="22"/>
  <c r="G205" i="22"/>
  <c r="H205" i="22"/>
  <c r="I205" i="22"/>
  <c r="C208" i="22"/>
  <c r="D208" i="22"/>
  <c r="E208" i="22"/>
  <c r="F208" i="22"/>
  <c r="G208" i="22"/>
  <c r="H208" i="22"/>
  <c r="I208" i="22"/>
  <c r="C211" i="22"/>
  <c r="D211" i="22"/>
  <c r="E211" i="22"/>
  <c r="F211" i="22"/>
  <c r="G211" i="22"/>
  <c r="H211" i="22"/>
  <c r="I211" i="22"/>
  <c r="C214" i="22"/>
  <c r="D214" i="22"/>
  <c r="E214" i="22"/>
  <c r="F214" i="22"/>
  <c r="G214" i="22"/>
  <c r="H214" i="22"/>
  <c r="I214" i="22"/>
  <c r="C217" i="22"/>
  <c r="D217" i="22"/>
  <c r="E217" i="22"/>
  <c r="E218" i="22" s="1"/>
  <c r="F217" i="22"/>
  <c r="F218" i="22" s="1"/>
  <c r="G217" i="22"/>
  <c r="G218" i="22" s="1"/>
  <c r="H217" i="22"/>
  <c r="H218" i="22" s="1"/>
  <c r="I217" i="22"/>
  <c r="I218" i="22" s="1"/>
  <c r="D218" i="22"/>
  <c r="C7" i="22"/>
  <c r="D7" i="22"/>
  <c r="E7" i="22"/>
  <c r="F7" i="22"/>
  <c r="G7" i="22"/>
  <c r="H7" i="22"/>
  <c r="I7" i="22"/>
  <c r="C10" i="22"/>
  <c r="D10" i="22"/>
  <c r="E10" i="22"/>
  <c r="F10" i="22"/>
  <c r="G10" i="22"/>
  <c r="H10" i="22"/>
  <c r="I10" i="22"/>
  <c r="C13" i="22"/>
  <c r="D13" i="22"/>
  <c r="E13" i="22"/>
  <c r="F13" i="22"/>
  <c r="G13" i="22"/>
  <c r="H13" i="22"/>
  <c r="I13" i="22"/>
  <c r="C16" i="22"/>
  <c r="D16" i="22"/>
  <c r="E16" i="22"/>
  <c r="F16" i="22"/>
  <c r="G16" i="22"/>
  <c r="G17" i="22" s="1"/>
  <c r="H16" i="22"/>
  <c r="H17" i="22" s="1"/>
  <c r="I16" i="22"/>
  <c r="I17" i="22" s="1"/>
  <c r="F17" i="22"/>
  <c r="C19" i="22"/>
  <c r="C20" i="22" s="1"/>
  <c r="D19" i="22"/>
  <c r="E19" i="22"/>
  <c r="E20" i="22" s="1"/>
  <c r="F19" i="22"/>
  <c r="F20" i="22" s="1"/>
  <c r="G19" i="22"/>
  <c r="G20" i="22" s="1"/>
  <c r="H19" i="22"/>
  <c r="H20" i="22" s="1"/>
  <c r="I19" i="22"/>
  <c r="I20" i="22" s="1"/>
  <c r="D20" i="22"/>
  <c r="A367" i="23"/>
  <c r="S13" i="25" l="1"/>
  <c r="S14" i="25"/>
  <c r="S15" i="25"/>
  <c r="S16" i="25"/>
  <c r="S17" i="25"/>
  <c r="S18" i="25"/>
  <c r="S19" i="25"/>
  <c r="S20" i="25"/>
  <c r="S21" i="25"/>
  <c r="S22" i="25"/>
  <c r="S23" i="25"/>
  <c r="S24" i="25"/>
  <c r="S25" i="25"/>
  <c r="S26" i="25"/>
  <c r="S27" i="25"/>
  <c r="S28" i="25"/>
  <c r="S29" i="25"/>
  <c r="S30" i="25"/>
  <c r="S31" i="25"/>
  <c r="S32" i="25"/>
  <c r="S33" i="25"/>
  <c r="S34" i="25"/>
  <c r="S35" i="25"/>
  <c r="S36" i="25"/>
  <c r="S37" i="25"/>
  <c r="S38" i="25"/>
  <c r="S39" i="25"/>
  <c r="S40" i="25"/>
  <c r="S41" i="25"/>
  <c r="S42" i="25"/>
  <c r="S43" i="25"/>
  <c r="S44" i="25"/>
  <c r="S45" i="25"/>
  <c r="S46" i="25"/>
  <c r="S47" i="25"/>
  <c r="S48" i="25"/>
  <c r="S49" i="25"/>
  <c r="S50" i="25"/>
  <c r="S51" i="25"/>
  <c r="S52" i="25"/>
  <c r="S53" i="25"/>
  <c r="S54" i="25"/>
  <c r="S55" i="25"/>
  <c r="S56" i="25"/>
  <c r="S57" i="25"/>
  <c r="S58" i="25"/>
  <c r="S59" i="25"/>
  <c r="S60" i="25"/>
  <c r="S61" i="25"/>
  <c r="S62" i="25"/>
  <c r="S63" i="25"/>
  <c r="S64" i="25"/>
  <c r="S65" i="25"/>
  <c r="S66" i="25"/>
  <c r="S67" i="25"/>
  <c r="S68" i="25"/>
  <c r="S69" i="25"/>
  <c r="S70" i="25"/>
  <c r="S71" i="25"/>
  <c r="S72" i="25"/>
  <c r="S73" i="25"/>
  <c r="S74" i="25"/>
  <c r="S75" i="25"/>
  <c r="S76" i="25"/>
  <c r="S77" i="25"/>
  <c r="S78" i="25"/>
  <c r="S79" i="25"/>
  <c r="S80" i="25"/>
  <c r="S81" i="25"/>
  <c r="S82" i="25"/>
  <c r="S83" i="25"/>
  <c r="S84" i="25"/>
  <c r="S85" i="25"/>
  <c r="S86" i="25"/>
  <c r="S87" i="25"/>
  <c r="S88" i="25"/>
  <c r="S89" i="25"/>
  <c r="S90" i="25"/>
  <c r="S91" i="25"/>
  <c r="S92" i="25"/>
  <c r="S93" i="25"/>
  <c r="S94" i="25"/>
  <c r="S95" i="25"/>
  <c r="S96" i="25"/>
  <c r="S97" i="25"/>
  <c r="S98" i="25"/>
  <c r="S99" i="25"/>
  <c r="S100" i="25"/>
  <c r="S101" i="25"/>
  <c r="S102" i="25"/>
  <c r="S103" i="25"/>
  <c r="S104" i="25"/>
  <c r="S105" i="25"/>
  <c r="S106" i="25"/>
  <c r="S107" i="25"/>
  <c r="S108" i="25"/>
  <c r="S109" i="25"/>
  <c r="S110" i="25"/>
  <c r="S111" i="25"/>
  <c r="S112" i="25"/>
  <c r="S113" i="25"/>
  <c r="S114" i="25"/>
  <c r="S115" i="25"/>
  <c r="S116" i="25"/>
  <c r="S117" i="25"/>
  <c r="S118" i="25"/>
  <c r="S119" i="25"/>
  <c r="S120" i="25"/>
  <c r="S121" i="25"/>
  <c r="S122" i="25"/>
  <c r="S123" i="25"/>
  <c r="S124" i="25"/>
  <c r="S125" i="25"/>
  <c r="S126" i="25"/>
  <c r="S127" i="25"/>
  <c r="S128" i="25"/>
  <c r="S129" i="25"/>
  <c r="S130" i="25"/>
  <c r="S131" i="25"/>
  <c r="S132" i="25"/>
  <c r="S133" i="25"/>
  <c r="S134" i="25"/>
  <c r="S135" i="25"/>
  <c r="S136" i="25"/>
  <c r="S137" i="25"/>
  <c r="S138" i="25"/>
  <c r="S139" i="25"/>
  <c r="S140" i="25"/>
  <c r="S141" i="25"/>
  <c r="S142" i="25"/>
  <c r="S143" i="25"/>
  <c r="S144" i="25"/>
  <c r="S145" i="25"/>
  <c r="S146" i="25"/>
  <c r="S147" i="25"/>
  <c r="S148" i="25"/>
  <c r="S149" i="25"/>
  <c r="S150" i="25"/>
  <c r="S151" i="25"/>
  <c r="S152" i="25"/>
  <c r="S153" i="25"/>
  <c r="S154" i="25"/>
  <c r="S155" i="25"/>
  <c r="S156" i="25"/>
  <c r="S157" i="25"/>
  <c r="S158" i="25"/>
  <c r="S159" i="25"/>
  <c r="S160" i="25"/>
  <c r="S161" i="25"/>
  <c r="S162" i="25"/>
  <c r="S163" i="25"/>
  <c r="S164" i="25"/>
  <c r="S165" i="25"/>
  <c r="S166" i="25"/>
  <c r="S167" i="25"/>
  <c r="S168" i="25"/>
  <c r="S169" i="25"/>
  <c r="S170" i="25"/>
  <c r="S171" i="25"/>
  <c r="S172" i="25"/>
  <c r="S173" i="25"/>
  <c r="S174" i="25"/>
  <c r="S175" i="25"/>
  <c r="S176" i="25"/>
  <c r="S177" i="25"/>
  <c r="S178" i="25"/>
  <c r="S179" i="25"/>
  <c r="S180" i="25"/>
  <c r="S181" i="25"/>
  <c r="S182" i="25"/>
  <c r="S183" i="25"/>
  <c r="S184" i="25"/>
  <c r="S185" i="25"/>
  <c r="S186" i="25"/>
  <c r="S187" i="25"/>
  <c r="S188" i="25"/>
  <c r="S189" i="25"/>
  <c r="S190" i="25"/>
  <c r="S191" i="25"/>
  <c r="S192" i="25"/>
  <c r="S193" i="25"/>
  <c r="S194" i="25"/>
  <c r="S195" i="25"/>
  <c r="S196" i="25"/>
  <c r="S197" i="25"/>
  <c r="S198" i="25"/>
  <c r="S199" i="25"/>
  <c r="S200" i="25"/>
  <c r="S201" i="25"/>
  <c r="S202" i="25"/>
  <c r="S203" i="25"/>
  <c r="S204" i="25"/>
  <c r="S205" i="25"/>
  <c r="S206" i="25"/>
  <c r="S207" i="25"/>
  <c r="S208" i="25"/>
  <c r="S209" i="25"/>
  <c r="S210" i="25"/>
  <c r="S211" i="25"/>
  <c r="S212" i="25"/>
  <c r="S213" i="25"/>
  <c r="S214" i="25"/>
  <c r="S215" i="25"/>
  <c r="S216" i="25"/>
  <c r="S217" i="25"/>
  <c r="S218" i="25"/>
  <c r="S219" i="25"/>
  <c r="S220" i="25"/>
  <c r="S221" i="25"/>
  <c r="S222" i="25"/>
  <c r="S223" i="25"/>
  <c r="S224" i="25"/>
  <c r="S225" i="25"/>
  <c r="S226" i="25"/>
  <c r="S227" i="25"/>
  <c r="S228" i="25"/>
  <c r="S229" i="25"/>
  <c r="S230" i="25"/>
  <c r="S231" i="25"/>
  <c r="S232" i="25"/>
  <c r="S233" i="25"/>
  <c r="S234" i="25"/>
  <c r="S235" i="25"/>
  <c r="S236" i="25"/>
  <c r="S237" i="25"/>
  <c r="S238" i="25"/>
  <c r="S239" i="25"/>
  <c r="S240" i="25"/>
  <c r="S241" i="25"/>
  <c r="S242" i="25"/>
  <c r="S243" i="25"/>
  <c r="S244" i="25"/>
  <c r="S245" i="25"/>
  <c r="S246" i="25"/>
  <c r="S247" i="25"/>
  <c r="S248" i="25"/>
  <c r="S249" i="25"/>
  <c r="S250" i="25"/>
  <c r="S251" i="25"/>
  <c r="S252" i="25"/>
  <c r="S253" i="25"/>
  <c r="S254" i="25"/>
  <c r="S255" i="25"/>
  <c r="S256" i="25"/>
  <c r="S257" i="25"/>
  <c r="S258" i="25"/>
  <c r="S259" i="25"/>
  <c r="S260" i="25"/>
  <c r="S261" i="25"/>
  <c r="S262" i="25"/>
  <c r="S263" i="25"/>
  <c r="S264" i="25"/>
  <c r="S265" i="25"/>
  <c r="S266" i="25"/>
  <c r="S267" i="25"/>
  <c r="S268" i="25"/>
  <c r="S269" i="25"/>
  <c r="S270" i="25"/>
  <c r="S271" i="25"/>
  <c r="S272" i="25"/>
  <c r="S273" i="25"/>
  <c r="S274" i="25"/>
  <c r="S275" i="25"/>
  <c r="S276" i="25"/>
  <c r="S277" i="25"/>
  <c r="S278" i="25"/>
  <c r="S279" i="25"/>
  <c r="S280" i="25"/>
  <c r="S281" i="25"/>
  <c r="S282" i="25"/>
  <c r="S283" i="25"/>
  <c r="S284" i="25"/>
  <c r="S285" i="25"/>
  <c r="S286" i="25"/>
  <c r="S287" i="25"/>
  <c r="S288" i="25"/>
  <c r="S289" i="25"/>
  <c r="S290" i="25"/>
  <c r="S291" i="25"/>
  <c r="S292" i="25"/>
  <c r="S293" i="25"/>
  <c r="S294" i="25"/>
  <c r="S295" i="25"/>
  <c r="S296" i="25"/>
  <c r="S297" i="25"/>
  <c r="S298" i="25"/>
  <c r="S299" i="25"/>
  <c r="S300" i="25"/>
  <c r="S301" i="25"/>
  <c r="S302" i="25"/>
  <c r="S303" i="25"/>
  <c r="S304" i="25"/>
  <c r="S305" i="25"/>
  <c r="S306" i="25"/>
  <c r="S307" i="25"/>
  <c r="S308" i="25"/>
  <c r="S309" i="25"/>
  <c r="S310" i="25"/>
  <c r="S311" i="25"/>
  <c r="S312" i="25"/>
  <c r="S313" i="25"/>
  <c r="S314" i="25"/>
  <c r="S315" i="25"/>
  <c r="S316" i="25"/>
  <c r="S317" i="25"/>
  <c r="S318" i="25"/>
  <c r="S319" i="25"/>
  <c r="S320" i="25"/>
  <c r="S321" i="25"/>
  <c r="S322" i="25"/>
  <c r="S323" i="25"/>
  <c r="S324" i="25"/>
  <c r="S325" i="25"/>
  <c r="S326" i="25"/>
  <c r="S327" i="25"/>
  <c r="S328" i="25"/>
  <c r="S329" i="25"/>
  <c r="S330" i="25"/>
  <c r="S331" i="25"/>
  <c r="S332" i="25"/>
  <c r="S333" i="25"/>
  <c r="S334" i="25"/>
  <c r="S335" i="25"/>
  <c r="S336" i="25"/>
  <c r="S337" i="25"/>
  <c r="S338" i="25"/>
  <c r="S339" i="25"/>
  <c r="S340" i="25"/>
  <c r="S341" i="25"/>
  <c r="S342" i="25"/>
  <c r="S343" i="25"/>
  <c r="S344" i="25"/>
  <c r="S345" i="25"/>
  <c r="S346" i="25"/>
  <c r="S347" i="25"/>
  <c r="S348" i="25"/>
  <c r="S349" i="25"/>
  <c r="S350" i="25"/>
  <c r="S351" i="25"/>
  <c r="S352" i="25"/>
  <c r="S353" i="25"/>
  <c r="S354" i="25"/>
  <c r="S355" i="25"/>
  <c r="S356" i="25"/>
  <c r="S357" i="25"/>
  <c r="S358" i="25"/>
  <c r="S359" i="25"/>
  <c r="S360" i="25"/>
  <c r="S361" i="25"/>
  <c r="S362" i="25"/>
  <c r="S363" i="25"/>
  <c r="S364" i="25"/>
  <c r="S365" i="25"/>
  <c r="S366" i="25"/>
  <c r="S367" i="25"/>
  <c r="S368" i="25"/>
  <c r="S369" i="25"/>
  <c r="S370" i="25"/>
  <c r="S371" i="25"/>
  <c r="S372" i="25"/>
  <c r="S373" i="25"/>
  <c r="S374" i="25"/>
  <c r="S375" i="25"/>
  <c r="S376" i="25"/>
  <c r="S377" i="25"/>
  <c r="S378" i="25"/>
  <c r="S379" i="25"/>
  <c r="S380" i="25"/>
  <c r="S381" i="25"/>
  <c r="S382" i="25"/>
  <c r="S383" i="25"/>
  <c r="S384" i="25"/>
  <c r="S385" i="25"/>
  <c r="S386" i="25"/>
  <c r="S387" i="25"/>
  <c r="S388" i="25"/>
  <c r="S389" i="25"/>
  <c r="S390" i="25"/>
  <c r="S391" i="25"/>
  <c r="S392" i="25"/>
  <c r="S393" i="25"/>
  <c r="S394" i="25"/>
  <c r="S395" i="25"/>
  <c r="S396" i="25"/>
  <c r="S397" i="25"/>
  <c r="S398" i="25"/>
  <c r="S399" i="25"/>
  <c r="S400" i="25"/>
  <c r="S401" i="25"/>
  <c r="S402" i="25"/>
  <c r="S403" i="25"/>
  <c r="S404" i="25"/>
  <c r="S405" i="25"/>
  <c r="S406" i="25"/>
  <c r="S407" i="25"/>
  <c r="S408" i="25"/>
  <c r="S409" i="25"/>
  <c r="S410" i="25"/>
  <c r="S411" i="25"/>
  <c r="S412" i="25"/>
  <c r="S413" i="25"/>
  <c r="S414" i="25"/>
  <c r="S415" i="25"/>
  <c r="S416" i="25"/>
  <c r="S417" i="25"/>
  <c r="S418" i="25"/>
  <c r="S419" i="25"/>
  <c r="S420" i="25"/>
  <c r="S421" i="25"/>
  <c r="S422" i="25"/>
  <c r="S423" i="25"/>
  <c r="S424" i="25"/>
  <c r="S425" i="25"/>
  <c r="S426" i="25"/>
  <c r="S427" i="25"/>
  <c r="S428" i="25"/>
  <c r="S429" i="25"/>
  <c r="S430" i="25"/>
  <c r="S431" i="25"/>
  <c r="S432" i="25"/>
  <c r="S433" i="25"/>
  <c r="S434" i="25"/>
  <c r="S435" i="25"/>
  <c r="S436" i="25"/>
  <c r="S437" i="25"/>
  <c r="S438" i="25"/>
  <c r="S439" i="25"/>
  <c r="S440" i="25"/>
  <c r="S441" i="25"/>
  <c r="S442" i="25"/>
  <c r="S443" i="25"/>
  <c r="S444" i="25"/>
  <c r="S445" i="25"/>
  <c r="S446" i="25"/>
  <c r="S447" i="25"/>
  <c r="S448" i="25"/>
  <c r="S449" i="25"/>
  <c r="S450" i="25"/>
  <c r="S451" i="25"/>
  <c r="S452" i="25"/>
  <c r="S453" i="25"/>
  <c r="S454" i="25"/>
  <c r="S455" i="25"/>
  <c r="S456" i="25"/>
  <c r="S457" i="25"/>
  <c r="S458" i="25"/>
  <c r="S459" i="25"/>
  <c r="S460" i="25"/>
  <c r="S461" i="25"/>
  <c r="S462" i="25"/>
  <c r="S463" i="25"/>
  <c r="S464" i="25"/>
  <c r="S465" i="25"/>
  <c r="S466" i="25"/>
  <c r="S467" i="25"/>
  <c r="S468" i="25"/>
  <c r="S469" i="25"/>
  <c r="S470" i="25"/>
  <c r="S471" i="25"/>
  <c r="S472" i="25"/>
  <c r="S473" i="25"/>
  <c r="S474" i="25"/>
  <c r="S475" i="25"/>
  <c r="S476" i="25"/>
  <c r="S477" i="25"/>
  <c r="S478" i="25"/>
  <c r="S479" i="25"/>
  <c r="S480" i="25"/>
  <c r="S481" i="25"/>
  <c r="S482" i="25"/>
  <c r="S483" i="25"/>
  <c r="S484" i="25"/>
  <c r="S485" i="25"/>
  <c r="S486" i="25"/>
  <c r="S487" i="25"/>
  <c r="S488" i="25"/>
  <c r="S489" i="25"/>
  <c r="S490" i="25"/>
  <c r="S491" i="25"/>
  <c r="S492" i="25"/>
  <c r="S493" i="25"/>
  <c r="S494" i="25"/>
  <c r="S495" i="25"/>
  <c r="S496" i="25"/>
  <c r="S497" i="25"/>
  <c r="S498" i="25"/>
  <c r="S499" i="25"/>
  <c r="S500" i="25"/>
  <c r="S501" i="25"/>
  <c r="S502" i="25"/>
  <c r="S503" i="25"/>
  <c r="S504" i="25"/>
  <c r="S505" i="25"/>
  <c r="S1" i="25"/>
  <c r="S2" i="25"/>
  <c r="S3" i="25"/>
  <c r="S4" i="25"/>
  <c r="S5" i="25"/>
  <c r="S6" i="25"/>
  <c r="S7" i="25"/>
  <c r="S8" i="25"/>
  <c r="S9" i="25"/>
  <c r="S10" i="25"/>
  <c r="S11" i="25"/>
  <c r="S12" i="25"/>
  <c r="B22" i="22" l="1"/>
  <c r="T3" i="25"/>
  <c r="T4" i="25"/>
  <c r="T5" i="25"/>
  <c r="T6" i="25"/>
  <c r="T7" i="25"/>
  <c r="T8" i="25"/>
  <c r="T9" i="25"/>
  <c r="T10" i="25"/>
  <c r="T11" i="25"/>
  <c r="T12" i="25"/>
  <c r="T13" i="25"/>
  <c r="T14" i="25"/>
  <c r="T15" i="25"/>
  <c r="T16" i="25"/>
  <c r="T17" i="25"/>
  <c r="T18" i="25"/>
  <c r="T19" i="25"/>
  <c r="T20" i="25"/>
  <c r="T21" i="25"/>
  <c r="T22" i="25"/>
  <c r="T23" i="25"/>
  <c r="T24" i="25"/>
  <c r="T25" i="25"/>
  <c r="T26" i="25"/>
  <c r="T27" i="25"/>
  <c r="T28" i="25"/>
  <c r="T29" i="25"/>
  <c r="T30" i="25"/>
  <c r="T31" i="25"/>
  <c r="T32" i="25"/>
  <c r="T33" i="25"/>
  <c r="T34" i="25"/>
  <c r="T35" i="25"/>
  <c r="T36" i="25"/>
  <c r="T37" i="25"/>
  <c r="T38" i="25"/>
  <c r="T39" i="25"/>
  <c r="T40" i="25"/>
  <c r="T41" i="25"/>
  <c r="T42" i="25"/>
  <c r="T43" i="25"/>
  <c r="T44" i="25"/>
  <c r="T45" i="25"/>
  <c r="T46" i="25"/>
  <c r="T47" i="25"/>
  <c r="T48" i="25"/>
  <c r="T49" i="25"/>
  <c r="T50" i="25"/>
  <c r="T51" i="25"/>
  <c r="T52" i="25"/>
  <c r="T53" i="25"/>
  <c r="T54" i="25"/>
  <c r="T55" i="25"/>
  <c r="T56" i="25"/>
  <c r="T57" i="25"/>
  <c r="T58" i="25"/>
  <c r="T59" i="25"/>
  <c r="T60" i="25"/>
  <c r="T61" i="25"/>
  <c r="T62" i="25"/>
  <c r="T63" i="25"/>
  <c r="T64" i="25"/>
  <c r="T65" i="25"/>
  <c r="T66" i="25"/>
  <c r="T67" i="25"/>
  <c r="T68" i="25"/>
  <c r="T69" i="25"/>
  <c r="T70" i="25"/>
  <c r="T71" i="25"/>
  <c r="T72" i="25"/>
  <c r="T73" i="25"/>
  <c r="T74" i="25"/>
  <c r="T75" i="25"/>
  <c r="T76" i="25"/>
  <c r="T77" i="25"/>
  <c r="T78" i="25"/>
  <c r="T79" i="25"/>
  <c r="T80" i="25"/>
  <c r="T81" i="25"/>
  <c r="T82" i="25"/>
  <c r="T83" i="25"/>
  <c r="T84" i="25"/>
  <c r="T85" i="25"/>
  <c r="T86" i="25"/>
  <c r="T87" i="25"/>
  <c r="T88" i="25"/>
  <c r="T89" i="25"/>
  <c r="T90" i="25"/>
  <c r="T91" i="25"/>
  <c r="T92" i="25"/>
  <c r="T93" i="25"/>
  <c r="T94" i="25"/>
  <c r="T95" i="25"/>
  <c r="T96" i="25"/>
  <c r="T97" i="25"/>
  <c r="T98" i="25"/>
  <c r="T99" i="25"/>
  <c r="T100" i="25"/>
  <c r="T101" i="25"/>
  <c r="T102" i="25"/>
  <c r="T103" i="25"/>
  <c r="T104" i="25"/>
  <c r="T105" i="25"/>
  <c r="T106" i="25"/>
  <c r="T107" i="25"/>
  <c r="T108" i="25"/>
  <c r="T109" i="25"/>
  <c r="T110" i="25"/>
  <c r="T111" i="25"/>
  <c r="T112" i="25"/>
  <c r="T113" i="25"/>
  <c r="T114" i="25"/>
  <c r="T115" i="25"/>
  <c r="T116" i="25"/>
  <c r="T117" i="25"/>
  <c r="T118" i="25"/>
  <c r="T119" i="25"/>
  <c r="T120" i="25"/>
  <c r="T121" i="25"/>
  <c r="T122" i="25"/>
  <c r="T123" i="25"/>
  <c r="T124" i="25"/>
  <c r="T125" i="25"/>
  <c r="T126" i="25"/>
  <c r="T127" i="25"/>
  <c r="T128" i="25"/>
  <c r="T129" i="25"/>
  <c r="T130" i="25"/>
  <c r="T131" i="25"/>
  <c r="T132" i="25"/>
  <c r="T133" i="25"/>
  <c r="T134" i="25"/>
  <c r="T135" i="25"/>
  <c r="T136" i="25"/>
  <c r="T137" i="25"/>
  <c r="T138" i="25"/>
  <c r="T139" i="25"/>
  <c r="T140" i="25"/>
  <c r="T141" i="25"/>
  <c r="T142" i="25"/>
  <c r="T143" i="25"/>
  <c r="T144" i="25"/>
  <c r="T145" i="25"/>
  <c r="T146" i="25"/>
  <c r="T147" i="25"/>
  <c r="T148" i="25"/>
  <c r="T149" i="25"/>
  <c r="T150" i="25"/>
  <c r="T151" i="25"/>
  <c r="T152" i="25"/>
  <c r="T153" i="25"/>
  <c r="T154" i="25"/>
  <c r="T155" i="25"/>
  <c r="T156" i="25"/>
  <c r="T157" i="25"/>
  <c r="T158" i="25"/>
  <c r="T159" i="25"/>
  <c r="T160" i="25"/>
  <c r="T161" i="25"/>
  <c r="T162" i="25"/>
  <c r="T163" i="25"/>
  <c r="T164" i="25"/>
  <c r="T165" i="25"/>
  <c r="T166" i="25"/>
  <c r="T167" i="25"/>
  <c r="T168" i="25"/>
  <c r="T169" i="25"/>
  <c r="T170" i="25"/>
  <c r="T171" i="25"/>
  <c r="T172" i="25"/>
  <c r="T173" i="25"/>
  <c r="T174" i="25"/>
  <c r="T175" i="25"/>
  <c r="T176" i="25"/>
  <c r="T177" i="25"/>
  <c r="T178" i="25"/>
  <c r="T179" i="25"/>
  <c r="T180" i="25"/>
  <c r="T181" i="25"/>
  <c r="T182" i="25"/>
  <c r="T183" i="25"/>
  <c r="T184" i="25"/>
  <c r="T185" i="25"/>
  <c r="T186" i="25"/>
  <c r="T187" i="25"/>
  <c r="T188" i="25"/>
  <c r="T189" i="25"/>
  <c r="T190" i="25"/>
  <c r="T191" i="25"/>
  <c r="T192" i="25"/>
  <c r="T193" i="25"/>
  <c r="T194" i="25"/>
  <c r="T195" i="25"/>
  <c r="T196" i="25"/>
  <c r="T197" i="25"/>
  <c r="T198" i="25"/>
  <c r="T199" i="25"/>
  <c r="T200" i="25"/>
  <c r="T201" i="25"/>
  <c r="T202" i="25"/>
  <c r="T203" i="25"/>
  <c r="T204" i="25"/>
  <c r="T205" i="25"/>
  <c r="T206" i="25"/>
  <c r="T207" i="25"/>
  <c r="T208" i="25"/>
  <c r="T209" i="25"/>
  <c r="T210" i="25"/>
  <c r="T211" i="25"/>
  <c r="T212" i="25"/>
  <c r="T213" i="25"/>
  <c r="T214" i="25"/>
  <c r="T215" i="25"/>
  <c r="T216" i="25"/>
  <c r="T217" i="25"/>
  <c r="T218" i="25"/>
  <c r="T219" i="25"/>
  <c r="T220" i="25"/>
  <c r="T221" i="25"/>
  <c r="T222" i="25"/>
  <c r="T223" i="25"/>
  <c r="T224" i="25"/>
  <c r="T225" i="25"/>
  <c r="T226" i="25"/>
  <c r="T227" i="25"/>
  <c r="T228" i="25"/>
  <c r="T229" i="25"/>
  <c r="T230" i="25"/>
  <c r="T231" i="25"/>
  <c r="T232" i="25"/>
  <c r="T233" i="25"/>
  <c r="T234" i="25"/>
  <c r="T235" i="25"/>
  <c r="T236" i="25"/>
  <c r="T237" i="25"/>
  <c r="T238" i="25"/>
  <c r="T239" i="25"/>
  <c r="T240" i="25"/>
  <c r="T241" i="25"/>
  <c r="T242" i="25"/>
  <c r="T243" i="25"/>
  <c r="T244" i="25"/>
  <c r="T245" i="25"/>
  <c r="T246" i="25"/>
  <c r="T247" i="25"/>
  <c r="T248" i="25"/>
  <c r="T249" i="25"/>
  <c r="T250" i="25"/>
  <c r="T251" i="25"/>
  <c r="T252" i="25"/>
  <c r="T253" i="25"/>
  <c r="T254" i="25"/>
  <c r="T255" i="25"/>
  <c r="T256" i="25"/>
  <c r="T257" i="25"/>
  <c r="T258" i="25"/>
  <c r="T259" i="25"/>
  <c r="T260" i="25"/>
  <c r="T261" i="25"/>
  <c r="T262" i="25"/>
  <c r="T263" i="25"/>
  <c r="T264" i="25"/>
  <c r="T265" i="25"/>
  <c r="T266" i="25"/>
  <c r="T267" i="25"/>
  <c r="T268" i="25"/>
  <c r="T269" i="25"/>
  <c r="T270" i="25"/>
  <c r="T271" i="25"/>
  <c r="T272" i="25"/>
  <c r="T273" i="25"/>
  <c r="T274" i="25"/>
  <c r="T275" i="25"/>
  <c r="T276" i="25"/>
  <c r="T277" i="25"/>
  <c r="T278" i="25"/>
  <c r="T279" i="25"/>
  <c r="T280" i="25"/>
  <c r="T281" i="25"/>
  <c r="T282" i="25"/>
  <c r="T283" i="25"/>
  <c r="T284" i="25"/>
  <c r="T285" i="25"/>
  <c r="T286" i="25"/>
  <c r="T287" i="25"/>
  <c r="T288" i="25"/>
  <c r="T289" i="25"/>
  <c r="T290" i="25"/>
  <c r="T291" i="25"/>
  <c r="T292" i="25"/>
  <c r="T293" i="25"/>
  <c r="T294" i="25"/>
  <c r="T295" i="25"/>
  <c r="T296" i="25"/>
  <c r="T297" i="25"/>
  <c r="T298" i="25"/>
  <c r="T299" i="25"/>
  <c r="T300" i="25"/>
  <c r="T301" i="25"/>
  <c r="T302" i="25"/>
  <c r="T303" i="25"/>
  <c r="T304" i="25"/>
  <c r="T305" i="25"/>
  <c r="T306" i="25"/>
  <c r="T307" i="25"/>
  <c r="T308" i="25"/>
  <c r="T309" i="25"/>
  <c r="T310" i="25"/>
  <c r="T311" i="25"/>
  <c r="T312" i="25"/>
  <c r="T313" i="25"/>
  <c r="T314" i="25"/>
  <c r="T315" i="25"/>
  <c r="T316" i="25"/>
  <c r="T317" i="25"/>
  <c r="T318" i="25"/>
  <c r="T319" i="25"/>
  <c r="T320" i="25"/>
  <c r="T321" i="25"/>
  <c r="T322" i="25"/>
  <c r="T323" i="25"/>
  <c r="T324" i="25"/>
  <c r="T325" i="25"/>
  <c r="T326" i="25"/>
  <c r="T327" i="25"/>
  <c r="T328" i="25"/>
  <c r="T329" i="25"/>
  <c r="T330" i="25"/>
  <c r="T331" i="25"/>
  <c r="T332" i="25"/>
  <c r="T333" i="25"/>
  <c r="T334" i="25"/>
  <c r="T335" i="25"/>
  <c r="T336" i="25"/>
  <c r="T337" i="25"/>
  <c r="T338" i="25"/>
  <c r="T339" i="25"/>
  <c r="T340" i="25"/>
  <c r="T341" i="25"/>
  <c r="T342" i="25"/>
  <c r="T343" i="25"/>
  <c r="T344" i="25"/>
  <c r="T345" i="25"/>
  <c r="T346" i="25"/>
  <c r="T347" i="25"/>
  <c r="T348" i="25"/>
  <c r="T349" i="25"/>
  <c r="T350" i="25"/>
  <c r="T351" i="25"/>
  <c r="T352" i="25"/>
  <c r="T353" i="25"/>
  <c r="T354" i="25"/>
  <c r="T355" i="25"/>
  <c r="T356" i="25"/>
  <c r="T357" i="25"/>
  <c r="T358" i="25"/>
  <c r="T359" i="25"/>
  <c r="T360" i="25"/>
  <c r="T361" i="25"/>
  <c r="T362" i="25"/>
  <c r="T363" i="25"/>
  <c r="T364" i="25"/>
  <c r="T365" i="25"/>
  <c r="T366" i="25"/>
  <c r="T367" i="25"/>
  <c r="T368" i="25"/>
  <c r="T369" i="25"/>
  <c r="T370" i="25"/>
  <c r="T371" i="25"/>
  <c r="T372" i="25"/>
  <c r="T373" i="25"/>
  <c r="T374" i="25"/>
  <c r="T375" i="25"/>
  <c r="T376" i="25"/>
  <c r="T377" i="25"/>
  <c r="T378" i="25"/>
  <c r="T379" i="25"/>
  <c r="T380" i="25"/>
  <c r="T381" i="25"/>
  <c r="T382" i="25"/>
  <c r="T383" i="25"/>
  <c r="T384" i="25"/>
  <c r="T385" i="25"/>
  <c r="T386" i="25"/>
  <c r="T387" i="25"/>
  <c r="T388" i="25"/>
  <c r="T389" i="25"/>
  <c r="T390" i="25"/>
  <c r="T391" i="25"/>
  <c r="T392" i="25"/>
  <c r="T393" i="25"/>
  <c r="T394" i="25"/>
  <c r="T395" i="25"/>
  <c r="T396" i="25"/>
  <c r="T397" i="25"/>
  <c r="T398" i="25"/>
  <c r="T399" i="25"/>
  <c r="T400" i="25"/>
  <c r="T401" i="25"/>
  <c r="T402" i="25"/>
  <c r="T403" i="25"/>
  <c r="T404" i="25"/>
  <c r="T405" i="25"/>
  <c r="T406" i="25"/>
  <c r="T407" i="25"/>
  <c r="T408" i="25"/>
  <c r="T409" i="25"/>
  <c r="T410" i="25"/>
  <c r="T411" i="25"/>
  <c r="T412" i="25"/>
  <c r="T413" i="25"/>
  <c r="T414" i="25"/>
  <c r="T415" i="25"/>
  <c r="T416" i="25"/>
  <c r="T417" i="25"/>
  <c r="T418" i="25"/>
  <c r="T419" i="25"/>
  <c r="T420" i="25"/>
  <c r="T421" i="25"/>
  <c r="T422" i="25"/>
  <c r="T423" i="25"/>
  <c r="T424" i="25"/>
  <c r="T425" i="25"/>
  <c r="T426" i="25"/>
  <c r="T427" i="25"/>
  <c r="T428" i="25"/>
  <c r="T429" i="25"/>
  <c r="T430" i="25"/>
  <c r="T431" i="25"/>
  <c r="T432" i="25"/>
  <c r="T433" i="25"/>
  <c r="T434" i="25"/>
  <c r="T435" i="25"/>
  <c r="T436" i="25"/>
  <c r="T437" i="25"/>
  <c r="T438" i="25"/>
  <c r="T439" i="25"/>
  <c r="T440" i="25"/>
  <c r="T441" i="25"/>
  <c r="T442" i="25"/>
  <c r="T443" i="25"/>
  <c r="T444" i="25"/>
  <c r="T445" i="25"/>
  <c r="T446" i="25"/>
  <c r="T447" i="25"/>
  <c r="T448" i="25"/>
  <c r="T449" i="25"/>
  <c r="T450" i="25"/>
  <c r="T451" i="25"/>
  <c r="T452" i="25"/>
  <c r="T453" i="25"/>
  <c r="T454" i="25"/>
  <c r="T455" i="25"/>
  <c r="T456" i="25"/>
  <c r="T457" i="25"/>
  <c r="T458" i="25"/>
  <c r="T459" i="25"/>
  <c r="T460" i="25"/>
  <c r="T461" i="25"/>
  <c r="T462" i="25"/>
  <c r="T463" i="25"/>
  <c r="T464" i="25"/>
  <c r="T465" i="25"/>
  <c r="T466" i="25"/>
  <c r="T467" i="25"/>
  <c r="T468" i="25"/>
  <c r="T469" i="25"/>
  <c r="T470" i="25"/>
  <c r="T471" i="25"/>
  <c r="T472" i="25"/>
  <c r="T473" i="25"/>
  <c r="T474" i="25"/>
  <c r="T475" i="25"/>
  <c r="T476" i="25"/>
  <c r="T477" i="25"/>
  <c r="T478" i="25"/>
  <c r="T479" i="25"/>
  <c r="T480" i="25"/>
  <c r="T481" i="25"/>
  <c r="T482" i="25"/>
  <c r="T483" i="25"/>
  <c r="T484" i="25"/>
  <c r="T485" i="25"/>
  <c r="T486" i="25"/>
  <c r="T487" i="25"/>
  <c r="T488" i="25"/>
  <c r="T489" i="25"/>
  <c r="T490" i="25"/>
  <c r="T491" i="25"/>
  <c r="T492" i="25"/>
  <c r="T493" i="25"/>
  <c r="T494" i="25"/>
  <c r="T495" i="25"/>
  <c r="T496" i="25"/>
  <c r="T497" i="25"/>
  <c r="T498" i="25"/>
  <c r="T499" i="25"/>
  <c r="T500" i="25"/>
  <c r="T501" i="25"/>
  <c r="T502" i="25"/>
  <c r="T503" i="25"/>
  <c r="T504" i="25"/>
  <c r="T505" i="25"/>
  <c r="T2" i="25"/>
  <c r="J2" i="25" l="1"/>
  <c r="J3" i="25" s="1"/>
  <c r="J4" i="25" s="1"/>
  <c r="J5" i="25" s="1"/>
  <c r="B7" i="25"/>
  <c r="B8" i="25"/>
  <c r="B2" i="25"/>
  <c r="B3" i="25"/>
  <c r="B4" i="25"/>
  <c r="B5" i="25"/>
  <c r="B6" i="25"/>
  <c r="B2" i="23"/>
  <c r="C43" i="45"/>
  <c r="C42" i="45"/>
  <c r="C41" i="45"/>
  <c r="C40" i="45"/>
  <c r="C39" i="45"/>
  <c r="C38" i="45"/>
  <c r="C37" i="45"/>
  <c r="C36" i="45"/>
  <c r="C35" i="45"/>
  <c r="C34" i="45"/>
  <c r="C33" i="45"/>
  <c r="C32" i="45"/>
  <c r="C31" i="45"/>
  <c r="C30" i="45"/>
  <c r="C29" i="45"/>
  <c r="C28" i="45"/>
  <c r="C27" i="45"/>
  <c r="C26" i="45"/>
  <c r="C25" i="45"/>
  <c r="C24" i="45"/>
  <c r="C23" i="45"/>
  <c r="C22" i="45"/>
  <c r="C21" i="45"/>
  <c r="C20" i="45"/>
  <c r="C19" i="45"/>
  <c r="C18" i="45"/>
  <c r="C17" i="45"/>
  <c r="C16" i="45"/>
  <c r="C15" i="45"/>
  <c r="C14" i="45"/>
  <c r="C12" i="45"/>
  <c r="C13" i="45"/>
  <c r="C12" i="44"/>
  <c r="C13" i="44"/>
  <c r="C14" i="44"/>
  <c r="C15" i="44"/>
  <c r="C16" i="44"/>
  <c r="C17" i="44"/>
  <c r="C18" i="44"/>
  <c r="C19" i="44"/>
  <c r="C20" i="44"/>
  <c r="C21" i="44"/>
  <c r="C22" i="44"/>
  <c r="C23" i="44"/>
  <c r="C24" i="44"/>
  <c r="C25" i="44"/>
  <c r="C26" i="44"/>
  <c r="C27" i="44"/>
  <c r="C28" i="44"/>
  <c r="C29" i="44"/>
  <c r="C30" i="44"/>
  <c r="C31" i="44"/>
  <c r="C32" i="44"/>
  <c r="C33" i="44"/>
  <c r="C34" i="44"/>
  <c r="C35" i="44"/>
  <c r="C36" i="44"/>
  <c r="C37" i="44"/>
  <c r="C38" i="44"/>
  <c r="C39" i="44"/>
  <c r="C40" i="44"/>
  <c r="C41" i="44"/>
  <c r="C42" i="44"/>
  <c r="C43" i="44"/>
  <c r="C44" i="44"/>
  <c r="C45" i="44"/>
  <c r="C46" i="44"/>
  <c r="C47" i="44"/>
  <c r="C48" i="44"/>
  <c r="C49" i="44"/>
  <c r="C50" i="44"/>
  <c r="C51" i="44"/>
  <c r="C52" i="44"/>
  <c r="C53" i="44"/>
  <c r="C54" i="44"/>
  <c r="C55" i="44"/>
  <c r="C56" i="44"/>
  <c r="C57" i="44"/>
  <c r="C58" i="44"/>
  <c r="C59" i="44"/>
  <c r="C60" i="44"/>
  <c r="C2" i="44"/>
  <c r="G1" i="46"/>
  <c r="F1" i="46"/>
  <c r="F367" i="46"/>
  <c r="F363" i="46"/>
  <c r="F359" i="46"/>
  <c r="F351" i="46"/>
  <c r="F347" i="46"/>
  <c r="F339" i="46"/>
  <c r="F335" i="46"/>
  <c r="F331" i="46"/>
  <c r="F327" i="46"/>
  <c r="F323" i="46"/>
  <c r="F319" i="46"/>
  <c r="F315" i="46"/>
  <c r="F311" i="46"/>
  <c r="F307" i="46"/>
  <c r="F299" i="46"/>
  <c r="F295" i="46"/>
  <c r="F291" i="46"/>
  <c r="F287" i="46"/>
  <c r="F283" i="46"/>
  <c r="F279" i="46"/>
  <c r="F275" i="46"/>
  <c r="F271" i="46"/>
  <c r="F267" i="46"/>
  <c r="F263" i="46"/>
  <c r="F255" i="46"/>
  <c r="F251" i="46"/>
  <c r="F247" i="46"/>
  <c r="F243" i="46"/>
  <c r="F239" i="46"/>
  <c r="F235" i="46"/>
  <c r="F231" i="46"/>
  <c r="F227" i="46"/>
  <c r="F223" i="46"/>
  <c r="F219" i="46"/>
  <c r="F215" i="46"/>
  <c r="F211" i="46"/>
  <c r="F207" i="46"/>
  <c r="F203" i="46"/>
  <c r="F199" i="46"/>
  <c r="F195" i="46"/>
  <c r="F191" i="46"/>
  <c r="F187" i="46"/>
  <c r="F185" i="46"/>
  <c r="F183" i="46"/>
  <c r="F181" i="46"/>
  <c r="F180" i="46"/>
  <c r="F177" i="46"/>
  <c r="F173" i="46"/>
  <c r="F171" i="46"/>
  <c r="F169" i="46"/>
  <c r="F165" i="46"/>
  <c r="F162" i="46"/>
  <c r="F161" i="46"/>
  <c r="F158" i="46"/>
  <c r="F157" i="46"/>
  <c r="F155" i="46"/>
  <c r="F154" i="46"/>
  <c r="F153" i="46"/>
  <c r="F149" i="46"/>
  <c r="F148" i="46"/>
  <c r="F146" i="46"/>
  <c r="F145" i="46"/>
  <c r="F144" i="46"/>
  <c r="F141" i="46"/>
  <c r="F139" i="46"/>
  <c r="F137" i="46"/>
  <c r="F133" i="46"/>
  <c r="F131" i="46"/>
  <c r="F130" i="46"/>
  <c r="F129" i="46"/>
  <c r="F127" i="46"/>
  <c r="F126" i="46"/>
  <c r="F125" i="46"/>
  <c r="F124" i="46"/>
  <c r="F123" i="46"/>
  <c r="F121" i="46"/>
  <c r="F119" i="46"/>
  <c r="F117" i="46"/>
  <c r="F116" i="46"/>
  <c r="F112" i="46"/>
  <c r="F109" i="46"/>
  <c r="F107" i="46"/>
  <c r="F106" i="46"/>
  <c r="F105" i="46"/>
  <c r="F101" i="46"/>
  <c r="F98" i="46"/>
  <c r="F97" i="46"/>
  <c r="F96" i="46"/>
  <c r="F94" i="46"/>
  <c r="F93" i="46"/>
  <c r="F91" i="46"/>
  <c r="F90" i="46"/>
  <c r="F89" i="46"/>
  <c r="F87" i="46"/>
  <c r="F86" i="46"/>
  <c r="F85" i="46"/>
  <c r="F84" i="46"/>
  <c r="F83" i="46"/>
  <c r="F82" i="46"/>
  <c r="F81" i="46"/>
  <c r="F80" i="46"/>
  <c r="F79" i="46"/>
  <c r="F77" i="46"/>
  <c r="F73" i="46"/>
  <c r="F72" i="46"/>
  <c r="F69" i="46"/>
  <c r="F67" i="46"/>
  <c r="F66" i="46"/>
  <c r="F65" i="46"/>
  <c r="F61" i="46"/>
  <c r="F60" i="46"/>
  <c r="F59" i="46"/>
  <c r="F58" i="46"/>
  <c r="F57" i="46"/>
  <c r="F55" i="46"/>
  <c r="F54" i="46"/>
  <c r="F53" i="46"/>
  <c r="F52" i="46"/>
  <c r="F51" i="46"/>
  <c r="F49" i="46"/>
  <c r="F48" i="46"/>
  <c r="F46" i="46"/>
  <c r="F45" i="46"/>
  <c r="F43" i="46"/>
  <c r="F41" i="46"/>
  <c r="F39" i="46"/>
  <c r="F38" i="46"/>
  <c r="F37" i="46"/>
  <c r="F35" i="46"/>
  <c r="F34" i="46"/>
  <c r="F33" i="46"/>
  <c r="F32" i="46"/>
  <c r="F31" i="46"/>
  <c r="F30" i="46"/>
  <c r="F29" i="46"/>
  <c r="F25" i="46"/>
  <c r="F24" i="46"/>
  <c r="F23" i="46"/>
  <c r="F22" i="46"/>
  <c r="F20" i="46"/>
  <c r="F18" i="46"/>
  <c r="F17" i="46"/>
  <c r="F16" i="46"/>
  <c r="F10" i="46"/>
  <c r="F8" i="46"/>
  <c r="F6" i="46"/>
  <c r="F5" i="46"/>
  <c r="F4" i="46"/>
  <c r="F2" i="46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G47" i="25"/>
  <c r="G48" i="25"/>
  <c r="G49" i="25"/>
  <c r="G50" i="25"/>
  <c r="G51" i="25"/>
  <c r="G52" i="25"/>
  <c r="G53" i="25"/>
  <c r="G54" i="25"/>
  <c r="G55" i="25"/>
  <c r="G56" i="25"/>
  <c r="G57" i="25"/>
  <c r="G58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2" i="25"/>
  <c r="G73" i="25"/>
  <c r="G74" i="25"/>
  <c r="G75" i="25"/>
  <c r="G76" i="25"/>
  <c r="G77" i="25"/>
  <c r="G78" i="25"/>
  <c r="G79" i="25"/>
  <c r="G80" i="25"/>
  <c r="G81" i="25"/>
  <c r="G82" i="25"/>
  <c r="G83" i="25"/>
  <c r="G84" i="25"/>
  <c r="G85" i="25"/>
  <c r="G86" i="25"/>
  <c r="G87" i="25"/>
  <c r="G88" i="25"/>
  <c r="G89" i="25"/>
  <c r="G90" i="25"/>
  <c r="G91" i="25"/>
  <c r="G92" i="25"/>
  <c r="G93" i="25"/>
  <c r="G94" i="25"/>
  <c r="G95" i="25"/>
  <c r="G96" i="25"/>
  <c r="G97" i="25"/>
  <c r="G98" i="25"/>
  <c r="G99" i="25"/>
  <c r="G100" i="25"/>
  <c r="G101" i="25"/>
  <c r="G102" i="25"/>
  <c r="G103" i="25"/>
  <c r="G104" i="25"/>
  <c r="G105" i="25"/>
  <c r="G106" i="25"/>
  <c r="G107" i="25"/>
  <c r="G108" i="25"/>
  <c r="G109" i="25"/>
  <c r="G110" i="25"/>
  <c r="G111" i="25"/>
  <c r="G112" i="25"/>
  <c r="G113" i="25"/>
  <c r="G114" i="25"/>
  <c r="G115" i="25"/>
  <c r="G116" i="25"/>
  <c r="G117" i="25"/>
  <c r="G118" i="25"/>
  <c r="G119" i="25"/>
  <c r="G120" i="25"/>
  <c r="G121" i="25"/>
  <c r="G122" i="25"/>
  <c r="G123" i="25"/>
  <c r="G124" i="25"/>
  <c r="G125" i="25"/>
  <c r="G126" i="25"/>
  <c r="G127" i="25"/>
  <c r="G128" i="25"/>
  <c r="G129" i="25"/>
  <c r="G130" i="25"/>
  <c r="G131" i="25"/>
  <c r="G132" i="25"/>
  <c r="G133" i="25"/>
  <c r="G134" i="25"/>
  <c r="G135" i="25"/>
  <c r="G136" i="25"/>
  <c r="G137" i="25"/>
  <c r="G138" i="25"/>
  <c r="G139" i="25"/>
  <c r="G140" i="25"/>
  <c r="G141" i="25"/>
  <c r="G142" i="25"/>
  <c r="G143" i="25"/>
  <c r="G144" i="25"/>
  <c r="G145" i="25"/>
  <c r="G146" i="25"/>
  <c r="G147" i="25"/>
  <c r="G148" i="25"/>
  <c r="G149" i="25"/>
  <c r="G150" i="25"/>
  <c r="G151" i="25"/>
  <c r="G152" i="25"/>
  <c r="G153" i="25"/>
  <c r="G154" i="25"/>
  <c r="G155" i="25"/>
  <c r="G156" i="25"/>
  <c r="G157" i="25"/>
  <c r="G158" i="25"/>
  <c r="G159" i="25"/>
  <c r="G160" i="25"/>
  <c r="G161" i="25"/>
  <c r="G162" i="25"/>
  <c r="G163" i="25"/>
  <c r="G164" i="25"/>
  <c r="G165" i="25"/>
  <c r="G166" i="25"/>
  <c r="G167" i="25"/>
  <c r="G168" i="25"/>
  <c r="G169" i="25"/>
  <c r="G170" i="25"/>
  <c r="G171" i="25"/>
  <c r="G172" i="25"/>
  <c r="G173" i="25"/>
  <c r="G174" i="25"/>
  <c r="G175" i="25"/>
  <c r="G176" i="25"/>
  <c r="G177" i="25"/>
  <c r="G178" i="25"/>
  <c r="G179" i="25"/>
  <c r="G180" i="25"/>
  <c r="G181" i="25"/>
  <c r="G182" i="25"/>
  <c r="G183" i="25"/>
  <c r="G184" i="25"/>
  <c r="G185" i="25"/>
  <c r="G186" i="25"/>
  <c r="G187" i="25"/>
  <c r="G188" i="25"/>
  <c r="G189" i="25"/>
  <c r="G190" i="25"/>
  <c r="G191" i="25"/>
  <c r="G192" i="25"/>
  <c r="G193" i="25"/>
  <c r="G194" i="25"/>
  <c r="G195" i="25"/>
  <c r="G196" i="25"/>
  <c r="G197" i="25"/>
  <c r="G198" i="25"/>
  <c r="G199" i="25"/>
  <c r="G200" i="25"/>
  <c r="G201" i="25"/>
  <c r="G202" i="25"/>
  <c r="G203" i="25"/>
  <c r="G204" i="25"/>
  <c r="G205" i="25"/>
  <c r="G206" i="25"/>
  <c r="G207" i="25"/>
  <c r="G208" i="25"/>
  <c r="G209" i="25"/>
  <c r="G210" i="25"/>
  <c r="G211" i="25"/>
  <c r="G212" i="25"/>
  <c r="G213" i="25"/>
  <c r="G214" i="25"/>
  <c r="G215" i="25"/>
  <c r="G216" i="25"/>
  <c r="G217" i="25"/>
  <c r="G218" i="25"/>
  <c r="G219" i="25"/>
  <c r="G220" i="25"/>
  <c r="G221" i="25"/>
  <c r="G222" i="25"/>
  <c r="G223" i="25"/>
  <c r="G224" i="25"/>
  <c r="G225" i="25"/>
  <c r="G226" i="25"/>
  <c r="G227" i="25"/>
  <c r="G228" i="25"/>
  <c r="G229" i="25"/>
  <c r="G230" i="25"/>
  <c r="G231" i="25"/>
  <c r="G232" i="25"/>
  <c r="G233" i="25"/>
  <c r="G234" i="25"/>
  <c r="G235" i="25"/>
  <c r="G236" i="25"/>
  <c r="G237" i="25"/>
  <c r="G238" i="25"/>
  <c r="G239" i="25"/>
  <c r="G240" i="25"/>
  <c r="G241" i="25"/>
  <c r="G242" i="25"/>
  <c r="G243" i="25"/>
  <c r="G244" i="25"/>
  <c r="G245" i="25"/>
  <c r="G246" i="25"/>
  <c r="G247" i="25"/>
  <c r="G248" i="25"/>
  <c r="G249" i="25"/>
  <c r="G250" i="25"/>
  <c r="G251" i="25"/>
  <c r="G252" i="25"/>
  <c r="G253" i="25"/>
  <c r="G254" i="25"/>
  <c r="G255" i="25"/>
  <c r="G256" i="25"/>
  <c r="G257" i="25"/>
  <c r="G258" i="25"/>
  <c r="G259" i="25"/>
  <c r="G260" i="25"/>
  <c r="G261" i="25"/>
  <c r="G262" i="25"/>
  <c r="G263" i="25"/>
  <c r="G264" i="25"/>
  <c r="G265" i="25"/>
  <c r="G266" i="25"/>
  <c r="G267" i="25"/>
  <c r="G268" i="25"/>
  <c r="G269" i="25"/>
  <c r="G270" i="25"/>
  <c r="G271" i="25"/>
  <c r="G272" i="25"/>
  <c r="G273" i="25"/>
  <c r="G274" i="25"/>
  <c r="G275" i="25"/>
  <c r="G276" i="25"/>
  <c r="G277" i="25"/>
  <c r="G278" i="25"/>
  <c r="G279" i="25"/>
  <c r="G280" i="25"/>
  <c r="G281" i="25"/>
  <c r="G282" i="25"/>
  <c r="G283" i="25"/>
  <c r="G284" i="25"/>
  <c r="G285" i="25"/>
  <c r="G286" i="25"/>
  <c r="G287" i="25"/>
  <c r="G288" i="25"/>
  <c r="G289" i="25"/>
  <c r="G290" i="25"/>
  <c r="G291" i="25"/>
  <c r="G292" i="25"/>
  <c r="G293" i="25"/>
  <c r="G294" i="25"/>
  <c r="G295" i="25"/>
  <c r="G296" i="25"/>
  <c r="G297" i="25"/>
  <c r="G298" i="25"/>
  <c r="G299" i="25"/>
  <c r="G300" i="25"/>
  <c r="G301" i="25"/>
  <c r="G302" i="25"/>
  <c r="G303" i="25"/>
  <c r="G304" i="25"/>
  <c r="G305" i="25"/>
  <c r="G306" i="25"/>
  <c r="G307" i="25"/>
  <c r="G308" i="25"/>
  <c r="G309" i="25"/>
  <c r="G310" i="25"/>
  <c r="G311" i="25"/>
  <c r="G312" i="25"/>
  <c r="G313" i="25"/>
  <c r="G314" i="25"/>
  <c r="G315" i="25"/>
  <c r="G316" i="25"/>
  <c r="G317" i="25"/>
  <c r="G318" i="25"/>
  <c r="G319" i="25"/>
  <c r="G320" i="25"/>
  <c r="G321" i="25"/>
  <c r="G322" i="25"/>
  <c r="G323" i="25"/>
  <c r="G324" i="25"/>
  <c r="G325" i="25"/>
  <c r="G326" i="25"/>
  <c r="G327" i="25"/>
  <c r="G328" i="25"/>
  <c r="G329" i="25"/>
  <c r="G330" i="25"/>
  <c r="G331" i="25"/>
  <c r="G332" i="25"/>
  <c r="G333" i="25"/>
  <c r="G334" i="25"/>
  <c r="G335" i="25"/>
  <c r="G336" i="25"/>
  <c r="G337" i="25"/>
  <c r="G338" i="25"/>
  <c r="G339" i="25"/>
  <c r="G340" i="25"/>
  <c r="G341" i="25"/>
  <c r="G342" i="25"/>
  <c r="G343" i="25"/>
  <c r="G344" i="25"/>
  <c r="G345" i="25"/>
  <c r="G346" i="25"/>
  <c r="G347" i="25"/>
  <c r="G348" i="25"/>
  <c r="G349" i="25"/>
  <c r="G350" i="25"/>
  <c r="G351" i="25"/>
  <c r="G352" i="25"/>
  <c r="G353" i="25"/>
  <c r="G354" i="25"/>
  <c r="G355" i="25"/>
  <c r="G356" i="25"/>
  <c r="G357" i="25"/>
  <c r="G358" i="25"/>
  <c r="G359" i="25"/>
  <c r="G360" i="25"/>
  <c r="G361" i="25"/>
  <c r="G362" i="25"/>
  <c r="G363" i="25"/>
  <c r="G364" i="25"/>
  <c r="G365" i="25"/>
  <c r="G366" i="25"/>
  <c r="G367" i="25"/>
  <c r="G3" i="25"/>
  <c r="G4" i="25"/>
  <c r="G5" i="25"/>
  <c r="G6" i="25"/>
  <c r="G7" i="25"/>
  <c r="G2" i="25"/>
  <c r="F19" i="46"/>
  <c r="F26" i="46"/>
  <c r="F27" i="46"/>
  <c r="F28" i="46"/>
  <c r="F40" i="46"/>
  <c r="F42" i="46"/>
  <c r="F44" i="46"/>
  <c r="F47" i="46"/>
  <c r="F56" i="46"/>
  <c r="F62" i="46"/>
  <c r="F63" i="46"/>
  <c r="F68" i="46"/>
  <c r="F70" i="46"/>
  <c r="F71" i="46"/>
  <c r="F76" i="46"/>
  <c r="F78" i="46"/>
  <c r="F88" i="46"/>
  <c r="F95" i="46"/>
  <c r="F99" i="46"/>
  <c r="F100" i="46"/>
  <c r="F103" i="46"/>
  <c r="F104" i="46"/>
  <c r="F108" i="46"/>
  <c r="F110" i="46"/>
  <c r="F111" i="46"/>
  <c r="F114" i="46"/>
  <c r="F115" i="46"/>
  <c r="F118" i="46"/>
  <c r="F120" i="46"/>
  <c r="F122" i="46"/>
  <c r="F128" i="46"/>
  <c r="F135" i="46"/>
  <c r="F136" i="46"/>
  <c r="F140" i="46"/>
  <c r="F142" i="46"/>
  <c r="F143" i="46"/>
  <c r="F151" i="46"/>
  <c r="F152" i="46"/>
  <c r="F156" i="46"/>
  <c r="F159" i="46"/>
  <c r="F163" i="46"/>
  <c r="F164" i="46"/>
  <c r="F166" i="46"/>
  <c r="F168" i="46"/>
  <c r="F170" i="46"/>
  <c r="F172" i="46"/>
  <c r="F174" i="46"/>
  <c r="F175" i="46"/>
  <c r="F176" i="46"/>
  <c r="F178" i="46"/>
  <c r="F182" i="46"/>
  <c r="F186" i="46"/>
  <c r="F188" i="46"/>
  <c r="F189" i="46"/>
  <c r="F190" i="46"/>
  <c r="F192" i="46"/>
  <c r="F193" i="46"/>
  <c r="F194" i="46"/>
  <c r="F196" i="46"/>
  <c r="F197" i="46"/>
  <c r="F198" i="46"/>
  <c r="F200" i="46"/>
  <c r="F201" i="46"/>
  <c r="F202" i="46"/>
  <c r="F205" i="46"/>
  <c r="F206" i="46"/>
  <c r="F208" i="46"/>
  <c r="F209" i="46"/>
  <c r="F210" i="46"/>
  <c r="F212" i="46"/>
  <c r="F214" i="46"/>
  <c r="F216" i="46"/>
  <c r="F217" i="46"/>
  <c r="F218" i="46"/>
  <c r="F220" i="46"/>
  <c r="F221" i="46"/>
  <c r="F224" i="46"/>
  <c r="F225" i="46"/>
  <c r="F226" i="46"/>
  <c r="F229" i="46"/>
  <c r="F230" i="46"/>
  <c r="F232" i="46"/>
  <c r="F233" i="46"/>
  <c r="F234" i="46"/>
  <c r="F236" i="46"/>
  <c r="F237" i="46"/>
  <c r="F240" i="46"/>
  <c r="F241" i="46"/>
  <c r="F242" i="46"/>
  <c r="F245" i="46"/>
  <c r="F246" i="46"/>
  <c r="F248" i="46"/>
  <c r="F249" i="46"/>
  <c r="F250" i="46"/>
  <c r="F252" i="46"/>
  <c r="F253" i="46"/>
  <c r="F256" i="46"/>
  <c r="F257" i="46"/>
  <c r="F258" i="46"/>
  <c r="F261" i="46"/>
  <c r="F262" i="46"/>
  <c r="F264" i="46"/>
  <c r="F265" i="46"/>
  <c r="F266" i="46"/>
  <c r="F268" i="46"/>
  <c r="F269" i="46"/>
  <c r="F272" i="46"/>
  <c r="F273" i="46"/>
  <c r="F274" i="46"/>
  <c r="F277" i="46"/>
  <c r="F278" i="46"/>
  <c r="F280" i="46"/>
  <c r="F281" i="46"/>
  <c r="F282" i="46"/>
  <c r="F284" i="46"/>
  <c r="F286" i="46"/>
  <c r="F288" i="46"/>
  <c r="F289" i="46"/>
  <c r="F290" i="46"/>
  <c r="F292" i="46"/>
  <c r="F293" i="46"/>
  <c r="F294" i="46"/>
  <c r="F297" i="46"/>
  <c r="F298" i="46"/>
  <c r="F300" i="46"/>
  <c r="F301" i="46"/>
  <c r="F302" i="46"/>
  <c r="F304" i="46"/>
  <c r="F305" i="46"/>
  <c r="F306" i="46"/>
  <c r="F308" i="46"/>
  <c r="F309" i="46"/>
  <c r="F310" i="46"/>
  <c r="F312" i="46"/>
  <c r="F313" i="46"/>
  <c r="F314" i="46"/>
  <c r="F316" i="46"/>
  <c r="F317" i="46"/>
  <c r="F318" i="46"/>
  <c r="F320" i="46"/>
  <c r="F321" i="46"/>
  <c r="F322" i="46"/>
  <c r="F325" i="46"/>
  <c r="F326" i="46"/>
  <c r="F328" i="46"/>
  <c r="F329" i="46"/>
  <c r="F330" i="46"/>
  <c r="F332" i="46"/>
  <c r="F333" i="46"/>
  <c r="F334" i="46"/>
  <c r="F336" i="46"/>
  <c r="F337" i="46"/>
  <c r="F338" i="46"/>
  <c r="F340" i="46"/>
  <c r="F341" i="46"/>
  <c r="F342" i="46"/>
  <c r="F345" i="46"/>
  <c r="F346" i="46"/>
  <c r="F348" i="46"/>
  <c r="F349" i="46"/>
  <c r="F350" i="46"/>
  <c r="F352" i="46"/>
  <c r="F353" i="46"/>
  <c r="F354" i="46"/>
  <c r="F356" i="46"/>
  <c r="F357" i="46"/>
  <c r="F358" i="46"/>
  <c r="F360" i="46"/>
  <c r="F361" i="46"/>
  <c r="F362" i="46"/>
  <c r="F364" i="46"/>
  <c r="F365" i="46"/>
  <c r="F366" i="46"/>
  <c r="F3" i="46"/>
  <c r="F7" i="46"/>
  <c r="F9" i="46"/>
  <c r="F11" i="46"/>
  <c r="F13" i="46"/>
  <c r="B5" i="32"/>
  <c r="F5" i="25"/>
  <c r="F6" i="25"/>
  <c r="F9" i="25" s="1"/>
  <c r="F12" i="25" s="1"/>
  <c r="F15" i="25" s="1"/>
  <c r="F18" i="25" s="1"/>
  <c r="F21" i="25" s="1"/>
  <c r="F24" i="25" s="1"/>
  <c r="F27" i="25" s="1"/>
  <c r="F30" i="25" s="1"/>
  <c r="F33" i="25" s="1"/>
  <c r="F36" i="25" s="1"/>
  <c r="F39" i="25" s="1"/>
  <c r="F42" i="25" s="1"/>
  <c r="F45" i="25" s="1"/>
  <c r="F48" i="25" s="1"/>
  <c r="F51" i="25" s="1"/>
  <c r="F54" i="25" s="1"/>
  <c r="F57" i="25" s="1"/>
  <c r="F60" i="25" s="1"/>
  <c r="F63" i="25" s="1"/>
  <c r="F66" i="25" s="1"/>
  <c r="F69" i="25" s="1"/>
  <c r="F72" i="25" s="1"/>
  <c r="F75" i="25" s="1"/>
  <c r="F78" i="25" s="1"/>
  <c r="F81" i="25" s="1"/>
  <c r="F84" i="25" s="1"/>
  <c r="F87" i="25" s="1"/>
  <c r="F90" i="25" s="1"/>
  <c r="F93" i="25" s="1"/>
  <c r="F96" i="25" s="1"/>
  <c r="F99" i="25" s="1"/>
  <c r="F102" i="25" s="1"/>
  <c r="F105" i="25" s="1"/>
  <c r="F108" i="25" s="1"/>
  <c r="F111" i="25" s="1"/>
  <c r="F114" i="25" s="1"/>
  <c r="F117" i="25" s="1"/>
  <c r="F120" i="25" s="1"/>
  <c r="F123" i="25" s="1"/>
  <c r="F126" i="25" s="1"/>
  <c r="F129" i="25" s="1"/>
  <c r="F132" i="25" s="1"/>
  <c r="F135" i="25" s="1"/>
  <c r="F138" i="25" s="1"/>
  <c r="F141" i="25" s="1"/>
  <c r="F144" i="25" s="1"/>
  <c r="F147" i="25" s="1"/>
  <c r="F150" i="25" s="1"/>
  <c r="F153" i="25" s="1"/>
  <c r="F156" i="25" s="1"/>
  <c r="F159" i="25" s="1"/>
  <c r="F162" i="25" s="1"/>
  <c r="F165" i="25" s="1"/>
  <c r="F168" i="25" s="1"/>
  <c r="F171" i="25" s="1"/>
  <c r="F174" i="25" s="1"/>
  <c r="F177" i="25" s="1"/>
  <c r="F180" i="25" s="1"/>
  <c r="F183" i="25" s="1"/>
  <c r="F186" i="25" s="1"/>
  <c r="F189" i="25" s="1"/>
  <c r="F192" i="25" s="1"/>
  <c r="F195" i="25" s="1"/>
  <c r="F198" i="25" s="1"/>
  <c r="F201" i="25" s="1"/>
  <c r="F204" i="25" s="1"/>
  <c r="F207" i="25" s="1"/>
  <c r="F210" i="25" s="1"/>
  <c r="F213" i="25" s="1"/>
  <c r="F216" i="25" s="1"/>
  <c r="F219" i="25" s="1"/>
  <c r="F222" i="25" s="1"/>
  <c r="F225" i="25" s="1"/>
  <c r="F228" i="25" s="1"/>
  <c r="F231" i="25" s="1"/>
  <c r="F234" i="25" s="1"/>
  <c r="F237" i="25" s="1"/>
  <c r="F240" i="25" s="1"/>
  <c r="F243" i="25" s="1"/>
  <c r="F246" i="25" s="1"/>
  <c r="F249" i="25" s="1"/>
  <c r="F252" i="25" s="1"/>
  <c r="F255" i="25" s="1"/>
  <c r="F258" i="25" s="1"/>
  <c r="F261" i="25" s="1"/>
  <c r="F264" i="25" s="1"/>
  <c r="F267" i="25" s="1"/>
  <c r="F270" i="25" s="1"/>
  <c r="F273" i="25" s="1"/>
  <c r="F276" i="25" s="1"/>
  <c r="F279" i="25" s="1"/>
  <c r="F282" i="25" s="1"/>
  <c r="F285" i="25" s="1"/>
  <c r="F288" i="25" s="1"/>
  <c r="F291" i="25" s="1"/>
  <c r="F294" i="25" s="1"/>
  <c r="F297" i="25" s="1"/>
  <c r="F300" i="25" s="1"/>
  <c r="F303" i="25" s="1"/>
  <c r="F306" i="25" s="1"/>
  <c r="F309" i="25" s="1"/>
  <c r="F312" i="25" s="1"/>
  <c r="F315" i="25" s="1"/>
  <c r="F318" i="25" s="1"/>
  <c r="F321" i="25" s="1"/>
  <c r="F324" i="25" s="1"/>
  <c r="F327" i="25" s="1"/>
  <c r="F330" i="25" s="1"/>
  <c r="F333" i="25" s="1"/>
  <c r="F336" i="25" s="1"/>
  <c r="F339" i="25" s="1"/>
  <c r="F342" i="25" s="1"/>
  <c r="F345" i="25" s="1"/>
  <c r="F348" i="25" s="1"/>
  <c r="F351" i="25" s="1"/>
  <c r="F354" i="25" s="1"/>
  <c r="F357" i="25" s="1"/>
  <c r="F360" i="25" s="1"/>
  <c r="F363" i="25" s="1"/>
  <c r="F366" i="25" s="1"/>
  <c r="F369" i="25" s="1"/>
  <c r="F372" i="25" s="1"/>
  <c r="F375" i="25" s="1"/>
  <c r="F378" i="25" s="1"/>
  <c r="F381" i="25" s="1"/>
  <c r="F384" i="25" s="1"/>
  <c r="F387" i="25" s="1"/>
  <c r="F390" i="25" s="1"/>
  <c r="F393" i="25" s="1"/>
  <c r="F396" i="25" s="1"/>
  <c r="F399" i="25" s="1"/>
  <c r="F402" i="25" s="1"/>
  <c r="F405" i="25" s="1"/>
  <c r="F408" i="25" s="1"/>
  <c r="F411" i="25" s="1"/>
  <c r="F414" i="25" s="1"/>
  <c r="F417" i="25" s="1"/>
  <c r="F420" i="25" s="1"/>
  <c r="F423" i="25" s="1"/>
  <c r="F426" i="25" s="1"/>
  <c r="F429" i="25" s="1"/>
  <c r="F432" i="25" s="1"/>
  <c r="F435" i="25" s="1"/>
  <c r="F438" i="25" s="1"/>
  <c r="F441" i="25" s="1"/>
  <c r="F444" i="25" s="1"/>
  <c r="F447" i="25" s="1"/>
  <c r="F450" i="25" s="1"/>
  <c r="F453" i="25" s="1"/>
  <c r="F456" i="25" s="1"/>
  <c r="F459" i="25" s="1"/>
  <c r="F462" i="25" s="1"/>
  <c r="F465" i="25" s="1"/>
  <c r="F468" i="25" s="1"/>
  <c r="F471" i="25" s="1"/>
  <c r="F474" i="25" s="1"/>
  <c r="F477" i="25" s="1"/>
  <c r="F480" i="25" s="1"/>
  <c r="F483" i="25" s="1"/>
  <c r="F486" i="25" s="1"/>
  <c r="F489" i="25" s="1"/>
  <c r="F492" i="25" s="1"/>
  <c r="F495" i="25" s="1"/>
  <c r="F498" i="25" s="1"/>
  <c r="F501" i="25" s="1"/>
  <c r="F504" i="25" s="1"/>
  <c r="F7" i="25"/>
  <c r="F10" i="25"/>
  <c r="F13" i="25" s="1"/>
  <c r="F16" i="25" s="1"/>
  <c r="F19" i="25" s="1"/>
  <c r="F22" i="25" s="1"/>
  <c r="F25" i="25" s="1"/>
  <c r="F28" i="25" s="1"/>
  <c r="F31" i="25" s="1"/>
  <c r="F34" i="25" s="1"/>
  <c r="F37" i="25" s="1"/>
  <c r="F40" i="25" s="1"/>
  <c r="F43" i="25" s="1"/>
  <c r="F46" i="25" s="1"/>
  <c r="F49" i="25" s="1"/>
  <c r="F52" i="25" s="1"/>
  <c r="F55" i="25" s="1"/>
  <c r="F58" i="25" s="1"/>
  <c r="F61" i="25" s="1"/>
  <c r="F64" i="25" s="1"/>
  <c r="F67" i="25" s="1"/>
  <c r="F70" i="25" s="1"/>
  <c r="F73" i="25" s="1"/>
  <c r="F76" i="25" s="1"/>
  <c r="F79" i="25" s="1"/>
  <c r="F82" i="25" s="1"/>
  <c r="F85" i="25" s="1"/>
  <c r="F88" i="25" s="1"/>
  <c r="F91" i="25" s="1"/>
  <c r="F94" i="25" s="1"/>
  <c r="F97" i="25" s="1"/>
  <c r="F100" i="25" s="1"/>
  <c r="F103" i="25" s="1"/>
  <c r="F106" i="25" s="1"/>
  <c r="F109" i="25" s="1"/>
  <c r="F112" i="25" s="1"/>
  <c r="F115" i="25" s="1"/>
  <c r="F118" i="25" s="1"/>
  <c r="F121" i="25" s="1"/>
  <c r="F124" i="25" s="1"/>
  <c r="F127" i="25" s="1"/>
  <c r="F130" i="25" s="1"/>
  <c r="F133" i="25" s="1"/>
  <c r="F136" i="25" s="1"/>
  <c r="F139" i="25" s="1"/>
  <c r="F142" i="25" s="1"/>
  <c r="F145" i="25" s="1"/>
  <c r="F148" i="25" s="1"/>
  <c r="F151" i="25" s="1"/>
  <c r="F154" i="25" s="1"/>
  <c r="F157" i="25" s="1"/>
  <c r="F160" i="25" s="1"/>
  <c r="F163" i="25" s="1"/>
  <c r="F166" i="25" s="1"/>
  <c r="F169" i="25" s="1"/>
  <c r="F172" i="25" s="1"/>
  <c r="F175" i="25" s="1"/>
  <c r="F178" i="25" s="1"/>
  <c r="F181" i="25" s="1"/>
  <c r="F184" i="25" s="1"/>
  <c r="F187" i="25" s="1"/>
  <c r="F190" i="25" s="1"/>
  <c r="F193" i="25" s="1"/>
  <c r="F196" i="25" s="1"/>
  <c r="F199" i="25" s="1"/>
  <c r="F202" i="25" s="1"/>
  <c r="F205" i="25" s="1"/>
  <c r="F208" i="25" s="1"/>
  <c r="F211" i="25" s="1"/>
  <c r="F214" i="25" s="1"/>
  <c r="F217" i="25" s="1"/>
  <c r="F220" i="25" s="1"/>
  <c r="F223" i="25" s="1"/>
  <c r="F226" i="25" s="1"/>
  <c r="F229" i="25" s="1"/>
  <c r="F232" i="25" s="1"/>
  <c r="F235" i="25" s="1"/>
  <c r="F238" i="25" s="1"/>
  <c r="F241" i="25" s="1"/>
  <c r="F244" i="25" s="1"/>
  <c r="F247" i="25" s="1"/>
  <c r="F250" i="25" s="1"/>
  <c r="F253" i="25" s="1"/>
  <c r="F256" i="25" s="1"/>
  <c r="F259" i="25" s="1"/>
  <c r="F262" i="25" s="1"/>
  <c r="F265" i="25" s="1"/>
  <c r="F268" i="25" s="1"/>
  <c r="F271" i="25" s="1"/>
  <c r="F274" i="25" s="1"/>
  <c r="F277" i="25" s="1"/>
  <c r="F280" i="25" s="1"/>
  <c r="F283" i="25" s="1"/>
  <c r="F286" i="25" s="1"/>
  <c r="F289" i="25" s="1"/>
  <c r="F292" i="25" s="1"/>
  <c r="F295" i="25" s="1"/>
  <c r="F298" i="25" s="1"/>
  <c r="F301" i="25" s="1"/>
  <c r="F304" i="25" s="1"/>
  <c r="F307" i="25" s="1"/>
  <c r="F310" i="25" s="1"/>
  <c r="F313" i="25" s="1"/>
  <c r="F316" i="25" s="1"/>
  <c r="F319" i="25" s="1"/>
  <c r="F322" i="25" s="1"/>
  <c r="F325" i="25" s="1"/>
  <c r="F328" i="25" s="1"/>
  <c r="F331" i="25" s="1"/>
  <c r="F334" i="25" s="1"/>
  <c r="F337" i="25" s="1"/>
  <c r="F340" i="25" s="1"/>
  <c r="F343" i="25" s="1"/>
  <c r="F346" i="25" s="1"/>
  <c r="F349" i="25" s="1"/>
  <c r="F352" i="25" s="1"/>
  <c r="F355" i="25" s="1"/>
  <c r="F358" i="25" s="1"/>
  <c r="F361" i="25" s="1"/>
  <c r="F364" i="25" s="1"/>
  <c r="F367" i="25" s="1"/>
  <c r="F370" i="25" s="1"/>
  <c r="F373" i="25" s="1"/>
  <c r="F376" i="25" s="1"/>
  <c r="F379" i="25" s="1"/>
  <c r="F382" i="25" s="1"/>
  <c r="F385" i="25" s="1"/>
  <c r="F388" i="25" s="1"/>
  <c r="F391" i="25" s="1"/>
  <c r="F394" i="25" s="1"/>
  <c r="F397" i="25" s="1"/>
  <c r="F400" i="25" s="1"/>
  <c r="F403" i="25" s="1"/>
  <c r="F406" i="25" s="1"/>
  <c r="F409" i="25" s="1"/>
  <c r="F412" i="25" s="1"/>
  <c r="F415" i="25" s="1"/>
  <c r="F418" i="25" s="1"/>
  <c r="F421" i="25" s="1"/>
  <c r="F424" i="25" s="1"/>
  <c r="F427" i="25" s="1"/>
  <c r="F430" i="25" s="1"/>
  <c r="F433" i="25" s="1"/>
  <c r="F436" i="25" s="1"/>
  <c r="F439" i="25" s="1"/>
  <c r="F442" i="25" s="1"/>
  <c r="F445" i="25" s="1"/>
  <c r="F448" i="25" s="1"/>
  <c r="F451" i="25" s="1"/>
  <c r="F454" i="25" s="1"/>
  <c r="F457" i="25" s="1"/>
  <c r="F460" i="25" s="1"/>
  <c r="F463" i="25" s="1"/>
  <c r="F466" i="25" s="1"/>
  <c r="F469" i="25" s="1"/>
  <c r="F472" i="25" s="1"/>
  <c r="F475" i="25" s="1"/>
  <c r="F478" i="25" s="1"/>
  <c r="F481" i="25" s="1"/>
  <c r="F484" i="25" s="1"/>
  <c r="F487" i="25" s="1"/>
  <c r="F490" i="25" s="1"/>
  <c r="F493" i="25" s="1"/>
  <c r="F496" i="25" s="1"/>
  <c r="F499" i="25" s="1"/>
  <c r="F502" i="25" s="1"/>
  <c r="F505" i="25" s="1"/>
  <c r="E9" i="25"/>
  <c r="E10" i="25"/>
  <c r="E17" i="25" s="1"/>
  <c r="E11" i="25"/>
  <c r="B11" i="25" s="1"/>
  <c r="E12" i="25"/>
  <c r="E19" i="25" s="1"/>
  <c r="E13" i="25"/>
  <c r="B13" i="25" s="1"/>
  <c r="E14" i="25"/>
  <c r="E15" i="25"/>
  <c r="E22" i="25" s="1"/>
  <c r="B40" i="22"/>
  <c r="B58" i="22"/>
  <c r="B76" i="22"/>
  <c r="B94" i="22"/>
  <c r="B112" i="22"/>
  <c r="B130" i="22"/>
  <c r="B148" i="22"/>
  <c r="B166" i="22"/>
  <c r="B184" i="22"/>
  <c r="B202" i="22"/>
  <c r="L5" i="32"/>
  <c r="D2" i="25"/>
  <c r="E5" i="47" s="1"/>
  <c r="U5" i="47" s="1"/>
  <c r="F14" i="46"/>
  <c r="F344" i="46"/>
  <c r="F324" i="46"/>
  <c r="F296" i="46"/>
  <c r="F276" i="46"/>
  <c r="F270" i="46"/>
  <c r="F260" i="46"/>
  <c r="F254" i="46"/>
  <c r="F244" i="46"/>
  <c r="F238" i="46"/>
  <c r="F228" i="46"/>
  <c r="F222" i="46"/>
  <c r="F204" i="46"/>
  <c r="F184" i="46"/>
  <c r="F160" i="46"/>
  <c r="F150" i="46"/>
  <c r="F138" i="46"/>
  <c r="F134" i="46"/>
  <c r="F132" i="46"/>
  <c r="F102" i="46"/>
  <c r="F92" i="46"/>
  <c r="F74" i="46"/>
  <c r="F64" i="46"/>
  <c r="F50" i="46"/>
  <c r="F36" i="46"/>
  <c r="F12" i="46"/>
  <c r="F15" i="46"/>
  <c r="F355" i="46"/>
  <c r="F343" i="46"/>
  <c r="F303" i="46"/>
  <c r="F285" i="46"/>
  <c r="F259" i="46"/>
  <c r="F213" i="46"/>
  <c r="F179" i="46"/>
  <c r="F167" i="46"/>
  <c r="F147" i="46"/>
  <c r="F113" i="46"/>
  <c r="F75" i="46"/>
  <c r="F21" i="46"/>
  <c r="K4" i="25"/>
  <c r="F8" i="25"/>
  <c r="F11" i="25" s="1"/>
  <c r="F14" i="25"/>
  <c r="F17" i="25" s="1"/>
  <c r="F20" i="25" s="1"/>
  <c r="F23" i="25" s="1"/>
  <c r="F26" i="25" s="1"/>
  <c r="F29" i="25" s="1"/>
  <c r="F32" i="25" s="1"/>
  <c r="J5" i="32"/>
  <c r="K5" i="32"/>
  <c r="E20" i="25"/>
  <c r="B20" i="25" s="1"/>
  <c r="E18" i="25"/>
  <c r="B18" i="25" s="1"/>
  <c r="B15" i="25"/>
  <c r="I5" i="32"/>
  <c r="N5" i="32"/>
  <c r="P5" i="32" s="1"/>
  <c r="C5" i="32" s="1"/>
  <c r="E11" i="32" s="1"/>
  <c r="E10" i="32" s="1"/>
  <c r="E9" i="32" s="1"/>
  <c r="E8" i="32" s="1"/>
  <c r="E7" i="32" s="1"/>
  <c r="E6" i="32" s="1"/>
  <c r="E5" i="32" s="1"/>
  <c r="E4" i="32" s="1"/>
  <c r="M5" i="32"/>
  <c r="B9" i="25"/>
  <c r="E16" i="25"/>
  <c r="E23" i="25" s="1"/>
  <c r="C3" i="44"/>
  <c r="C8" i="45"/>
  <c r="C7" i="45" s="1"/>
  <c r="C6" i="45" s="1"/>
  <c r="C5" i="45" s="1"/>
  <c r="C4" i="45" s="1"/>
  <c r="C3" i="45" s="1"/>
  <c r="C2" i="45" s="1"/>
  <c r="O5" i="32"/>
  <c r="B16" i="25"/>
  <c r="E25" i="25"/>
  <c r="B25" i="25" s="1"/>
  <c r="C4" i="44"/>
  <c r="C5" i="44"/>
  <c r="C6" i="44"/>
  <c r="C7" i="44"/>
  <c r="C8" i="44"/>
  <c r="C9" i="44"/>
  <c r="C10" i="44"/>
  <c r="C11" i="44"/>
  <c r="M5" i="47" l="1"/>
  <c r="B3" i="46"/>
  <c r="D3" i="46" s="1"/>
  <c r="K3" i="25"/>
  <c r="I3" i="25"/>
  <c r="B12" i="25"/>
  <c r="B23" i="25"/>
  <c r="E30" i="25"/>
  <c r="B30" i="25" s="1"/>
  <c r="E32" i="25"/>
  <c r="B32" i="25" s="1"/>
  <c r="B10" i="25"/>
  <c r="B2" i="46"/>
  <c r="H3" i="25"/>
  <c r="H4" i="25"/>
  <c r="H2" i="25"/>
  <c r="I4" i="25"/>
  <c r="K2" i="25"/>
  <c r="D2" i="46" s="1"/>
  <c r="B4" i="23"/>
  <c r="N4" i="25" s="1"/>
  <c r="D3" i="25"/>
  <c r="F5" i="47" s="1"/>
  <c r="N5" i="47" s="1"/>
  <c r="B22" i="25"/>
  <c r="E29" i="25"/>
  <c r="E24" i="25"/>
  <c r="B17" i="25"/>
  <c r="E27" i="25"/>
  <c r="B4" i="46"/>
  <c r="B3" i="23"/>
  <c r="N3" i="25" s="1"/>
  <c r="B5" i="23"/>
  <c r="N5" i="25" s="1"/>
  <c r="H5" i="25"/>
  <c r="K5" i="25"/>
  <c r="I5" i="25"/>
  <c r="C4" i="22"/>
  <c r="C5" i="22" s="1"/>
  <c r="N2" i="25"/>
  <c r="F35" i="25"/>
  <c r="E37" i="25"/>
  <c r="B14" i="25"/>
  <c r="E21" i="25"/>
  <c r="C2" i="23"/>
  <c r="L2" i="25" s="1"/>
  <c r="E2" i="46" s="1"/>
  <c r="B19" i="25"/>
  <c r="E26" i="25"/>
  <c r="J6" i="25"/>
  <c r="B5" i="46"/>
  <c r="V5" i="47" l="1"/>
  <c r="E39" i="25"/>
  <c r="A3" i="46"/>
  <c r="B4" i="22"/>
  <c r="A2" i="46"/>
  <c r="A2" i="23"/>
  <c r="O2" i="25" s="1"/>
  <c r="G2" i="46" s="1"/>
  <c r="A4" i="23"/>
  <c r="O4" i="25" s="1"/>
  <c r="G4" i="46" s="1"/>
  <c r="C4" i="23"/>
  <c r="D4" i="25"/>
  <c r="G5" i="47" s="1"/>
  <c r="D4" i="22"/>
  <c r="D5" i="22" s="1"/>
  <c r="B27" i="25"/>
  <c r="E34" i="25"/>
  <c r="A3" i="23"/>
  <c r="O3" i="25" s="1"/>
  <c r="G3" i="46" s="1"/>
  <c r="C3" i="23"/>
  <c r="B24" i="25"/>
  <c r="E31" i="25"/>
  <c r="D4" i="46"/>
  <c r="A4" i="46"/>
  <c r="E36" i="25"/>
  <c r="B29" i="25"/>
  <c r="A5" i="23"/>
  <c r="O5" i="25" s="1"/>
  <c r="G5" i="46" s="1"/>
  <c r="C5" i="23"/>
  <c r="J7" i="25"/>
  <c r="B6" i="46"/>
  <c r="B6" i="23"/>
  <c r="I6" i="25"/>
  <c r="K6" i="25"/>
  <c r="H6" i="25"/>
  <c r="E33" i="25"/>
  <c r="B26" i="25"/>
  <c r="B21" i="25"/>
  <c r="E28" i="25"/>
  <c r="B37" i="25"/>
  <c r="E44" i="25"/>
  <c r="D5" i="46"/>
  <c r="A5" i="46"/>
  <c r="F38" i="25"/>
  <c r="L5" i="25" l="1"/>
  <c r="E5" i="46" s="1"/>
  <c r="L4" i="25"/>
  <c r="E4" i="46" s="1"/>
  <c r="L3" i="25"/>
  <c r="E3" i="46" s="1"/>
  <c r="O5" i="47"/>
  <c r="W5" i="47"/>
  <c r="B39" i="25"/>
  <c r="E46" i="25"/>
  <c r="E4" i="22"/>
  <c r="E5" i="22" s="1"/>
  <c r="D5" i="25"/>
  <c r="H5" i="47" s="1"/>
  <c r="E38" i="25"/>
  <c r="B31" i="25"/>
  <c r="B36" i="25"/>
  <c r="E43" i="25"/>
  <c r="B34" i="25"/>
  <c r="E41" i="25"/>
  <c r="E35" i="25"/>
  <c r="B28" i="25"/>
  <c r="F41" i="25"/>
  <c r="A6" i="23"/>
  <c r="O6" i="25" s="1"/>
  <c r="G6" i="46" s="1"/>
  <c r="C6" i="23"/>
  <c r="N6" i="25"/>
  <c r="J8" i="25"/>
  <c r="B7" i="46"/>
  <c r="B7" i="23"/>
  <c r="I7" i="25"/>
  <c r="K7" i="25"/>
  <c r="H7" i="25"/>
  <c r="B44" i="25"/>
  <c r="D44" i="25" s="1"/>
  <c r="E51" i="25"/>
  <c r="E40" i="25"/>
  <c r="B33" i="25"/>
  <c r="D6" i="46"/>
  <c r="A6" i="46"/>
  <c r="L6" i="25" l="1"/>
  <c r="E6" i="46" s="1"/>
  <c r="P5" i="47"/>
  <c r="X5" i="47"/>
  <c r="B46" i="25"/>
  <c r="E53" i="25"/>
  <c r="E11" i="47"/>
  <c r="F4" i="22"/>
  <c r="F5" i="22" s="1"/>
  <c r="D6" i="25"/>
  <c r="I5" i="47" s="1"/>
  <c r="E50" i="25"/>
  <c r="B43" i="25"/>
  <c r="B41" i="25"/>
  <c r="E48" i="25"/>
  <c r="E45" i="25"/>
  <c r="B38" i="25"/>
  <c r="B40" i="25"/>
  <c r="E47" i="25"/>
  <c r="A7" i="23"/>
  <c r="O7" i="25" s="1"/>
  <c r="G7" i="46" s="1"/>
  <c r="C7" i="23"/>
  <c r="N7" i="25"/>
  <c r="B51" i="25"/>
  <c r="E58" i="25"/>
  <c r="A7" i="46"/>
  <c r="D7" i="46"/>
  <c r="F44" i="25"/>
  <c r="B8" i="23"/>
  <c r="J9" i="25"/>
  <c r="B8" i="46"/>
  <c r="I8" i="25"/>
  <c r="H8" i="25"/>
  <c r="K8" i="25"/>
  <c r="E42" i="25"/>
  <c r="B35" i="25"/>
  <c r="Y5" i="47" l="1"/>
  <c r="C5" i="47"/>
  <c r="L7" i="25"/>
  <c r="E7" i="46" s="1"/>
  <c r="M11" i="47"/>
  <c r="U11" i="47"/>
  <c r="Q5" i="47"/>
  <c r="B53" i="25"/>
  <c r="E60" i="25"/>
  <c r="G4" i="22"/>
  <c r="G5" i="22" s="1"/>
  <c r="D7" i="25"/>
  <c r="J5" i="47" s="1"/>
  <c r="B45" i="25"/>
  <c r="D45" i="25" s="1"/>
  <c r="E52" i="25"/>
  <c r="B50" i="25"/>
  <c r="E57" i="25"/>
  <c r="E55" i="25"/>
  <c r="B48" i="25"/>
  <c r="A8" i="23"/>
  <c r="O8" i="25" s="1"/>
  <c r="G8" i="46" s="1"/>
  <c r="C8" i="23"/>
  <c r="N8" i="25"/>
  <c r="D8" i="46"/>
  <c r="A8" i="46"/>
  <c r="F47" i="25"/>
  <c r="J10" i="25"/>
  <c r="B9" i="23"/>
  <c r="B9" i="46"/>
  <c r="K9" i="25"/>
  <c r="H9" i="25"/>
  <c r="I9" i="25"/>
  <c r="B47" i="25"/>
  <c r="E54" i="25"/>
  <c r="B42" i="25"/>
  <c r="E49" i="25"/>
  <c r="E65" i="25"/>
  <c r="B58" i="25"/>
  <c r="L8" i="25" l="1"/>
  <c r="E8" i="46" s="1"/>
  <c r="R5" i="47"/>
  <c r="Z5" i="47"/>
  <c r="E67" i="25"/>
  <c r="B60" i="25"/>
  <c r="D46" i="25"/>
  <c r="F11" i="47"/>
  <c r="D8" i="25"/>
  <c r="K5" i="47" s="1"/>
  <c r="H4" i="22"/>
  <c r="H5" i="22" s="1"/>
  <c r="J5" i="22"/>
  <c r="B52" i="25"/>
  <c r="E59" i="25"/>
  <c r="E62" i="25"/>
  <c r="B55" i="25"/>
  <c r="E64" i="25"/>
  <c r="B57" i="25"/>
  <c r="B54" i="25"/>
  <c r="E61" i="25"/>
  <c r="B65" i="25"/>
  <c r="E72" i="25"/>
  <c r="J11" i="25"/>
  <c r="B10" i="23"/>
  <c r="B10" i="46"/>
  <c r="H10" i="25"/>
  <c r="I10" i="25"/>
  <c r="K10" i="25"/>
  <c r="D9" i="46"/>
  <c r="A9" i="46"/>
  <c r="F50" i="25"/>
  <c r="B49" i="25"/>
  <c r="E56" i="25"/>
  <c r="A9" i="23"/>
  <c r="O9" i="25" s="1"/>
  <c r="G9" i="46" s="1"/>
  <c r="C9" i="23"/>
  <c r="N9" i="25"/>
  <c r="C8" i="22" s="1"/>
  <c r="L9" i="25" l="1"/>
  <c r="E9" i="46" s="1"/>
  <c r="N11" i="47"/>
  <c r="V11" i="47"/>
  <c r="S5" i="47"/>
  <c r="AA5" i="47"/>
  <c r="B67" i="25"/>
  <c r="E74" i="25"/>
  <c r="D47" i="25"/>
  <c r="G11" i="47"/>
  <c r="I4" i="22"/>
  <c r="I5" i="22" s="1"/>
  <c r="D9" i="25"/>
  <c r="E6" i="47" s="1"/>
  <c r="B59" i="25"/>
  <c r="E66" i="25"/>
  <c r="B64" i="25"/>
  <c r="E71" i="25"/>
  <c r="E69" i="25"/>
  <c r="B62" i="25"/>
  <c r="E63" i="25"/>
  <c r="B56" i="25"/>
  <c r="C10" i="23"/>
  <c r="A10" i="23"/>
  <c r="O10" i="25" s="1"/>
  <c r="G10" i="46" s="1"/>
  <c r="N10" i="25"/>
  <c r="D8" i="22" s="1"/>
  <c r="J12" i="25"/>
  <c r="K11" i="25"/>
  <c r="B11" i="46"/>
  <c r="I11" i="25"/>
  <c r="B11" i="23"/>
  <c r="H11" i="25"/>
  <c r="F53" i="25"/>
  <c r="B72" i="25"/>
  <c r="E79" i="25"/>
  <c r="B61" i="25"/>
  <c r="E68" i="25"/>
  <c r="A10" i="46"/>
  <c r="D10" i="46"/>
  <c r="L10" i="25" l="1"/>
  <c r="E10" i="46" s="1"/>
  <c r="M6" i="47"/>
  <c r="U6" i="47"/>
  <c r="O11" i="47"/>
  <c r="W11" i="47"/>
  <c r="E81" i="25"/>
  <c r="B74" i="25"/>
  <c r="D48" i="25"/>
  <c r="H11" i="47"/>
  <c r="D10" i="25"/>
  <c r="F6" i="47" s="1"/>
  <c r="E78" i="25"/>
  <c r="B71" i="25"/>
  <c r="B69" i="25"/>
  <c r="E76" i="25"/>
  <c r="E73" i="25"/>
  <c r="B66" i="25"/>
  <c r="D11" i="46"/>
  <c r="A11" i="46"/>
  <c r="B79" i="25"/>
  <c r="E86" i="25"/>
  <c r="A11" i="23"/>
  <c r="O11" i="25" s="1"/>
  <c r="G11" i="46" s="1"/>
  <c r="C11" i="23"/>
  <c r="N11" i="25"/>
  <c r="E8" i="22" s="1"/>
  <c r="J13" i="25"/>
  <c r="I12" i="25"/>
  <c r="H12" i="25"/>
  <c r="B12" i="46"/>
  <c r="B12" i="23"/>
  <c r="K12" i="25"/>
  <c r="B68" i="25"/>
  <c r="E75" i="25"/>
  <c r="F56" i="25"/>
  <c r="B63" i="25"/>
  <c r="E70" i="25"/>
  <c r="L11" i="25" l="1"/>
  <c r="E11" i="46" s="1"/>
  <c r="P11" i="47"/>
  <c r="X11" i="47"/>
  <c r="N6" i="47"/>
  <c r="V6" i="47"/>
  <c r="E88" i="25"/>
  <c r="B81" i="25"/>
  <c r="D49" i="25"/>
  <c r="I11" i="47"/>
  <c r="D11" i="25"/>
  <c r="G6" i="47" s="1"/>
  <c r="B76" i="25"/>
  <c r="E83" i="25"/>
  <c r="E80" i="25"/>
  <c r="B73" i="25"/>
  <c r="E85" i="25"/>
  <c r="B78" i="25"/>
  <c r="D12" i="46"/>
  <c r="A12" i="46"/>
  <c r="F59" i="25"/>
  <c r="B70" i="25"/>
  <c r="E77" i="25"/>
  <c r="B75" i="25"/>
  <c r="E82" i="25"/>
  <c r="J23" i="22"/>
  <c r="A12" i="23"/>
  <c r="O12" i="25" s="1"/>
  <c r="G12" i="46" s="1"/>
  <c r="C12" i="23"/>
  <c r="N12" i="25"/>
  <c r="F8" i="22" s="1"/>
  <c r="J14" i="25"/>
  <c r="H13" i="25"/>
  <c r="B13" i="46"/>
  <c r="K13" i="25"/>
  <c r="B13" i="23"/>
  <c r="I13" i="25"/>
  <c r="B86" i="25"/>
  <c r="D86" i="25" s="1"/>
  <c r="E17" i="47" s="1"/>
  <c r="E93" i="25"/>
  <c r="L12" i="25" l="1"/>
  <c r="E12" i="46" s="1"/>
  <c r="M17" i="47"/>
  <c r="U17" i="47"/>
  <c r="O6" i="47"/>
  <c r="W6" i="47"/>
  <c r="Q11" i="47"/>
  <c r="Y11" i="47"/>
  <c r="C11" i="47"/>
  <c r="B88" i="25"/>
  <c r="E95" i="25"/>
  <c r="D50" i="25"/>
  <c r="J11" i="47"/>
  <c r="D12" i="25"/>
  <c r="H6" i="47" s="1"/>
  <c r="B80" i="25"/>
  <c r="E87" i="25"/>
  <c r="B83" i="25"/>
  <c r="E90" i="25"/>
  <c r="B85" i="25"/>
  <c r="E92" i="25"/>
  <c r="E84" i="25"/>
  <c r="B77" i="25"/>
  <c r="B93" i="25"/>
  <c r="E100" i="25"/>
  <c r="C13" i="23"/>
  <c r="A13" i="23"/>
  <c r="O13" i="25" s="1"/>
  <c r="G13" i="46" s="1"/>
  <c r="N13" i="25"/>
  <c r="G8" i="22" s="1"/>
  <c r="J15" i="25"/>
  <c r="B14" i="46"/>
  <c r="K14" i="25"/>
  <c r="B14" i="23"/>
  <c r="H14" i="25"/>
  <c r="I14" i="25"/>
  <c r="E89" i="25"/>
  <c r="B82" i="25"/>
  <c r="F62" i="25"/>
  <c r="A13" i="46"/>
  <c r="D13" i="46"/>
  <c r="L13" i="25" l="1"/>
  <c r="E13" i="46" s="1"/>
  <c r="P6" i="47"/>
  <c r="X6" i="47"/>
  <c r="R11" i="47"/>
  <c r="Z11" i="47"/>
  <c r="E102" i="25"/>
  <c r="B95" i="25"/>
  <c r="D51" i="25"/>
  <c r="K11" i="47"/>
  <c r="D13" i="25"/>
  <c r="I6" i="47" s="1"/>
  <c r="E97" i="25"/>
  <c r="B90" i="25"/>
  <c r="B92" i="25"/>
  <c r="E99" i="25"/>
  <c r="E94" i="25"/>
  <c r="B87" i="25"/>
  <c r="D87" i="25" s="1"/>
  <c r="F17" i="47" s="1"/>
  <c r="D14" i="46"/>
  <c r="A14" i="46"/>
  <c r="E107" i="25"/>
  <c r="B100" i="25"/>
  <c r="J16" i="25"/>
  <c r="B15" i="23"/>
  <c r="I15" i="25"/>
  <c r="K15" i="25"/>
  <c r="B15" i="46"/>
  <c r="H15" i="25"/>
  <c r="C14" i="23"/>
  <c r="A14" i="23"/>
  <c r="O14" i="25" s="1"/>
  <c r="G14" i="46" s="1"/>
  <c r="N14" i="25"/>
  <c r="H8" i="22" s="1"/>
  <c r="F65" i="25"/>
  <c r="B89" i="25"/>
  <c r="E96" i="25"/>
  <c r="B84" i="25"/>
  <c r="E91" i="25"/>
  <c r="L14" i="25" l="1"/>
  <c r="E14" i="46" s="1"/>
  <c r="N17" i="47"/>
  <c r="V17" i="47"/>
  <c r="S11" i="47"/>
  <c r="AA11" i="47"/>
  <c r="Q6" i="47"/>
  <c r="Y6" i="47"/>
  <c r="C6" i="47"/>
  <c r="D88" i="25"/>
  <c r="G17" i="47" s="1"/>
  <c r="E109" i="25"/>
  <c r="B102" i="25"/>
  <c r="D52" i="25"/>
  <c r="E12" i="47"/>
  <c r="D14" i="25"/>
  <c r="J6" i="47" s="1"/>
  <c r="B99" i="25"/>
  <c r="E106" i="25"/>
  <c r="B94" i="25"/>
  <c r="E101" i="25"/>
  <c r="E104" i="25"/>
  <c r="B97" i="25"/>
  <c r="E114" i="25"/>
  <c r="B107" i="25"/>
  <c r="D89" i="25"/>
  <c r="H17" i="47" s="1"/>
  <c r="A15" i="23"/>
  <c r="O15" i="25" s="1"/>
  <c r="G15" i="46" s="1"/>
  <c r="C15" i="23"/>
  <c r="N15" i="25"/>
  <c r="I8" i="22" s="1"/>
  <c r="B91" i="25"/>
  <c r="E98" i="25"/>
  <c r="B96" i="25"/>
  <c r="E103" i="25"/>
  <c r="A15" i="46"/>
  <c r="D15" i="46"/>
  <c r="J17" i="25"/>
  <c r="B16" i="23"/>
  <c r="K16" i="25"/>
  <c r="B16" i="46"/>
  <c r="H16" i="25"/>
  <c r="I16" i="25"/>
  <c r="F68" i="25"/>
  <c r="L15" i="25" l="1"/>
  <c r="E15" i="46" s="1"/>
  <c r="O17" i="47"/>
  <c r="W17" i="47"/>
  <c r="M12" i="47"/>
  <c r="U12" i="47"/>
  <c r="P17" i="47"/>
  <c r="X17" i="47"/>
  <c r="R6" i="47"/>
  <c r="Z6" i="47"/>
  <c r="E116" i="25"/>
  <c r="B109" i="25"/>
  <c r="D53" i="25"/>
  <c r="F12" i="47"/>
  <c r="D15" i="25"/>
  <c r="K6" i="47" s="1"/>
  <c r="J8" i="22"/>
  <c r="B101" i="25"/>
  <c r="E108" i="25"/>
  <c r="B106" i="25"/>
  <c r="E113" i="25"/>
  <c r="B104" i="25"/>
  <c r="E111" i="25"/>
  <c r="A16" i="46"/>
  <c r="D16" i="46"/>
  <c r="B114" i="25"/>
  <c r="E121" i="25"/>
  <c r="B103" i="25"/>
  <c r="E110" i="25"/>
  <c r="D90" i="25"/>
  <c r="I17" i="47" s="1"/>
  <c r="C16" i="23"/>
  <c r="A16" i="23"/>
  <c r="O16" i="25" s="1"/>
  <c r="G16" i="46" s="1"/>
  <c r="N16" i="25"/>
  <c r="C11" i="22" s="1"/>
  <c r="F71" i="25"/>
  <c r="J18" i="25"/>
  <c r="B17" i="23"/>
  <c r="I17" i="25"/>
  <c r="B17" i="46"/>
  <c r="H17" i="25"/>
  <c r="K17" i="25"/>
  <c r="B98" i="25"/>
  <c r="E105" i="25"/>
  <c r="L16" i="25" l="1"/>
  <c r="E16" i="46" s="1"/>
  <c r="N12" i="47"/>
  <c r="V12" i="47"/>
  <c r="S6" i="47"/>
  <c r="AA6" i="47"/>
  <c r="Q17" i="47"/>
  <c r="Y17" i="47"/>
  <c r="C17" i="47"/>
  <c r="E123" i="25"/>
  <c r="B116" i="25"/>
  <c r="D54" i="25"/>
  <c r="H12" i="47" s="1"/>
  <c r="G12" i="47"/>
  <c r="D16" i="25"/>
  <c r="E7" i="47" s="1"/>
  <c r="E120" i="25"/>
  <c r="B113" i="25"/>
  <c r="E118" i="25"/>
  <c r="B111" i="25"/>
  <c r="E115" i="25"/>
  <c r="B108" i="25"/>
  <c r="B105" i="25"/>
  <c r="E112" i="25"/>
  <c r="D55" i="25"/>
  <c r="I12" i="47" s="1"/>
  <c r="D17" i="46"/>
  <c r="A17" i="46"/>
  <c r="E128" i="25"/>
  <c r="B121" i="25"/>
  <c r="C17" i="23"/>
  <c r="A17" i="23"/>
  <c r="O17" i="25" s="1"/>
  <c r="G17" i="46" s="1"/>
  <c r="N17" i="25"/>
  <c r="D11" i="22" s="1"/>
  <c r="B110" i="25"/>
  <c r="E117" i="25"/>
  <c r="J19" i="25"/>
  <c r="B18" i="23"/>
  <c r="I18" i="25"/>
  <c r="B18" i="46"/>
  <c r="H18" i="25"/>
  <c r="K18" i="25"/>
  <c r="F74" i="25"/>
  <c r="D91" i="25"/>
  <c r="J17" i="47" s="1"/>
  <c r="L17" i="25" l="1"/>
  <c r="E17" i="46" s="1"/>
  <c r="O12" i="47"/>
  <c r="W12" i="47"/>
  <c r="M7" i="47"/>
  <c r="U7" i="47"/>
  <c r="P12" i="47"/>
  <c r="X12" i="47"/>
  <c r="R17" i="47"/>
  <c r="Z17" i="47"/>
  <c r="Q12" i="47"/>
  <c r="Y12" i="47"/>
  <c r="C12" i="47"/>
  <c r="B123" i="25"/>
  <c r="E130" i="25"/>
  <c r="D17" i="25"/>
  <c r="F7" i="47" s="1"/>
  <c r="E125" i="25"/>
  <c r="B118" i="25"/>
  <c r="B115" i="25"/>
  <c r="E122" i="25"/>
  <c r="E127" i="25"/>
  <c r="B120" i="25"/>
  <c r="D18" i="46"/>
  <c r="A18" i="46"/>
  <c r="E135" i="25"/>
  <c r="B128" i="25"/>
  <c r="D128" i="25" s="1"/>
  <c r="E23" i="47" s="1"/>
  <c r="D56" i="25"/>
  <c r="J12" i="47" s="1"/>
  <c r="J41" i="22"/>
  <c r="B112" i="25"/>
  <c r="E119" i="25"/>
  <c r="C18" i="23"/>
  <c r="A18" i="23"/>
  <c r="O18" i="25" s="1"/>
  <c r="G18" i="46" s="1"/>
  <c r="N18" i="25"/>
  <c r="E11" i="22" s="1"/>
  <c r="D92" i="25"/>
  <c r="K17" i="47" s="1"/>
  <c r="F77" i="25"/>
  <c r="J20" i="25"/>
  <c r="B19" i="46"/>
  <c r="I19" i="25"/>
  <c r="K19" i="25"/>
  <c r="B19" i="23"/>
  <c r="H19" i="25"/>
  <c r="B117" i="25"/>
  <c r="E124" i="25"/>
  <c r="L18" i="25" l="1"/>
  <c r="E18" i="46" s="1"/>
  <c r="S17" i="47"/>
  <c r="AA17" i="47"/>
  <c r="R12" i="47"/>
  <c r="Z12" i="47"/>
  <c r="M23" i="47"/>
  <c r="U23" i="47"/>
  <c r="N7" i="47"/>
  <c r="V7" i="47"/>
  <c r="B130" i="25"/>
  <c r="E137" i="25"/>
  <c r="D18" i="25"/>
  <c r="G7" i="47" s="1"/>
  <c r="E129" i="25"/>
  <c r="B122" i="25"/>
  <c r="E134" i="25"/>
  <c r="B127" i="25"/>
  <c r="B125" i="25"/>
  <c r="E132" i="25"/>
  <c r="A19" i="46"/>
  <c r="D19" i="46"/>
  <c r="D93" i="25"/>
  <c r="E18" i="47" s="1"/>
  <c r="B119" i="25"/>
  <c r="E126" i="25"/>
  <c r="B135" i="25"/>
  <c r="E142" i="25"/>
  <c r="A19" i="23"/>
  <c r="O19" i="25" s="1"/>
  <c r="G19" i="46" s="1"/>
  <c r="C19" i="23"/>
  <c r="N19" i="25"/>
  <c r="F11" i="22" s="1"/>
  <c r="J21" i="25"/>
  <c r="B20" i="46"/>
  <c r="K20" i="25"/>
  <c r="B20" i="23"/>
  <c r="H20" i="25"/>
  <c r="I20" i="25"/>
  <c r="D57" i="25"/>
  <c r="K12" i="47" s="1"/>
  <c r="E131" i="25"/>
  <c r="B124" i="25"/>
  <c r="F80" i="25"/>
  <c r="J26" i="22"/>
  <c r="L19" i="25" l="1"/>
  <c r="E19" i="46" s="1"/>
  <c r="S12" i="47"/>
  <c r="AA12" i="47"/>
  <c r="M18" i="47"/>
  <c r="U18" i="47"/>
  <c r="O7" i="47"/>
  <c r="W7" i="47"/>
  <c r="B137" i="25"/>
  <c r="E144" i="25"/>
  <c r="D19" i="25"/>
  <c r="H7" i="47" s="1"/>
  <c r="B134" i="25"/>
  <c r="E141" i="25"/>
  <c r="E139" i="25"/>
  <c r="B132" i="25"/>
  <c r="E136" i="25"/>
  <c r="B129" i="25"/>
  <c r="D129" i="25" s="1"/>
  <c r="F23" i="47" s="1"/>
  <c r="B131" i="25"/>
  <c r="E138" i="25"/>
  <c r="F83" i="25"/>
  <c r="D58" i="25"/>
  <c r="E13" i="47" s="1"/>
  <c r="A20" i="23"/>
  <c r="O20" i="25" s="1"/>
  <c r="G20" i="46" s="1"/>
  <c r="C20" i="23"/>
  <c r="N20" i="25"/>
  <c r="G11" i="22" s="1"/>
  <c r="B142" i="25"/>
  <c r="E149" i="25"/>
  <c r="D94" i="25"/>
  <c r="F18" i="47" s="1"/>
  <c r="A20" i="46"/>
  <c r="D20" i="46"/>
  <c r="E133" i="25"/>
  <c r="B126" i="25"/>
  <c r="J22" i="25"/>
  <c r="B21" i="23"/>
  <c r="I21" i="25"/>
  <c r="K21" i="25"/>
  <c r="B21" i="46"/>
  <c r="H21" i="25"/>
  <c r="L20" i="25" l="1"/>
  <c r="E20" i="46" s="1"/>
  <c r="N18" i="47"/>
  <c r="V18" i="47"/>
  <c r="M13" i="47"/>
  <c r="U13" i="47"/>
  <c r="N23" i="47"/>
  <c r="V23" i="47"/>
  <c r="P7" i="47"/>
  <c r="X7" i="47"/>
  <c r="E151" i="25"/>
  <c r="B144" i="25"/>
  <c r="D20" i="25"/>
  <c r="I7" i="47" s="1"/>
  <c r="D130" i="25"/>
  <c r="G23" i="47" s="1"/>
  <c r="B139" i="25"/>
  <c r="E146" i="25"/>
  <c r="B141" i="25"/>
  <c r="E148" i="25"/>
  <c r="E143" i="25"/>
  <c r="B136" i="25"/>
  <c r="E156" i="25"/>
  <c r="B149" i="25"/>
  <c r="B138" i="25"/>
  <c r="E145" i="25"/>
  <c r="C21" i="23"/>
  <c r="A21" i="23"/>
  <c r="O21" i="25" s="1"/>
  <c r="G21" i="46" s="1"/>
  <c r="N21" i="25"/>
  <c r="H11" i="22" s="1"/>
  <c r="B133" i="25"/>
  <c r="E140" i="25"/>
  <c r="D59" i="25"/>
  <c r="F13" i="47" s="1"/>
  <c r="D21" i="46"/>
  <c r="A21" i="46"/>
  <c r="J23" i="25"/>
  <c r="B22" i="46"/>
  <c r="H22" i="25"/>
  <c r="B22" i="23"/>
  <c r="K22" i="25"/>
  <c r="I22" i="25"/>
  <c r="D95" i="25"/>
  <c r="G18" i="47" s="1"/>
  <c r="F86" i="25"/>
  <c r="L21" i="25" l="1"/>
  <c r="E21" i="46" s="1"/>
  <c r="O18" i="47"/>
  <c r="W18" i="47"/>
  <c r="N13" i="47"/>
  <c r="V13" i="47"/>
  <c r="O23" i="47"/>
  <c r="W23" i="47"/>
  <c r="Q7" i="47"/>
  <c r="Y7" i="47"/>
  <c r="C7" i="47"/>
  <c r="E158" i="25"/>
  <c r="B151" i="25"/>
  <c r="D131" i="25"/>
  <c r="H23" i="47" s="1"/>
  <c r="D21" i="25"/>
  <c r="J7" i="47" s="1"/>
  <c r="E155" i="25"/>
  <c r="B148" i="25"/>
  <c r="B146" i="25"/>
  <c r="E153" i="25"/>
  <c r="E150" i="25"/>
  <c r="B143" i="25"/>
  <c r="C22" i="23"/>
  <c r="A22" i="23"/>
  <c r="O22" i="25" s="1"/>
  <c r="G22" i="46" s="1"/>
  <c r="N22" i="25"/>
  <c r="I11" i="22" s="1"/>
  <c r="D60" i="25"/>
  <c r="G13" i="47" s="1"/>
  <c r="B145" i="25"/>
  <c r="E152" i="25"/>
  <c r="D96" i="25"/>
  <c r="H18" i="47" s="1"/>
  <c r="A22" i="46"/>
  <c r="D22" i="46"/>
  <c r="B140" i="25"/>
  <c r="E147" i="25"/>
  <c r="B156" i="25"/>
  <c r="E163" i="25"/>
  <c r="F89" i="25"/>
  <c r="J24" i="25"/>
  <c r="B23" i="46"/>
  <c r="I23" i="25"/>
  <c r="B23" i="23"/>
  <c r="H23" i="25"/>
  <c r="K23" i="25"/>
  <c r="D132" i="25"/>
  <c r="I23" i="47" s="1"/>
  <c r="L22" i="25" l="1"/>
  <c r="E22" i="46" s="1"/>
  <c r="P18" i="47"/>
  <c r="X18" i="47"/>
  <c r="R7" i="47"/>
  <c r="Z7" i="47"/>
  <c r="Q23" i="47"/>
  <c r="Y23" i="47"/>
  <c r="O13" i="47"/>
  <c r="W13" i="47"/>
  <c r="P23" i="47"/>
  <c r="X23" i="47"/>
  <c r="C23" i="47"/>
  <c r="E165" i="25"/>
  <c r="B158" i="25"/>
  <c r="J11" i="22"/>
  <c r="D22" i="25"/>
  <c r="K7" i="47" s="1"/>
  <c r="E160" i="25"/>
  <c r="B153" i="25"/>
  <c r="E157" i="25"/>
  <c r="B150" i="25"/>
  <c r="E162" i="25"/>
  <c r="B155" i="25"/>
  <c r="D97" i="25"/>
  <c r="I18" i="47" s="1"/>
  <c r="A23" i="46"/>
  <c r="D23" i="46"/>
  <c r="B147" i="25"/>
  <c r="E154" i="25"/>
  <c r="D133" i="25"/>
  <c r="J23" i="47" s="1"/>
  <c r="J25" i="25"/>
  <c r="B24" i="46"/>
  <c r="I24" i="25"/>
  <c r="B24" i="23"/>
  <c r="H24" i="25"/>
  <c r="K24" i="25"/>
  <c r="F92" i="25"/>
  <c r="E159" i="25"/>
  <c r="B152" i="25"/>
  <c r="A23" i="23"/>
  <c r="O23" i="25" s="1"/>
  <c r="G23" i="46" s="1"/>
  <c r="C23" i="23"/>
  <c r="N23" i="25"/>
  <c r="C14" i="22" s="1"/>
  <c r="B163" i="25"/>
  <c r="E170" i="25"/>
  <c r="D61" i="25"/>
  <c r="H13" i="47" s="1"/>
  <c r="L23" i="25" l="1"/>
  <c r="E23" i="46" s="1"/>
  <c r="P13" i="47"/>
  <c r="X13" i="47"/>
  <c r="R23" i="47"/>
  <c r="Z23" i="47"/>
  <c r="S7" i="47"/>
  <c r="AA7" i="47"/>
  <c r="Q18" i="47"/>
  <c r="Y18" i="47"/>
  <c r="C18" i="47"/>
  <c r="E172" i="25"/>
  <c r="B165" i="25"/>
  <c r="D23" i="25"/>
  <c r="E8" i="47" s="1"/>
  <c r="E164" i="25"/>
  <c r="B157" i="25"/>
  <c r="E169" i="25"/>
  <c r="B162" i="25"/>
  <c r="B160" i="25"/>
  <c r="E167" i="25"/>
  <c r="A24" i="23"/>
  <c r="O24" i="25" s="1"/>
  <c r="G24" i="46" s="1"/>
  <c r="C24" i="23"/>
  <c r="N24" i="25"/>
  <c r="D14" i="22" s="1"/>
  <c r="J59" i="22"/>
  <c r="D98" i="25"/>
  <c r="J18" i="47" s="1"/>
  <c r="D62" i="25"/>
  <c r="I13" i="47" s="1"/>
  <c r="D134" i="25"/>
  <c r="K23" i="47" s="1"/>
  <c r="B170" i="25"/>
  <c r="D170" i="25" s="1"/>
  <c r="E29" i="47" s="1"/>
  <c r="E177" i="25"/>
  <c r="B159" i="25"/>
  <c r="E166" i="25"/>
  <c r="F95" i="25"/>
  <c r="A24" i="46"/>
  <c r="D24" i="46"/>
  <c r="J26" i="25"/>
  <c r="B25" i="23"/>
  <c r="I25" i="25"/>
  <c r="B25" i="46"/>
  <c r="K25" i="25"/>
  <c r="H25" i="25"/>
  <c r="E161" i="25"/>
  <c r="B154" i="25"/>
  <c r="L24" i="25" l="1"/>
  <c r="E24" i="46" s="1"/>
  <c r="M29" i="47"/>
  <c r="U29" i="47"/>
  <c r="S23" i="47"/>
  <c r="AA23" i="47"/>
  <c r="Q13" i="47"/>
  <c r="Y13" i="47"/>
  <c r="R18" i="47"/>
  <c r="Z18" i="47"/>
  <c r="M8" i="47"/>
  <c r="U8" i="47"/>
  <c r="C13" i="47"/>
  <c r="E179" i="25"/>
  <c r="B172" i="25"/>
  <c r="D24" i="25"/>
  <c r="F8" i="47" s="1"/>
  <c r="E176" i="25"/>
  <c r="B169" i="25"/>
  <c r="B167" i="25"/>
  <c r="E174" i="25"/>
  <c r="B164" i="25"/>
  <c r="E171" i="25"/>
  <c r="A25" i="23"/>
  <c r="O25" i="25" s="1"/>
  <c r="G25" i="46" s="1"/>
  <c r="C25" i="23"/>
  <c r="N25" i="25"/>
  <c r="E14" i="22" s="1"/>
  <c r="F98" i="25"/>
  <c r="J27" i="25"/>
  <c r="B26" i="46"/>
  <c r="B26" i="23"/>
  <c r="I26" i="25"/>
  <c r="H26" i="25"/>
  <c r="K26" i="25"/>
  <c r="B166" i="25"/>
  <c r="E173" i="25"/>
  <c r="D135" i="25"/>
  <c r="E24" i="47" s="1"/>
  <c r="D63" i="25"/>
  <c r="J13" i="47" s="1"/>
  <c r="D25" i="46"/>
  <c r="A25" i="46"/>
  <c r="E184" i="25"/>
  <c r="B177" i="25"/>
  <c r="J44" i="22"/>
  <c r="B161" i="25"/>
  <c r="E168" i="25"/>
  <c r="D99" i="25"/>
  <c r="K18" i="47" s="1"/>
  <c r="L25" i="25" l="1"/>
  <c r="E25" i="46" s="1"/>
  <c r="S18" i="47"/>
  <c r="AA18" i="47"/>
  <c r="M24" i="47"/>
  <c r="U24" i="47"/>
  <c r="R13" i="47"/>
  <c r="Z13" i="47"/>
  <c r="N8" i="47"/>
  <c r="V8" i="47"/>
  <c r="B179" i="25"/>
  <c r="E186" i="25"/>
  <c r="D25" i="25"/>
  <c r="G8" i="47" s="1"/>
  <c r="E181" i="25"/>
  <c r="B174" i="25"/>
  <c r="B171" i="25"/>
  <c r="D171" i="25" s="1"/>
  <c r="F29" i="47" s="1"/>
  <c r="E178" i="25"/>
  <c r="E183" i="25"/>
  <c r="B176" i="25"/>
  <c r="J28" i="25"/>
  <c r="I27" i="25"/>
  <c r="K27" i="25"/>
  <c r="B27" i="23"/>
  <c r="H27" i="25"/>
  <c r="B27" i="46"/>
  <c r="D136" i="25"/>
  <c r="F24" i="47" s="1"/>
  <c r="F101" i="25"/>
  <c r="D100" i="25"/>
  <c r="E19" i="47" s="1"/>
  <c r="C26" i="23"/>
  <c r="A26" i="23"/>
  <c r="O26" i="25" s="1"/>
  <c r="G26" i="46" s="1"/>
  <c r="N26" i="25"/>
  <c r="F14" i="22" s="1"/>
  <c r="B168" i="25"/>
  <c r="E175" i="25"/>
  <c r="D64" i="25"/>
  <c r="K13" i="47" s="1"/>
  <c r="B184" i="25"/>
  <c r="E191" i="25"/>
  <c r="J29" i="22"/>
  <c r="B173" i="25"/>
  <c r="E180" i="25"/>
  <c r="A26" i="46"/>
  <c r="D26" i="46"/>
  <c r="L26" i="25" l="1"/>
  <c r="E26" i="46" s="1"/>
  <c r="N29" i="47"/>
  <c r="V29" i="47"/>
  <c r="N24" i="47"/>
  <c r="V24" i="47"/>
  <c r="S13" i="47"/>
  <c r="AA13" i="47"/>
  <c r="M19" i="47"/>
  <c r="U19" i="47"/>
  <c r="O8" i="47"/>
  <c r="W8" i="47"/>
  <c r="E193" i="25"/>
  <c r="B186" i="25"/>
  <c r="D26" i="25"/>
  <c r="H8" i="47" s="1"/>
  <c r="D172" i="25"/>
  <c r="G29" i="47" s="1"/>
  <c r="B183" i="25"/>
  <c r="E190" i="25"/>
  <c r="E188" i="25"/>
  <c r="B181" i="25"/>
  <c r="B178" i="25"/>
  <c r="E185" i="25"/>
  <c r="A27" i="46"/>
  <c r="D27" i="46"/>
  <c r="E187" i="25"/>
  <c r="B180" i="25"/>
  <c r="D65" i="25"/>
  <c r="E14" i="47" s="1"/>
  <c r="D137" i="25"/>
  <c r="G24" i="47" s="1"/>
  <c r="D173" i="25"/>
  <c r="H29" i="47" s="1"/>
  <c r="J29" i="25"/>
  <c r="H28" i="25"/>
  <c r="K28" i="25"/>
  <c r="B28" i="46"/>
  <c r="B28" i="23"/>
  <c r="I28" i="25"/>
  <c r="B191" i="25"/>
  <c r="E198" i="25"/>
  <c r="E182" i="25"/>
  <c r="B175" i="25"/>
  <c r="D101" i="25"/>
  <c r="F19" i="47" s="1"/>
  <c r="F104" i="25"/>
  <c r="C27" i="23"/>
  <c r="A27" i="23"/>
  <c r="O27" i="25" s="1"/>
  <c r="G27" i="46" s="1"/>
  <c r="N27" i="25"/>
  <c r="G14" i="22" s="1"/>
  <c r="L27" i="25" l="1"/>
  <c r="E27" i="46" s="1"/>
  <c r="P29" i="47"/>
  <c r="X29" i="47"/>
  <c r="O29" i="47"/>
  <c r="W29" i="47"/>
  <c r="N19" i="47"/>
  <c r="V19" i="47"/>
  <c r="O24" i="47"/>
  <c r="W24" i="47"/>
  <c r="P8" i="47"/>
  <c r="X8" i="47"/>
  <c r="M14" i="47"/>
  <c r="U14" i="47"/>
  <c r="B193" i="25"/>
  <c r="E200" i="25"/>
  <c r="D27" i="25"/>
  <c r="I8" i="47" s="1"/>
  <c r="B188" i="25"/>
  <c r="E195" i="25"/>
  <c r="E192" i="25"/>
  <c r="B185" i="25"/>
  <c r="E197" i="25"/>
  <c r="B190" i="25"/>
  <c r="D102" i="25"/>
  <c r="G19" i="47" s="1"/>
  <c r="E189" i="25"/>
  <c r="B182" i="25"/>
  <c r="A28" i="23"/>
  <c r="O28" i="25" s="1"/>
  <c r="G28" i="46" s="1"/>
  <c r="C28" i="23"/>
  <c r="N28" i="25"/>
  <c r="H14" i="22" s="1"/>
  <c r="J30" i="25"/>
  <c r="B29" i="23"/>
  <c r="H29" i="25"/>
  <c r="I29" i="25"/>
  <c r="K29" i="25"/>
  <c r="B29" i="46"/>
  <c r="D138" i="25"/>
  <c r="H24" i="47" s="1"/>
  <c r="D28" i="46"/>
  <c r="A28" i="46"/>
  <c r="B187" i="25"/>
  <c r="E194" i="25"/>
  <c r="F107" i="25"/>
  <c r="B198" i="25"/>
  <c r="E205" i="25"/>
  <c r="D174" i="25"/>
  <c r="I29" i="47" s="1"/>
  <c r="D66" i="25"/>
  <c r="F14" i="47" s="1"/>
  <c r="L28" i="25" l="1"/>
  <c r="E28" i="46" s="1"/>
  <c r="Q29" i="47"/>
  <c r="Y29" i="47"/>
  <c r="N14" i="47"/>
  <c r="V14" i="47"/>
  <c r="P24" i="47"/>
  <c r="X24" i="47"/>
  <c r="Q8" i="47"/>
  <c r="Y8" i="47"/>
  <c r="O19" i="47"/>
  <c r="W19" i="47"/>
  <c r="C29" i="47"/>
  <c r="C8" i="47"/>
  <c r="B200" i="25"/>
  <c r="E207" i="25"/>
  <c r="D28" i="25"/>
  <c r="J8" i="47" s="1"/>
  <c r="E199" i="25"/>
  <c r="B192" i="25"/>
  <c r="B195" i="25"/>
  <c r="E202" i="25"/>
  <c r="B197" i="25"/>
  <c r="E204" i="25"/>
  <c r="E196" i="25"/>
  <c r="B189" i="25"/>
  <c r="D103" i="25"/>
  <c r="H19" i="47" s="1"/>
  <c r="E201" i="25"/>
  <c r="B194" i="25"/>
  <c r="D175" i="25"/>
  <c r="J29" i="47" s="1"/>
  <c r="E212" i="25"/>
  <c r="B205" i="25"/>
  <c r="D139" i="25"/>
  <c r="I24" i="47" s="1"/>
  <c r="A29" i="46"/>
  <c r="D29" i="46"/>
  <c r="A29" i="23"/>
  <c r="O29" i="25" s="1"/>
  <c r="G29" i="46" s="1"/>
  <c r="C29" i="23"/>
  <c r="N29" i="25"/>
  <c r="I14" i="22" s="1"/>
  <c r="D67" i="25"/>
  <c r="G14" i="47" s="1"/>
  <c r="F110" i="25"/>
  <c r="J31" i="25"/>
  <c r="I30" i="25"/>
  <c r="K30" i="25"/>
  <c r="B30" i="46"/>
  <c r="B30" i="23"/>
  <c r="H30" i="25"/>
  <c r="L29" i="25" l="1"/>
  <c r="E29" i="46" s="1"/>
  <c r="R29" i="47"/>
  <c r="Z29" i="47"/>
  <c r="Q24" i="47"/>
  <c r="Y24" i="47"/>
  <c r="O14" i="47"/>
  <c r="W14" i="47"/>
  <c r="P19" i="47"/>
  <c r="X19" i="47"/>
  <c r="R8" i="47"/>
  <c r="Z8" i="47"/>
  <c r="C24" i="47"/>
  <c r="B207" i="25"/>
  <c r="E214" i="25"/>
  <c r="J14" i="22"/>
  <c r="D29" i="25"/>
  <c r="K8" i="47" s="1"/>
  <c r="E209" i="25"/>
  <c r="B202" i="25"/>
  <c r="E211" i="25"/>
  <c r="B204" i="25"/>
  <c r="E206" i="25"/>
  <c r="B199" i="25"/>
  <c r="D30" i="46"/>
  <c r="A30" i="46"/>
  <c r="B212" i="25"/>
  <c r="D212" i="25" s="1"/>
  <c r="E35" i="47" s="1"/>
  <c r="E219" i="25"/>
  <c r="E208" i="25"/>
  <c r="B201" i="25"/>
  <c r="D104" i="25"/>
  <c r="I19" i="47" s="1"/>
  <c r="D68" i="25"/>
  <c r="H14" i="47" s="1"/>
  <c r="J77" i="22"/>
  <c r="F113" i="25"/>
  <c r="D140" i="25"/>
  <c r="J24" i="47" s="1"/>
  <c r="D176" i="25"/>
  <c r="K29" i="47" s="1"/>
  <c r="E203" i="25"/>
  <c r="B196" i="25"/>
  <c r="A30" i="23"/>
  <c r="O30" i="25" s="1"/>
  <c r="G30" i="46" s="1"/>
  <c r="C30" i="23"/>
  <c r="N30" i="25"/>
  <c r="C17" i="22" s="1"/>
  <c r="J32" i="25"/>
  <c r="K31" i="25"/>
  <c r="H31" i="25"/>
  <c r="B31" i="46"/>
  <c r="B31" i="23"/>
  <c r="I31" i="25"/>
  <c r="L30" i="25" l="1"/>
  <c r="E30" i="46" s="1"/>
  <c r="S29" i="47"/>
  <c r="AA29" i="47"/>
  <c r="M35" i="47"/>
  <c r="U35" i="47"/>
  <c r="Q19" i="47"/>
  <c r="Y19" i="47"/>
  <c r="R24" i="47"/>
  <c r="Z24" i="47"/>
  <c r="P14" i="47"/>
  <c r="X14" i="47"/>
  <c r="S8" i="47"/>
  <c r="AA8" i="47"/>
  <c r="C19" i="47"/>
  <c r="B214" i="25"/>
  <c r="E221" i="25"/>
  <c r="D30" i="25"/>
  <c r="E9" i="47" s="1"/>
  <c r="E218" i="25"/>
  <c r="B211" i="25"/>
  <c r="E213" i="25"/>
  <c r="B206" i="25"/>
  <c r="B209" i="25"/>
  <c r="E216" i="25"/>
  <c r="B203" i="25"/>
  <c r="E210" i="25"/>
  <c r="J62" i="22"/>
  <c r="F116" i="25"/>
  <c r="C31" i="23"/>
  <c r="A31" i="23"/>
  <c r="O31" i="25" s="1"/>
  <c r="G31" i="46" s="1"/>
  <c r="N31" i="25"/>
  <c r="D17" i="22" s="1"/>
  <c r="J33" i="25"/>
  <c r="B32" i="46"/>
  <c r="K32" i="25"/>
  <c r="B32" i="23"/>
  <c r="H32" i="25"/>
  <c r="I32" i="25"/>
  <c r="D141" i="25"/>
  <c r="K24" i="47" s="1"/>
  <c r="E215" i="25"/>
  <c r="B208" i="25"/>
  <c r="D31" i="46"/>
  <c r="A31" i="46"/>
  <c r="D177" i="25"/>
  <c r="E30" i="47" s="1"/>
  <c r="D69" i="25"/>
  <c r="I14" i="47" s="1"/>
  <c r="D105" i="25"/>
  <c r="J19" i="47" s="1"/>
  <c r="B219" i="25"/>
  <c r="E226" i="25"/>
  <c r="L31" i="25" l="1"/>
  <c r="E31" i="46" s="1"/>
  <c r="M30" i="47"/>
  <c r="U30" i="47"/>
  <c r="S24" i="47"/>
  <c r="AA24" i="47"/>
  <c r="M9" i="47"/>
  <c r="U9" i="47"/>
  <c r="R19" i="47"/>
  <c r="Z19" i="47"/>
  <c r="Q14" i="47"/>
  <c r="Y14" i="47"/>
  <c r="C14" i="47"/>
  <c r="E228" i="25"/>
  <c r="B221" i="25"/>
  <c r="D31" i="25"/>
  <c r="F9" i="47" s="1"/>
  <c r="E220" i="25"/>
  <c r="B213" i="25"/>
  <c r="D213" i="25" s="1"/>
  <c r="F35" i="47" s="1"/>
  <c r="B216" i="25"/>
  <c r="E223" i="25"/>
  <c r="E225" i="25"/>
  <c r="B218" i="25"/>
  <c r="D106" i="25"/>
  <c r="K19" i="47" s="1"/>
  <c r="E222" i="25"/>
  <c r="B215" i="25"/>
  <c r="D70" i="25"/>
  <c r="J14" i="47" s="1"/>
  <c r="D142" i="25"/>
  <c r="E25" i="47" s="1"/>
  <c r="C32" i="23"/>
  <c r="A32" i="23"/>
  <c r="O32" i="25" s="1"/>
  <c r="G32" i="46" s="1"/>
  <c r="N32" i="25"/>
  <c r="E17" i="22" s="1"/>
  <c r="J47" i="22"/>
  <c r="B210" i="25"/>
  <c r="E217" i="25"/>
  <c r="D178" i="25"/>
  <c r="F30" i="47" s="1"/>
  <c r="A32" i="46"/>
  <c r="D32" i="46"/>
  <c r="D214" i="25"/>
  <c r="G35" i="47" s="1"/>
  <c r="F119" i="25"/>
  <c r="B226" i="25"/>
  <c r="E233" i="25"/>
  <c r="J34" i="25"/>
  <c r="B33" i="46"/>
  <c r="H33" i="25"/>
  <c r="I33" i="25"/>
  <c r="K33" i="25"/>
  <c r="B33" i="23"/>
  <c r="L32" i="25" l="1"/>
  <c r="E32" i="46" s="1"/>
  <c r="O35" i="47"/>
  <c r="W35" i="47"/>
  <c r="N30" i="47"/>
  <c r="V30" i="47"/>
  <c r="N35" i="47"/>
  <c r="V35" i="47"/>
  <c r="R14" i="47"/>
  <c r="Z14" i="47"/>
  <c r="M25" i="47"/>
  <c r="U25" i="47"/>
  <c r="S19" i="47"/>
  <c r="AA19" i="47"/>
  <c r="N9" i="47"/>
  <c r="V9" i="47"/>
  <c r="B228" i="25"/>
  <c r="E235" i="25"/>
  <c r="D32" i="25"/>
  <c r="E230" i="25"/>
  <c r="B223" i="25"/>
  <c r="E232" i="25"/>
  <c r="B225" i="25"/>
  <c r="B220" i="25"/>
  <c r="E227" i="25"/>
  <c r="D215" i="25"/>
  <c r="H35" i="47" s="1"/>
  <c r="D179" i="25"/>
  <c r="G30" i="47" s="1"/>
  <c r="E229" i="25"/>
  <c r="B222" i="25"/>
  <c r="E224" i="25"/>
  <c r="B217" i="25"/>
  <c r="D143" i="25"/>
  <c r="F25" i="47" s="1"/>
  <c r="A33" i="23"/>
  <c r="O33" i="25" s="1"/>
  <c r="G33" i="46" s="1"/>
  <c r="C33" i="23"/>
  <c r="N33" i="25"/>
  <c r="F23" i="22" s="1"/>
  <c r="D33" i="46"/>
  <c r="A33" i="46"/>
  <c r="F122" i="25"/>
  <c r="D71" i="25"/>
  <c r="K14" i="47" s="1"/>
  <c r="D107" i="25"/>
  <c r="E20" i="47" s="1"/>
  <c r="J35" i="25"/>
  <c r="H34" i="25"/>
  <c r="B34" i="23"/>
  <c r="B34" i="46"/>
  <c r="I34" i="25"/>
  <c r="K34" i="25"/>
  <c r="E240" i="25"/>
  <c r="B233" i="25"/>
  <c r="J32" i="22"/>
  <c r="L33" i="25" l="1"/>
  <c r="E33" i="46" s="1"/>
  <c r="O30" i="47"/>
  <c r="W30" i="47"/>
  <c r="P35" i="47"/>
  <c r="X35" i="47"/>
  <c r="S14" i="47"/>
  <c r="AA14" i="47"/>
  <c r="N25" i="47"/>
  <c r="V25" i="47"/>
  <c r="M20" i="47"/>
  <c r="U20" i="47"/>
  <c r="B235" i="25"/>
  <c r="E242" i="25"/>
  <c r="D33" i="25"/>
  <c r="G9" i="47"/>
  <c r="B232" i="25"/>
  <c r="E239" i="25"/>
  <c r="E234" i="25"/>
  <c r="B227" i="25"/>
  <c r="E237" i="25"/>
  <c r="B230" i="25"/>
  <c r="D72" i="25"/>
  <c r="E15" i="47" s="1"/>
  <c r="F125" i="25"/>
  <c r="D180" i="25"/>
  <c r="H30" i="47" s="1"/>
  <c r="J36" i="25"/>
  <c r="K35" i="25"/>
  <c r="I35" i="25"/>
  <c r="B35" i="46"/>
  <c r="B35" i="23"/>
  <c r="H35" i="25"/>
  <c r="A34" i="46"/>
  <c r="D34" i="46"/>
  <c r="B224" i="25"/>
  <c r="E231" i="25"/>
  <c r="D216" i="25"/>
  <c r="I35" i="47" s="1"/>
  <c r="Y35" i="47" s="1"/>
  <c r="B240" i="25"/>
  <c r="E247" i="25"/>
  <c r="C34" i="23"/>
  <c r="A34" i="23"/>
  <c r="O34" i="25" s="1"/>
  <c r="G34" i="46" s="1"/>
  <c r="N34" i="25"/>
  <c r="G23" i="22" s="1"/>
  <c r="D108" i="25"/>
  <c r="F20" i="47" s="1"/>
  <c r="D144" i="25"/>
  <c r="G25" i="47" s="1"/>
  <c r="E236" i="25"/>
  <c r="B229" i="25"/>
  <c r="L34" i="25" l="1"/>
  <c r="E34" i="46" s="1"/>
  <c r="P30" i="47"/>
  <c r="X30" i="47"/>
  <c r="O25" i="47"/>
  <c r="W25" i="47"/>
  <c r="N20" i="47"/>
  <c r="V20" i="47"/>
  <c r="M15" i="47"/>
  <c r="U15" i="47"/>
  <c r="O9" i="47"/>
  <c r="W9" i="47"/>
  <c r="C35" i="47"/>
  <c r="Q35" i="47"/>
  <c r="E249" i="25"/>
  <c r="B242" i="25"/>
  <c r="D34" i="25"/>
  <c r="D35" i="25" s="1"/>
  <c r="D36" i="25" s="1"/>
  <c r="D37" i="25" s="1"/>
  <c r="D38" i="25" s="1"/>
  <c r="D39" i="25" s="1"/>
  <c r="D40" i="25" s="1"/>
  <c r="D41" i="25" s="1"/>
  <c r="D42" i="25" s="1"/>
  <c r="D43" i="25" s="1"/>
  <c r="H9" i="47"/>
  <c r="E241" i="25"/>
  <c r="B234" i="25"/>
  <c r="E246" i="25"/>
  <c r="B239" i="25"/>
  <c r="E244" i="25"/>
  <c r="B237" i="25"/>
  <c r="D145" i="25"/>
  <c r="H25" i="47" s="1"/>
  <c r="A35" i="46"/>
  <c r="D35" i="46"/>
  <c r="D73" i="25"/>
  <c r="F15" i="47" s="1"/>
  <c r="D109" i="25"/>
  <c r="G20" i="47" s="1"/>
  <c r="B231" i="25"/>
  <c r="E238" i="25"/>
  <c r="D181" i="25"/>
  <c r="I30" i="47" s="1"/>
  <c r="E243" i="25"/>
  <c r="B236" i="25"/>
  <c r="E254" i="25"/>
  <c r="B247" i="25"/>
  <c r="F128" i="25"/>
  <c r="D217" i="25"/>
  <c r="J35" i="47" s="1"/>
  <c r="A35" i="23"/>
  <c r="O35" i="25" s="1"/>
  <c r="G35" i="46" s="1"/>
  <c r="C35" i="23"/>
  <c r="N35" i="25"/>
  <c r="H23" i="22" s="1"/>
  <c r="J37" i="25"/>
  <c r="B36" i="46"/>
  <c r="I36" i="25"/>
  <c r="H36" i="25"/>
  <c r="K36" i="25"/>
  <c r="B36" i="23"/>
  <c r="L35" i="25" l="1"/>
  <c r="E35" i="46" s="1"/>
  <c r="R35" i="47"/>
  <c r="Z35" i="47"/>
  <c r="Q30" i="47"/>
  <c r="Y30" i="47"/>
  <c r="P9" i="47"/>
  <c r="X9" i="47"/>
  <c r="O20" i="47"/>
  <c r="W20" i="47"/>
  <c r="N15" i="47"/>
  <c r="V15" i="47"/>
  <c r="P25" i="47"/>
  <c r="X25" i="47"/>
  <c r="C30" i="47"/>
  <c r="E256" i="25"/>
  <c r="B249" i="25"/>
  <c r="I9" i="47"/>
  <c r="J9" i="47"/>
  <c r="J17" i="22"/>
  <c r="E253" i="25"/>
  <c r="B246" i="25"/>
  <c r="E251" i="25"/>
  <c r="B244" i="25"/>
  <c r="E248" i="25"/>
  <c r="B241" i="25"/>
  <c r="D218" i="25"/>
  <c r="K35" i="47" s="1"/>
  <c r="B238" i="25"/>
  <c r="E245" i="25"/>
  <c r="F131" i="25"/>
  <c r="E261" i="25"/>
  <c r="B254" i="25"/>
  <c r="D254" i="25" s="1"/>
  <c r="E41" i="47" s="1"/>
  <c r="D74" i="25"/>
  <c r="G15" i="47" s="1"/>
  <c r="C36" i="23"/>
  <c r="A36" i="23"/>
  <c r="O36" i="25" s="1"/>
  <c r="G36" i="46" s="1"/>
  <c r="N36" i="25"/>
  <c r="I23" i="22" s="1"/>
  <c r="A36" i="46"/>
  <c r="D36" i="46"/>
  <c r="D182" i="25"/>
  <c r="J30" i="47" s="1"/>
  <c r="D146" i="25"/>
  <c r="I25" i="47" s="1"/>
  <c r="J38" i="25"/>
  <c r="B37" i="23"/>
  <c r="H37" i="25"/>
  <c r="B37" i="46"/>
  <c r="K37" i="25"/>
  <c r="I37" i="25"/>
  <c r="J95" i="22"/>
  <c r="B243" i="25"/>
  <c r="E250" i="25"/>
  <c r="D110" i="25"/>
  <c r="H20" i="47" s="1"/>
  <c r="L36" i="25" l="1"/>
  <c r="E36" i="46" s="1"/>
  <c r="R30" i="47"/>
  <c r="Z30" i="47"/>
  <c r="M41" i="47"/>
  <c r="U41" i="47"/>
  <c r="S35" i="47"/>
  <c r="AA35" i="47"/>
  <c r="Q25" i="47"/>
  <c r="Y25" i="47"/>
  <c r="P20" i="47"/>
  <c r="X20" i="47"/>
  <c r="O15" i="47"/>
  <c r="W15" i="47"/>
  <c r="Q9" i="47"/>
  <c r="Y9" i="47"/>
  <c r="R9" i="47"/>
  <c r="Z9" i="47"/>
  <c r="C25" i="47"/>
  <c r="C9" i="47"/>
  <c r="B256" i="25"/>
  <c r="E263" i="25"/>
  <c r="K9" i="47"/>
  <c r="E258" i="25"/>
  <c r="B251" i="25"/>
  <c r="B248" i="25"/>
  <c r="E255" i="25"/>
  <c r="E260" i="25"/>
  <c r="B253" i="25"/>
  <c r="C37" i="23"/>
  <c r="A37" i="23"/>
  <c r="O37" i="25" s="1"/>
  <c r="G37" i="46" s="1"/>
  <c r="N37" i="25"/>
  <c r="C26" i="22" s="1"/>
  <c r="D75" i="25"/>
  <c r="H15" i="47" s="1"/>
  <c r="D219" i="25"/>
  <c r="E36" i="47" s="1"/>
  <c r="J39" i="25"/>
  <c r="H38" i="25"/>
  <c r="B38" i="46"/>
  <c r="B38" i="23"/>
  <c r="I38" i="25"/>
  <c r="K38" i="25"/>
  <c r="J80" i="22"/>
  <c r="B245" i="25"/>
  <c r="E252" i="25"/>
  <c r="D111" i="25"/>
  <c r="I20" i="47" s="1"/>
  <c r="B250" i="25"/>
  <c r="E257" i="25"/>
  <c r="D37" i="46"/>
  <c r="A37" i="46"/>
  <c r="D183" i="25"/>
  <c r="K30" i="47" s="1"/>
  <c r="F134" i="25"/>
  <c r="D147" i="25"/>
  <c r="J25" i="47" s="1"/>
  <c r="B261" i="25"/>
  <c r="E268" i="25"/>
  <c r="L37" i="25" l="1"/>
  <c r="E37" i="46" s="1"/>
  <c r="S30" i="47"/>
  <c r="AA30" i="47"/>
  <c r="M36" i="47"/>
  <c r="U36" i="47"/>
  <c r="R25" i="47"/>
  <c r="Z25" i="47"/>
  <c r="Q20" i="47"/>
  <c r="Y20" i="47"/>
  <c r="P15" i="47"/>
  <c r="X15" i="47"/>
  <c r="S9" i="47"/>
  <c r="AA9" i="47"/>
  <c r="C20" i="47"/>
  <c r="E270" i="25"/>
  <c r="B263" i="25"/>
  <c r="E10" i="47"/>
  <c r="E267" i="25"/>
  <c r="B260" i="25"/>
  <c r="B255" i="25"/>
  <c r="D255" i="25" s="1"/>
  <c r="F41" i="47" s="1"/>
  <c r="E262" i="25"/>
  <c r="B258" i="25"/>
  <c r="E265" i="25"/>
  <c r="B268" i="25"/>
  <c r="E275" i="25"/>
  <c r="D148" i="25"/>
  <c r="K25" i="47" s="1"/>
  <c r="D184" i="25"/>
  <c r="E31" i="47" s="1"/>
  <c r="B257" i="25"/>
  <c r="E264" i="25"/>
  <c r="J40" i="25"/>
  <c r="B39" i="23"/>
  <c r="K39" i="25"/>
  <c r="I39" i="25"/>
  <c r="H39" i="25"/>
  <c r="B39" i="46"/>
  <c r="D256" i="25"/>
  <c r="G41" i="47" s="1"/>
  <c r="A38" i="23"/>
  <c r="O38" i="25" s="1"/>
  <c r="G38" i="46" s="1"/>
  <c r="C38" i="23"/>
  <c r="N38" i="25"/>
  <c r="D26" i="22" s="1"/>
  <c r="D38" i="46"/>
  <c r="A38" i="46"/>
  <c r="B252" i="25"/>
  <c r="E259" i="25"/>
  <c r="J65" i="22"/>
  <c r="F137" i="25"/>
  <c r="D112" i="25"/>
  <c r="J20" i="47" s="1"/>
  <c r="D220" i="25"/>
  <c r="F36" i="47" s="1"/>
  <c r="D76" i="25"/>
  <c r="I15" i="47" s="1"/>
  <c r="L38" i="25" l="1"/>
  <c r="E38" i="46" s="1"/>
  <c r="N36" i="47"/>
  <c r="V36" i="47"/>
  <c r="O41" i="47"/>
  <c r="W41" i="47"/>
  <c r="M31" i="47"/>
  <c r="U31" i="47"/>
  <c r="N41" i="47"/>
  <c r="V41" i="47"/>
  <c r="Q15" i="47"/>
  <c r="Y15" i="47"/>
  <c r="R20" i="47"/>
  <c r="Z20" i="47"/>
  <c r="S25" i="47"/>
  <c r="AA25" i="47"/>
  <c r="M10" i="47"/>
  <c r="U10" i="47"/>
  <c r="C15" i="47"/>
  <c r="B270" i="25"/>
  <c r="E277" i="25"/>
  <c r="F10" i="47"/>
  <c r="E269" i="25"/>
  <c r="B262" i="25"/>
  <c r="E272" i="25"/>
  <c r="B265" i="25"/>
  <c r="E274" i="25"/>
  <c r="B267" i="25"/>
  <c r="D221" i="25"/>
  <c r="G36" i="47" s="1"/>
  <c r="J50" i="22"/>
  <c r="F140" i="25"/>
  <c r="J41" i="25"/>
  <c r="B40" i="23"/>
  <c r="H40" i="25"/>
  <c r="K40" i="25"/>
  <c r="I40" i="25"/>
  <c r="B40" i="46"/>
  <c r="D185" i="25"/>
  <c r="F31" i="47" s="1"/>
  <c r="E282" i="25"/>
  <c r="B275" i="25"/>
  <c r="D77" i="25"/>
  <c r="J15" i="47" s="1"/>
  <c r="D113" i="25"/>
  <c r="K20" i="47" s="1"/>
  <c r="B259" i="25"/>
  <c r="E266" i="25"/>
  <c r="B264" i="25"/>
  <c r="E271" i="25"/>
  <c r="D257" i="25"/>
  <c r="H41" i="47" s="1"/>
  <c r="D39" i="46"/>
  <c r="A39" i="46"/>
  <c r="A39" i="23"/>
  <c r="O39" i="25" s="1"/>
  <c r="G39" i="46" s="1"/>
  <c r="C39" i="23"/>
  <c r="N39" i="25"/>
  <c r="E26" i="22" s="1"/>
  <c r="D149" i="25"/>
  <c r="E26" i="47" s="1"/>
  <c r="L39" i="25" l="1"/>
  <c r="E39" i="46" s="1"/>
  <c r="P41" i="47"/>
  <c r="X41" i="47"/>
  <c r="N31" i="47"/>
  <c r="V31" i="47"/>
  <c r="O36" i="47"/>
  <c r="W36" i="47"/>
  <c r="M26" i="47"/>
  <c r="U26" i="47"/>
  <c r="S20" i="47"/>
  <c r="AA20" i="47"/>
  <c r="R15" i="47"/>
  <c r="Z15" i="47"/>
  <c r="N10" i="47"/>
  <c r="V10" i="47"/>
  <c r="E284" i="25"/>
  <c r="B277" i="25"/>
  <c r="G10" i="47"/>
  <c r="B272" i="25"/>
  <c r="E279" i="25"/>
  <c r="E281" i="25"/>
  <c r="B274" i="25"/>
  <c r="E276" i="25"/>
  <c r="B269" i="25"/>
  <c r="B271" i="25"/>
  <c r="E278" i="25"/>
  <c r="J35" i="22"/>
  <c r="D78" i="25"/>
  <c r="K15" i="47" s="1"/>
  <c r="D186" i="25"/>
  <c r="G31" i="47" s="1"/>
  <c r="D258" i="25"/>
  <c r="I41" i="47" s="1"/>
  <c r="Y41" i="47" s="1"/>
  <c r="D114" i="25"/>
  <c r="E21" i="47" s="1"/>
  <c r="A40" i="46"/>
  <c r="D40" i="46"/>
  <c r="C40" i="23"/>
  <c r="A40" i="23"/>
  <c r="O40" i="25" s="1"/>
  <c r="G40" i="46" s="1"/>
  <c r="N40" i="25"/>
  <c r="F26" i="22" s="1"/>
  <c r="D150" i="25"/>
  <c r="F26" i="47" s="1"/>
  <c r="E273" i="25"/>
  <c r="B266" i="25"/>
  <c r="B282" i="25"/>
  <c r="E289" i="25"/>
  <c r="J42" i="25"/>
  <c r="I41" i="25"/>
  <c r="B41" i="46"/>
  <c r="K41" i="25"/>
  <c r="H41" i="25"/>
  <c r="B41" i="23"/>
  <c r="F143" i="25"/>
  <c r="D222" i="25"/>
  <c r="H36" i="47" s="1"/>
  <c r="L40" i="25" l="1"/>
  <c r="E40" i="46" s="1"/>
  <c r="P36" i="47"/>
  <c r="X36" i="47"/>
  <c r="O31" i="47"/>
  <c r="W31" i="47"/>
  <c r="N26" i="47"/>
  <c r="V26" i="47"/>
  <c r="M21" i="47"/>
  <c r="U21" i="47"/>
  <c r="S15" i="47"/>
  <c r="AA15" i="47"/>
  <c r="O10" i="47"/>
  <c r="W10" i="47"/>
  <c r="C41" i="47"/>
  <c r="Q41" i="47"/>
  <c r="E291" i="25"/>
  <c r="B284" i="25"/>
  <c r="H10" i="47"/>
  <c r="B281" i="25"/>
  <c r="E288" i="25"/>
  <c r="B279" i="25"/>
  <c r="E286" i="25"/>
  <c r="E283" i="25"/>
  <c r="B276" i="25"/>
  <c r="F146" i="25"/>
  <c r="E296" i="25"/>
  <c r="B289" i="25"/>
  <c r="D115" i="25"/>
  <c r="F21" i="47" s="1"/>
  <c r="A41" i="46"/>
  <c r="D41" i="46"/>
  <c r="D187" i="25"/>
  <c r="H31" i="47" s="1"/>
  <c r="D223" i="25"/>
  <c r="I36" i="47" s="1"/>
  <c r="Y36" i="47" s="1"/>
  <c r="A41" i="23"/>
  <c r="O41" i="25" s="1"/>
  <c r="G41" i="46" s="1"/>
  <c r="C41" i="23"/>
  <c r="N41" i="25"/>
  <c r="G26" i="22" s="1"/>
  <c r="D151" i="25"/>
  <c r="G26" i="47" s="1"/>
  <c r="D259" i="25"/>
  <c r="J41" i="47" s="1"/>
  <c r="B278" i="25"/>
  <c r="E285" i="25"/>
  <c r="J43" i="25"/>
  <c r="B42" i="23"/>
  <c r="I42" i="25"/>
  <c r="K42" i="25"/>
  <c r="B42" i="46"/>
  <c r="H42" i="25"/>
  <c r="B273" i="25"/>
  <c r="E280" i="25"/>
  <c r="D79" i="25"/>
  <c r="E16" i="47" s="1"/>
  <c r="L41" i="25" l="1"/>
  <c r="E41" i="46" s="1"/>
  <c r="R41" i="47"/>
  <c r="Z41" i="47"/>
  <c r="P31" i="47"/>
  <c r="X31" i="47"/>
  <c r="M16" i="47"/>
  <c r="U16" i="47"/>
  <c r="O26" i="47"/>
  <c r="W26" i="47"/>
  <c r="P10" i="47"/>
  <c r="X10" i="47"/>
  <c r="N21" i="47"/>
  <c r="V21" i="47"/>
  <c r="C36" i="47"/>
  <c r="Q36" i="47"/>
  <c r="E298" i="25"/>
  <c r="B291" i="25"/>
  <c r="I10" i="47"/>
  <c r="B288" i="25"/>
  <c r="E295" i="25"/>
  <c r="E290" i="25"/>
  <c r="B283" i="25"/>
  <c r="E293" i="25"/>
  <c r="B286" i="25"/>
  <c r="E287" i="25"/>
  <c r="B280" i="25"/>
  <c r="D224" i="25"/>
  <c r="J36" i="47" s="1"/>
  <c r="D188" i="25"/>
  <c r="I31" i="47" s="1"/>
  <c r="C42" i="23"/>
  <c r="A42" i="23"/>
  <c r="O42" i="25" s="1"/>
  <c r="G42" i="46" s="1"/>
  <c r="N42" i="25"/>
  <c r="H26" i="22" s="1"/>
  <c r="D80" i="25"/>
  <c r="F16" i="47" s="1"/>
  <c r="D42" i="46"/>
  <c r="A42" i="46"/>
  <c r="J44" i="25"/>
  <c r="B43" i="46"/>
  <c r="H43" i="25"/>
  <c r="I43" i="25"/>
  <c r="B43" i="23"/>
  <c r="K43" i="25"/>
  <c r="J113" i="22"/>
  <c r="D116" i="25"/>
  <c r="G21" i="47" s="1"/>
  <c r="B296" i="25"/>
  <c r="D296" i="25" s="1"/>
  <c r="E47" i="47" s="1"/>
  <c r="E303" i="25"/>
  <c r="F149" i="25"/>
  <c r="E292" i="25"/>
  <c r="B285" i="25"/>
  <c r="D260" i="25"/>
  <c r="K41" i="47" s="1"/>
  <c r="D152" i="25"/>
  <c r="H26" i="47" s="1"/>
  <c r="L42" i="25" l="1"/>
  <c r="E42" i="46" s="1"/>
  <c r="S41" i="47"/>
  <c r="AA41" i="47"/>
  <c r="M47" i="47"/>
  <c r="U47" i="47"/>
  <c r="Q31" i="47"/>
  <c r="Y31" i="47"/>
  <c r="R36" i="47"/>
  <c r="Z36" i="47"/>
  <c r="P26" i="47"/>
  <c r="X26" i="47"/>
  <c r="N16" i="47"/>
  <c r="V16" i="47"/>
  <c r="Q10" i="47"/>
  <c r="Y10" i="47"/>
  <c r="O21" i="47"/>
  <c r="W21" i="47"/>
  <c r="C31" i="47"/>
  <c r="C10" i="47"/>
  <c r="E305" i="25"/>
  <c r="B298" i="25"/>
  <c r="J10" i="47"/>
  <c r="J20" i="22"/>
  <c r="B290" i="25"/>
  <c r="E297" i="25"/>
  <c r="E302" i="25"/>
  <c r="B295" i="25"/>
  <c r="E300" i="25"/>
  <c r="B293" i="25"/>
  <c r="C43" i="23"/>
  <c r="A43" i="23"/>
  <c r="O43" i="25" s="1"/>
  <c r="G43" i="46" s="1"/>
  <c r="N43" i="25"/>
  <c r="I26" i="22" s="1"/>
  <c r="J45" i="25"/>
  <c r="B44" i="23"/>
  <c r="H44" i="25"/>
  <c r="I44" i="25"/>
  <c r="K44" i="25"/>
  <c r="B44" i="46"/>
  <c r="D81" i="25"/>
  <c r="G16" i="47" s="1"/>
  <c r="J98" i="22"/>
  <c r="E294" i="25"/>
  <c r="B287" i="25"/>
  <c r="E310" i="25"/>
  <c r="B303" i="25"/>
  <c r="D153" i="25"/>
  <c r="I26" i="47" s="1"/>
  <c r="B292" i="25"/>
  <c r="E299" i="25"/>
  <c r="D225" i="25"/>
  <c r="K36" i="47" s="1"/>
  <c r="D261" i="25"/>
  <c r="E42" i="47" s="1"/>
  <c r="F152" i="25"/>
  <c r="D117" i="25"/>
  <c r="H21" i="47" s="1"/>
  <c r="D43" i="46"/>
  <c r="A43" i="46"/>
  <c r="D189" i="25"/>
  <c r="J31" i="47" s="1"/>
  <c r="L43" i="25" l="1"/>
  <c r="E43" i="46" s="1"/>
  <c r="R31" i="47"/>
  <c r="Z31" i="47"/>
  <c r="M42" i="47"/>
  <c r="U42" i="47"/>
  <c r="S36" i="47"/>
  <c r="AA36" i="47"/>
  <c r="P21" i="47"/>
  <c r="X21" i="47"/>
  <c r="Q26" i="47"/>
  <c r="Y26" i="47"/>
  <c r="O16" i="47"/>
  <c r="W16" i="47"/>
  <c r="R10" i="47"/>
  <c r="Z10" i="47"/>
  <c r="C26" i="47"/>
  <c r="B305" i="25"/>
  <c r="E312" i="25"/>
  <c r="K10" i="47"/>
  <c r="B302" i="25"/>
  <c r="E309" i="25"/>
  <c r="B297" i="25"/>
  <c r="D297" i="25" s="1"/>
  <c r="F47" i="47" s="1"/>
  <c r="E304" i="25"/>
  <c r="E307" i="25"/>
  <c r="B300" i="25"/>
  <c r="J46" i="25"/>
  <c r="B45" i="23"/>
  <c r="I45" i="25"/>
  <c r="K45" i="25"/>
  <c r="B45" i="46"/>
  <c r="H45" i="25"/>
  <c r="D154" i="25"/>
  <c r="J26" i="47" s="1"/>
  <c r="B299" i="25"/>
  <c r="E306" i="25"/>
  <c r="J83" i="22"/>
  <c r="D262" i="25"/>
  <c r="F42" i="47" s="1"/>
  <c r="B294" i="25"/>
  <c r="E301" i="25"/>
  <c r="D82" i="25"/>
  <c r="H16" i="47" s="1"/>
  <c r="D298" i="25"/>
  <c r="G47" i="47" s="1"/>
  <c r="B310" i="25"/>
  <c r="E317" i="25"/>
  <c r="D190" i="25"/>
  <c r="K31" i="47" s="1"/>
  <c r="D118" i="25"/>
  <c r="I21" i="47" s="1"/>
  <c r="F155" i="25"/>
  <c r="D226" i="25"/>
  <c r="E37" i="47" s="1"/>
  <c r="D44" i="46"/>
  <c r="A44" i="46"/>
  <c r="A44" i="23"/>
  <c r="O44" i="25" s="1"/>
  <c r="G44" i="46" s="1"/>
  <c r="C44" i="23"/>
  <c r="N44" i="25"/>
  <c r="C29" i="22" s="1"/>
  <c r="L44" i="25" l="1"/>
  <c r="E44" i="46" s="1"/>
  <c r="S31" i="47"/>
  <c r="AA31" i="47"/>
  <c r="O47" i="47"/>
  <c r="W47" i="47"/>
  <c r="N47" i="47"/>
  <c r="V47" i="47"/>
  <c r="M37" i="47"/>
  <c r="U37" i="47"/>
  <c r="N42" i="47"/>
  <c r="V42" i="47"/>
  <c r="R26" i="47"/>
  <c r="Z26" i="47"/>
  <c r="Q21" i="47"/>
  <c r="Y21" i="47"/>
  <c r="S10" i="47"/>
  <c r="AA10" i="47"/>
  <c r="P16" i="47"/>
  <c r="X16" i="47"/>
  <c r="C21" i="47"/>
  <c r="B312" i="25"/>
  <c r="E319" i="25"/>
  <c r="E311" i="25"/>
  <c r="B304" i="25"/>
  <c r="B309" i="25"/>
  <c r="E316" i="25"/>
  <c r="E314" i="25"/>
  <c r="B307" i="25"/>
  <c r="D227" i="25"/>
  <c r="F37" i="47" s="1"/>
  <c r="F158" i="25"/>
  <c r="D119" i="25"/>
  <c r="J21" i="47" s="1"/>
  <c r="D83" i="25"/>
  <c r="I16" i="47" s="1"/>
  <c r="J68" i="22"/>
  <c r="D191" i="25"/>
  <c r="E32" i="47" s="1"/>
  <c r="D299" i="25"/>
  <c r="H47" i="47" s="1"/>
  <c r="E308" i="25"/>
  <c r="B301" i="25"/>
  <c r="D155" i="25"/>
  <c r="K26" i="47" s="1"/>
  <c r="A45" i="23"/>
  <c r="O45" i="25" s="1"/>
  <c r="G45" i="46" s="1"/>
  <c r="C45" i="23"/>
  <c r="N45" i="25"/>
  <c r="D29" i="22" s="1"/>
  <c r="E324" i="25"/>
  <c r="B317" i="25"/>
  <c r="D263" i="25"/>
  <c r="G42" i="47" s="1"/>
  <c r="E313" i="25"/>
  <c r="B306" i="25"/>
  <c r="D45" i="46"/>
  <c r="A45" i="46"/>
  <c r="J47" i="25"/>
  <c r="B46" i="46"/>
  <c r="H46" i="25"/>
  <c r="B46" i="23"/>
  <c r="K46" i="25"/>
  <c r="I46" i="25"/>
  <c r="L45" i="25" l="1"/>
  <c r="E45" i="46" s="1"/>
  <c r="O42" i="47"/>
  <c r="W42" i="47"/>
  <c r="P47" i="47"/>
  <c r="X47" i="47"/>
  <c r="M32" i="47"/>
  <c r="U32" i="47"/>
  <c r="N37" i="47"/>
  <c r="V37" i="47"/>
  <c r="Q16" i="47"/>
  <c r="Y16" i="47"/>
  <c r="R21" i="47"/>
  <c r="Z21" i="47"/>
  <c r="S26" i="47"/>
  <c r="AA26" i="47"/>
  <c r="C16" i="47"/>
  <c r="B319" i="25"/>
  <c r="E326" i="25"/>
  <c r="B316" i="25"/>
  <c r="E323" i="25"/>
  <c r="E321" i="25"/>
  <c r="B314" i="25"/>
  <c r="B311" i="25"/>
  <c r="E318" i="25"/>
  <c r="D46" i="46"/>
  <c r="A46" i="46"/>
  <c r="D300" i="25"/>
  <c r="I47" i="47" s="1"/>
  <c r="Y47" i="47" s="1"/>
  <c r="F161" i="25"/>
  <c r="J48" i="25"/>
  <c r="B47" i="23"/>
  <c r="H47" i="25"/>
  <c r="I47" i="25"/>
  <c r="K47" i="25"/>
  <c r="B47" i="46"/>
  <c r="E320" i="25"/>
  <c r="B313" i="25"/>
  <c r="J53" i="22"/>
  <c r="C46" i="23"/>
  <c r="A46" i="23"/>
  <c r="O46" i="25" s="1"/>
  <c r="G46" i="46" s="1"/>
  <c r="N46" i="25"/>
  <c r="E29" i="22" s="1"/>
  <c r="B308" i="25"/>
  <c r="E315" i="25"/>
  <c r="D192" i="25"/>
  <c r="F32" i="47" s="1"/>
  <c r="D120" i="25"/>
  <c r="K21" i="47" s="1"/>
  <c r="D264" i="25"/>
  <c r="H42" i="47" s="1"/>
  <c r="B324" i="25"/>
  <c r="E331" i="25"/>
  <c r="D156" i="25"/>
  <c r="E27" i="47" s="1"/>
  <c r="D84" i="25"/>
  <c r="J16" i="47" s="1"/>
  <c r="D228" i="25"/>
  <c r="G37" i="47" s="1"/>
  <c r="L46" i="25" l="1"/>
  <c r="E46" i="46" s="1"/>
  <c r="P42" i="47"/>
  <c r="X42" i="47"/>
  <c r="N32" i="47"/>
  <c r="V32" i="47"/>
  <c r="O37" i="47"/>
  <c r="W37" i="47"/>
  <c r="S21" i="47"/>
  <c r="AA21" i="47"/>
  <c r="R16" i="47"/>
  <c r="Z16" i="47"/>
  <c r="M27" i="47"/>
  <c r="U27" i="47"/>
  <c r="C47" i="47"/>
  <c r="Q47" i="47"/>
  <c r="B326" i="25"/>
  <c r="E333" i="25"/>
  <c r="B321" i="25"/>
  <c r="E328" i="25"/>
  <c r="E325" i="25"/>
  <c r="B318" i="25"/>
  <c r="E330" i="25"/>
  <c r="B323" i="25"/>
  <c r="D265" i="25"/>
  <c r="I42" i="47" s="1"/>
  <c r="Y42" i="47" s="1"/>
  <c r="J38" i="22"/>
  <c r="E338" i="25"/>
  <c r="B331" i="25"/>
  <c r="D121" i="25"/>
  <c r="E22" i="47" s="1"/>
  <c r="E322" i="25"/>
  <c r="B315" i="25"/>
  <c r="J49" i="25"/>
  <c r="B48" i="46"/>
  <c r="K48" i="25"/>
  <c r="I48" i="25"/>
  <c r="B48" i="23"/>
  <c r="H48" i="25"/>
  <c r="F164" i="25"/>
  <c r="D85" i="25"/>
  <c r="K16" i="47" s="1"/>
  <c r="D157" i="25"/>
  <c r="F27" i="47" s="1"/>
  <c r="D229" i="25"/>
  <c r="H37" i="47" s="1"/>
  <c r="D301" i="25"/>
  <c r="J47" i="47" s="1"/>
  <c r="D193" i="25"/>
  <c r="G32" i="47" s="1"/>
  <c r="B320" i="25"/>
  <c r="E327" i="25"/>
  <c r="D47" i="46"/>
  <c r="A47" i="46"/>
  <c r="C47" i="23"/>
  <c r="A47" i="23"/>
  <c r="O47" i="25" s="1"/>
  <c r="G47" i="46" s="1"/>
  <c r="N47" i="25"/>
  <c r="F29" i="22" s="1"/>
  <c r="L47" i="25" l="1"/>
  <c r="E47" i="46" s="1"/>
  <c r="O32" i="47"/>
  <c r="W32" i="47"/>
  <c r="R47" i="47"/>
  <c r="Z47" i="47"/>
  <c r="P37" i="47"/>
  <c r="X37" i="47"/>
  <c r="N27" i="47"/>
  <c r="V27" i="47"/>
  <c r="S16" i="47"/>
  <c r="AA16" i="47"/>
  <c r="M22" i="47"/>
  <c r="U22" i="47"/>
  <c r="C42" i="47"/>
  <c r="Q42" i="47"/>
  <c r="E340" i="25"/>
  <c r="B333" i="25"/>
  <c r="E332" i="25"/>
  <c r="B325" i="25"/>
  <c r="B328" i="25"/>
  <c r="E335" i="25"/>
  <c r="E337" i="25"/>
  <c r="B330" i="25"/>
  <c r="E334" i="25"/>
  <c r="B327" i="25"/>
  <c r="D302" i="25"/>
  <c r="K47" i="47" s="1"/>
  <c r="A48" i="23"/>
  <c r="O48" i="25" s="1"/>
  <c r="G48" i="46" s="1"/>
  <c r="C48" i="23"/>
  <c r="N48" i="25"/>
  <c r="G29" i="22" s="1"/>
  <c r="J50" i="25"/>
  <c r="B49" i="23"/>
  <c r="K49" i="25"/>
  <c r="B49" i="46"/>
  <c r="I49" i="25"/>
  <c r="H49" i="25"/>
  <c r="E329" i="25"/>
  <c r="B322" i="25"/>
  <c r="E345" i="25"/>
  <c r="B338" i="25"/>
  <c r="D338" i="25" s="1"/>
  <c r="E53" i="47" s="1"/>
  <c r="D194" i="25"/>
  <c r="H32" i="47" s="1"/>
  <c r="D230" i="25"/>
  <c r="I37" i="47" s="1"/>
  <c r="Y37" i="47" s="1"/>
  <c r="D266" i="25"/>
  <c r="J42" i="47" s="1"/>
  <c r="D158" i="25"/>
  <c r="G27" i="47" s="1"/>
  <c r="F167" i="25"/>
  <c r="D122" i="25"/>
  <c r="F22" i="47" s="1"/>
  <c r="J131" i="22"/>
  <c r="D48" i="46"/>
  <c r="A48" i="46"/>
  <c r="L48" i="25" l="1"/>
  <c r="E48" i="46" s="1"/>
  <c r="P32" i="47"/>
  <c r="X32" i="47"/>
  <c r="R42" i="47"/>
  <c r="Z42" i="47"/>
  <c r="M53" i="47"/>
  <c r="U53" i="47"/>
  <c r="S47" i="47"/>
  <c r="AA47" i="47"/>
  <c r="O27" i="47"/>
  <c r="W27" i="47"/>
  <c r="N22" i="47"/>
  <c r="V22" i="47"/>
  <c r="C37" i="47"/>
  <c r="Q37" i="47"/>
  <c r="E347" i="25"/>
  <c r="B340" i="25"/>
  <c r="B335" i="25"/>
  <c r="E342" i="25"/>
  <c r="B337" i="25"/>
  <c r="E344" i="25"/>
  <c r="E339" i="25"/>
  <c r="B332" i="25"/>
  <c r="D123" i="25"/>
  <c r="G22" i="47" s="1"/>
  <c r="D159" i="25"/>
  <c r="H27" i="47" s="1"/>
  <c r="B345" i="25"/>
  <c r="E352" i="25"/>
  <c r="A49" i="46"/>
  <c r="D49" i="46"/>
  <c r="D303" i="25"/>
  <c r="E48" i="47" s="1"/>
  <c r="D195" i="25"/>
  <c r="I32" i="47" s="1"/>
  <c r="Y32" i="47" s="1"/>
  <c r="F170" i="25"/>
  <c r="J116" i="22"/>
  <c r="E336" i="25"/>
  <c r="B329" i="25"/>
  <c r="A49" i="23"/>
  <c r="O49" i="25" s="1"/>
  <c r="G49" i="46" s="1"/>
  <c r="C49" i="23"/>
  <c r="N49" i="25"/>
  <c r="H29" i="22" s="1"/>
  <c r="D267" i="25"/>
  <c r="K42" i="47" s="1"/>
  <c r="D231" i="25"/>
  <c r="J37" i="47" s="1"/>
  <c r="J51" i="25"/>
  <c r="B50" i="23"/>
  <c r="K50" i="25"/>
  <c r="H50" i="25"/>
  <c r="I50" i="25"/>
  <c r="B50" i="46"/>
  <c r="B334" i="25"/>
  <c r="E341" i="25"/>
  <c r="L49" i="25" l="1"/>
  <c r="E49" i="46" s="1"/>
  <c r="R37" i="47"/>
  <c r="Z37" i="47"/>
  <c r="S42" i="47"/>
  <c r="AA42" i="47"/>
  <c r="M48" i="47"/>
  <c r="U48" i="47"/>
  <c r="P27" i="47"/>
  <c r="X27" i="47"/>
  <c r="O22" i="47"/>
  <c r="W22" i="47"/>
  <c r="C32" i="47"/>
  <c r="Q32" i="47"/>
  <c r="E354" i="25"/>
  <c r="B347" i="25"/>
  <c r="E351" i="25"/>
  <c r="B344" i="25"/>
  <c r="E349" i="25"/>
  <c r="B342" i="25"/>
  <c r="E346" i="25"/>
  <c r="B339" i="25"/>
  <c r="D339" i="25" s="1"/>
  <c r="F53" i="47" s="1"/>
  <c r="B341" i="25"/>
  <c r="E348" i="25"/>
  <c r="J52" i="25"/>
  <c r="B51" i="23"/>
  <c r="H51" i="25"/>
  <c r="B51" i="46"/>
  <c r="I51" i="25"/>
  <c r="K51" i="25"/>
  <c r="D232" i="25"/>
  <c r="K37" i="47" s="1"/>
  <c r="D196" i="25"/>
  <c r="J32" i="47" s="1"/>
  <c r="B352" i="25"/>
  <c r="E359" i="25"/>
  <c r="D160" i="25"/>
  <c r="I27" i="47" s="1"/>
  <c r="B336" i="25"/>
  <c r="E343" i="25"/>
  <c r="D268" i="25"/>
  <c r="E43" i="47" s="1"/>
  <c r="F173" i="25"/>
  <c r="D124" i="25"/>
  <c r="H22" i="47" s="1"/>
  <c r="A50" i="46"/>
  <c r="D50" i="46"/>
  <c r="C50" i="23"/>
  <c r="A50" i="23"/>
  <c r="O50" i="25" s="1"/>
  <c r="G50" i="46" s="1"/>
  <c r="N50" i="25"/>
  <c r="I29" i="22" s="1"/>
  <c r="J101" i="22"/>
  <c r="D304" i="25"/>
  <c r="F48" i="47" s="1"/>
  <c r="L50" i="25" l="1"/>
  <c r="E50" i="46" s="1"/>
  <c r="M43" i="47"/>
  <c r="U43" i="47"/>
  <c r="R32" i="47"/>
  <c r="Z32" i="47"/>
  <c r="S37" i="47"/>
  <c r="AA37" i="47"/>
  <c r="N48" i="47"/>
  <c r="V48" i="47"/>
  <c r="N53" i="47"/>
  <c r="V53" i="47"/>
  <c r="Q27" i="47"/>
  <c r="Y27" i="47"/>
  <c r="P22" i="47"/>
  <c r="X22" i="47"/>
  <c r="C27" i="47"/>
  <c r="E361" i="25"/>
  <c r="B354" i="25"/>
  <c r="D340" i="25"/>
  <c r="G53" i="47" s="1"/>
  <c r="E356" i="25"/>
  <c r="B349" i="25"/>
  <c r="B346" i="25"/>
  <c r="E353" i="25"/>
  <c r="B351" i="25"/>
  <c r="E358" i="25"/>
  <c r="D305" i="25"/>
  <c r="G48" i="47" s="1"/>
  <c r="D341" i="25"/>
  <c r="H53" i="47" s="1"/>
  <c r="D197" i="25"/>
  <c r="K32" i="47" s="1"/>
  <c r="C51" i="23"/>
  <c r="A51" i="23"/>
  <c r="O51" i="25" s="1"/>
  <c r="G51" i="46" s="1"/>
  <c r="N51" i="25"/>
  <c r="C32" i="22" s="1"/>
  <c r="B343" i="25"/>
  <c r="E350" i="25"/>
  <c r="J53" i="25"/>
  <c r="H52" i="25"/>
  <c r="B52" i="46"/>
  <c r="I52" i="25"/>
  <c r="K52" i="25"/>
  <c r="B52" i="23"/>
  <c r="D269" i="25"/>
  <c r="F43" i="47" s="1"/>
  <c r="D161" i="25"/>
  <c r="J27" i="47" s="1"/>
  <c r="D51" i="46"/>
  <c r="A51" i="46"/>
  <c r="B348" i="25"/>
  <c r="E355" i="25"/>
  <c r="D125" i="25"/>
  <c r="I22" i="47" s="1"/>
  <c r="F176" i="25"/>
  <c r="E366" i="25"/>
  <c r="B359" i="25"/>
  <c r="J86" i="22"/>
  <c r="D233" i="25"/>
  <c r="E38" i="47" s="1"/>
  <c r="L51" i="25" l="1"/>
  <c r="E51" i="46" s="1"/>
  <c r="M38" i="47"/>
  <c r="U38" i="47"/>
  <c r="N43" i="47"/>
  <c r="V43" i="47"/>
  <c r="O53" i="47"/>
  <c r="W53" i="47"/>
  <c r="S32" i="47"/>
  <c r="AA32" i="47"/>
  <c r="P53" i="47"/>
  <c r="X53" i="47"/>
  <c r="O48" i="47"/>
  <c r="W48" i="47"/>
  <c r="Q22" i="47"/>
  <c r="Y22" i="47"/>
  <c r="R27" i="47"/>
  <c r="Z27" i="47"/>
  <c r="C22" i="47"/>
  <c r="B361" i="25"/>
  <c r="E368" i="25"/>
  <c r="B358" i="25"/>
  <c r="E365" i="25"/>
  <c r="B356" i="25"/>
  <c r="E363" i="25"/>
  <c r="E360" i="25"/>
  <c r="B353" i="25"/>
  <c r="F179" i="25"/>
  <c r="D270" i="25"/>
  <c r="G43" i="47" s="1"/>
  <c r="C52" i="23"/>
  <c r="A52" i="23"/>
  <c r="O52" i="25" s="1"/>
  <c r="G52" i="46" s="1"/>
  <c r="N52" i="25"/>
  <c r="D32" i="22" s="1"/>
  <c r="D234" i="25"/>
  <c r="F38" i="47" s="1"/>
  <c r="E373" i="25"/>
  <c r="B366" i="25"/>
  <c r="J71" i="22"/>
  <c r="J54" i="25"/>
  <c r="B53" i="46"/>
  <c r="K53" i="25"/>
  <c r="I53" i="25"/>
  <c r="B53" i="23"/>
  <c r="H53" i="25"/>
  <c r="B350" i="25"/>
  <c r="E357" i="25"/>
  <c r="D198" i="25"/>
  <c r="E33" i="47" s="1"/>
  <c r="D126" i="25"/>
  <c r="J22" i="47" s="1"/>
  <c r="D162" i="25"/>
  <c r="K27" i="47" s="1"/>
  <c r="B355" i="25"/>
  <c r="E362" i="25"/>
  <c r="D52" i="46"/>
  <c r="A52" i="46"/>
  <c r="D342" i="25"/>
  <c r="I53" i="47" s="1"/>
  <c r="Y53" i="47" s="1"/>
  <c r="D306" i="25"/>
  <c r="H48" i="47" s="1"/>
  <c r="L52" i="25" l="1"/>
  <c r="E52" i="46" s="1"/>
  <c r="P48" i="47"/>
  <c r="X48" i="47"/>
  <c r="N38" i="47"/>
  <c r="V38" i="47"/>
  <c r="M33" i="47"/>
  <c r="U33" i="47"/>
  <c r="O43" i="47"/>
  <c r="W43" i="47"/>
  <c r="S27" i="47"/>
  <c r="AA27" i="47"/>
  <c r="R22" i="47"/>
  <c r="Z22" i="47"/>
  <c r="C53" i="47"/>
  <c r="Q53" i="47"/>
  <c r="B368" i="25"/>
  <c r="E375" i="25"/>
  <c r="B363" i="25"/>
  <c r="E370" i="25"/>
  <c r="E372" i="25"/>
  <c r="B365" i="25"/>
  <c r="B360" i="25"/>
  <c r="E367" i="25"/>
  <c r="D307" i="25"/>
  <c r="I48" i="47" s="1"/>
  <c r="Y48" i="47" s="1"/>
  <c r="E364" i="25"/>
  <c r="B357" i="25"/>
  <c r="D53" i="46"/>
  <c r="A53" i="46"/>
  <c r="E380" i="25"/>
  <c r="B373" i="25"/>
  <c r="F182" i="25"/>
  <c r="D343" i="25"/>
  <c r="J53" i="47" s="1"/>
  <c r="E369" i="25"/>
  <c r="B362" i="25"/>
  <c r="D163" i="25"/>
  <c r="E28" i="47" s="1"/>
  <c r="A53" i="23"/>
  <c r="O53" i="25" s="1"/>
  <c r="G53" i="46" s="1"/>
  <c r="C53" i="23"/>
  <c r="N53" i="25"/>
  <c r="E32" i="22" s="1"/>
  <c r="J55" i="25"/>
  <c r="B54" i="23"/>
  <c r="B54" i="46"/>
  <c r="I54" i="25"/>
  <c r="K54" i="25"/>
  <c r="H54" i="25"/>
  <c r="D271" i="25"/>
  <c r="H43" i="47" s="1"/>
  <c r="D235" i="25"/>
  <c r="G38" i="47" s="1"/>
  <c r="J56" i="22"/>
  <c r="D127" i="25"/>
  <c r="K22" i="47" s="1"/>
  <c r="D199" i="25"/>
  <c r="F33" i="47" s="1"/>
  <c r="L53" i="25" l="1"/>
  <c r="E53" i="46" s="1"/>
  <c r="M28" i="47"/>
  <c r="U28" i="47"/>
  <c r="R53" i="47"/>
  <c r="Z53" i="47"/>
  <c r="N33" i="47"/>
  <c r="V33" i="47"/>
  <c r="O38" i="47"/>
  <c r="W38" i="47"/>
  <c r="P43" i="47"/>
  <c r="X43" i="47"/>
  <c r="S22" i="47"/>
  <c r="AA22" i="47"/>
  <c r="C48" i="47"/>
  <c r="Q48" i="47"/>
  <c r="E382" i="25"/>
  <c r="B375" i="25"/>
  <c r="E379" i="25"/>
  <c r="B372" i="25"/>
  <c r="B367" i="25"/>
  <c r="E374" i="25"/>
  <c r="B370" i="25"/>
  <c r="E377" i="25"/>
  <c r="C54" i="23"/>
  <c r="A54" i="23"/>
  <c r="O54" i="25" s="1"/>
  <c r="G54" i="46" s="1"/>
  <c r="N54" i="25"/>
  <c r="F32" i="22" s="1"/>
  <c r="D164" i="25"/>
  <c r="F28" i="47" s="1"/>
  <c r="J149" i="22"/>
  <c r="J56" i="25"/>
  <c r="B55" i="46"/>
  <c r="I55" i="25"/>
  <c r="B55" i="23"/>
  <c r="K55" i="25"/>
  <c r="H55" i="25"/>
  <c r="D344" i="25"/>
  <c r="K53" i="47" s="1"/>
  <c r="B380" i="25"/>
  <c r="D380" i="25" s="1"/>
  <c r="E59" i="47" s="1"/>
  <c r="E387" i="25"/>
  <c r="D200" i="25"/>
  <c r="G33" i="47" s="1"/>
  <c r="D236" i="25"/>
  <c r="H38" i="47" s="1"/>
  <c r="E376" i="25"/>
  <c r="B369" i="25"/>
  <c r="F185" i="25"/>
  <c r="B364" i="25"/>
  <c r="E371" i="25"/>
  <c r="D308" i="25"/>
  <c r="J48" i="47" s="1"/>
  <c r="D272" i="25"/>
  <c r="I43" i="47" s="1"/>
  <c r="Y43" i="47" s="1"/>
  <c r="A54" i="46"/>
  <c r="D54" i="46"/>
  <c r="L54" i="25" l="1"/>
  <c r="E54" i="46" s="1"/>
  <c r="R48" i="47"/>
  <c r="Z48" i="47"/>
  <c r="N28" i="47"/>
  <c r="V28" i="47"/>
  <c r="P38" i="47"/>
  <c r="X38" i="47"/>
  <c r="O33" i="47"/>
  <c r="W33" i="47"/>
  <c r="M59" i="47"/>
  <c r="U59" i="47"/>
  <c r="S53" i="47"/>
  <c r="AA53" i="47"/>
  <c r="C43" i="47"/>
  <c r="Q43" i="47"/>
  <c r="B382" i="25"/>
  <c r="E389" i="25"/>
  <c r="E381" i="25"/>
  <c r="B374" i="25"/>
  <c r="B377" i="25"/>
  <c r="E384" i="25"/>
  <c r="B379" i="25"/>
  <c r="E386" i="25"/>
  <c r="D381" i="25"/>
  <c r="F59" i="47" s="1"/>
  <c r="J134" i="22"/>
  <c r="D55" i="46"/>
  <c r="A55" i="46"/>
  <c r="F188" i="25"/>
  <c r="D201" i="25"/>
  <c r="H33" i="47" s="1"/>
  <c r="D309" i="25"/>
  <c r="K48" i="47" s="1"/>
  <c r="D345" i="25"/>
  <c r="E54" i="47" s="1"/>
  <c r="J57" i="25"/>
  <c r="I56" i="25"/>
  <c r="B56" i="46"/>
  <c r="B56" i="23"/>
  <c r="H56" i="25"/>
  <c r="K56" i="25"/>
  <c r="B376" i="25"/>
  <c r="E383" i="25"/>
  <c r="D273" i="25"/>
  <c r="J43" i="47" s="1"/>
  <c r="B371" i="25"/>
  <c r="E378" i="25"/>
  <c r="D237" i="25"/>
  <c r="I38" i="47" s="1"/>
  <c r="Y38" i="47" s="1"/>
  <c r="B387" i="25"/>
  <c r="E394" i="25"/>
  <c r="C55" i="23"/>
  <c r="A55" i="23"/>
  <c r="O55" i="25" s="1"/>
  <c r="G55" i="46" s="1"/>
  <c r="N55" i="25"/>
  <c r="G32" i="22" s="1"/>
  <c r="D165" i="25"/>
  <c r="G28" i="47" s="1"/>
  <c r="L55" i="25" l="1"/>
  <c r="E55" i="46" s="1"/>
  <c r="M54" i="47"/>
  <c r="U54" i="47"/>
  <c r="P33" i="47"/>
  <c r="X33" i="47"/>
  <c r="R43" i="47"/>
  <c r="Z43" i="47"/>
  <c r="S48" i="47"/>
  <c r="AA48" i="47"/>
  <c r="O28" i="47"/>
  <c r="W28" i="47"/>
  <c r="N59" i="47"/>
  <c r="V59" i="47"/>
  <c r="C38" i="47"/>
  <c r="Q38" i="47"/>
  <c r="E396" i="25"/>
  <c r="B389" i="25"/>
  <c r="B384" i="25"/>
  <c r="E391" i="25"/>
  <c r="E393" i="25"/>
  <c r="B386" i="25"/>
  <c r="B381" i="25"/>
  <c r="E388" i="25"/>
  <c r="E385" i="25"/>
  <c r="B378" i="25"/>
  <c r="B383" i="25"/>
  <c r="E390" i="25"/>
  <c r="C56" i="23"/>
  <c r="A56" i="23"/>
  <c r="O56" i="25" s="1"/>
  <c r="G56" i="46" s="1"/>
  <c r="N56" i="25"/>
  <c r="H32" i="22" s="1"/>
  <c r="D310" i="25"/>
  <c r="E49" i="47" s="1"/>
  <c r="A56" i="46"/>
  <c r="D56" i="46"/>
  <c r="D346" i="25"/>
  <c r="F54" i="47" s="1"/>
  <c r="D382" i="25"/>
  <c r="G59" i="47" s="1"/>
  <c r="D166" i="25"/>
  <c r="H28" i="47" s="1"/>
  <c r="J119" i="22"/>
  <c r="E401" i="25"/>
  <c r="B394" i="25"/>
  <c r="D238" i="25"/>
  <c r="J38" i="47" s="1"/>
  <c r="D274" i="25"/>
  <c r="K43" i="47" s="1"/>
  <c r="J58" i="25"/>
  <c r="B57" i="46"/>
  <c r="H57" i="25"/>
  <c r="B57" i="23"/>
  <c r="I57" i="25"/>
  <c r="K57" i="25"/>
  <c r="D202" i="25"/>
  <c r="I33" i="47" s="1"/>
  <c r="Y33" i="47" s="1"/>
  <c r="F191" i="25"/>
  <c r="L56" i="25" l="1"/>
  <c r="E56" i="46" s="1"/>
  <c r="O59" i="47"/>
  <c r="W59" i="47"/>
  <c r="P28" i="47"/>
  <c r="X28" i="47"/>
  <c r="N54" i="47"/>
  <c r="V54" i="47"/>
  <c r="M49" i="47"/>
  <c r="U49" i="47"/>
  <c r="S43" i="47"/>
  <c r="AA43" i="47"/>
  <c r="R38" i="47"/>
  <c r="Z38" i="47"/>
  <c r="C33" i="47"/>
  <c r="Q33" i="47"/>
  <c r="E403" i="25"/>
  <c r="B396" i="25"/>
  <c r="E400" i="25"/>
  <c r="B393" i="25"/>
  <c r="E395" i="25"/>
  <c r="B388" i="25"/>
  <c r="E398" i="25"/>
  <c r="B391" i="25"/>
  <c r="F194" i="25"/>
  <c r="J59" i="25"/>
  <c r="B58" i="23"/>
  <c r="I58" i="25"/>
  <c r="B58" i="46"/>
  <c r="H58" i="25"/>
  <c r="K58" i="25"/>
  <c r="D239" i="25"/>
  <c r="K38" i="47" s="1"/>
  <c r="E392" i="25"/>
  <c r="B385" i="25"/>
  <c r="C57" i="23"/>
  <c r="A57" i="23"/>
  <c r="O57" i="25" s="1"/>
  <c r="G57" i="46" s="1"/>
  <c r="N57" i="25"/>
  <c r="I32" i="22" s="1"/>
  <c r="D383" i="25"/>
  <c r="H59" i="47" s="1"/>
  <c r="D347" i="25"/>
  <c r="G54" i="47" s="1"/>
  <c r="B390" i="25"/>
  <c r="E397" i="25"/>
  <c r="D203" i="25"/>
  <c r="J33" i="47" s="1"/>
  <c r="D275" i="25"/>
  <c r="E44" i="47" s="1"/>
  <c r="B401" i="25"/>
  <c r="E408" i="25"/>
  <c r="D167" i="25"/>
  <c r="I28" i="47" s="1"/>
  <c r="D311" i="25"/>
  <c r="F49" i="47" s="1"/>
  <c r="A57" i="46"/>
  <c r="D57" i="46"/>
  <c r="J104" i="22"/>
  <c r="L57" i="25" l="1"/>
  <c r="E57" i="46" s="1"/>
  <c r="Q28" i="47"/>
  <c r="Y28" i="47"/>
  <c r="R33" i="47"/>
  <c r="Z33" i="47"/>
  <c r="O54" i="47"/>
  <c r="W54" i="47"/>
  <c r="N49" i="47"/>
  <c r="V49" i="47"/>
  <c r="M44" i="47"/>
  <c r="U44" i="47"/>
  <c r="P59" i="47"/>
  <c r="X59" i="47"/>
  <c r="S38" i="47"/>
  <c r="AA38" i="47"/>
  <c r="C28" i="47"/>
  <c r="E410" i="25"/>
  <c r="B403" i="25"/>
  <c r="B395" i="25"/>
  <c r="E402" i="25"/>
  <c r="B398" i="25"/>
  <c r="E405" i="25"/>
  <c r="B400" i="25"/>
  <c r="E407" i="25"/>
  <c r="D168" i="25"/>
  <c r="J28" i="47" s="1"/>
  <c r="D276" i="25"/>
  <c r="F44" i="47" s="1"/>
  <c r="B408" i="25"/>
  <c r="E415" i="25"/>
  <c r="J89" i="22"/>
  <c r="C58" i="23"/>
  <c r="A58" i="23"/>
  <c r="O58" i="25" s="1"/>
  <c r="G58" i="46" s="1"/>
  <c r="N58" i="25"/>
  <c r="C35" i="22" s="1"/>
  <c r="D312" i="25"/>
  <c r="G49" i="47" s="1"/>
  <c r="D204" i="25"/>
  <c r="K33" i="47" s="1"/>
  <c r="E399" i="25"/>
  <c r="B392" i="25"/>
  <c r="J60" i="25"/>
  <c r="B59" i="23"/>
  <c r="I59" i="25"/>
  <c r="K59" i="25"/>
  <c r="H59" i="25"/>
  <c r="B59" i="46"/>
  <c r="B397" i="25"/>
  <c r="E404" i="25"/>
  <c r="D348" i="25"/>
  <c r="H54" i="47" s="1"/>
  <c r="D384" i="25"/>
  <c r="I59" i="47" s="1"/>
  <c r="Y59" i="47" s="1"/>
  <c r="D240" i="25"/>
  <c r="E39" i="47" s="1"/>
  <c r="A58" i="46"/>
  <c r="D58" i="46"/>
  <c r="F197" i="25"/>
  <c r="L58" i="25" l="1"/>
  <c r="E58" i="46" s="1"/>
  <c r="M39" i="47"/>
  <c r="U39" i="47"/>
  <c r="P54" i="47"/>
  <c r="X54" i="47"/>
  <c r="S33" i="47"/>
  <c r="AA33" i="47"/>
  <c r="O49" i="47"/>
  <c r="W49" i="47"/>
  <c r="N44" i="47"/>
  <c r="V44" i="47"/>
  <c r="R28" i="47"/>
  <c r="Z28" i="47"/>
  <c r="C59" i="47"/>
  <c r="Q59" i="47"/>
  <c r="E417" i="25"/>
  <c r="B410" i="25"/>
  <c r="B405" i="25"/>
  <c r="E412" i="25"/>
  <c r="E414" i="25"/>
  <c r="B407" i="25"/>
  <c r="E409" i="25"/>
  <c r="B402" i="25"/>
  <c r="J74" i="22"/>
  <c r="B404" i="25"/>
  <c r="E411" i="25"/>
  <c r="D385" i="25"/>
  <c r="J59" i="47" s="1"/>
  <c r="A59" i="46"/>
  <c r="D59" i="46"/>
  <c r="A59" i="23"/>
  <c r="O59" i="25" s="1"/>
  <c r="G59" i="46" s="1"/>
  <c r="C59" i="23"/>
  <c r="N59" i="25"/>
  <c r="D35" i="22" s="1"/>
  <c r="B399" i="25"/>
  <c r="E406" i="25"/>
  <c r="D205" i="25"/>
  <c r="E34" i="47" s="1"/>
  <c r="D169" i="25"/>
  <c r="K28" i="47" s="1"/>
  <c r="F200" i="25"/>
  <c r="J61" i="25"/>
  <c r="B60" i="46"/>
  <c r="H60" i="25"/>
  <c r="I60" i="25"/>
  <c r="B60" i="23"/>
  <c r="K60" i="25"/>
  <c r="D241" i="25"/>
  <c r="F39" i="47" s="1"/>
  <c r="D349" i="25"/>
  <c r="I54" i="47" s="1"/>
  <c r="Y54" i="47" s="1"/>
  <c r="D313" i="25"/>
  <c r="H49" i="47" s="1"/>
  <c r="E422" i="25"/>
  <c r="B415" i="25"/>
  <c r="D277" i="25"/>
  <c r="G44" i="47" s="1"/>
  <c r="L59" i="25" l="1"/>
  <c r="E59" i="46" s="1"/>
  <c r="N39" i="47"/>
  <c r="V39" i="47"/>
  <c r="R59" i="47"/>
  <c r="Z59" i="47"/>
  <c r="P49" i="47"/>
  <c r="X49" i="47"/>
  <c r="O44" i="47"/>
  <c r="W44" i="47"/>
  <c r="S28" i="47"/>
  <c r="AA28" i="47"/>
  <c r="M34" i="47"/>
  <c r="U34" i="47"/>
  <c r="C54" i="47"/>
  <c r="Q54" i="47"/>
  <c r="B417" i="25"/>
  <c r="E424" i="25"/>
  <c r="E421" i="25"/>
  <c r="B414" i="25"/>
  <c r="B412" i="25"/>
  <c r="E419" i="25"/>
  <c r="B409" i="25"/>
  <c r="E416" i="25"/>
  <c r="D314" i="25"/>
  <c r="I49" i="47" s="1"/>
  <c r="Y49" i="47" s="1"/>
  <c r="D242" i="25"/>
  <c r="G39" i="47" s="1"/>
  <c r="B422" i="25"/>
  <c r="D422" i="25" s="1"/>
  <c r="E65" i="47" s="1"/>
  <c r="E429" i="25"/>
  <c r="A60" i="23"/>
  <c r="O60" i="25" s="1"/>
  <c r="G60" i="46" s="1"/>
  <c r="C60" i="23"/>
  <c r="N60" i="25"/>
  <c r="E35" i="22" s="1"/>
  <c r="J62" i="25"/>
  <c r="B61" i="46"/>
  <c r="B61" i="23"/>
  <c r="K61" i="25"/>
  <c r="H61" i="25"/>
  <c r="I61" i="25"/>
  <c r="D386" i="25"/>
  <c r="K59" i="47" s="1"/>
  <c r="D350" i="25"/>
  <c r="J54" i="47" s="1"/>
  <c r="D206" i="25"/>
  <c r="F34" i="47" s="1"/>
  <c r="E418" i="25"/>
  <c r="B411" i="25"/>
  <c r="D278" i="25"/>
  <c r="H44" i="47" s="1"/>
  <c r="B406" i="25"/>
  <c r="E413" i="25"/>
  <c r="D60" i="46"/>
  <c r="A60" i="46"/>
  <c r="F203" i="25"/>
  <c r="J167" i="22"/>
  <c r="L60" i="25" l="1"/>
  <c r="E60" i="46" s="1"/>
  <c r="P44" i="47"/>
  <c r="X44" i="47"/>
  <c r="R54" i="47"/>
  <c r="Z54" i="47"/>
  <c r="S59" i="47"/>
  <c r="AA59" i="47"/>
  <c r="N34" i="47"/>
  <c r="V34" i="47"/>
  <c r="M65" i="47"/>
  <c r="U65" i="47"/>
  <c r="O39" i="47"/>
  <c r="W39" i="47"/>
  <c r="C49" i="47"/>
  <c r="Q49" i="47"/>
  <c r="B424" i="25"/>
  <c r="E431" i="25"/>
  <c r="E423" i="25"/>
  <c r="B416" i="25"/>
  <c r="B419" i="25"/>
  <c r="E426" i="25"/>
  <c r="E428" i="25"/>
  <c r="B421" i="25"/>
  <c r="D279" i="25"/>
  <c r="I44" i="47" s="1"/>
  <c r="Y44" i="47" s="1"/>
  <c r="B413" i="25"/>
  <c r="E420" i="25"/>
  <c r="F206" i="25"/>
  <c r="E425" i="25"/>
  <c r="B418" i="25"/>
  <c r="J152" i="22"/>
  <c r="J63" i="25"/>
  <c r="B62" i="46"/>
  <c r="K62" i="25"/>
  <c r="I62" i="25"/>
  <c r="H62" i="25"/>
  <c r="B62" i="23"/>
  <c r="D243" i="25"/>
  <c r="H39" i="47" s="1"/>
  <c r="D351" i="25"/>
  <c r="K54" i="47" s="1"/>
  <c r="D387" i="25"/>
  <c r="E60" i="47" s="1"/>
  <c r="E436" i="25"/>
  <c r="B429" i="25"/>
  <c r="A61" i="23"/>
  <c r="O61" i="25" s="1"/>
  <c r="G61" i="46" s="1"/>
  <c r="C61" i="23"/>
  <c r="N61" i="25"/>
  <c r="F41" i="22" s="1"/>
  <c r="D315" i="25"/>
  <c r="J49" i="47" s="1"/>
  <c r="D207" i="25"/>
  <c r="G34" i="47" s="1"/>
  <c r="A61" i="46"/>
  <c r="D61" i="46"/>
  <c r="L61" i="25" l="1"/>
  <c r="E61" i="46" s="1"/>
  <c r="O34" i="47"/>
  <c r="W34" i="47"/>
  <c r="R49" i="47"/>
  <c r="Z49" i="47"/>
  <c r="M60" i="47"/>
  <c r="U60" i="47"/>
  <c r="S54" i="47"/>
  <c r="AA54" i="47"/>
  <c r="P39" i="47"/>
  <c r="X39" i="47"/>
  <c r="C44" i="47"/>
  <c r="Q44" i="47"/>
  <c r="E438" i="25"/>
  <c r="B431" i="25"/>
  <c r="E433" i="25"/>
  <c r="B426" i="25"/>
  <c r="B428" i="25"/>
  <c r="E435" i="25"/>
  <c r="E430" i="25"/>
  <c r="B423" i="25"/>
  <c r="D423" i="25" s="1"/>
  <c r="F65" i="47" s="1"/>
  <c r="J64" i="25"/>
  <c r="B63" i="23"/>
  <c r="I63" i="25"/>
  <c r="K63" i="25"/>
  <c r="B63" i="46"/>
  <c r="H63" i="25"/>
  <c r="E427" i="25"/>
  <c r="B420" i="25"/>
  <c r="D316" i="25"/>
  <c r="K49" i="47" s="1"/>
  <c r="D388" i="25"/>
  <c r="F60" i="47" s="1"/>
  <c r="D208" i="25"/>
  <c r="H34" i="47" s="1"/>
  <c r="D424" i="25"/>
  <c r="G65" i="47" s="1"/>
  <c r="D244" i="25"/>
  <c r="I39" i="47" s="1"/>
  <c r="Y39" i="47" s="1"/>
  <c r="J137" i="22"/>
  <c r="B436" i="25"/>
  <c r="E443" i="25"/>
  <c r="D352" i="25"/>
  <c r="E55" i="47" s="1"/>
  <c r="C62" i="23"/>
  <c r="A62" i="23"/>
  <c r="O62" i="25" s="1"/>
  <c r="G62" i="46" s="1"/>
  <c r="N62" i="25"/>
  <c r="G41" i="22" s="1"/>
  <c r="D62" i="46"/>
  <c r="A62" i="46"/>
  <c r="B425" i="25"/>
  <c r="E432" i="25"/>
  <c r="F209" i="25"/>
  <c r="D280" i="25"/>
  <c r="J44" i="47" s="1"/>
  <c r="L62" i="25" l="1"/>
  <c r="E62" i="46" s="1"/>
  <c r="R44" i="47"/>
  <c r="Z44" i="47"/>
  <c r="P34" i="47"/>
  <c r="X34" i="47"/>
  <c r="M55" i="47"/>
  <c r="U55" i="47"/>
  <c r="O65" i="47"/>
  <c r="W65" i="47"/>
  <c r="N60" i="47"/>
  <c r="V60" i="47"/>
  <c r="N65" i="47"/>
  <c r="V65" i="47"/>
  <c r="S49" i="47"/>
  <c r="AA49" i="47"/>
  <c r="C39" i="47"/>
  <c r="Q39" i="47"/>
  <c r="E445" i="25"/>
  <c r="B438" i="25"/>
  <c r="E442" i="25"/>
  <c r="B435" i="25"/>
  <c r="B430" i="25"/>
  <c r="E437" i="25"/>
  <c r="E440" i="25"/>
  <c r="B433" i="25"/>
  <c r="B432" i="25"/>
  <c r="E439" i="25"/>
  <c r="D281" i="25"/>
  <c r="K44" i="47" s="1"/>
  <c r="B443" i="25"/>
  <c r="E450" i="25"/>
  <c r="D389" i="25"/>
  <c r="G60" i="47" s="1"/>
  <c r="D317" i="25"/>
  <c r="E50" i="47" s="1"/>
  <c r="D245" i="25"/>
  <c r="J39" i="47" s="1"/>
  <c r="D425" i="25"/>
  <c r="H65" i="47" s="1"/>
  <c r="D209" i="25"/>
  <c r="I34" i="47" s="1"/>
  <c r="Y34" i="47" s="1"/>
  <c r="C63" i="23"/>
  <c r="A63" i="23"/>
  <c r="O63" i="25" s="1"/>
  <c r="G63" i="46" s="1"/>
  <c r="N63" i="25"/>
  <c r="H41" i="22" s="1"/>
  <c r="E434" i="25"/>
  <c r="B427" i="25"/>
  <c r="A63" i="46"/>
  <c r="D63" i="46"/>
  <c r="J65" i="25"/>
  <c r="B64" i="46"/>
  <c r="H64" i="25"/>
  <c r="B64" i="23"/>
  <c r="K64" i="25"/>
  <c r="I64" i="25"/>
  <c r="F212" i="25"/>
  <c r="J122" i="22"/>
  <c r="D353" i="25"/>
  <c r="F55" i="47" s="1"/>
  <c r="L63" i="25" l="1"/>
  <c r="E63" i="46" s="1"/>
  <c r="N55" i="47"/>
  <c r="V55" i="47"/>
  <c r="P65" i="47"/>
  <c r="X65" i="47"/>
  <c r="R39" i="47"/>
  <c r="Z39" i="47"/>
  <c r="M50" i="47"/>
  <c r="U50" i="47"/>
  <c r="O60" i="47"/>
  <c r="W60" i="47"/>
  <c r="S44" i="47"/>
  <c r="AA44" i="47"/>
  <c r="C34" i="47"/>
  <c r="Q34" i="47"/>
  <c r="B445" i="25"/>
  <c r="E452" i="25"/>
  <c r="B437" i="25"/>
  <c r="E444" i="25"/>
  <c r="B440" i="25"/>
  <c r="E447" i="25"/>
  <c r="B442" i="25"/>
  <c r="E449" i="25"/>
  <c r="F215" i="25"/>
  <c r="D210" i="25"/>
  <c r="J34" i="47" s="1"/>
  <c r="D246" i="25"/>
  <c r="K39" i="47" s="1"/>
  <c r="D390" i="25"/>
  <c r="H60" i="47" s="1"/>
  <c r="E457" i="25"/>
  <c r="B450" i="25"/>
  <c r="D354" i="25"/>
  <c r="G55" i="47" s="1"/>
  <c r="A64" i="46"/>
  <c r="D64" i="46"/>
  <c r="J66" i="25"/>
  <c r="B65" i="23"/>
  <c r="K65" i="25"/>
  <c r="B65" i="46"/>
  <c r="H65" i="25"/>
  <c r="I65" i="25"/>
  <c r="E441" i="25"/>
  <c r="B434" i="25"/>
  <c r="D426" i="25"/>
  <c r="I65" i="47" s="1"/>
  <c r="Y65" i="47" s="1"/>
  <c r="D318" i="25"/>
  <c r="F50" i="47" s="1"/>
  <c r="E446" i="25"/>
  <c r="B439" i="25"/>
  <c r="C64" i="23"/>
  <c r="A64" i="23"/>
  <c r="O64" i="25" s="1"/>
  <c r="G64" i="46" s="1"/>
  <c r="N64" i="25"/>
  <c r="I41" i="22" s="1"/>
  <c r="J107" i="22"/>
  <c r="D282" i="25"/>
  <c r="E45" i="47" s="1"/>
  <c r="L64" i="25" l="1"/>
  <c r="E64" i="46" s="1"/>
  <c r="M45" i="47"/>
  <c r="U45" i="47"/>
  <c r="N50" i="47"/>
  <c r="V50" i="47"/>
  <c r="O55" i="47"/>
  <c r="W55" i="47"/>
  <c r="P60" i="47"/>
  <c r="X60" i="47"/>
  <c r="S39" i="47"/>
  <c r="AA39" i="47"/>
  <c r="R34" i="47"/>
  <c r="Z34" i="47"/>
  <c r="C65" i="47"/>
  <c r="Q65" i="47"/>
  <c r="B452" i="25"/>
  <c r="E459" i="25"/>
  <c r="E454" i="25"/>
  <c r="B447" i="25"/>
  <c r="E456" i="25"/>
  <c r="B449" i="25"/>
  <c r="E451" i="25"/>
  <c r="B444" i="25"/>
  <c r="D283" i="25"/>
  <c r="F45" i="47" s="1"/>
  <c r="J67" i="25"/>
  <c r="H66" i="25"/>
  <c r="B66" i="23"/>
  <c r="B66" i="46"/>
  <c r="I66" i="25"/>
  <c r="K66" i="25"/>
  <c r="E464" i="25"/>
  <c r="B457" i="25"/>
  <c r="D247" i="25"/>
  <c r="E40" i="47" s="1"/>
  <c r="F218" i="25"/>
  <c r="F221" i="25" s="1"/>
  <c r="F224" i="25" s="1"/>
  <c r="F227" i="25" s="1"/>
  <c r="F230" i="25" s="1"/>
  <c r="F233" i="25" s="1"/>
  <c r="F236" i="25" s="1"/>
  <c r="F239" i="25" s="1"/>
  <c r="F242" i="25" s="1"/>
  <c r="F245" i="25" s="1"/>
  <c r="F248" i="25" s="1"/>
  <c r="F251" i="25" s="1"/>
  <c r="F254" i="25" s="1"/>
  <c r="F257" i="25" s="1"/>
  <c r="F260" i="25" s="1"/>
  <c r="F263" i="25" s="1"/>
  <c r="F266" i="25" s="1"/>
  <c r="F269" i="25" s="1"/>
  <c r="F272" i="25" s="1"/>
  <c r="F275" i="25" s="1"/>
  <c r="F278" i="25" s="1"/>
  <c r="F281" i="25" s="1"/>
  <c r="F284" i="25" s="1"/>
  <c r="F287" i="25" s="1"/>
  <c r="F290" i="25" s="1"/>
  <c r="F293" i="25" s="1"/>
  <c r="F296" i="25" s="1"/>
  <c r="F299" i="25" s="1"/>
  <c r="F302" i="25" s="1"/>
  <c r="F305" i="25" s="1"/>
  <c r="F308" i="25" s="1"/>
  <c r="F311" i="25" s="1"/>
  <c r="F314" i="25" s="1"/>
  <c r="F317" i="25" s="1"/>
  <c r="F320" i="25" s="1"/>
  <c r="F323" i="25" s="1"/>
  <c r="F326" i="25" s="1"/>
  <c r="F329" i="25" s="1"/>
  <c r="F332" i="25" s="1"/>
  <c r="F335" i="25" s="1"/>
  <c r="F338" i="25" s="1"/>
  <c r="F341" i="25" s="1"/>
  <c r="F344" i="25" s="1"/>
  <c r="F347" i="25" s="1"/>
  <c r="F350" i="25" s="1"/>
  <c r="F353" i="25" s="1"/>
  <c r="F356" i="25" s="1"/>
  <c r="F359" i="25" s="1"/>
  <c r="F362" i="25" s="1"/>
  <c r="F365" i="25" s="1"/>
  <c r="F368" i="25" s="1"/>
  <c r="F371" i="25" s="1"/>
  <c r="F374" i="25" s="1"/>
  <c r="F377" i="25" s="1"/>
  <c r="F380" i="25" s="1"/>
  <c r="F383" i="25" s="1"/>
  <c r="F386" i="25" s="1"/>
  <c r="F389" i="25" s="1"/>
  <c r="F392" i="25" s="1"/>
  <c r="F395" i="25" s="1"/>
  <c r="F398" i="25" s="1"/>
  <c r="F401" i="25" s="1"/>
  <c r="F404" i="25" s="1"/>
  <c r="F407" i="25" s="1"/>
  <c r="F410" i="25" s="1"/>
  <c r="F413" i="25" s="1"/>
  <c r="F416" i="25" s="1"/>
  <c r="F419" i="25" s="1"/>
  <c r="F422" i="25" s="1"/>
  <c r="F425" i="25" s="1"/>
  <c r="F428" i="25" s="1"/>
  <c r="F431" i="25" s="1"/>
  <c r="F434" i="25" s="1"/>
  <c r="F437" i="25" s="1"/>
  <c r="F440" i="25" s="1"/>
  <c r="F443" i="25" s="1"/>
  <c r="F446" i="25" s="1"/>
  <c r="F449" i="25" s="1"/>
  <c r="F452" i="25" s="1"/>
  <c r="F455" i="25" s="1"/>
  <c r="F458" i="25" s="1"/>
  <c r="F461" i="25" s="1"/>
  <c r="F464" i="25" s="1"/>
  <c r="F467" i="25" s="1"/>
  <c r="F470" i="25" s="1"/>
  <c r="F473" i="25" s="1"/>
  <c r="F476" i="25" s="1"/>
  <c r="F479" i="25" s="1"/>
  <c r="F482" i="25" s="1"/>
  <c r="F485" i="25" s="1"/>
  <c r="F488" i="25" s="1"/>
  <c r="F491" i="25" s="1"/>
  <c r="F494" i="25" s="1"/>
  <c r="F497" i="25" s="1"/>
  <c r="F500" i="25" s="1"/>
  <c r="F503" i="25" s="1"/>
  <c r="E453" i="25"/>
  <c r="B446" i="25"/>
  <c r="D319" i="25"/>
  <c r="G50" i="47" s="1"/>
  <c r="B441" i="25"/>
  <c r="E448" i="25"/>
  <c r="A65" i="46"/>
  <c r="D65" i="46"/>
  <c r="J92" i="22"/>
  <c r="D355" i="25"/>
  <c r="H55" i="47" s="1"/>
  <c r="D391" i="25"/>
  <c r="I60" i="47" s="1"/>
  <c r="Y60" i="47" s="1"/>
  <c r="D211" i="25"/>
  <c r="K34" i="47" s="1"/>
  <c r="D427" i="25"/>
  <c r="J65" i="47" s="1"/>
  <c r="A65" i="23"/>
  <c r="O65" i="25" s="1"/>
  <c r="G65" i="46" s="1"/>
  <c r="C65" i="23"/>
  <c r="N65" i="25"/>
  <c r="C44" i="22" s="1"/>
  <c r="L65" i="25" l="1"/>
  <c r="E65" i="46" s="1"/>
  <c r="R65" i="47"/>
  <c r="Z65" i="47"/>
  <c r="S34" i="47"/>
  <c r="AA34" i="47"/>
  <c r="P55" i="47"/>
  <c r="X55" i="47"/>
  <c r="M40" i="47"/>
  <c r="U40" i="47"/>
  <c r="N45" i="47"/>
  <c r="V45" i="47"/>
  <c r="O50" i="47"/>
  <c r="W50" i="47"/>
  <c r="C60" i="47"/>
  <c r="Q60" i="47"/>
  <c r="E466" i="25"/>
  <c r="B459" i="25"/>
  <c r="E463" i="25"/>
  <c r="B456" i="25"/>
  <c r="B451" i="25"/>
  <c r="E458" i="25"/>
  <c r="B454" i="25"/>
  <c r="E461" i="25"/>
  <c r="J68" i="25"/>
  <c r="B67" i="23"/>
  <c r="K67" i="25"/>
  <c r="B67" i="46"/>
  <c r="I67" i="25"/>
  <c r="H67" i="25"/>
  <c r="D392" i="25"/>
  <c r="J60" i="47" s="1"/>
  <c r="D320" i="25"/>
  <c r="H50" i="47" s="1"/>
  <c r="E471" i="25"/>
  <c r="B464" i="25"/>
  <c r="D464" i="25" s="1"/>
  <c r="E71" i="47" s="1"/>
  <c r="A66" i="46"/>
  <c r="D66" i="46"/>
  <c r="J185" i="22"/>
  <c r="C66" i="23"/>
  <c r="A66" i="23"/>
  <c r="O66" i="25" s="1"/>
  <c r="G66" i="46" s="1"/>
  <c r="N66" i="25"/>
  <c r="D44" i="22" s="1"/>
  <c r="E455" i="25"/>
  <c r="B448" i="25"/>
  <c r="D428" i="25"/>
  <c r="K65" i="47" s="1"/>
  <c r="D356" i="25"/>
  <c r="I55" i="47" s="1"/>
  <c r="Y55" i="47" s="1"/>
  <c r="B453" i="25"/>
  <c r="E460" i="25"/>
  <c r="D248" i="25"/>
  <c r="F40" i="47" s="1"/>
  <c r="D284" i="25"/>
  <c r="G45" i="47" s="1"/>
  <c r="L66" i="25" l="1"/>
  <c r="E66" i="46" s="1"/>
  <c r="M71" i="47"/>
  <c r="U71" i="47"/>
  <c r="O45" i="47"/>
  <c r="W45" i="47"/>
  <c r="N40" i="47"/>
  <c r="V40" i="47"/>
  <c r="S65" i="47"/>
  <c r="AA65" i="47"/>
  <c r="P50" i="47"/>
  <c r="X50" i="47"/>
  <c r="R60" i="47"/>
  <c r="Z60" i="47"/>
  <c r="C55" i="47"/>
  <c r="Q55" i="47"/>
  <c r="E473" i="25"/>
  <c r="B466" i="25"/>
  <c r="B458" i="25"/>
  <c r="E465" i="25"/>
  <c r="B461" i="25"/>
  <c r="E468" i="25"/>
  <c r="B463" i="25"/>
  <c r="E470" i="25"/>
  <c r="D285" i="25"/>
  <c r="H45" i="47" s="1"/>
  <c r="D429" i="25"/>
  <c r="E66" i="47" s="1"/>
  <c r="D67" i="46"/>
  <c r="A67" i="46"/>
  <c r="D321" i="25"/>
  <c r="I50" i="47" s="1"/>
  <c r="Y50" i="47" s="1"/>
  <c r="D249" i="25"/>
  <c r="G40" i="47" s="1"/>
  <c r="D357" i="25"/>
  <c r="J55" i="47" s="1"/>
  <c r="J170" i="22"/>
  <c r="B460" i="25"/>
  <c r="E467" i="25"/>
  <c r="E462" i="25"/>
  <c r="B455" i="25"/>
  <c r="B471" i="25"/>
  <c r="E478" i="25"/>
  <c r="D393" i="25"/>
  <c r="K60" i="47" s="1"/>
  <c r="C67" i="23"/>
  <c r="A67" i="23"/>
  <c r="O67" i="25" s="1"/>
  <c r="G67" i="46" s="1"/>
  <c r="N67" i="25"/>
  <c r="E44" i="22" s="1"/>
  <c r="J69" i="25"/>
  <c r="B68" i="46"/>
  <c r="B68" i="23"/>
  <c r="H68" i="25"/>
  <c r="K68" i="25"/>
  <c r="I68" i="25"/>
  <c r="L67" i="25" l="1"/>
  <c r="E67" i="46" s="1"/>
  <c r="S60" i="47"/>
  <c r="AA60" i="47"/>
  <c r="R55" i="47"/>
  <c r="Z55" i="47"/>
  <c r="O40" i="47"/>
  <c r="W40" i="47"/>
  <c r="M66" i="47"/>
  <c r="U66" i="47"/>
  <c r="P45" i="47"/>
  <c r="X45" i="47"/>
  <c r="C50" i="47"/>
  <c r="Q50" i="47"/>
  <c r="B473" i="25"/>
  <c r="E480" i="25"/>
  <c r="E475" i="25"/>
  <c r="B468" i="25"/>
  <c r="E477" i="25"/>
  <c r="B470" i="25"/>
  <c r="E472" i="25"/>
  <c r="B465" i="25"/>
  <c r="D465" i="25" s="1"/>
  <c r="F71" i="47" s="1"/>
  <c r="A68" i="46"/>
  <c r="D68" i="46"/>
  <c r="B467" i="25"/>
  <c r="E474" i="25"/>
  <c r="D430" i="25"/>
  <c r="F66" i="47" s="1"/>
  <c r="J70" i="25"/>
  <c r="I69" i="25"/>
  <c r="H69" i="25"/>
  <c r="B69" i="46"/>
  <c r="B69" i="23"/>
  <c r="K69" i="25"/>
  <c r="D250" i="25"/>
  <c r="H40" i="47" s="1"/>
  <c r="D322" i="25"/>
  <c r="J50" i="47" s="1"/>
  <c r="D394" i="25"/>
  <c r="E61" i="47" s="1"/>
  <c r="J155" i="22"/>
  <c r="D286" i="25"/>
  <c r="I45" i="47" s="1"/>
  <c r="Y45" i="47" s="1"/>
  <c r="A68" i="23"/>
  <c r="O68" i="25" s="1"/>
  <c r="G68" i="46" s="1"/>
  <c r="C68" i="23"/>
  <c r="N68" i="25"/>
  <c r="F44" i="22" s="1"/>
  <c r="B478" i="25"/>
  <c r="E485" i="25"/>
  <c r="B462" i="25"/>
  <c r="E469" i="25"/>
  <c r="D466" i="25"/>
  <c r="G71" i="47" s="1"/>
  <c r="D358" i="25"/>
  <c r="K55" i="47" s="1"/>
  <c r="L68" i="25" l="1"/>
  <c r="E68" i="46" s="1"/>
  <c r="O71" i="47"/>
  <c r="W71" i="47"/>
  <c r="M61" i="47"/>
  <c r="U61" i="47"/>
  <c r="R50" i="47"/>
  <c r="Z50" i="47"/>
  <c r="P40" i="47"/>
  <c r="X40" i="47"/>
  <c r="N66" i="47"/>
  <c r="V66" i="47"/>
  <c r="N71" i="47"/>
  <c r="V71" i="47"/>
  <c r="S55" i="47"/>
  <c r="AA55" i="47"/>
  <c r="C45" i="47"/>
  <c r="Q45" i="47"/>
  <c r="B480" i="25"/>
  <c r="E487" i="25"/>
  <c r="E484" i="25"/>
  <c r="B477" i="25"/>
  <c r="E479" i="25"/>
  <c r="B472" i="25"/>
  <c r="E482" i="25"/>
  <c r="B475" i="25"/>
  <c r="J140" i="22"/>
  <c r="D69" i="46"/>
  <c r="A69" i="46"/>
  <c r="D359" i="25"/>
  <c r="E56" i="47" s="1"/>
  <c r="E476" i="25"/>
  <c r="B469" i="25"/>
  <c r="D467" i="25"/>
  <c r="H71" i="47" s="1"/>
  <c r="E492" i="25"/>
  <c r="B485" i="25"/>
  <c r="D395" i="25"/>
  <c r="F61" i="47" s="1"/>
  <c r="D323" i="25"/>
  <c r="K50" i="47" s="1"/>
  <c r="D431" i="25"/>
  <c r="G66" i="47" s="1"/>
  <c r="D287" i="25"/>
  <c r="J45" i="47" s="1"/>
  <c r="B474" i="25"/>
  <c r="E481" i="25"/>
  <c r="D251" i="25"/>
  <c r="I40" i="47" s="1"/>
  <c r="Y40" i="47" s="1"/>
  <c r="A69" i="23"/>
  <c r="O69" i="25" s="1"/>
  <c r="G69" i="46" s="1"/>
  <c r="C69" i="23"/>
  <c r="N69" i="25"/>
  <c r="G44" i="22" s="1"/>
  <c r="J71" i="25"/>
  <c r="B70" i="23"/>
  <c r="H70" i="25"/>
  <c r="K70" i="25"/>
  <c r="B70" i="46"/>
  <c r="I70" i="25"/>
  <c r="L69" i="25" l="1"/>
  <c r="E69" i="46" s="1"/>
  <c r="R45" i="47"/>
  <c r="Z45" i="47"/>
  <c r="O66" i="47"/>
  <c r="W66" i="47"/>
  <c r="S50" i="47"/>
  <c r="AA50" i="47"/>
  <c r="N61" i="47"/>
  <c r="V61" i="47"/>
  <c r="P71" i="47"/>
  <c r="X71" i="47"/>
  <c r="M56" i="47"/>
  <c r="U56" i="47"/>
  <c r="C40" i="47"/>
  <c r="Q40" i="47"/>
  <c r="B487" i="25"/>
  <c r="E494" i="25"/>
  <c r="B479" i="25"/>
  <c r="E486" i="25"/>
  <c r="B482" i="25"/>
  <c r="E489" i="25"/>
  <c r="B484" i="25"/>
  <c r="E491" i="25"/>
  <c r="D252" i="25"/>
  <c r="J40" i="47" s="1"/>
  <c r="D396" i="25"/>
  <c r="G61" i="47" s="1"/>
  <c r="E499" i="25"/>
  <c r="B499" i="25" s="1"/>
  <c r="B492" i="25"/>
  <c r="D360" i="25"/>
  <c r="F56" i="47" s="1"/>
  <c r="C70" i="23"/>
  <c r="A70" i="23"/>
  <c r="O70" i="25" s="1"/>
  <c r="G70" i="46" s="1"/>
  <c r="N70" i="25"/>
  <c r="H44" i="22" s="1"/>
  <c r="E488" i="25"/>
  <c r="B481" i="25"/>
  <c r="J125" i="22"/>
  <c r="D324" i="25"/>
  <c r="E51" i="47" s="1"/>
  <c r="D468" i="25"/>
  <c r="I71" i="47" s="1"/>
  <c r="Y71" i="47" s="1"/>
  <c r="E483" i="25"/>
  <c r="B476" i="25"/>
  <c r="A70" i="46"/>
  <c r="D70" i="46"/>
  <c r="J72" i="25"/>
  <c r="K71" i="25"/>
  <c r="B71" i="46"/>
  <c r="I71" i="25"/>
  <c r="B71" i="23"/>
  <c r="H71" i="25"/>
  <c r="D288" i="25"/>
  <c r="K45" i="47" s="1"/>
  <c r="D432" i="25"/>
  <c r="H66" i="47" s="1"/>
  <c r="L70" i="25" l="1"/>
  <c r="E70" i="46" s="1"/>
  <c r="P66" i="47"/>
  <c r="X66" i="47"/>
  <c r="S45" i="47"/>
  <c r="AA45" i="47"/>
  <c r="M51" i="47"/>
  <c r="U51" i="47"/>
  <c r="N56" i="47"/>
  <c r="V56" i="47"/>
  <c r="O61" i="47"/>
  <c r="W61" i="47"/>
  <c r="R40" i="47"/>
  <c r="Z40" i="47"/>
  <c r="C71" i="47"/>
  <c r="Q71" i="47"/>
  <c r="E501" i="25"/>
  <c r="B501" i="25" s="1"/>
  <c r="B494" i="25"/>
  <c r="E496" i="25"/>
  <c r="B489" i="25"/>
  <c r="E498" i="25"/>
  <c r="B491" i="25"/>
  <c r="B486" i="25"/>
  <c r="E493" i="25"/>
  <c r="D433" i="25"/>
  <c r="I66" i="47" s="1"/>
  <c r="Y66" i="47" s="1"/>
  <c r="D361" i="25"/>
  <c r="G56" i="47" s="1"/>
  <c r="J110" i="22"/>
  <c r="A71" i="23"/>
  <c r="O71" i="25" s="1"/>
  <c r="G71" i="46" s="1"/>
  <c r="C71" i="23"/>
  <c r="N71" i="25"/>
  <c r="I44" i="22" s="1"/>
  <c r="J73" i="25"/>
  <c r="I72" i="25"/>
  <c r="B72" i="46"/>
  <c r="H72" i="25"/>
  <c r="B72" i="23"/>
  <c r="K72" i="25"/>
  <c r="E490" i="25"/>
  <c r="B483" i="25"/>
  <c r="D253" i="25"/>
  <c r="K40" i="47" s="1"/>
  <c r="D325" i="25"/>
  <c r="F51" i="47" s="1"/>
  <c r="D397" i="25"/>
  <c r="H61" i="47" s="1"/>
  <c r="D289" i="25"/>
  <c r="E46" i="47" s="1"/>
  <c r="D71" i="46"/>
  <c r="A71" i="46"/>
  <c r="D469" i="25"/>
  <c r="J71" i="47" s="1"/>
  <c r="E495" i="25"/>
  <c r="B488" i="25"/>
  <c r="L71" i="25" l="1"/>
  <c r="E71" i="46" s="1"/>
  <c r="R71" i="47"/>
  <c r="Z71" i="47"/>
  <c r="M46" i="47"/>
  <c r="U46" i="47"/>
  <c r="P61" i="47"/>
  <c r="X61" i="47"/>
  <c r="N51" i="47"/>
  <c r="V51" i="47"/>
  <c r="S40" i="47"/>
  <c r="AA40" i="47"/>
  <c r="O56" i="47"/>
  <c r="W56" i="47"/>
  <c r="C66" i="47"/>
  <c r="Q66" i="47"/>
  <c r="B498" i="25"/>
  <c r="E505" i="25"/>
  <c r="B505" i="25" s="1"/>
  <c r="E500" i="25"/>
  <c r="B500" i="25" s="1"/>
  <c r="B493" i="25"/>
  <c r="E503" i="25"/>
  <c r="B503" i="25" s="1"/>
  <c r="B496" i="25"/>
  <c r="D470" i="25"/>
  <c r="K71" i="47" s="1"/>
  <c r="D398" i="25"/>
  <c r="I61" i="47" s="1"/>
  <c r="Y61" i="47" s="1"/>
  <c r="E497" i="25"/>
  <c r="B490" i="25"/>
  <c r="D362" i="25"/>
  <c r="H56" i="47" s="1"/>
  <c r="B495" i="25"/>
  <c r="E502" i="25"/>
  <c r="B502" i="25" s="1"/>
  <c r="D326" i="25"/>
  <c r="G51" i="47" s="1"/>
  <c r="C72" i="23"/>
  <c r="A72" i="23"/>
  <c r="O72" i="25" s="1"/>
  <c r="G72" i="46" s="1"/>
  <c r="N72" i="25"/>
  <c r="C47" i="22" s="1"/>
  <c r="J74" i="25"/>
  <c r="K73" i="25"/>
  <c r="B73" i="23"/>
  <c r="H73" i="25"/>
  <c r="B73" i="46"/>
  <c r="I73" i="25"/>
  <c r="D434" i="25"/>
  <c r="J66" i="47" s="1"/>
  <c r="D290" i="25"/>
  <c r="F46" i="47" s="1"/>
  <c r="J203" i="22"/>
  <c r="A72" i="46"/>
  <c r="D72" i="46"/>
  <c r="L72" i="25" l="1"/>
  <c r="E72" i="46" s="1"/>
  <c r="N46" i="47"/>
  <c r="V46" i="47"/>
  <c r="R66" i="47"/>
  <c r="Z66" i="47"/>
  <c r="S71" i="47"/>
  <c r="AA71" i="47"/>
  <c r="O51" i="47"/>
  <c r="W51" i="47"/>
  <c r="P56" i="47"/>
  <c r="X56" i="47"/>
  <c r="C61" i="47"/>
  <c r="Q61" i="47"/>
  <c r="D73" i="46"/>
  <c r="A73" i="46"/>
  <c r="J75" i="25"/>
  <c r="B74" i="23"/>
  <c r="H74" i="25"/>
  <c r="K74" i="25"/>
  <c r="B74" i="46"/>
  <c r="I74" i="25"/>
  <c r="D435" i="25"/>
  <c r="K66" i="47" s="1"/>
  <c r="D291" i="25"/>
  <c r="G46" i="47" s="1"/>
  <c r="D327" i="25"/>
  <c r="H51" i="47" s="1"/>
  <c r="E504" i="25"/>
  <c r="B504" i="25" s="1"/>
  <c r="B497" i="25"/>
  <c r="D399" i="25"/>
  <c r="J61" i="47" s="1"/>
  <c r="C73" i="23"/>
  <c r="A73" i="23"/>
  <c r="O73" i="25" s="1"/>
  <c r="G73" i="46" s="1"/>
  <c r="N73" i="25"/>
  <c r="D47" i="22" s="1"/>
  <c r="D363" i="25"/>
  <c r="I56" i="47" s="1"/>
  <c r="Y56" i="47" s="1"/>
  <c r="J188" i="22"/>
  <c r="D471" i="25"/>
  <c r="E72" i="47" s="1"/>
  <c r="L73" i="25" l="1"/>
  <c r="E73" i="46" s="1"/>
  <c r="M72" i="47"/>
  <c r="U72" i="47"/>
  <c r="R61" i="47"/>
  <c r="Z61" i="47"/>
  <c r="P51" i="47"/>
  <c r="X51" i="47"/>
  <c r="O46" i="47"/>
  <c r="W46" i="47"/>
  <c r="S66" i="47"/>
  <c r="AA66" i="47"/>
  <c r="C56" i="47"/>
  <c r="Q56" i="47"/>
  <c r="D436" i="25"/>
  <c r="E67" i="47" s="1"/>
  <c r="D472" i="25"/>
  <c r="F72" i="47" s="1"/>
  <c r="D364" i="25"/>
  <c r="J56" i="47" s="1"/>
  <c r="A74" i="23"/>
  <c r="O74" i="25" s="1"/>
  <c r="G74" i="46" s="1"/>
  <c r="C74" i="23"/>
  <c r="N74" i="25"/>
  <c r="E47" i="22" s="1"/>
  <c r="J173" i="22"/>
  <c r="D292" i="25"/>
  <c r="H46" i="47" s="1"/>
  <c r="D74" i="46"/>
  <c r="A74" i="46"/>
  <c r="J76" i="25"/>
  <c r="B75" i="46"/>
  <c r="I75" i="25"/>
  <c r="H75" i="25"/>
  <c r="B75" i="23"/>
  <c r="K75" i="25"/>
  <c r="D400" i="25"/>
  <c r="K61" i="47" s="1"/>
  <c r="D328" i="25"/>
  <c r="I51" i="47" s="1"/>
  <c r="Y51" i="47" s="1"/>
  <c r="L74" i="25" l="1"/>
  <c r="E74" i="46" s="1"/>
  <c r="P46" i="47"/>
  <c r="X46" i="47"/>
  <c r="M67" i="47"/>
  <c r="U67" i="47"/>
  <c r="S61" i="47"/>
  <c r="AA61" i="47"/>
  <c r="R56" i="47"/>
  <c r="Z56" i="47"/>
  <c r="N72" i="47"/>
  <c r="V72" i="47"/>
  <c r="C51" i="47"/>
  <c r="Q51" i="47"/>
  <c r="D329" i="25"/>
  <c r="J51" i="47" s="1"/>
  <c r="D473" i="25"/>
  <c r="G72" i="47" s="1"/>
  <c r="D401" i="25"/>
  <c r="E62" i="47" s="1"/>
  <c r="D75" i="46"/>
  <c r="A75" i="46"/>
  <c r="J158" i="22"/>
  <c r="A75" i="23"/>
  <c r="O75" i="25" s="1"/>
  <c r="G75" i="46" s="1"/>
  <c r="C75" i="23"/>
  <c r="N75" i="25"/>
  <c r="F47" i="22" s="1"/>
  <c r="J77" i="25"/>
  <c r="B76" i="23"/>
  <c r="H76" i="25"/>
  <c r="I76" i="25"/>
  <c r="K76" i="25"/>
  <c r="B76" i="46"/>
  <c r="D293" i="25"/>
  <c r="I46" i="47" s="1"/>
  <c r="Y46" i="47" s="1"/>
  <c r="D365" i="25"/>
  <c r="K56" i="47" s="1"/>
  <c r="D437" i="25"/>
  <c r="F67" i="47" s="1"/>
  <c r="L75" i="25" l="1"/>
  <c r="E75" i="46" s="1"/>
  <c r="N67" i="47"/>
  <c r="V67" i="47"/>
  <c r="S56" i="47"/>
  <c r="AA56" i="47"/>
  <c r="M62" i="47"/>
  <c r="U62" i="47"/>
  <c r="O72" i="47"/>
  <c r="W72" i="47"/>
  <c r="R51" i="47"/>
  <c r="Z51" i="47"/>
  <c r="C46" i="47"/>
  <c r="Q46" i="47"/>
  <c r="D366" i="25"/>
  <c r="E57" i="47" s="1"/>
  <c r="D438" i="25"/>
  <c r="G67" i="47" s="1"/>
  <c r="D294" i="25"/>
  <c r="J46" i="47" s="1"/>
  <c r="D76" i="46"/>
  <c r="A76" i="46"/>
  <c r="C76" i="23"/>
  <c r="A76" i="23"/>
  <c r="O76" i="25" s="1"/>
  <c r="G76" i="46" s="1"/>
  <c r="N76" i="25"/>
  <c r="G47" i="22" s="1"/>
  <c r="D402" i="25"/>
  <c r="F62" i="47" s="1"/>
  <c r="J143" i="22"/>
  <c r="J78" i="25"/>
  <c r="B77" i="46"/>
  <c r="H77" i="25"/>
  <c r="B77" i="23"/>
  <c r="K77" i="25"/>
  <c r="I77" i="25"/>
  <c r="D330" i="25"/>
  <c r="K51" i="47" s="1"/>
  <c r="D474" i="25"/>
  <c r="H72" i="47" s="1"/>
  <c r="L76" i="25" l="1"/>
  <c r="E76" i="46" s="1"/>
  <c r="N62" i="47"/>
  <c r="V62" i="47"/>
  <c r="P72" i="47"/>
  <c r="X72" i="47"/>
  <c r="S51" i="47"/>
  <c r="AA51" i="47"/>
  <c r="R46" i="47"/>
  <c r="Z46" i="47"/>
  <c r="O67" i="47"/>
  <c r="W67" i="47"/>
  <c r="M57" i="47"/>
  <c r="U57" i="47"/>
  <c r="D475" i="25"/>
  <c r="I72" i="47" s="1"/>
  <c r="Y72" i="47" s="1"/>
  <c r="A77" i="23"/>
  <c r="O77" i="25" s="1"/>
  <c r="G77" i="46" s="1"/>
  <c r="C77" i="23"/>
  <c r="N77" i="25"/>
  <c r="H47" i="22" s="1"/>
  <c r="D439" i="25"/>
  <c r="H67" i="47" s="1"/>
  <c r="J128" i="22"/>
  <c r="D77" i="46"/>
  <c r="A77" i="46"/>
  <c r="D295" i="25"/>
  <c r="K46" i="47" s="1"/>
  <c r="D367" i="25"/>
  <c r="F57" i="47" s="1"/>
  <c r="D331" i="25"/>
  <c r="E52" i="47" s="1"/>
  <c r="J79" i="25"/>
  <c r="K78" i="25"/>
  <c r="I78" i="25"/>
  <c r="B78" i="46"/>
  <c r="B78" i="23"/>
  <c r="H78" i="25"/>
  <c r="D403" i="25"/>
  <c r="G62" i="47" s="1"/>
  <c r="L77" i="25" l="1"/>
  <c r="E77" i="46" s="1"/>
  <c r="O62" i="47"/>
  <c r="W62" i="47"/>
  <c r="M52" i="47"/>
  <c r="U52" i="47"/>
  <c r="N57" i="47"/>
  <c r="V57" i="47"/>
  <c r="S46" i="47"/>
  <c r="AA46" i="47"/>
  <c r="P67" i="47"/>
  <c r="X67" i="47"/>
  <c r="C72" i="47"/>
  <c r="Q72" i="47"/>
  <c r="D404" i="25"/>
  <c r="H62" i="47" s="1"/>
  <c r="A78" i="46"/>
  <c r="D78" i="46"/>
  <c r="D332" i="25"/>
  <c r="F52" i="47" s="1"/>
  <c r="D476" i="25"/>
  <c r="J72" i="47" s="1"/>
  <c r="C78" i="23"/>
  <c r="A78" i="23"/>
  <c r="O78" i="25" s="1"/>
  <c r="G78" i="46" s="1"/>
  <c r="N78" i="25"/>
  <c r="I47" i="22" s="1"/>
  <c r="J80" i="25"/>
  <c r="H79" i="25"/>
  <c r="B79" i="46"/>
  <c r="I79" i="25"/>
  <c r="B79" i="23"/>
  <c r="K79" i="25"/>
  <c r="D368" i="25"/>
  <c r="G57" i="47" s="1"/>
  <c r="D440" i="25"/>
  <c r="I67" i="47" s="1"/>
  <c r="Y67" i="47" s="1"/>
  <c r="L78" i="25" l="1"/>
  <c r="E78" i="46" s="1"/>
  <c r="R72" i="47"/>
  <c r="Z72" i="47"/>
  <c r="P62" i="47"/>
  <c r="X62" i="47"/>
  <c r="N52" i="47"/>
  <c r="V52" i="47"/>
  <c r="O57" i="47"/>
  <c r="W57" i="47"/>
  <c r="C67" i="47"/>
  <c r="Q67" i="47"/>
  <c r="C79" i="23"/>
  <c r="A79" i="23"/>
  <c r="O79" i="25" s="1"/>
  <c r="G79" i="46" s="1"/>
  <c r="N79" i="25"/>
  <c r="C50" i="22" s="1"/>
  <c r="J81" i="25"/>
  <c r="B80" i="23"/>
  <c r="B80" i="46"/>
  <c r="H80" i="25"/>
  <c r="K80" i="25"/>
  <c r="I80" i="25"/>
  <c r="J206" i="22"/>
  <c r="D477" i="25"/>
  <c r="K72" i="47" s="1"/>
  <c r="D79" i="46"/>
  <c r="A79" i="46"/>
  <c r="D333" i="25"/>
  <c r="G52" i="47" s="1"/>
  <c r="D405" i="25"/>
  <c r="I62" i="47" s="1"/>
  <c r="Y62" i="47" s="1"/>
  <c r="D369" i="25"/>
  <c r="H57" i="47" s="1"/>
  <c r="D441" i="25"/>
  <c r="J67" i="47" s="1"/>
  <c r="L79" i="25" l="1"/>
  <c r="E79" i="46" s="1"/>
  <c r="S72" i="47"/>
  <c r="AA72" i="47"/>
  <c r="R67" i="47"/>
  <c r="Z67" i="47"/>
  <c r="P57" i="47"/>
  <c r="X57" i="47"/>
  <c r="O52" i="47"/>
  <c r="W52" i="47"/>
  <c r="C62" i="47"/>
  <c r="Q62" i="47"/>
  <c r="D442" i="25"/>
  <c r="K67" i="47" s="1"/>
  <c r="D370" i="25"/>
  <c r="I57" i="47" s="1"/>
  <c r="Y57" i="47" s="1"/>
  <c r="J82" i="25"/>
  <c r="B81" i="23"/>
  <c r="I81" i="25"/>
  <c r="B81" i="46"/>
  <c r="K81" i="25"/>
  <c r="H81" i="25"/>
  <c r="J191" i="22"/>
  <c r="D334" i="25"/>
  <c r="H52" i="47" s="1"/>
  <c r="D478" i="25"/>
  <c r="E73" i="47" s="1"/>
  <c r="D80" i="46"/>
  <c r="A80" i="46"/>
  <c r="D406" i="25"/>
  <c r="J62" i="47" s="1"/>
  <c r="A80" i="23"/>
  <c r="O80" i="25" s="1"/>
  <c r="G80" i="46" s="1"/>
  <c r="C80" i="23"/>
  <c r="N80" i="25"/>
  <c r="D50" i="22" s="1"/>
  <c r="L80" i="25" l="1"/>
  <c r="E80" i="46" s="1"/>
  <c r="M73" i="47"/>
  <c r="U73" i="47"/>
  <c r="P52" i="47"/>
  <c r="X52" i="47"/>
  <c r="R62" i="47"/>
  <c r="Z62" i="47"/>
  <c r="S67" i="47"/>
  <c r="AA67" i="47"/>
  <c r="C57" i="47"/>
  <c r="Q57" i="47"/>
  <c r="C81" i="23"/>
  <c r="A81" i="23"/>
  <c r="O81" i="25" s="1"/>
  <c r="G81" i="46" s="1"/>
  <c r="N81" i="25"/>
  <c r="E50" i="22" s="1"/>
  <c r="D371" i="25"/>
  <c r="J57" i="47" s="1"/>
  <c r="J176" i="22"/>
  <c r="J83" i="25"/>
  <c r="B82" i="46"/>
  <c r="I82" i="25"/>
  <c r="B82" i="23"/>
  <c r="K82" i="25"/>
  <c r="H82" i="25"/>
  <c r="D479" i="25"/>
  <c r="F73" i="47" s="1"/>
  <c r="D407" i="25"/>
  <c r="K62" i="47" s="1"/>
  <c r="D335" i="25"/>
  <c r="I52" i="47" s="1"/>
  <c r="Y52" i="47" s="1"/>
  <c r="A81" i="46"/>
  <c r="D81" i="46"/>
  <c r="D443" i="25"/>
  <c r="E68" i="47" s="1"/>
  <c r="L81" i="25" l="1"/>
  <c r="E81" i="46" s="1"/>
  <c r="S62" i="47"/>
  <c r="AA62" i="47"/>
  <c r="M68" i="47"/>
  <c r="U68" i="47"/>
  <c r="N73" i="47"/>
  <c r="V73" i="47"/>
  <c r="R57" i="47"/>
  <c r="Z57" i="47"/>
  <c r="C52" i="47"/>
  <c r="Q52" i="47"/>
  <c r="D480" i="25"/>
  <c r="G73" i="47" s="1"/>
  <c r="C82" i="23"/>
  <c r="A82" i="23"/>
  <c r="O82" i="25" s="1"/>
  <c r="G82" i="46" s="1"/>
  <c r="N82" i="25"/>
  <c r="F50" i="22" s="1"/>
  <c r="D372" i="25"/>
  <c r="K57" i="47" s="1"/>
  <c r="D444" i="25"/>
  <c r="F68" i="47" s="1"/>
  <c r="A82" i="46"/>
  <c r="D82" i="46"/>
  <c r="D408" i="25"/>
  <c r="E63" i="47" s="1"/>
  <c r="D336" i="25"/>
  <c r="J52" i="47" s="1"/>
  <c r="J84" i="25"/>
  <c r="B83" i="23"/>
  <c r="I83" i="25"/>
  <c r="K83" i="25"/>
  <c r="H83" i="25"/>
  <c r="B83" i="46"/>
  <c r="J161" i="22"/>
  <c r="L82" i="25" l="1"/>
  <c r="E82" i="46" s="1"/>
  <c r="N68" i="47"/>
  <c r="V68" i="47"/>
  <c r="S57" i="47"/>
  <c r="AA57" i="47"/>
  <c r="R52" i="47"/>
  <c r="Z52" i="47"/>
  <c r="M63" i="47"/>
  <c r="U63" i="47"/>
  <c r="O73" i="47"/>
  <c r="W73" i="47"/>
  <c r="D409" i="25"/>
  <c r="F63" i="47" s="1"/>
  <c r="D445" i="25"/>
  <c r="G68" i="47" s="1"/>
  <c r="J146" i="22"/>
  <c r="D83" i="46"/>
  <c r="A83" i="46"/>
  <c r="C83" i="23"/>
  <c r="A83" i="23"/>
  <c r="O83" i="25" s="1"/>
  <c r="G83" i="46" s="1"/>
  <c r="N83" i="25"/>
  <c r="G50" i="22" s="1"/>
  <c r="D337" i="25"/>
  <c r="K52" i="47" s="1"/>
  <c r="D373" i="25"/>
  <c r="E58" i="47" s="1"/>
  <c r="J85" i="25"/>
  <c r="B84" i="23"/>
  <c r="B84" i="46"/>
  <c r="H84" i="25"/>
  <c r="K84" i="25"/>
  <c r="I84" i="25"/>
  <c r="D481" i="25"/>
  <c r="H73" i="47" s="1"/>
  <c r="L83" i="25" l="1"/>
  <c r="E83" i="46" s="1"/>
  <c r="P73" i="47"/>
  <c r="X73" i="47"/>
  <c r="M58" i="47"/>
  <c r="U58" i="47"/>
  <c r="S52" i="47"/>
  <c r="AA52" i="47"/>
  <c r="O68" i="47"/>
  <c r="W68" i="47"/>
  <c r="N63" i="47"/>
  <c r="V63" i="47"/>
  <c r="A84" i="23"/>
  <c r="O84" i="25" s="1"/>
  <c r="G84" i="46" s="1"/>
  <c r="C84" i="23"/>
  <c r="N84" i="25"/>
  <c r="H50" i="22" s="1"/>
  <c r="D374" i="25"/>
  <c r="F58" i="47" s="1"/>
  <c r="D446" i="25"/>
  <c r="H68" i="47" s="1"/>
  <c r="D482" i="25"/>
  <c r="I73" i="47" s="1"/>
  <c r="Y73" i="47" s="1"/>
  <c r="J86" i="25"/>
  <c r="B85" i="23"/>
  <c r="I85" i="25"/>
  <c r="B85" i="46"/>
  <c r="K85" i="25"/>
  <c r="H85" i="25"/>
  <c r="D410" i="25"/>
  <c r="G63" i="47" s="1"/>
  <c r="A84" i="46"/>
  <c r="D84" i="46"/>
  <c r="L84" i="25" l="1"/>
  <c r="E84" i="46" s="1"/>
  <c r="O63" i="47"/>
  <c r="W63" i="47"/>
  <c r="P68" i="47"/>
  <c r="X68" i="47"/>
  <c r="N58" i="47"/>
  <c r="V58" i="47"/>
  <c r="C73" i="47"/>
  <c r="Q73" i="47"/>
  <c r="D411" i="25"/>
  <c r="H63" i="47" s="1"/>
  <c r="J87" i="25"/>
  <c r="H86" i="25"/>
  <c r="B86" i="46"/>
  <c r="K86" i="25"/>
  <c r="B86" i="23"/>
  <c r="I86" i="25"/>
  <c r="A85" i="46"/>
  <c r="D85" i="46"/>
  <c r="D447" i="25"/>
  <c r="I68" i="47" s="1"/>
  <c r="Y68" i="47" s="1"/>
  <c r="D483" i="25"/>
  <c r="J73" i="47" s="1"/>
  <c r="A85" i="23"/>
  <c r="O85" i="25" s="1"/>
  <c r="G85" i="46" s="1"/>
  <c r="C85" i="23"/>
  <c r="N85" i="25"/>
  <c r="I50" i="22" s="1"/>
  <c r="D375" i="25"/>
  <c r="G58" i="47" s="1"/>
  <c r="L85" i="25" l="1"/>
  <c r="E85" i="46" s="1"/>
  <c r="O58" i="47"/>
  <c r="W58" i="47"/>
  <c r="R73" i="47"/>
  <c r="Z73" i="47"/>
  <c r="P63" i="47"/>
  <c r="X63" i="47"/>
  <c r="C68" i="47"/>
  <c r="Q68" i="47"/>
  <c r="D448" i="25"/>
  <c r="J68" i="47" s="1"/>
  <c r="D484" i="25"/>
  <c r="K73" i="47" s="1"/>
  <c r="D376" i="25"/>
  <c r="H58" i="47" s="1"/>
  <c r="J209" i="22"/>
  <c r="A86" i="23"/>
  <c r="O86" i="25" s="1"/>
  <c r="G86" i="46" s="1"/>
  <c r="C86" i="23"/>
  <c r="N86" i="25"/>
  <c r="C53" i="22" s="1"/>
  <c r="J88" i="25"/>
  <c r="B87" i="46"/>
  <c r="I87" i="25"/>
  <c r="H87" i="25"/>
  <c r="K87" i="25"/>
  <c r="B87" i="23"/>
  <c r="D86" i="46"/>
  <c r="A86" i="46"/>
  <c r="D412" i="25"/>
  <c r="I63" i="47" s="1"/>
  <c r="Y63" i="47" s="1"/>
  <c r="L86" i="25" l="1"/>
  <c r="E86" i="46" s="1"/>
  <c r="P58" i="47"/>
  <c r="X58" i="47"/>
  <c r="S73" i="47"/>
  <c r="AA73" i="47"/>
  <c r="R68" i="47"/>
  <c r="Z68" i="47"/>
  <c r="C63" i="47"/>
  <c r="Q63" i="47"/>
  <c r="C87" i="23"/>
  <c r="A87" i="23"/>
  <c r="O87" i="25" s="1"/>
  <c r="G87" i="46" s="1"/>
  <c r="N87" i="25"/>
  <c r="D53" i="22" s="1"/>
  <c r="D87" i="46"/>
  <c r="A87" i="46"/>
  <c r="J194" i="22"/>
  <c r="J89" i="25"/>
  <c r="B88" i="23"/>
  <c r="H88" i="25"/>
  <c r="K88" i="25"/>
  <c r="I88" i="25"/>
  <c r="B88" i="46"/>
  <c r="D377" i="25"/>
  <c r="I58" i="47" s="1"/>
  <c r="Y58" i="47" s="1"/>
  <c r="D449" i="25"/>
  <c r="K68" i="47" s="1"/>
  <c r="D413" i="25"/>
  <c r="J63" i="47" s="1"/>
  <c r="D485" i="25"/>
  <c r="E74" i="47" s="1"/>
  <c r="L87" i="25" l="1"/>
  <c r="E87" i="46" s="1"/>
  <c r="M74" i="47"/>
  <c r="U74" i="47"/>
  <c r="R63" i="47"/>
  <c r="Z63" i="47"/>
  <c r="S68" i="47"/>
  <c r="AA68" i="47"/>
  <c r="C58" i="47"/>
  <c r="Q58" i="47"/>
  <c r="D378" i="25"/>
  <c r="J58" i="47" s="1"/>
  <c r="D88" i="46"/>
  <c r="A88" i="46"/>
  <c r="C88" i="23"/>
  <c r="A88" i="23"/>
  <c r="O88" i="25" s="1"/>
  <c r="G88" i="46" s="1"/>
  <c r="N88" i="25"/>
  <c r="E53" i="22" s="1"/>
  <c r="D414" i="25"/>
  <c r="K63" i="47" s="1"/>
  <c r="J90" i="25"/>
  <c r="B89" i="46"/>
  <c r="K89" i="25"/>
  <c r="B89" i="23"/>
  <c r="H89" i="25"/>
  <c r="I89" i="25"/>
  <c r="J179" i="22"/>
  <c r="D450" i="25"/>
  <c r="E69" i="47" s="1"/>
  <c r="D486" i="25"/>
  <c r="F74" i="47" s="1"/>
  <c r="L88" i="25" l="1"/>
  <c r="E88" i="46" s="1"/>
  <c r="M69" i="47"/>
  <c r="U69" i="47"/>
  <c r="N74" i="47"/>
  <c r="V74" i="47"/>
  <c r="R58" i="47"/>
  <c r="Z58" i="47"/>
  <c r="S63" i="47"/>
  <c r="AA63" i="47"/>
  <c r="D487" i="25"/>
  <c r="G74" i="47" s="1"/>
  <c r="D415" i="25"/>
  <c r="E64" i="47" s="1"/>
  <c r="D89" i="46"/>
  <c r="A89" i="46"/>
  <c r="J164" i="22"/>
  <c r="J91" i="25"/>
  <c r="H90" i="25"/>
  <c r="B90" i="23"/>
  <c r="K90" i="25"/>
  <c r="I90" i="25"/>
  <c r="B90" i="46"/>
  <c r="D379" i="25"/>
  <c r="K58" i="47" s="1"/>
  <c r="D451" i="25"/>
  <c r="F69" i="47" s="1"/>
  <c r="C89" i="23"/>
  <c r="A89" i="23"/>
  <c r="O89" i="25" s="1"/>
  <c r="G89" i="46" s="1"/>
  <c r="N89" i="25"/>
  <c r="F53" i="22" s="1"/>
  <c r="L89" i="25" l="1"/>
  <c r="E89" i="46" s="1"/>
  <c r="M64" i="47"/>
  <c r="U64" i="47"/>
  <c r="O74" i="47"/>
  <c r="W74" i="47"/>
  <c r="N69" i="47"/>
  <c r="V69" i="47"/>
  <c r="S58" i="47"/>
  <c r="AA58" i="47"/>
  <c r="C90" i="23"/>
  <c r="A90" i="23"/>
  <c r="O90" i="25" s="1"/>
  <c r="G90" i="46" s="1"/>
  <c r="N90" i="25"/>
  <c r="G53" i="22" s="1"/>
  <c r="D488" i="25"/>
  <c r="H74" i="47" s="1"/>
  <c r="D452" i="25"/>
  <c r="G69" i="47" s="1"/>
  <c r="D90" i="46"/>
  <c r="A90" i="46"/>
  <c r="D416" i="25"/>
  <c r="F64" i="47" s="1"/>
  <c r="J92" i="25"/>
  <c r="H91" i="25"/>
  <c r="B91" i="23"/>
  <c r="K91" i="25"/>
  <c r="B91" i="46"/>
  <c r="I91" i="25"/>
  <c r="L90" i="25" l="1"/>
  <c r="E90" i="46" s="1"/>
  <c r="N64" i="47"/>
  <c r="V64" i="47"/>
  <c r="O69" i="47"/>
  <c r="W69" i="47"/>
  <c r="P74" i="47"/>
  <c r="X74" i="47"/>
  <c r="D489" i="25"/>
  <c r="I74" i="47" s="1"/>
  <c r="Y74" i="47" s="1"/>
  <c r="A91" i="23"/>
  <c r="O91" i="25" s="1"/>
  <c r="G91" i="46" s="1"/>
  <c r="C91" i="23"/>
  <c r="N91" i="25"/>
  <c r="H53" i="22" s="1"/>
  <c r="D417" i="25"/>
  <c r="G64" i="47" s="1"/>
  <c r="D453" i="25"/>
  <c r="H69" i="47" s="1"/>
  <c r="D91" i="46"/>
  <c r="A91" i="46"/>
  <c r="J93" i="25"/>
  <c r="B92" i="46"/>
  <c r="I92" i="25"/>
  <c r="H92" i="25"/>
  <c r="K92" i="25"/>
  <c r="B92" i="23"/>
  <c r="L91" i="25" l="1"/>
  <c r="E91" i="46" s="1"/>
  <c r="P69" i="47"/>
  <c r="X69" i="47"/>
  <c r="O64" i="47"/>
  <c r="W64" i="47"/>
  <c r="C74" i="47"/>
  <c r="Q74" i="47"/>
  <c r="A92" i="23"/>
  <c r="O92" i="25" s="1"/>
  <c r="G92" i="46" s="1"/>
  <c r="C92" i="23"/>
  <c r="N92" i="25"/>
  <c r="I59" i="22" s="1"/>
  <c r="D92" i="46"/>
  <c r="A92" i="46"/>
  <c r="J94" i="25"/>
  <c r="B93" i="23"/>
  <c r="H93" i="25"/>
  <c r="B93" i="46"/>
  <c r="I93" i="25"/>
  <c r="K93" i="25"/>
  <c r="D454" i="25"/>
  <c r="I69" i="47" s="1"/>
  <c r="Y69" i="47" s="1"/>
  <c r="D418" i="25"/>
  <c r="H64" i="47" s="1"/>
  <c r="D490" i="25"/>
  <c r="J74" i="47" s="1"/>
  <c r="L92" i="25" l="1"/>
  <c r="E92" i="46" s="1"/>
  <c r="R74" i="47"/>
  <c r="Z74" i="47"/>
  <c r="P64" i="47"/>
  <c r="X64" i="47"/>
  <c r="C69" i="47"/>
  <c r="Q69" i="47"/>
  <c r="D455" i="25"/>
  <c r="J69" i="47" s="1"/>
  <c r="A93" i="23"/>
  <c r="O93" i="25" s="1"/>
  <c r="G93" i="46" s="1"/>
  <c r="C93" i="23"/>
  <c r="N93" i="25"/>
  <c r="C62" i="22" s="1"/>
  <c r="J212" i="22"/>
  <c r="J95" i="25"/>
  <c r="B94" i="46"/>
  <c r="K94" i="25"/>
  <c r="I94" i="25"/>
  <c r="B94" i="23"/>
  <c r="H94" i="25"/>
  <c r="D491" i="25"/>
  <c r="K74" i="47" s="1"/>
  <c r="D419" i="25"/>
  <c r="I64" i="47" s="1"/>
  <c r="Y64" i="47" s="1"/>
  <c r="D93" i="46"/>
  <c r="A93" i="46"/>
  <c r="L93" i="25" l="1"/>
  <c r="E93" i="46" s="1"/>
  <c r="S74" i="47"/>
  <c r="AA74" i="47"/>
  <c r="R69" i="47"/>
  <c r="Z69" i="47"/>
  <c r="C64" i="47"/>
  <c r="Q64" i="47"/>
  <c r="D420" i="25"/>
  <c r="J64" i="47" s="1"/>
  <c r="D492" i="25"/>
  <c r="E75" i="47" s="1"/>
  <c r="A94" i="23"/>
  <c r="O94" i="25" s="1"/>
  <c r="G94" i="46" s="1"/>
  <c r="C94" i="23"/>
  <c r="N94" i="25"/>
  <c r="D62" i="22" s="1"/>
  <c r="J96" i="25"/>
  <c r="B95" i="46"/>
  <c r="K95" i="25"/>
  <c r="H95" i="25"/>
  <c r="B95" i="23"/>
  <c r="I95" i="25"/>
  <c r="J197" i="22"/>
  <c r="D456" i="25"/>
  <c r="K69" i="47" s="1"/>
  <c r="A94" i="46"/>
  <c r="D94" i="46"/>
  <c r="L94" i="25" l="1"/>
  <c r="E94" i="46" s="1"/>
  <c r="S69" i="47"/>
  <c r="AA69" i="47"/>
  <c r="M75" i="47"/>
  <c r="U75" i="47"/>
  <c r="R64" i="47"/>
  <c r="Z64" i="47"/>
  <c r="D493" i="25"/>
  <c r="F75" i="47" s="1"/>
  <c r="D457" i="25"/>
  <c r="E70" i="47" s="1"/>
  <c r="J182" i="22"/>
  <c r="D95" i="46"/>
  <c r="A95" i="46"/>
  <c r="D421" i="25"/>
  <c r="K64" i="47" s="1"/>
  <c r="A95" i="23"/>
  <c r="O95" i="25" s="1"/>
  <c r="G95" i="46" s="1"/>
  <c r="C95" i="23"/>
  <c r="N95" i="25"/>
  <c r="E62" i="22" s="1"/>
  <c r="J97" i="25"/>
  <c r="B96" i="23"/>
  <c r="I96" i="25"/>
  <c r="K96" i="25"/>
  <c r="H96" i="25"/>
  <c r="B96" i="46"/>
  <c r="L95" i="25" l="1"/>
  <c r="E95" i="46" s="1"/>
  <c r="S64" i="47"/>
  <c r="AA64" i="47"/>
  <c r="M70" i="47"/>
  <c r="U70" i="47"/>
  <c r="N75" i="47"/>
  <c r="V75" i="47"/>
  <c r="J98" i="25"/>
  <c r="B97" i="23"/>
  <c r="K97" i="25"/>
  <c r="I97" i="25"/>
  <c r="B97" i="46"/>
  <c r="H97" i="25"/>
  <c r="D458" i="25"/>
  <c r="F70" i="47" s="1"/>
  <c r="D494" i="25"/>
  <c r="G75" i="47" s="1"/>
  <c r="A96" i="46"/>
  <c r="D96" i="46"/>
  <c r="A96" i="23"/>
  <c r="O96" i="25" s="1"/>
  <c r="G96" i="46" s="1"/>
  <c r="C96" i="23"/>
  <c r="N96" i="25"/>
  <c r="F62" i="22" s="1"/>
  <c r="L96" i="25" l="1"/>
  <c r="E96" i="46" s="1"/>
  <c r="O75" i="47"/>
  <c r="W75" i="47"/>
  <c r="N70" i="47"/>
  <c r="V70" i="47"/>
  <c r="D459" i="25"/>
  <c r="G70" i="47" s="1"/>
  <c r="A97" i="23"/>
  <c r="O97" i="25" s="1"/>
  <c r="G97" i="46" s="1"/>
  <c r="C97" i="23"/>
  <c r="N97" i="25"/>
  <c r="G62" i="22" s="1"/>
  <c r="D495" i="25"/>
  <c r="H75" i="47" s="1"/>
  <c r="D97" i="46"/>
  <c r="A97" i="46"/>
  <c r="J99" i="25"/>
  <c r="I98" i="25"/>
  <c r="B98" i="23"/>
  <c r="H98" i="25"/>
  <c r="K98" i="25"/>
  <c r="B98" i="46"/>
  <c r="L97" i="25" l="1"/>
  <c r="E97" i="46" s="1"/>
  <c r="O70" i="47"/>
  <c r="W70" i="47"/>
  <c r="P75" i="47"/>
  <c r="X75" i="47"/>
  <c r="J100" i="25"/>
  <c r="B99" i="46"/>
  <c r="H99" i="25"/>
  <c r="I99" i="25"/>
  <c r="K99" i="25"/>
  <c r="B99" i="23"/>
  <c r="D496" i="25"/>
  <c r="I75" i="47" s="1"/>
  <c r="Y75" i="47" s="1"/>
  <c r="A98" i="23"/>
  <c r="O98" i="25" s="1"/>
  <c r="G98" i="46" s="1"/>
  <c r="C98" i="23"/>
  <c r="N98" i="25"/>
  <c r="H62" i="22" s="1"/>
  <c r="D98" i="46"/>
  <c r="A98" i="46"/>
  <c r="D460" i="25"/>
  <c r="H70" i="47" s="1"/>
  <c r="L98" i="25" l="1"/>
  <c r="E98" i="46" s="1"/>
  <c r="P70" i="47"/>
  <c r="X70" i="47"/>
  <c r="C75" i="47"/>
  <c r="Q75" i="47"/>
  <c r="D461" i="25"/>
  <c r="I70" i="47" s="1"/>
  <c r="Y70" i="47" s="1"/>
  <c r="A99" i="23"/>
  <c r="O99" i="25" s="1"/>
  <c r="G99" i="46" s="1"/>
  <c r="C99" i="23"/>
  <c r="N99" i="25"/>
  <c r="I62" i="22" s="1"/>
  <c r="D99" i="46"/>
  <c r="A99" i="46"/>
  <c r="D497" i="25"/>
  <c r="J75" i="47" s="1"/>
  <c r="J101" i="25"/>
  <c r="B100" i="46"/>
  <c r="I100" i="25"/>
  <c r="B100" i="23"/>
  <c r="K100" i="25"/>
  <c r="H100" i="25"/>
  <c r="L99" i="25" l="1"/>
  <c r="E99" i="46" s="1"/>
  <c r="R75" i="47"/>
  <c r="Z75" i="47"/>
  <c r="C70" i="47"/>
  <c r="Q70" i="47"/>
  <c r="J102" i="25"/>
  <c r="K101" i="25"/>
  <c r="B101" i="46"/>
  <c r="H101" i="25"/>
  <c r="I101" i="25"/>
  <c r="B101" i="23"/>
  <c r="A100" i="23"/>
  <c r="O100" i="25" s="1"/>
  <c r="G100" i="46" s="1"/>
  <c r="C100" i="23"/>
  <c r="N100" i="25"/>
  <c r="C65" i="22" s="1"/>
  <c r="J215" i="22"/>
  <c r="D498" i="25"/>
  <c r="K75" i="47" s="1"/>
  <c r="A100" i="46"/>
  <c r="D100" i="46"/>
  <c r="D462" i="25"/>
  <c r="J70" i="47" s="1"/>
  <c r="L100" i="25" l="1"/>
  <c r="E100" i="46" s="1"/>
  <c r="R70" i="47"/>
  <c r="Z70" i="47"/>
  <c r="S75" i="47"/>
  <c r="AA75" i="47"/>
  <c r="D463" i="25"/>
  <c r="K70" i="47" s="1"/>
  <c r="D101" i="46"/>
  <c r="A101" i="46"/>
  <c r="D499" i="25"/>
  <c r="E76" i="47" s="1"/>
  <c r="A101" i="23"/>
  <c r="O101" i="25" s="1"/>
  <c r="G101" i="46" s="1"/>
  <c r="C101" i="23"/>
  <c r="N101" i="25"/>
  <c r="D65" i="22" s="1"/>
  <c r="J200" i="22"/>
  <c r="J103" i="25"/>
  <c r="H102" i="25"/>
  <c r="B102" i="46"/>
  <c r="K102" i="25"/>
  <c r="B102" i="23"/>
  <c r="I102" i="25"/>
  <c r="L101" i="25" l="1"/>
  <c r="E101" i="46" s="1"/>
  <c r="M76" i="47"/>
  <c r="U76" i="47"/>
  <c r="S70" i="47"/>
  <c r="AA70" i="47"/>
  <c r="D500" i="25"/>
  <c r="F76" i="47" s="1"/>
  <c r="A102" i="46"/>
  <c r="D102" i="46"/>
  <c r="C102" i="23"/>
  <c r="A102" i="23"/>
  <c r="O102" i="25" s="1"/>
  <c r="G102" i="46" s="1"/>
  <c r="N102" i="25"/>
  <c r="E65" i="22" s="1"/>
  <c r="J104" i="25"/>
  <c r="I103" i="25"/>
  <c r="B103" i="46"/>
  <c r="B103" i="23"/>
  <c r="K103" i="25"/>
  <c r="H103" i="25"/>
  <c r="L102" i="25" l="1"/>
  <c r="E102" i="46" s="1"/>
  <c r="N76" i="47"/>
  <c r="V76" i="47"/>
  <c r="J105" i="25"/>
  <c r="B104" i="23"/>
  <c r="H104" i="25"/>
  <c r="I104" i="25"/>
  <c r="B104" i="46"/>
  <c r="K104" i="25"/>
  <c r="D501" i="25"/>
  <c r="G76" i="47" s="1"/>
  <c r="A103" i="23"/>
  <c r="O103" i="25" s="1"/>
  <c r="G103" i="46" s="1"/>
  <c r="C103" i="23"/>
  <c r="N103" i="25"/>
  <c r="F65" i="22" s="1"/>
  <c r="D103" i="46"/>
  <c r="A103" i="46"/>
  <c r="L103" i="25" l="1"/>
  <c r="E103" i="46" s="1"/>
  <c r="O76" i="47"/>
  <c r="W76" i="47"/>
  <c r="A104" i="23"/>
  <c r="O104" i="25" s="1"/>
  <c r="G104" i="46" s="1"/>
  <c r="C104" i="23"/>
  <c r="N104" i="25"/>
  <c r="G65" i="22" s="1"/>
  <c r="D104" i="46"/>
  <c r="A104" i="46"/>
  <c r="J106" i="25"/>
  <c r="B105" i="46"/>
  <c r="H105" i="25"/>
  <c r="B105" i="23"/>
  <c r="K105" i="25"/>
  <c r="I105" i="25"/>
  <c r="D502" i="25"/>
  <c r="H76" i="47" s="1"/>
  <c r="L104" i="25" l="1"/>
  <c r="E104" i="46" s="1"/>
  <c r="P76" i="47"/>
  <c r="X76" i="47"/>
  <c r="J107" i="25"/>
  <c r="I106" i="25"/>
  <c r="B106" i="46"/>
  <c r="B106" i="23"/>
  <c r="K106" i="25"/>
  <c r="H106" i="25"/>
  <c r="A105" i="23"/>
  <c r="O105" i="25" s="1"/>
  <c r="G105" i="46" s="1"/>
  <c r="C105" i="23"/>
  <c r="N105" i="25"/>
  <c r="H65" i="22" s="1"/>
  <c r="D503" i="25"/>
  <c r="I76" i="47" s="1"/>
  <c r="Y76" i="47" s="1"/>
  <c r="A105" i="46"/>
  <c r="D105" i="46"/>
  <c r="L105" i="25" l="1"/>
  <c r="E105" i="46" s="1"/>
  <c r="C76" i="47"/>
  <c r="Q76" i="47"/>
  <c r="D106" i="46"/>
  <c r="A106" i="46"/>
  <c r="D504" i="25"/>
  <c r="J76" i="47" s="1"/>
  <c r="J108" i="25"/>
  <c r="B107" i="46"/>
  <c r="B107" i="23"/>
  <c r="I107" i="25"/>
  <c r="H107" i="25"/>
  <c r="K107" i="25"/>
  <c r="C106" i="23"/>
  <c r="A106" i="23"/>
  <c r="O106" i="25" s="1"/>
  <c r="G106" i="46" s="1"/>
  <c r="N106" i="25"/>
  <c r="I65" i="22" s="1"/>
  <c r="L106" i="25" l="1"/>
  <c r="E106" i="46" s="1"/>
  <c r="R76" i="47"/>
  <c r="Z76" i="47"/>
  <c r="C107" i="23"/>
  <c r="A107" i="23"/>
  <c r="O107" i="25" s="1"/>
  <c r="G107" i="46" s="1"/>
  <c r="N107" i="25"/>
  <c r="C68" i="22" s="1"/>
  <c r="D505" i="25"/>
  <c r="K76" i="47" s="1"/>
  <c r="A107" i="46"/>
  <c r="D107" i="46"/>
  <c r="J109" i="25"/>
  <c r="B108" i="46"/>
  <c r="B108" i="23"/>
  <c r="H108" i="25"/>
  <c r="K108" i="25"/>
  <c r="I108" i="25"/>
  <c r="J218" i="22"/>
  <c r="L107" i="25" l="1"/>
  <c r="E107" i="46" s="1"/>
  <c r="S76" i="47"/>
  <c r="AA76" i="47"/>
  <c r="J110" i="25"/>
  <c r="B109" i="46"/>
  <c r="H109" i="25"/>
  <c r="B109" i="23"/>
  <c r="K109" i="25"/>
  <c r="I109" i="25"/>
  <c r="A108" i="23"/>
  <c r="O108" i="25" s="1"/>
  <c r="G108" i="46" s="1"/>
  <c r="C108" i="23"/>
  <c r="N108" i="25"/>
  <c r="D68" i="22" s="1"/>
  <c r="A108" i="46"/>
  <c r="D108" i="46"/>
  <c r="L108" i="25" l="1"/>
  <c r="E108" i="46" s="1"/>
  <c r="A109" i="23"/>
  <c r="O109" i="25" s="1"/>
  <c r="G109" i="46" s="1"/>
  <c r="C109" i="23"/>
  <c r="N109" i="25"/>
  <c r="E68" i="22" s="1"/>
  <c r="A109" i="46"/>
  <c r="D109" i="46"/>
  <c r="J111" i="25"/>
  <c r="H110" i="25"/>
  <c r="B110" i="23"/>
  <c r="K110" i="25"/>
  <c r="I110" i="25"/>
  <c r="B110" i="46"/>
  <c r="L109" i="25" l="1"/>
  <c r="E109" i="46" s="1"/>
  <c r="A110" i="46"/>
  <c r="D110" i="46"/>
  <c r="J112" i="25"/>
  <c r="H111" i="25"/>
  <c r="K111" i="25"/>
  <c r="B111" i="46"/>
  <c r="B111" i="23"/>
  <c r="I111" i="25"/>
  <c r="C110" i="23"/>
  <c r="A110" i="23"/>
  <c r="O110" i="25" s="1"/>
  <c r="G110" i="46" s="1"/>
  <c r="N110" i="25"/>
  <c r="F68" i="22" s="1"/>
  <c r="L110" i="25" l="1"/>
  <c r="E110" i="46" s="1"/>
  <c r="A111" i="23"/>
  <c r="O111" i="25" s="1"/>
  <c r="G111" i="46" s="1"/>
  <c r="C111" i="23"/>
  <c r="N111" i="25"/>
  <c r="G68" i="22" s="1"/>
  <c r="J113" i="25"/>
  <c r="B112" i="23"/>
  <c r="H112" i="25"/>
  <c r="I112" i="25"/>
  <c r="B112" i="46"/>
  <c r="K112" i="25"/>
  <c r="D111" i="46"/>
  <c r="A111" i="46"/>
  <c r="L111" i="25" l="1"/>
  <c r="E111" i="46" s="1"/>
  <c r="A112" i="46"/>
  <c r="D112" i="46"/>
  <c r="J114" i="25"/>
  <c r="H113" i="25"/>
  <c r="B113" i="23"/>
  <c r="I113" i="25"/>
  <c r="B113" i="46"/>
  <c r="K113" i="25"/>
  <c r="A112" i="23"/>
  <c r="O112" i="25" s="1"/>
  <c r="G112" i="46" s="1"/>
  <c r="C112" i="23"/>
  <c r="N112" i="25"/>
  <c r="H68" i="22" s="1"/>
  <c r="L112" i="25" l="1"/>
  <c r="E112" i="46" s="1"/>
  <c r="D113" i="46"/>
  <c r="A113" i="46"/>
  <c r="J115" i="25"/>
  <c r="B114" i="46"/>
  <c r="K114" i="25"/>
  <c r="B114" i="23"/>
  <c r="H114" i="25"/>
  <c r="I114" i="25"/>
  <c r="C113" i="23"/>
  <c r="A113" i="23"/>
  <c r="O113" i="25" s="1"/>
  <c r="G113" i="46" s="1"/>
  <c r="N113" i="25"/>
  <c r="I68" i="22" s="1"/>
  <c r="L113" i="25" l="1"/>
  <c r="E113" i="46" s="1"/>
  <c r="D114" i="46"/>
  <c r="A114" i="46"/>
  <c r="J116" i="25"/>
  <c r="B115" i="46"/>
  <c r="I115" i="25"/>
  <c r="K115" i="25"/>
  <c r="B115" i="23"/>
  <c r="H115" i="25"/>
  <c r="C114" i="23"/>
  <c r="A114" i="23"/>
  <c r="O114" i="25" s="1"/>
  <c r="G114" i="46" s="1"/>
  <c r="N114" i="25"/>
  <c r="C71" i="22" s="1"/>
  <c r="L114" i="25" l="1"/>
  <c r="E114" i="46" s="1"/>
  <c r="A115" i="46"/>
  <c r="D115" i="46"/>
  <c r="C115" i="23"/>
  <c r="A115" i="23"/>
  <c r="O115" i="25" s="1"/>
  <c r="G115" i="46" s="1"/>
  <c r="N115" i="25"/>
  <c r="D71" i="22" s="1"/>
  <c r="J117" i="25"/>
  <c r="K116" i="25"/>
  <c r="I116" i="25"/>
  <c r="B116" i="46"/>
  <c r="B116" i="23"/>
  <c r="H116" i="25"/>
  <c r="L115" i="25" l="1"/>
  <c r="E115" i="46" s="1"/>
  <c r="A116" i="23"/>
  <c r="O116" i="25" s="1"/>
  <c r="G116" i="46" s="1"/>
  <c r="C116" i="23"/>
  <c r="N116" i="25"/>
  <c r="E71" i="22" s="1"/>
  <c r="J118" i="25"/>
  <c r="B117" i="23"/>
  <c r="I117" i="25"/>
  <c r="H117" i="25"/>
  <c r="B117" i="46"/>
  <c r="K117" i="25"/>
  <c r="A116" i="46"/>
  <c r="D116" i="46"/>
  <c r="L116" i="25" l="1"/>
  <c r="E116" i="46" s="1"/>
  <c r="A117" i="23"/>
  <c r="O117" i="25" s="1"/>
  <c r="G117" i="46" s="1"/>
  <c r="C117" i="23"/>
  <c r="N117" i="25"/>
  <c r="F71" i="22" s="1"/>
  <c r="D117" i="46"/>
  <c r="A117" i="46"/>
  <c r="J119" i="25"/>
  <c r="B118" i="46"/>
  <c r="I118" i="25"/>
  <c r="H118" i="25"/>
  <c r="K118" i="25"/>
  <c r="B118" i="23"/>
  <c r="L117" i="25" l="1"/>
  <c r="E117" i="46" s="1"/>
  <c r="A118" i="23"/>
  <c r="O118" i="25" s="1"/>
  <c r="G118" i="46" s="1"/>
  <c r="C118" i="23"/>
  <c r="N118" i="25"/>
  <c r="G71" i="22" s="1"/>
  <c r="D118" i="46"/>
  <c r="A118" i="46"/>
  <c r="J120" i="25"/>
  <c r="B119" i="23"/>
  <c r="I119" i="25"/>
  <c r="B119" i="46"/>
  <c r="K119" i="25"/>
  <c r="H119" i="25"/>
  <c r="L118" i="25" l="1"/>
  <c r="E118" i="46" s="1"/>
  <c r="A119" i="23"/>
  <c r="O119" i="25" s="1"/>
  <c r="G119" i="46" s="1"/>
  <c r="C119" i="23"/>
  <c r="N119" i="25"/>
  <c r="H71" i="22" s="1"/>
  <c r="J121" i="25"/>
  <c r="B120" i="46"/>
  <c r="H120" i="25"/>
  <c r="B120" i="23"/>
  <c r="I120" i="25"/>
  <c r="K120" i="25"/>
  <c r="A119" i="46"/>
  <c r="D119" i="46"/>
  <c r="L119" i="25" l="1"/>
  <c r="E119" i="46" s="1"/>
  <c r="D120" i="46"/>
  <c r="A120" i="46"/>
  <c r="J122" i="25"/>
  <c r="B121" i="46"/>
  <c r="I121" i="25"/>
  <c r="B121" i="23"/>
  <c r="K121" i="25"/>
  <c r="H121" i="25"/>
  <c r="C120" i="23"/>
  <c r="A120" i="23"/>
  <c r="O120" i="25" s="1"/>
  <c r="G120" i="46" s="1"/>
  <c r="N120" i="25"/>
  <c r="I71" i="22" s="1"/>
  <c r="L120" i="25" l="1"/>
  <c r="E120" i="46" s="1"/>
  <c r="D121" i="46"/>
  <c r="A121" i="46"/>
  <c r="J123" i="25"/>
  <c r="B122" i="46"/>
  <c r="K122" i="25"/>
  <c r="H122" i="25"/>
  <c r="B122" i="23"/>
  <c r="I122" i="25"/>
  <c r="A121" i="23"/>
  <c r="O121" i="25" s="1"/>
  <c r="G121" i="46" s="1"/>
  <c r="C121" i="23"/>
  <c r="N121" i="25"/>
  <c r="C74" i="22" s="1"/>
  <c r="L121" i="25" l="1"/>
  <c r="E121" i="46" s="1"/>
  <c r="D122" i="46"/>
  <c r="A122" i="46"/>
  <c r="C122" i="23"/>
  <c r="A122" i="23"/>
  <c r="O122" i="25" s="1"/>
  <c r="G122" i="46" s="1"/>
  <c r="N122" i="25"/>
  <c r="D77" i="22" s="1"/>
  <c r="J124" i="25"/>
  <c r="H123" i="25"/>
  <c r="B123" i="46"/>
  <c r="K123" i="25"/>
  <c r="B123" i="23"/>
  <c r="I123" i="25"/>
  <c r="L122" i="25" l="1"/>
  <c r="E122" i="46" s="1"/>
  <c r="C123" i="23"/>
  <c r="A123" i="23"/>
  <c r="O123" i="25" s="1"/>
  <c r="G123" i="46" s="1"/>
  <c r="N123" i="25"/>
  <c r="E77" i="22" s="1"/>
  <c r="J125" i="25"/>
  <c r="H124" i="25"/>
  <c r="I124" i="25"/>
  <c r="B124" i="46"/>
  <c r="B124" i="23"/>
  <c r="K124" i="25"/>
  <c r="D123" i="46"/>
  <c r="A123" i="46"/>
  <c r="L123" i="25" l="1"/>
  <c r="E123" i="46" s="1"/>
  <c r="C124" i="23"/>
  <c r="A124" i="23"/>
  <c r="O124" i="25" s="1"/>
  <c r="G124" i="46" s="1"/>
  <c r="N124" i="25"/>
  <c r="F77" i="22" s="1"/>
  <c r="J126" i="25"/>
  <c r="I125" i="25"/>
  <c r="B125" i="23"/>
  <c r="H125" i="25"/>
  <c r="K125" i="25"/>
  <c r="B125" i="46"/>
  <c r="A124" i="46"/>
  <c r="D124" i="46"/>
  <c r="L124" i="25" l="1"/>
  <c r="E124" i="46" s="1"/>
  <c r="A125" i="46"/>
  <c r="D125" i="46"/>
  <c r="J127" i="25"/>
  <c r="K126" i="25"/>
  <c r="B126" i="23"/>
  <c r="H126" i="25"/>
  <c r="B126" i="46"/>
  <c r="I126" i="25"/>
  <c r="C125" i="23"/>
  <c r="A125" i="23"/>
  <c r="O125" i="25" s="1"/>
  <c r="G125" i="46" s="1"/>
  <c r="N125" i="25"/>
  <c r="G77" i="22" s="1"/>
  <c r="L125" i="25" l="1"/>
  <c r="E125" i="46" s="1"/>
  <c r="D126" i="46"/>
  <c r="A126" i="46"/>
  <c r="J128" i="25"/>
  <c r="I127" i="25"/>
  <c r="B127" i="46"/>
  <c r="H127" i="25"/>
  <c r="B127" i="23"/>
  <c r="K127" i="25"/>
  <c r="A126" i="23"/>
  <c r="O126" i="25" s="1"/>
  <c r="G126" i="46" s="1"/>
  <c r="C126" i="23"/>
  <c r="N126" i="25"/>
  <c r="H77" i="22" s="1"/>
  <c r="L126" i="25" l="1"/>
  <c r="E126" i="46" s="1"/>
  <c r="A127" i="23"/>
  <c r="O127" i="25" s="1"/>
  <c r="G127" i="46" s="1"/>
  <c r="C127" i="23"/>
  <c r="N127" i="25"/>
  <c r="I77" i="22" s="1"/>
  <c r="J129" i="25"/>
  <c r="K128" i="25"/>
  <c r="B128" i="46"/>
  <c r="I128" i="25"/>
  <c r="B128" i="23"/>
  <c r="H128" i="25"/>
  <c r="D127" i="46"/>
  <c r="A127" i="46"/>
  <c r="L127" i="25" l="1"/>
  <c r="E127" i="46" s="1"/>
  <c r="D128" i="46"/>
  <c r="A128" i="46"/>
  <c r="A128" i="23"/>
  <c r="O128" i="25" s="1"/>
  <c r="G128" i="46" s="1"/>
  <c r="C128" i="23"/>
  <c r="N128" i="25"/>
  <c r="C80" i="22" s="1"/>
  <c r="J130" i="25"/>
  <c r="I129" i="25"/>
  <c r="K129" i="25"/>
  <c r="B129" i="23"/>
  <c r="H129" i="25"/>
  <c r="B129" i="46"/>
  <c r="L128" i="25" l="1"/>
  <c r="E128" i="46" s="1"/>
  <c r="J131" i="25"/>
  <c r="K130" i="25"/>
  <c r="B130" i="46"/>
  <c r="B130" i="23"/>
  <c r="I130" i="25"/>
  <c r="H130" i="25"/>
  <c r="D129" i="46"/>
  <c r="A129" i="46"/>
  <c r="C129" i="23"/>
  <c r="A129" i="23"/>
  <c r="O129" i="25" s="1"/>
  <c r="G129" i="46" s="1"/>
  <c r="N129" i="25"/>
  <c r="D80" i="22" s="1"/>
  <c r="L129" i="25" l="1"/>
  <c r="E129" i="46" s="1"/>
  <c r="A130" i="23"/>
  <c r="O130" i="25" s="1"/>
  <c r="G130" i="46" s="1"/>
  <c r="C130" i="23"/>
  <c r="N130" i="25"/>
  <c r="E80" i="22" s="1"/>
  <c r="D130" i="46"/>
  <c r="A130" i="46"/>
  <c r="J132" i="25"/>
  <c r="H131" i="25"/>
  <c r="I131" i="25"/>
  <c r="B131" i="23"/>
  <c r="B131" i="46"/>
  <c r="K131" i="25"/>
  <c r="L130" i="25" l="1"/>
  <c r="E130" i="46" s="1"/>
  <c r="J133" i="25"/>
  <c r="B132" i="23"/>
  <c r="I132" i="25"/>
  <c r="K132" i="25"/>
  <c r="H132" i="25"/>
  <c r="B132" i="46"/>
  <c r="D131" i="46"/>
  <c r="A131" i="46"/>
  <c r="C131" i="23"/>
  <c r="A131" i="23"/>
  <c r="O131" i="25" s="1"/>
  <c r="G131" i="46" s="1"/>
  <c r="N131" i="25"/>
  <c r="F80" i="22" s="1"/>
  <c r="L131" i="25" l="1"/>
  <c r="E131" i="46" s="1"/>
  <c r="D132" i="46"/>
  <c r="A132" i="46"/>
  <c r="C132" i="23"/>
  <c r="A132" i="23"/>
  <c r="O132" i="25" s="1"/>
  <c r="G132" i="46" s="1"/>
  <c r="N132" i="25"/>
  <c r="G80" i="22" s="1"/>
  <c r="J134" i="25"/>
  <c r="K133" i="25"/>
  <c r="B133" i="46"/>
  <c r="B133" i="23"/>
  <c r="I133" i="25"/>
  <c r="H133" i="25"/>
  <c r="L132" i="25" l="1"/>
  <c r="E132" i="46" s="1"/>
  <c r="J135" i="25"/>
  <c r="B134" i="46"/>
  <c r="K134" i="25"/>
  <c r="H134" i="25"/>
  <c r="B134" i="23"/>
  <c r="I134" i="25"/>
  <c r="D133" i="46"/>
  <c r="A133" i="46"/>
  <c r="A133" i="23"/>
  <c r="O133" i="25" s="1"/>
  <c r="G133" i="46" s="1"/>
  <c r="C133" i="23"/>
  <c r="N133" i="25"/>
  <c r="H80" i="22" s="1"/>
  <c r="L133" i="25" l="1"/>
  <c r="E133" i="46" s="1"/>
  <c r="A134" i="46"/>
  <c r="D134" i="46"/>
  <c r="C134" i="23"/>
  <c r="A134" i="23"/>
  <c r="O134" i="25" s="1"/>
  <c r="G134" i="46" s="1"/>
  <c r="N134" i="25"/>
  <c r="I80" i="22" s="1"/>
  <c r="J136" i="25"/>
  <c r="H135" i="25"/>
  <c r="I135" i="25"/>
  <c r="B135" i="23"/>
  <c r="K135" i="25"/>
  <c r="B135" i="46"/>
  <c r="L134" i="25" l="1"/>
  <c r="E134" i="46" s="1"/>
  <c r="D135" i="46"/>
  <c r="A135" i="46"/>
  <c r="J137" i="25"/>
  <c r="B136" i="46"/>
  <c r="K136" i="25"/>
  <c r="B136" i="23"/>
  <c r="I136" i="25"/>
  <c r="H136" i="25"/>
  <c r="C135" i="23"/>
  <c r="A135" i="23"/>
  <c r="O135" i="25" s="1"/>
  <c r="G135" i="46" s="1"/>
  <c r="N135" i="25"/>
  <c r="C83" i="22" s="1"/>
  <c r="L135" i="25" l="1"/>
  <c r="E135" i="46" s="1"/>
  <c r="D136" i="46"/>
  <c r="A136" i="46"/>
  <c r="J138" i="25"/>
  <c r="B137" i="46"/>
  <c r="K137" i="25"/>
  <c r="B137" i="23"/>
  <c r="I137" i="25"/>
  <c r="H137" i="25"/>
  <c r="A136" i="23"/>
  <c r="O136" i="25" s="1"/>
  <c r="G136" i="46" s="1"/>
  <c r="C136" i="23"/>
  <c r="N136" i="25"/>
  <c r="D83" i="22" s="1"/>
  <c r="L136" i="25" l="1"/>
  <c r="E136" i="46" s="1"/>
  <c r="A137" i="46"/>
  <c r="D137" i="46"/>
  <c r="J139" i="25"/>
  <c r="B138" i="23"/>
  <c r="K138" i="25"/>
  <c r="B138" i="46"/>
  <c r="I138" i="25"/>
  <c r="H138" i="25"/>
  <c r="A137" i="23"/>
  <c r="O137" i="25" s="1"/>
  <c r="G137" i="46" s="1"/>
  <c r="C137" i="23"/>
  <c r="N137" i="25"/>
  <c r="E83" i="22" s="1"/>
  <c r="L137" i="25" l="1"/>
  <c r="E137" i="46" s="1"/>
  <c r="A138" i="23"/>
  <c r="O138" i="25" s="1"/>
  <c r="G138" i="46" s="1"/>
  <c r="C138" i="23"/>
  <c r="N138" i="25"/>
  <c r="F83" i="22" s="1"/>
  <c r="J140" i="25"/>
  <c r="I139" i="25"/>
  <c r="K139" i="25"/>
  <c r="B139" i="46"/>
  <c r="B139" i="23"/>
  <c r="H139" i="25"/>
  <c r="D138" i="46"/>
  <c r="A138" i="46"/>
  <c r="L138" i="25" l="1"/>
  <c r="E138" i="46" s="1"/>
  <c r="C139" i="23"/>
  <c r="A139" i="23"/>
  <c r="O139" i="25" s="1"/>
  <c r="G139" i="46" s="1"/>
  <c r="N139" i="25"/>
  <c r="G83" i="22" s="1"/>
  <c r="J141" i="25"/>
  <c r="B140" i="46"/>
  <c r="H140" i="25"/>
  <c r="K140" i="25"/>
  <c r="B140" i="23"/>
  <c r="I140" i="25"/>
  <c r="A139" i="46"/>
  <c r="D139" i="46"/>
  <c r="L139" i="25" l="1"/>
  <c r="E139" i="46" s="1"/>
  <c r="C140" i="23"/>
  <c r="A140" i="23"/>
  <c r="O140" i="25" s="1"/>
  <c r="G140" i="46" s="1"/>
  <c r="N140" i="25"/>
  <c r="H83" i="22" s="1"/>
  <c r="J142" i="25"/>
  <c r="B141" i="46"/>
  <c r="K141" i="25"/>
  <c r="B141" i="23"/>
  <c r="H141" i="25"/>
  <c r="I141" i="25"/>
  <c r="D140" i="46"/>
  <c r="A140" i="46"/>
  <c r="L140" i="25" l="1"/>
  <c r="E140" i="46" s="1"/>
  <c r="J143" i="25"/>
  <c r="B142" i="46"/>
  <c r="K142" i="25"/>
  <c r="H142" i="25"/>
  <c r="B142" i="23"/>
  <c r="I142" i="25"/>
  <c r="C141" i="23"/>
  <c r="A141" i="23"/>
  <c r="O141" i="25" s="1"/>
  <c r="G141" i="46" s="1"/>
  <c r="N141" i="25"/>
  <c r="I83" i="22" s="1"/>
  <c r="D141" i="46"/>
  <c r="A141" i="46"/>
  <c r="L141" i="25" l="1"/>
  <c r="E141" i="46" s="1"/>
  <c r="D142" i="46"/>
  <c r="A142" i="46"/>
  <c r="A142" i="23"/>
  <c r="O142" i="25" s="1"/>
  <c r="G142" i="46" s="1"/>
  <c r="C142" i="23"/>
  <c r="N142" i="25"/>
  <c r="C86" i="22" s="1"/>
  <c r="J144" i="25"/>
  <c r="H143" i="25"/>
  <c r="B143" i="46"/>
  <c r="K143" i="25"/>
  <c r="B143" i="23"/>
  <c r="I143" i="25"/>
  <c r="L142" i="25" l="1"/>
  <c r="E142" i="46" s="1"/>
  <c r="D143" i="46"/>
  <c r="A143" i="46"/>
  <c r="A143" i="23"/>
  <c r="O143" i="25" s="1"/>
  <c r="G143" i="46" s="1"/>
  <c r="C143" i="23"/>
  <c r="N143" i="25"/>
  <c r="D86" i="22" s="1"/>
  <c r="J145" i="25"/>
  <c r="B144" i="23"/>
  <c r="I144" i="25"/>
  <c r="B144" i="46"/>
  <c r="H144" i="25"/>
  <c r="K144" i="25"/>
  <c r="L143" i="25" l="1"/>
  <c r="E143" i="46" s="1"/>
  <c r="C144" i="23"/>
  <c r="A144" i="23"/>
  <c r="O144" i="25" s="1"/>
  <c r="G144" i="46" s="1"/>
  <c r="N144" i="25"/>
  <c r="E86" i="22" s="1"/>
  <c r="J146" i="25"/>
  <c r="K145" i="25"/>
  <c r="B145" i="23"/>
  <c r="B145" i="46"/>
  <c r="I145" i="25"/>
  <c r="H145" i="25"/>
  <c r="D144" i="46"/>
  <c r="A144" i="46"/>
  <c r="L144" i="25" l="1"/>
  <c r="E144" i="46" s="1"/>
  <c r="J147" i="25"/>
  <c r="I146" i="25"/>
  <c r="B146" i="46"/>
  <c r="K146" i="25"/>
  <c r="B146" i="23"/>
  <c r="H146" i="25"/>
  <c r="A145" i="46"/>
  <c r="D145" i="46"/>
  <c r="A145" i="23"/>
  <c r="O145" i="25" s="1"/>
  <c r="G145" i="46" s="1"/>
  <c r="C145" i="23"/>
  <c r="N145" i="25"/>
  <c r="F86" i="22" s="1"/>
  <c r="L145" i="25" l="1"/>
  <c r="E145" i="46" s="1"/>
  <c r="D146" i="46"/>
  <c r="A146" i="46"/>
  <c r="A146" i="23"/>
  <c r="O146" i="25" s="1"/>
  <c r="G146" i="46" s="1"/>
  <c r="C146" i="23"/>
  <c r="N146" i="25"/>
  <c r="G86" i="22" s="1"/>
  <c r="J148" i="25"/>
  <c r="B147" i="23"/>
  <c r="K147" i="25"/>
  <c r="I147" i="25"/>
  <c r="H147" i="25"/>
  <c r="B147" i="46"/>
  <c r="L146" i="25" l="1"/>
  <c r="E146" i="46" s="1"/>
  <c r="D147" i="46"/>
  <c r="A147" i="46"/>
  <c r="A147" i="23"/>
  <c r="O147" i="25" s="1"/>
  <c r="G147" i="46" s="1"/>
  <c r="C147" i="23"/>
  <c r="N147" i="25"/>
  <c r="H86" i="22" s="1"/>
  <c r="J149" i="25"/>
  <c r="I148" i="25"/>
  <c r="B148" i="23"/>
  <c r="K148" i="25"/>
  <c r="H148" i="25"/>
  <c r="B148" i="46"/>
  <c r="L147" i="25" l="1"/>
  <c r="E147" i="46" s="1"/>
  <c r="J150" i="25"/>
  <c r="B149" i="46"/>
  <c r="I149" i="25"/>
  <c r="B149" i="23"/>
  <c r="K149" i="25"/>
  <c r="H149" i="25"/>
  <c r="A148" i="23"/>
  <c r="O148" i="25" s="1"/>
  <c r="G148" i="46" s="1"/>
  <c r="C148" i="23"/>
  <c r="N148" i="25"/>
  <c r="I86" i="22" s="1"/>
  <c r="A148" i="46"/>
  <c r="D148" i="46"/>
  <c r="L148" i="25" l="1"/>
  <c r="E148" i="46" s="1"/>
  <c r="C149" i="23"/>
  <c r="A149" i="23"/>
  <c r="O149" i="25" s="1"/>
  <c r="G149" i="46" s="1"/>
  <c r="N149" i="25"/>
  <c r="C89" i="22" s="1"/>
  <c r="A149" i="46"/>
  <c r="D149" i="46"/>
  <c r="J151" i="25"/>
  <c r="B150" i="46"/>
  <c r="H150" i="25"/>
  <c r="B150" i="23"/>
  <c r="K150" i="25"/>
  <c r="I150" i="25"/>
  <c r="L149" i="25" l="1"/>
  <c r="E149" i="46" s="1"/>
  <c r="J152" i="25"/>
  <c r="B151" i="23"/>
  <c r="H151" i="25"/>
  <c r="K151" i="25"/>
  <c r="I151" i="25"/>
  <c r="B151" i="46"/>
  <c r="C150" i="23"/>
  <c r="A150" i="23"/>
  <c r="O150" i="25" s="1"/>
  <c r="G150" i="46" s="1"/>
  <c r="N150" i="25"/>
  <c r="D89" i="22" s="1"/>
  <c r="A150" i="46"/>
  <c r="D150" i="46"/>
  <c r="L150" i="25" l="1"/>
  <c r="E150" i="46" s="1"/>
  <c r="D151" i="46"/>
  <c r="A151" i="46"/>
  <c r="A151" i="23"/>
  <c r="O151" i="25" s="1"/>
  <c r="G151" i="46" s="1"/>
  <c r="C151" i="23"/>
  <c r="N151" i="25"/>
  <c r="E89" i="22" s="1"/>
  <c r="J153" i="25"/>
  <c r="I152" i="25"/>
  <c r="B152" i="46"/>
  <c r="K152" i="25"/>
  <c r="H152" i="25"/>
  <c r="B152" i="23"/>
  <c r="L151" i="25" l="1"/>
  <c r="E151" i="46" s="1"/>
  <c r="J154" i="25"/>
  <c r="I153" i="25"/>
  <c r="B153" i="46"/>
  <c r="K153" i="25"/>
  <c r="H153" i="25"/>
  <c r="B153" i="23"/>
  <c r="A152" i="46"/>
  <c r="D152" i="46"/>
  <c r="C152" i="23"/>
  <c r="A152" i="23"/>
  <c r="O152" i="25" s="1"/>
  <c r="G152" i="46" s="1"/>
  <c r="N152" i="25"/>
  <c r="F89" i="22" s="1"/>
  <c r="L152" i="25" l="1"/>
  <c r="E152" i="46" s="1"/>
  <c r="A153" i="46"/>
  <c r="D153" i="46"/>
  <c r="C153" i="23"/>
  <c r="A153" i="23"/>
  <c r="O153" i="25" s="1"/>
  <c r="G153" i="46" s="1"/>
  <c r="N153" i="25"/>
  <c r="G95" i="22" s="1"/>
  <c r="J155" i="25"/>
  <c r="B154" i="23"/>
  <c r="I154" i="25"/>
  <c r="H154" i="25"/>
  <c r="K154" i="25"/>
  <c r="B154" i="46"/>
  <c r="L153" i="25" l="1"/>
  <c r="E153" i="46" s="1"/>
  <c r="A154" i="23"/>
  <c r="O154" i="25" s="1"/>
  <c r="G154" i="46" s="1"/>
  <c r="C154" i="23"/>
  <c r="N154" i="25"/>
  <c r="H95" i="22" s="1"/>
  <c r="J156" i="25"/>
  <c r="H155" i="25"/>
  <c r="B155" i="23"/>
  <c r="K155" i="25"/>
  <c r="I155" i="25"/>
  <c r="B155" i="46"/>
  <c r="A154" i="46"/>
  <c r="D154" i="46"/>
  <c r="L154" i="25" l="1"/>
  <c r="E154" i="46" s="1"/>
  <c r="J157" i="25"/>
  <c r="B156" i="23"/>
  <c r="H156" i="25"/>
  <c r="B156" i="46"/>
  <c r="I156" i="25"/>
  <c r="K156" i="25"/>
  <c r="A155" i="23"/>
  <c r="O155" i="25" s="1"/>
  <c r="G155" i="46" s="1"/>
  <c r="C155" i="23"/>
  <c r="N155" i="25"/>
  <c r="I95" i="22" s="1"/>
  <c r="D155" i="46"/>
  <c r="A155" i="46"/>
  <c r="L155" i="25" l="1"/>
  <c r="E155" i="46" s="1"/>
  <c r="D156" i="46"/>
  <c r="A156" i="46"/>
  <c r="A156" i="23"/>
  <c r="O156" i="25" s="1"/>
  <c r="G156" i="46" s="1"/>
  <c r="C156" i="23"/>
  <c r="N156" i="25"/>
  <c r="C98" i="22" s="1"/>
  <c r="J158" i="25"/>
  <c r="K157" i="25"/>
  <c r="I157" i="25"/>
  <c r="B157" i="23"/>
  <c r="B157" i="46"/>
  <c r="H157" i="25"/>
  <c r="L156" i="25" l="1"/>
  <c r="E156" i="46" s="1"/>
  <c r="A157" i="46"/>
  <c r="D157" i="46"/>
  <c r="J159" i="25"/>
  <c r="B158" i="23"/>
  <c r="H158" i="25"/>
  <c r="K158" i="25"/>
  <c r="B158" i="46"/>
  <c r="I158" i="25"/>
  <c r="C157" i="23"/>
  <c r="A157" i="23"/>
  <c r="O157" i="25" s="1"/>
  <c r="G157" i="46" s="1"/>
  <c r="N157" i="25"/>
  <c r="D98" i="22" s="1"/>
  <c r="L157" i="25" l="1"/>
  <c r="E157" i="46" s="1"/>
  <c r="C158" i="23"/>
  <c r="A158" i="23"/>
  <c r="O158" i="25" s="1"/>
  <c r="G158" i="46" s="1"/>
  <c r="N158" i="25"/>
  <c r="E98" i="22" s="1"/>
  <c r="D158" i="46"/>
  <c r="A158" i="46"/>
  <c r="J160" i="25"/>
  <c r="B159" i="23"/>
  <c r="H159" i="25"/>
  <c r="I159" i="25"/>
  <c r="B159" i="46"/>
  <c r="K159" i="25"/>
  <c r="L158" i="25" l="1"/>
  <c r="E158" i="46" s="1"/>
  <c r="C159" i="23"/>
  <c r="A159" i="23"/>
  <c r="O159" i="25" s="1"/>
  <c r="G159" i="46" s="1"/>
  <c r="N159" i="25"/>
  <c r="F98" i="22" s="1"/>
  <c r="A159" i="46"/>
  <c r="D159" i="46"/>
  <c r="J161" i="25"/>
  <c r="H160" i="25"/>
  <c r="B160" i="23"/>
  <c r="I160" i="25"/>
  <c r="B160" i="46"/>
  <c r="K160" i="25"/>
  <c r="L159" i="25" l="1"/>
  <c r="E159" i="46" s="1"/>
  <c r="A160" i="46"/>
  <c r="D160" i="46"/>
  <c r="J162" i="25"/>
  <c r="B161" i="23"/>
  <c r="K161" i="25"/>
  <c r="B161" i="46"/>
  <c r="I161" i="25"/>
  <c r="H161" i="25"/>
  <c r="C160" i="23"/>
  <c r="A160" i="23"/>
  <c r="O160" i="25" s="1"/>
  <c r="G160" i="46" s="1"/>
  <c r="N160" i="25"/>
  <c r="G98" i="22" s="1"/>
  <c r="L160" i="25" l="1"/>
  <c r="E160" i="46" s="1"/>
  <c r="C161" i="23"/>
  <c r="A161" i="23"/>
  <c r="O161" i="25" s="1"/>
  <c r="G161" i="46" s="1"/>
  <c r="N161" i="25"/>
  <c r="H98" i="22" s="1"/>
  <c r="J163" i="25"/>
  <c r="B162" i="23"/>
  <c r="K162" i="25"/>
  <c r="B162" i="46"/>
  <c r="H162" i="25"/>
  <c r="I162" i="25"/>
  <c r="D161" i="46"/>
  <c r="A161" i="46"/>
  <c r="L161" i="25" l="1"/>
  <c r="E161" i="46" s="1"/>
  <c r="C162" i="23"/>
  <c r="A162" i="23"/>
  <c r="O162" i="25" s="1"/>
  <c r="G162" i="46" s="1"/>
  <c r="N162" i="25"/>
  <c r="I98" i="22" s="1"/>
  <c r="J164" i="25"/>
  <c r="B163" i="23"/>
  <c r="H163" i="25"/>
  <c r="B163" i="46"/>
  <c r="K163" i="25"/>
  <c r="I163" i="25"/>
  <c r="A162" i="46"/>
  <c r="D162" i="46"/>
  <c r="L162" i="25" l="1"/>
  <c r="E162" i="46" s="1"/>
  <c r="J165" i="25"/>
  <c r="B164" i="23"/>
  <c r="K164" i="25"/>
  <c r="B164" i="46"/>
  <c r="I164" i="25"/>
  <c r="H164" i="25"/>
  <c r="D163" i="46"/>
  <c r="A163" i="46"/>
  <c r="C163" i="23"/>
  <c r="A163" i="23"/>
  <c r="O163" i="25" s="1"/>
  <c r="G163" i="46" s="1"/>
  <c r="N163" i="25"/>
  <c r="C101" i="22" s="1"/>
  <c r="L163" i="25" l="1"/>
  <c r="E163" i="46" s="1"/>
  <c r="D164" i="46"/>
  <c r="A164" i="46"/>
  <c r="C164" i="23"/>
  <c r="A164" i="23"/>
  <c r="O164" i="25" s="1"/>
  <c r="G164" i="46" s="1"/>
  <c r="N164" i="25"/>
  <c r="D101" i="22" s="1"/>
  <c r="J166" i="25"/>
  <c r="K165" i="25"/>
  <c r="B165" i="23"/>
  <c r="I165" i="25"/>
  <c r="H165" i="25"/>
  <c r="B165" i="46"/>
  <c r="L164" i="25" l="1"/>
  <c r="E164" i="46" s="1"/>
  <c r="C165" i="23"/>
  <c r="A165" i="23"/>
  <c r="O165" i="25" s="1"/>
  <c r="G165" i="46" s="1"/>
  <c r="N165" i="25"/>
  <c r="E101" i="22" s="1"/>
  <c r="D165" i="46"/>
  <c r="A165" i="46"/>
  <c r="J167" i="25"/>
  <c r="B166" i="46"/>
  <c r="B166" i="23"/>
  <c r="I166" i="25"/>
  <c r="H166" i="25"/>
  <c r="K166" i="25"/>
  <c r="L165" i="25" l="1"/>
  <c r="E165" i="46" s="1"/>
  <c r="J168" i="25"/>
  <c r="I167" i="25"/>
  <c r="H167" i="25"/>
  <c r="B167" i="23"/>
  <c r="K167" i="25"/>
  <c r="B167" i="46"/>
  <c r="C166" i="23"/>
  <c r="A166" i="23"/>
  <c r="O166" i="25" s="1"/>
  <c r="G166" i="46" s="1"/>
  <c r="N166" i="25"/>
  <c r="F101" i="22" s="1"/>
  <c r="A166" i="46"/>
  <c r="D166" i="46"/>
  <c r="L166" i="25" l="1"/>
  <c r="E166" i="46" s="1"/>
  <c r="A167" i="23"/>
  <c r="O167" i="25" s="1"/>
  <c r="G167" i="46" s="1"/>
  <c r="C167" i="23"/>
  <c r="N167" i="25"/>
  <c r="G101" i="22" s="1"/>
  <c r="A167" i="46"/>
  <c r="D167" i="46"/>
  <c r="J169" i="25"/>
  <c r="B168" i="23"/>
  <c r="I168" i="25"/>
  <c r="B168" i="46"/>
  <c r="H168" i="25"/>
  <c r="K168" i="25"/>
  <c r="L167" i="25" l="1"/>
  <c r="E167" i="46" s="1"/>
  <c r="A168" i="46"/>
  <c r="D168" i="46"/>
  <c r="A168" i="23"/>
  <c r="O168" i="25" s="1"/>
  <c r="G168" i="46" s="1"/>
  <c r="C168" i="23"/>
  <c r="N168" i="25"/>
  <c r="H101" i="22" s="1"/>
  <c r="J170" i="25"/>
  <c r="B169" i="46"/>
  <c r="B169" i="23"/>
  <c r="H169" i="25"/>
  <c r="K169" i="25"/>
  <c r="I169" i="25"/>
  <c r="L168" i="25" l="1"/>
  <c r="E168" i="46" s="1"/>
  <c r="C169" i="23"/>
  <c r="A169" i="23"/>
  <c r="O169" i="25" s="1"/>
  <c r="G169" i="46" s="1"/>
  <c r="N169" i="25"/>
  <c r="I101" i="22" s="1"/>
  <c r="A169" i="46"/>
  <c r="D169" i="46"/>
  <c r="J171" i="25"/>
  <c r="B170" i="23"/>
  <c r="I170" i="25"/>
  <c r="K170" i="25"/>
  <c r="H170" i="25"/>
  <c r="B170" i="46"/>
  <c r="L169" i="25" l="1"/>
  <c r="E169" i="46" s="1"/>
  <c r="A170" i="46"/>
  <c r="D170" i="46"/>
  <c r="A170" i="23"/>
  <c r="O170" i="25" s="1"/>
  <c r="G170" i="46" s="1"/>
  <c r="C170" i="23"/>
  <c r="N170" i="25"/>
  <c r="C104" i="22" s="1"/>
  <c r="J172" i="25"/>
  <c r="H171" i="25"/>
  <c r="B171" i="46"/>
  <c r="B171" i="23"/>
  <c r="I171" i="25"/>
  <c r="K171" i="25"/>
  <c r="L170" i="25" l="1"/>
  <c r="E170" i="46" s="1"/>
  <c r="D171" i="46"/>
  <c r="A171" i="46"/>
  <c r="J173" i="25"/>
  <c r="I172" i="25"/>
  <c r="B172" i="46"/>
  <c r="H172" i="25"/>
  <c r="B172" i="23"/>
  <c r="K172" i="25"/>
  <c r="C171" i="23"/>
  <c r="A171" i="23"/>
  <c r="O171" i="25" s="1"/>
  <c r="G171" i="46" s="1"/>
  <c r="N171" i="25"/>
  <c r="D104" i="22" s="1"/>
  <c r="L171" i="25" l="1"/>
  <c r="E171" i="46" s="1"/>
  <c r="C172" i="23"/>
  <c r="A172" i="23"/>
  <c r="O172" i="25" s="1"/>
  <c r="G172" i="46" s="1"/>
  <c r="N172" i="25"/>
  <c r="E104" i="22" s="1"/>
  <c r="J174" i="25"/>
  <c r="B173" i="46"/>
  <c r="I173" i="25"/>
  <c r="B173" i="23"/>
  <c r="H173" i="25"/>
  <c r="K173" i="25"/>
  <c r="A172" i="46"/>
  <c r="D172" i="46"/>
  <c r="L172" i="25" l="1"/>
  <c r="E172" i="46" s="1"/>
  <c r="J175" i="25"/>
  <c r="H174" i="25"/>
  <c r="B174" i="23"/>
  <c r="K174" i="25"/>
  <c r="B174" i="46"/>
  <c r="I174" i="25"/>
  <c r="A173" i="23"/>
  <c r="O173" i="25" s="1"/>
  <c r="G173" i="46" s="1"/>
  <c r="C173" i="23"/>
  <c r="N173" i="25"/>
  <c r="F104" i="22" s="1"/>
  <c r="D173" i="46"/>
  <c r="A173" i="46"/>
  <c r="L173" i="25" l="1"/>
  <c r="E173" i="46" s="1"/>
  <c r="A174" i="23"/>
  <c r="O174" i="25" s="1"/>
  <c r="G174" i="46" s="1"/>
  <c r="C174" i="23"/>
  <c r="N174" i="25"/>
  <c r="G104" i="22" s="1"/>
  <c r="D174" i="46"/>
  <c r="A174" i="46"/>
  <c r="J176" i="25"/>
  <c r="B175" i="46"/>
  <c r="H175" i="25"/>
  <c r="I175" i="25"/>
  <c r="B175" i="23"/>
  <c r="K175" i="25"/>
  <c r="L174" i="25" l="1"/>
  <c r="E174" i="46" s="1"/>
  <c r="A175" i="23"/>
  <c r="O175" i="25" s="1"/>
  <c r="G175" i="46" s="1"/>
  <c r="C175" i="23"/>
  <c r="N175" i="25"/>
  <c r="H104" i="22" s="1"/>
  <c r="A175" i="46"/>
  <c r="D175" i="46"/>
  <c r="J177" i="25"/>
  <c r="B176" i="46"/>
  <c r="H176" i="25"/>
  <c r="K176" i="25"/>
  <c r="B176" i="23"/>
  <c r="I176" i="25"/>
  <c r="L175" i="25" l="1"/>
  <c r="E175" i="46" s="1"/>
  <c r="C176" i="23"/>
  <c r="A176" i="23"/>
  <c r="O176" i="25" s="1"/>
  <c r="G176" i="46" s="1"/>
  <c r="N176" i="25"/>
  <c r="I104" i="22" s="1"/>
  <c r="A176" i="46"/>
  <c r="D176" i="46"/>
  <c r="J178" i="25"/>
  <c r="B177" i="46"/>
  <c r="K177" i="25"/>
  <c r="I177" i="25"/>
  <c r="H177" i="25"/>
  <c r="B177" i="23"/>
  <c r="L176" i="25" l="1"/>
  <c r="E176" i="46" s="1"/>
  <c r="A177" i="23"/>
  <c r="O177" i="25" s="1"/>
  <c r="G177" i="46" s="1"/>
  <c r="C177" i="23"/>
  <c r="N177" i="25"/>
  <c r="C107" i="22" s="1"/>
  <c r="D177" i="46"/>
  <c r="A177" i="46"/>
  <c r="J179" i="25"/>
  <c r="K178" i="25"/>
  <c r="B178" i="23"/>
  <c r="H178" i="25"/>
  <c r="B178" i="46"/>
  <c r="I178" i="25"/>
  <c r="L177" i="25" l="1"/>
  <c r="E177" i="46" s="1"/>
  <c r="J180" i="25"/>
  <c r="H179" i="25"/>
  <c r="B179" i="46"/>
  <c r="I179" i="25"/>
  <c r="K179" i="25"/>
  <c r="B179" i="23"/>
  <c r="A178" i="23"/>
  <c r="O178" i="25" s="1"/>
  <c r="G178" i="46" s="1"/>
  <c r="C178" i="23"/>
  <c r="N178" i="25"/>
  <c r="D107" i="22" s="1"/>
  <c r="D178" i="46"/>
  <c r="A178" i="46"/>
  <c r="L178" i="25" l="1"/>
  <c r="E178" i="46" s="1"/>
  <c r="D179" i="46"/>
  <c r="A179" i="46"/>
  <c r="C179" i="23"/>
  <c r="A179" i="23"/>
  <c r="O179" i="25" s="1"/>
  <c r="G179" i="46" s="1"/>
  <c r="N179" i="25"/>
  <c r="E107" i="22" s="1"/>
  <c r="J181" i="25"/>
  <c r="B180" i="23"/>
  <c r="B180" i="46"/>
  <c r="K180" i="25"/>
  <c r="H180" i="25"/>
  <c r="I180" i="25"/>
  <c r="L179" i="25" l="1"/>
  <c r="E179" i="46" s="1"/>
  <c r="D180" i="46"/>
  <c r="A180" i="46"/>
  <c r="A180" i="23"/>
  <c r="O180" i="25" s="1"/>
  <c r="G180" i="46" s="1"/>
  <c r="C180" i="23"/>
  <c r="N180" i="25"/>
  <c r="F107" i="22" s="1"/>
  <c r="J182" i="25"/>
  <c r="B181" i="46"/>
  <c r="K181" i="25"/>
  <c r="B181" i="23"/>
  <c r="H181" i="25"/>
  <c r="I181" i="25"/>
  <c r="L180" i="25" l="1"/>
  <c r="E180" i="46" s="1"/>
  <c r="J183" i="25"/>
  <c r="K182" i="25"/>
  <c r="H182" i="25"/>
  <c r="B182" i="46"/>
  <c r="B182" i="23"/>
  <c r="I182" i="25"/>
  <c r="A181" i="46"/>
  <c r="D181" i="46"/>
  <c r="A181" i="23"/>
  <c r="O181" i="25" s="1"/>
  <c r="G181" i="46" s="1"/>
  <c r="C181" i="23"/>
  <c r="N181" i="25"/>
  <c r="G107" i="22" s="1"/>
  <c r="L181" i="25" l="1"/>
  <c r="E181" i="46" s="1"/>
  <c r="D182" i="46"/>
  <c r="A182" i="46"/>
  <c r="C182" i="23"/>
  <c r="A182" i="23"/>
  <c r="O182" i="25" s="1"/>
  <c r="G182" i="46" s="1"/>
  <c r="N182" i="25"/>
  <c r="H107" i="22" s="1"/>
  <c r="J184" i="25"/>
  <c r="B183" i="23"/>
  <c r="K183" i="25"/>
  <c r="B183" i="46"/>
  <c r="I183" i="25"/>
  <c r="H183" i="25"/>
  <c r="L182" i="25" l="1"/>
  <c r="E182" i="46" s="1"/>
  <c r="J185" i="25"/>
  <c r="K184" i="25"/>
  <c r="B184" i="46"/>
  <c r="H184" i="25"/>
  <c r="B184" i="23"/>
  <c r="I184" i="25"/>
  <c r="A183" i="23"/>
  <c r="O183" i="25" s="1"/>
  <c r="G183" i="46" s="1"/>
  <c r="C183" i="23"/>
  <c r="N183" i="25"/>
  <c r="I113" i="22" s="1"/>
  <c r="A183" i="46"/>
  <c r="D183" i="46"/>
  <c r="L183" i="25" l="1"/>
  <c r="E183" i="46" s="1"/>
  <c r="D184" i="46"/>
  <c r="A184" i="46"/>
  <c r="A184" i="23"/>
  <c r="O184" i="25" s="1"/>
  <c r="G184" i="46" s="1"/>
  <c r="C184" i="23"/>
  <c r="N184" i="25"/>
  <c r="C116" i="22" s="1"/>
  <c r="J186" i="25"/>
  <c r="K185" i="25"/>
  <c r="B185" i="46"/>
  <c r="H185" i="25"/>
  <c r="I185" i="25"/>
  <c r="B185" i="23"/>
  <c r="L184" i="25" l="1"/>
  <c r="E184" i="46" s="1"/>
  <c r="J187" i="25"/>
  <c r="K186" i="25"/>
  <c r="B186" i="23"/>
  <c r="H186" i="25"/>
  <c r="B186" i="46"/>
  <c r="I186" i="25"/>
  <c r="D185" i="46"/>
  <c r="A185" i="46"/>
  <c r="A185" i="23"/>
  <c r="O185" i="25" s="1"/>
  <c r="G185" i="46" s="1"/>
  <c r="N185" i="25"/>
  <c r="D116" i="22" s="1"/>
  <c r="C185" i="23"/>
  <c r="L185" i="25" l="1"/>
  <c r="E185" i="46" s="1"/>
  <c r="A186" i="23"/>
  <c r="O186" i="25" s="1"/>
  <c r="G186" i="46" s="1"/>
  <c r="C186" i="23"/>
  <c r="N186" i="25"/>
  <c r="E116" i="22" s="1"/>
  <c r="D186" i="46"/>
  <c r="A186" i="46"/>
  <c r="J188" i="25"/>
  <c r="H187" i="25"/>
  <c r="B187" i="46"/>
  <c r="I187" i="25"/>
  <c r="B187" i="23"/>
  <c r="K187" i="25"/>
  <c r="L186" i="25" l="1"/>
  <c r="E186" i="46" s="1"/>
  <c r="D187" i="46"/>
  <c r="A187" i="46"/>
  <c r="A187" i="23"/>
  <c r="O187" i="25" s="1"/>
  <c r="G187" i="46" s="1"/>
  <c r="C187" i="23"/>
  <c r="N187" i="25"/>
  <c r="F116" i="22" s="1"/>
  <c r="J189" i="25"/>
  <c r="K188" i="25"/>
  <c r="B188" i="46"/>
  <c r="H188" i="25"/>
  <c r="B188" i="23"/>
  <c r="I188" i="25"/>
  <c r="L187" i="25" l="1"/>
  <c r="E187" i="46" s="1"/>
  <c r="C188" i="23"/>
  <c r="A188" i="23"/>
  <c r="O188" i="25" s="1"/>
  <c r="G188" i="46" s="1"/>
  <c r="N188" i="25"/>
  <c r="G116" i="22" s="1"/>
  <c r="J190" i="25"/>
  <c r="B189" i="23"/>
  <c r="I189" i="25"/>
  <c r="B189" i="46"/>
  <c r="K189" i="25"/>
  <c r="H189" i="25"/>
  <c r="D188" i="46"/>
  <c r="A188" i="46"/>
  <c r="L188" i="25" l="1"/>
  <c r="E188" i="46" s="1"/>
  <c r="J191" i="25"/>
  <c r="B190" i="46"/>
  <c r="I190" i="25"/>
  <c r="B190" i="23"/>
  <c r="K190" i="25"/>
  <c r="H190" i="25"/>
  <c r="A189" i="46"/>
  <c r="D189" i="46"/>
  <c r="A189" i="23"/>
  <c r="O189" i="25" s="1"/>
  <c r="G189" i="46" s="1"/>
  <c r="C189" i="23"/>
  <c r="N189" i="25"/>
  <c r="H116" i="22" s="1"/>
  <c r="L189" i="25" l="1"/>
  <c r="E189" i="46" s="1"/>
  <c r="C190" i="23"/>
  <c r="A190" i="23"/>
  <c r="O190" i="25" s="1"/>
  <c r="G190" i="46" s="1"/>
  <c r="N190" i="25"/>
  <c r="I116" i="22" s="1"/>
  <c r="D190" i="46"/>
  <c r="A190" i="46"/>
  <c r="J192" i="25"/>
  <c r="I191" i="25"/>
  <c r="K191" i="25"/>
  <c r="B191" i="23"/>
  <c r="H191" i="25"/>
  <c r="B191" i="46"/>
  <c r="L190" i="25" l="1"/>
  <c r="E190" i="46" s="1"/>
  <c r="D191" i="46"/>
  <c r="A191" i="46"/>
  <c r="C191" i="23"/>
  <c r="A191" i="23"/>
  <c r="O191" i="25" s="1"/>
  <c r="G191" i="46" s="1"/>
  <c r="N191" i="25"/>
  <c r="C119" i="22" s="1"/>
  <c r="J193" i="25"/>
  <c r="B192" i="46"/>
  <c r="K192" i="25"/>
  <c r="B192" i="23"/>
  <c r="I192" i="25"/>
  <c r="H192" i="25"/>
  <c r="L191" i="25" l="1"/>
  <c r="E191" i="46" s="1"/>
  <c r="J194" i="25"/>
  <c r="B193" i="46"/>
  <c r="H193" i="25"/>
  <c r="K193" i="25"/>
  <c r="B193" i="23"/>
  <c r="I193" i="25"/>
  <c r="D192" i="46"/>
  <c r="A192" i="46"/>
  <c r="A192" i="23"/>
  <c r="O192" i="25" s="1"/>
  <c r="G192" i="46" s="1"/>
  <c r="C192" i="23"/>
  <c r="N192" i="25"/>
  <c r="D119" i="22" s="1"/>
  <c r="L192" i="25" l="1"/>
  <c r="E192" i="46" s="1"/>
  <c r="A193" i="46"/>
  <c r="D193" i="46"/>
  <c r="C193" i="23"/>
  <c r="A193" i="23"/>
  <c r="O193" i="25" s="1"/>
  <c r="G193" i="46" s="1"/>
  <c r="N193" i="25"/>
  <c r="E119" i="22" s="1"/>
  <c r="J195" i="25"/>
  <c r="B194" i="23"/>
  <c r="B194" i="46"/>
  <c r="I194" i="25"/>
  <c r="K194" i="25"/>
  <c r="H194" i="25"/>
  <c r="L193" i="25" l="1"/>
  <c r="E193" i="46" s="1"/>
  <c r="A194" i="23"/>
  <c r="O194" i="25" s="1"/>
  <c r="G194" i="46" s="1"/>
  <c r="C194" i="23"/>
  <c r="N194" i="25"/>
  <c r="F119" i="22" s="1"/>
  <c r="J196" i="25"/>
  <c r="I195" i="25"/>
  <c r="B195" i="23"/>
  <c r="H195" i="25"/>
  <c r="K195" i="25"/>
  <c r="B195" i="46"/>
  <c r="D194" i="46"/>
  <c r="A194" i="46"/>
  <c r="L194" i="25" l="1"/>
  <c r="E194" i="46" s="1"/>
  <c r="D195" i="46"/>
  <c r="A195" i="46"/>
  <c r="J197" i="25"/>
  <c r="I196" i="25"/>
  <c r="K196" i="25"/>
  <c r="B196" i="46"/>
  <c r="H196" i="25"/>
  <c r="B196" i="23"/>
  <c r="C195" i="23"/>
  <c r="A195" i="23"/>
  <c r="O195" i="25" s="1"/>
  <c r="G195" i="46" s="1"/>
  <c r="N195" i="25"/>
  <c r="G119" i="22" s="1"/>
  <c r="L195" i="25" l="1"/>
  <c r="E195" i="46" s="1"/>
  <c r="A196" i="23"/>
  <c r="O196" i="25" s="1"/>
  <c r="G196" i="46" s="1"/>
  <c r="C196" i="23"/>
  <c r="N196" i="25"/>
  <c r="H119" i="22" s="1"/>
  <c r="J198" i="25"/>
  <c r="B197" i="23"/>
  <c r="H197" i="25"/>
  <c r="B197" i="46"/>
  <c r="K197" i="25"/>
  <c r="I197" i="25"/>
  <c r="D196" i="46"/>
  <c r="A196" i="46"/>
  <c r="L196" i="25" l="1"/>
  <c r="E196" i="46" s="1"/>
  <c r="J199" i="25"/>
  <c r="B198" i="23"/>
  <c r="B198" i="46"/>
  <c r="H198" i="25"/>
  <c r="K198" i="25"/>
  <c r="I198" i="25"/>
  <c r="A197" i="46"/>
  <c r="D197" i="46"/>
  <c r="A197" i="23"/>
  <c r="O197" i="25" s="1"/>
  <c r="G197" i="46" s="1"/>
  <c r="C197" i="23"/>
  <c r="N197" i="25"/>
  <c r="I119" i="22" s="1"/>
  <c r="L197" i="25" l="1"/>
  <c r="E197" i="46" s="1"/>
  <c r="D198" i="46"/>
  <c r="A198" i="46"/>
  <c r="C198" i="23"/>
  <c r="A198" i="23"/>
  <c r="O198" i="25" s="1"/>
  <c r="G198" i="46" s="1"/>
  <c r="N198" i="25"/>
  <c r="C122" i="22" s="1"/>
  <c r="J200" i="25"/>
  <c r="I199" i="25"/>
  <c r="B199" i="23"/>
  <c r="H199" i="25"/>
  <c r="B199" i="46"/>
  <c r="K199" i="25"/>
  <c r="L198" i="25" l="1"/>
  <c r="E198" i="46" s="1"/>
  <c r="C199" i="23"/>
  <c r="A199" i="23"/>
  <c r="O199" i="25" s="1"/>
  <c r="G199" i="46" s="1"/>
  <c r="N199" i="25"/>
  <c r="D122" i="22" s="1"/>
  <c r="D199" i="46"/>
  <c r="A199" i="46"/>
  <c r="J201" i="25"/>
  <c r="K200" i="25"/>
  <c r="H200" i="25"/>
  <c r="B200" i="23"/>
  <c r="I200" i="25"/>
  <c r="B200" i="46"/>
  <c r="L199" i="25" l="1"/>
  <c r="E199" i="46" s="1"/>
  <c r="A200" i="23"/>
  <c r="O200" i="25" s="1"/>
  <c r="G200" i="46" s="1"/>
  <c r="N200" i="25"/>
  <c r="E122" i="22" s="1"/>
  <c r="C200" i="23"/>
  <c r="D200" i="46"/>
  <c r="A200" i="46"/>
  <c r="J202" i="25"/>
  <c r="B201" i="46"/>
  <c r="H201" i="25"/>
  <c r="I201" i="25"/>
  <c r="B201" i="23"/>
  <c r="K201" i="25"/>
  <c r="L200" i="25" l="1"/>
  <c r="E200" i="46" s="1"/>
  <c r="A201" i="46"/>
  <c r="D201" i="46"/>
  <c r="A201" i="23"/>
  <c r="O201" i="25" s="1"/>
  <c r="G201" i="46" s="1"/>
  <c r="C201" i="23"/>
  <c r="N201" i="25"/>
  <c r="F122" i="22" s="1"/>
  <c r="J203" i="25"/>
  <c r="H202" i="25"/>
  <c r="K202" i="25"/>
  <c r="B202" i="46"/>
  <c r="I202" i="25"/>
  <c r="B202" i="23"/>
  <c r="L201" i="25" l="1"/>
  <c r="E201" i="46" s="1"/>
  <c r="A202" i="23"/>
  <c r="O202" i="25" s="1"/>
  <c r="G202" i="46" s="1"/>
  <c r="C202" i="23"/>
  <c r="N202" i="25"/>
  <c r="G122" i="22" s="1"/>
  <c r="J204" i="25"/>
  <c r="H203" i="25"/>
  <c r="B203" i="23"/>
  <c r="I203" i="25"/>
  <c r="K203" i="25"/>
  <c r="B203" i="46"/>
  <c r="D202" i="46"/>
  <c r="A202" i="46"/>
  <c r="L202" i="25" l="1"/>
  <c r="E202" i="46" s="1"/>
  <c r="A203" i="23"/>
  <c r="O203" i="25" s="1"/>
  <c r="G203" i="46" s="1"/>
  <c r="C203" i="23"/>
  <c r="N203" i="25"/>
  <c r="H122" i="22" s="1"/>
  <c r="J205" i="25"/>
  <c r="B204" i="23"/>
  <c r="B204" i="46"/>
  <c r="H204" i="25"/>
  <c r="I204" i="25"/>
  <c r="K204" i="25"/>
  <c r="D203" i="46"/>
  <c r="A203" i="46"/>
  <c r="L203" i="25" l="1"/>
  <c r="E203" i="46" s="1"/>
  <c r="J206" i="25"/>
  <c r="I205" i="25"/>
  <c r="B205" i="46"/>
  <c r="B205" i="23"/>
  <c r="K205" i="25"/>
  <c r="H205" i="25"/>
  <c r="D204" i="46"/>
  <c r="A204" i="46"/>
  <c r="A204" i="23"/>
  <c r="O204" i="25" s="1"/>
  <c r="G204" i="46" s="1"/>
  <c r="C204" i="23"/>
  <c r="N204" i="25"/>
  <c r="I122" i="22" s="1"/>
  <c r="L204" i="25" l="1"/>
  <c r="E204" i="46" s="1"/>
  <c r="C205" i="23"/>
  <c r="A205" i="23"/>
  <c r="O205" i="25" s="1"/>
  <c r="G205" i="46" s="1"/>
  <c r="N205" i="25"/>
  <c r="C125" i="22" s="1"/>
  <c r="D205" i="46"/>
  <c r="A205" i="46"/>
  <c r="J207" i="25"/>
  <c r="B206" i="46"/>
  <c r="K206" i="25"/>
  <c r="H206" i="25"/>
  <c r="B206" i="23"/>
  <c r="I206" i="25"/>
  <c r="L205" i="25" l="1"/>
  <c r="E205" i="46" s="1"/>
  <c r="J208" i="25"/>
  <c r="I207" i="25"/>
  <c r="B207" i="46"/>
  <c r="K207" i="25"/>
  <c r="B207" i="23"/>
  <c r="H207" i="25"/>
  <c r="A206" i="46"/>
  <c r="D206" i="46"/>
  <c r="A206" i="23"/>
  <c r="O206" i="25" s="1"/>
  <c r="G206" i="46" s="1"/>
  <c r="C206" i="23"/>
  <c r="N206" i="25"/>
  <c r="D125" i="22" s="1"/>
  <c r="L206" i="25" l="1"/>
  <c r="E206" i="46" s="1"/>
  <c r="D207" i="46"/>
  <c r="A207" i="46"/>
  <c r="A207" i="23"/>
  <c r="O207" i="25" s="1"/>
  <c r="G207" i="46" s="1"/>
  <c r="N207" i="25"/>
  <c r="E125" i="22" s="1"/>
  <c r="C207" i="23"/>
  <c r="J209" i="25"/>
  <c r="K208" i="25"/>
  <c r="B208" i="23"/>
  <c r="H208" i="25"/>
  <c r="B208" i="46"/>
  <c r="I208" i="25"/>
  <c r="L207" i="25" l="1"/>
  <c r="E207" i="46" s="1"/>
  <c r="C208" i="23"/>
  <c r="A208" i="23"/>
  <c r="O208" i="25" s="1"/>
  <c r="G208" i="46" s="1"/>
  <c r="N208" i="25"/>
  <c r="F125" i="22" s="1"/>
  <c r="A208" i="46"/>
  <c r="D208" i="46"/>
  <c r="J210" i="25"/>
  <c r="B209" i="23"/>
  <c r="K209" i="25"/>
  <c r="I209" i="25"/>
  <c r="H209" i="25"/>
  <c r="B209" i="46"/>
  <c r="L208" i="25" l="1"/>
  <c r="E208" i="46" s="1"/>
  <c r="J211" i="25"/>
  <c r="K210" i="25"/>
  <c r="B210" i="46"/>
  <c r="I210" i="25"/>
  <c r="B210" i="23"/>
  <c r="H210" i="25"/>
  <c r="D209" i="46"/>
  <c r="A209" i="46"/>
  <c r="C209" i="23"/>
  <c r="A209" i="23"/>
  <c r="O209" i="25" s="1"/>
  <c r="G209" i="46" s="1"/>
  <c r="N209" i="25"/>
  <c r="G125" i="22" s="1"/>
  <c r="L209" i="25" l="1"/>
  <c r="E209" i="46" s="1"/>
  <c r="D210" i="46"/>
  <c r="A210" i="46"/>
  <c r="A210" i="23"/>
  <c r="O210" i="25" s="1"/>
  <c r="G210" i="46" s="1"/>
  <c r="C210" i="23"/>
  <c r="N210" i="25"/>
  <c r="H125" i="22" s="1"/>
  <c r="J212" i="25"/>
  <c r="B211" i="46"/>
  <c r="I211" i="25"/>
  <c r="B211" i="23"/>
  <c r="K211" i="25"/>
  <c r="H211" i="25"/>
  <c r="L210" i="25" l="1"/>
  <c r="E210" i="46" s="1"/>
  <c r="J213" i="25"/>
  <c r="B212" i="46"/>
  <c r="H212" i="25"/>
  <c r="B212" i="23"/>
  <c r="I212" i="25"/>
  <c r="K212" i="25"/>
  <c r="D211" i="46"/>
  <c r="A211" i="46"/>
  <c r="A211" i="23"/>
  <c r="O211" i="25" s="1"/>
  <c r="G211" i="46" s="1"/>
  <c r="C211" i="23"/>
  <c r="N211" i="25"/>
  <c r="I125" i="22" s="1"/>
  <c r="L211" i="25" l="1"/>
  <c r="E211" i="46" s="1"/>
  <c r="A212" i="23"/>
  <c r="O212" i="25" s="1"/>
  <c r="G212" i="46" s="1"/>
  <c r="C212" i="23"/>
  <c r="N212" i="25"/>
  <c r="C128" i="22" s="1"/>
  <c r="D212" i="46"/>
  <c r="A212" i="46"/>
  <c r="J214" i="25"/>
  <c r="K213" i="25"/>
  <c r="B213" i="23"/>
  <c r="H213" i="25"/>
  <c r="I213" i="25"/>
  <c r="B213" i="46"/>
  <c r="L212" i="25" l="1"/>
  <c r="E212" i="46" s="1"/>
  <c r="C213" i="23"/>
  <c r="A213" i="23"/>
  <c r="O213" i="25" s="1"/>
  <c r="G213" i="46" s="1"/>
  <c r="N213" i="25"/>
  <c r="D128" i="22" s="1"/>
  <c r="A213" i="46"/>
  <c r="D213" i="46"/>
  <c r="J215" i="25"/>
  <c r="B214" i="46"/>
  <c r="K214" i="25"/>
  <c r="B214" i="23"/>
  <c r="I214" i="25"/>
  <c r="H214" i="25"/>
  <c r="L213" i="25" l="1"/>
  <c r="E213" i="46" s="1"/>
  <c r="J216" i="25"/>
  <c r="B215" i="46"/>
  <c r="H215" i="25"/>
  <c r="K215" i="25"/>
  <c r="I215" i="25"/>
  <c r="B215" i="23"/>
  <c r="A214" i="23"/>
  <c r="O214" i="25" s="1"/>
  <c r="G214" i="46" s="1"/>
  <c r="C214" i="23"/>
  <c r="N214" i="25"/>
  <c r="E131" i="22" s="1"/>
  <c r="D214" i="46"/>
  <c r="A214" i="46"/>
  <c r="L214" i="25" l="1"/>
  <c r="E214" i="46" s="1"/>
  <c r="A215" i="23"/>
  <c r="O215" i="25" s="1"/>
  <c r="G215" i="46" s="1"/>
  <c r="C215" i="23"/>
  <c r="N215" i="25"/>
  <c r="F131" i="22" s="1"/>
  <c r="D215" i="46"/>
  <c r="A215" i="46"/>
  <c r="J217" i="25"/>
  <c r="K216" i="25"/>
  <c r="B216" i="23"/>
  <c r="I216" i="25"/>
  <c r="B216" i="46"/>
  <c r="H216" i="25"/>
  <c r="L215" i="25" l="1"/>
  <c r="E215" i="46" s="1"/>
  <c r="C216" i="23"/>
  <c r="A216" i="23"/>
  <c r="O216" i="25" s="1"/>
  <c r="G216" i="46" s="1"/>
  <c r="N216" i="25"/>
  <c r="G131" i="22" s="1"/>
  <c r="A216" i="46"/>
  <c r="D216" i="46"/>
  <c r="J218" i="25"/>
  <c r="I217" i="25"/>
  <c r="B217" i="23"/>
  <c r="K217" i="25"/>
  <c r="B217" i="46"/>
  <c r="H217" i="25"/>
  <c r="L216" i="25" l="1"/>
  <c r="E216" i="46" s="1"/>
  <c r="A217" i="46"/>
  <c r="D217" i="46"/>
  <c r="J219" i="25"/>
  <c r="B218" i="23"/>
  <c r="H218" i="25"/>
  <c r="B218" i="46"/>
  <c r="I218" i="25"/>
  <c r="K218" i="25"/>
  <c r="A217" i="23"/>
  <c r="O217" i="25" s="1"/>
  <c r="G217" i="46" s="1"/>
  <c r="C217" i="23"/>
  <c r="N217" i="25"/>
  <c r="H131" i="22" s="1"/>
  <c r="L217" i="25" l="1"/>
  <c r="E217" i="46" s="1"/>
  <c r="A218" i="23"/>
  <c r="O218" i="25" s="1"/>
  <c r="G218" i="46" s="1"/>
  <c r="C218" i="23"/>
  <c r="N218" i="25"/>
  <c r="I131" i="22" s="1"/>
  <c r="J220" i="25"/>
  <c r="B219" i="46"/>
  <c r="K219" i="25"/>
  <c r="B219" i="23"/>
  <c r="H219" i="25"/>
  <c r="I219" i="25"/>
  <c r="D218" i="46"/>
  <c r="A218" i="46"/>
  <c r="L218" i="25" l="1"/>
  <c r="E218" i="46" s="1"/>
  <c r="D219" i="46"/>
  <c r="A219" i="46"/>
  <c r="J221" i="25"/>
  <c r="B220" i="23"/>
  <c r="B220" i="46"/>
  <c r="K220" i="25"/>
  <c r="I220" i="25"/>
  <c r="H220" i="25"/>
  <c r="A219" i="23"/>
  <c r="O219" i="25" s="1"/>
  <c r="G219" i="46" s="1"/>
  <c r="C219" i="23"/>
  <c r="N219" i="25"/>
  <c r="C134" i="22" s="1"/>
  <c r="L219" i="25" l="1"/>
  <c r="E219" i="46" s="1"/>
  <c r="A220" i="23"/>
  <c r="O220" i="25" s="1"/>
  <c r="G220" i="46" s="1"/>
  <c r="C220" i="23"/>
  <c r="N220" i="25"/>
  <c r="D134" i="22" s="1"/>
  <c r="J222" i="25"/>
  <c r="K221" i="25"/>
  <c r="B221" i="46"/>
  <c r="B221" i="23"/>
  <c r="I221" i="25"/>
  <c r="H221" i="25"/>
  <c r="A220" i="46"/>
  <c r="D220" i="46"/>
  <c r="L220" i="25" l="1"/>
  <c r="E220" i="46" s="1"/>
  <c r="J223" i="25"/>
  <c r="B222" i="23"/>
  <c r="K222" i="25"/>
  <c r="B222" i="46"/>
  <c r="I222" i="25"/>
  <c r="H222" i="25"/>
  <c r="A221" i="23"/>
  <c r="O221" i="25" s="1"/>
  <c r="G221" i="46" s="1"/>
  <c r="C221" i="23"/>
  <c r="N221" i="25"/>
  <c r="E134" i="22" s="1"/>
  <c r="D221" i="46"/>
  <c r="A221" i="46"/>
  <c r="L221" i="25" l="1"/>
  <c r="E221" i="46" s="1"/>
  <c r="D222" i="46"/>
  <c r="A222" i="46"/>
  <c r="C222" i="23"/>
  <c r="A222" i="23"/>
  <c r="O222" i="25" s="1"/>
  <c r="G222" i="46" s="1"/>
  <c r="N222" i="25"/>
  <c r="F134" i="22" s="1"/>
  <c r="J224" i="25"/>
  <c r="B223" i="46"/>
  <c r="H223" i="25"/>
  <c r="B223" i="23"/>
  <c r="I223" i="25"/>
  <c r="K223" i="25"/>
  <c r="L222" i="25" l="1"/>
  <c r="E222" i="46" s="1"/>
  <c r="D223" i="46"/>
  <c r="A223" i="46"/>
  <c r="J225" i="25"/>
  <c r="I224" i="25"/>
  <c r="B224" i="23"/>
  <c r="K224" i="25"/>
  <c r="B224" i="46"/>
  <c r="H224" i="25"/>
  <c r="C223" i="23"/>
  <c r="A223" i="23"/>
  <c r="O223" i="25" s="1"/>
  <c r="G223" i="46" s="1"/>
  <c r="N223" i="25"/>
  <c r="G134" i="22" s="1"/>
  <c r="L223" i="25" l="1"/>
  <c r="E223" i="46" s="1"/>
  <c r="D224" i="46"/>
  <c r="A224" i="46"/>
  <c r="J226" i="25"/>
  <c r="K225" i="25"/>
  <c r="B225" i="46"/>
  <c r="B225" i="23"/>
  <c r="H225" i="25"/>
  <c r="I225" i="25"/>
  <c r="A224" i="23"/>
  <c r="O224" i="25" s="1"/>
  <c r="G224" i="46" s="1"/>
  <c r="C224" i="23"/>
  <c r="N224" i="25"/>
  <c r="H134" i="22" s="1"/>
  <c r="L224" i="25" l="1"/>
  <c r="E224" i="46" s="1"/>
  <c r="J227" i="25"/>
  <c r="B226" i="46"/>
  <c r="I226" i="25"/>
  <c r="H226" i="25"/>
  <c r="B226" i="23"/>
  <c r="K226" i="25"/>
  <c r="C225" i="23"/>
  <c r="A225" i="23"/>
  <c r="O225" i="25" s="1"/>
  <c r="G225" i="46" s="1"/>
  <c r="N225" i="25"/>
  <c r="I134" i="22" s="1"/>
  <c r="A225" i="46"/>
  <c r="D225" i="46"/>
  <c r="L225" i="25" l="1"/>
  <c r="E225" i="46" s="1"/>
  <c r="A226" i="46"/>
  <c r="D226" i="46"/>
  <c r="A226" i="23"/>
  <c r="O226" i="25" s="1"/>
  <c r="G226" i="46" s="1"/>
  <c r="C226" i="23"/>
  <c r="N226" i="25"/>
  <c r="C137" i="22" s="1"/>
  <c r="J228" i="25"/>
  <c r="I227" i="25"/>
  <c r="H227" i="25"/>
  <c r="B227" i="23"/>
  <c r="K227" i="25"/>
  <c r="B227" i="46"/>
  <c r="L226" i="25" l="1"/>
  <c r="E226" i="46" s="1"/>
  <c r="D227" i="46"/>
  <c r="A227" i="46"/>
  <c r="J229" i="25"/>
  <c r="B228" i="46"/>
  <c r="K228" i="25"/>
  <c r="H228" i="25"/>
  <c r="I228" i="25"/>
  <c r="B228" i="23"/>
  <c r="C227" i="23"/>
  <c r="A227" i="23"/>
  <c r="O227" i="25" s="1"/>
  <c r="G227" i="46" s="1"/>
  <c r="N227" i="25"/>
  <c r="D137" i="22" s="1"/>
  <c r="L227" i="25" l="1"/>
  <c r="E227" i="46" s="1"/>
  <c r="C228" i="23"/>
  <c r="A228" i="23"/>
  <c r="O228" i="25" s="1"/>
  <c r="G228" i="46" s="1"/>
  <c r="N228" i="25"/>
  <c r="E137" i="22" s="1"/>
  <c r="D228" i="46"/>
  <c r="A228" i="46"/>
  <c r="J230" i="25"/>
  <c r="B229" i="46"/>
  <c r="I229" i="25"/>
  <c r="H229" i="25"/>
  <c r="K229" i="25"/>
  <c r="B229" i="23"/>
  <c r="L228" i="25" l="1"/>
  <c r="E228" i="46" s="1"/>
  <c r="A229" i="23"/>
  <c r="O229" i="25" s="1"/>
  <c r="G229" i="46" s="1"/>
  <c r="C229" i="23"/>
  <c r="N229" i="25"/>
  <c r="F137" i="22" s="1"/>
  <c r="D229" i="46"/>
  <c r="A229" i="46"/>
  <c r="J231" i="25"/>
  <c r="K230" i="25"/>
  <c r="B230" i="23"/>
  <c r="H230" i="25"/>
  <c r="I230" i="25"/>
  <c r="B230" i="46"/>
  <c r="L229" i="25" l="1"/>
  <c r="E229" i="46" s="1"/>
  <c r="J232" i="25"/>
  <c r="B231" i="23"/>
  <c r="B231" i="46"/>
  <c r="K231" i="25"/>
  <c r="H231" i="25"/>
  <c r="I231" i="25"/>
  <c r="C230" i="23"/>
  <c r="A230" i="23"/>
  <c r="O230" i="25" s="1"/>
  <c r="G230" i="46" s="1"/>
  <c r="N230" i="25"/>
  <c r="G137" i="22" s="1"/>
  <c r="A230" i="46"/>
  <c r="D230" i="46"/>
  <c r="L230" i="25" l="1"/>
  <c r="E230" i="46" s="1"/>
  <c r="A231" i="46"/>
  <c r="D231" i="46"/>
  <c r="A231" i="23"/>
  <c r="O231" i="25" s="1"/>
  <c r="G231" i="46" s="1"/>
  <c r="C231" i="23"/>
  <c r="N231" i="25"/>
  <c r="H137" i="22" s="1"/>
  <c r="J233" i="25"/>
  <c r="B232" i="46"/>
  <c r="H232" i="25"/>
  <c r="B232" i="23"/>
  <c r="K232" i="25"/>
  <c r="I232" i="25"/>
  <c r="L231" i="25" l="1"/>
  <c r="E231" i="46" s="1"/>
  <c r="J234" i="25"/>
  <c r="B233" i="46"/>
  <c r="H233" i="25"/>
  <c r="B233" i="23"/>
  <c r="I233" i="25"/>
  <c r="K233" i="25"/>
  <c r="A232" i="46"/>
  <c r="D232" i="46"/>
  <c r="A232" i="23"/>
  <c r="O232" i="25" s="1"/>
  <c r="G232" i="46" s="1"/>
  <c r="N232" i="25"/>
  <c r="I137" i="22" s="1"/>
  <c r="C232" i="23"/>
  <c r="L232" i="25" l="1"/>
  <c r="E232" i="46" s="1"/>
  <c r="A233" i="23"/>
  <c r="O233" i="25" s="1"/>
  <c r="G233" i="46" s="1"/>
  <c r="C233" i="23"/>
  <c r="N233" i="25"/>
  <c r="C140" i="22" s="1"/>
  <c r="A233" i="46"/>
  <c r="D233" i="46"/>
  <c r="J235" i="25"/>
  <c r="B234" i="23"/>
  <c r="B234" i="46"/>
  <c r="I234" i="25"/>
  <c r="K234" i="25"/>
  <c r="H234" i="25"/>
  <c r="L233" i="25" l="1"/>
  <c r="E233" i="46" s="1"/>
  <c r="J236" i="25"/>
  <c r="B235" i="46"/>
  <c r="H235" i="25"/>
  <c r="B235" i="23"/>
  <c r="I235" i="25"/>
  <c r="K235" i="25"/>
  <c r="C234" i="23"/>
  <c r="A234" i="23"/>
  <c r="O234" i="25" s="1"/>
  <c r="G234" i="46" s="1"/>
  <c r="N234" i="25"/>
  <c r="D140" i="22" s="1"/>
  <c r="D234" i="46"/>
  <c r="A234" i="46"/>
  <c r="L234" i="25" l="1"/>
  <c r="E234" i="46" s="1"/>
  <c r="C235" i="23"/>
  <c r="A235" i="23"/>
  <c r="O235" i="25" s="1"/>
  <c r="G235" i="46" s="1"/>
  <c r="N235" i="25"/>
  <c r="E140" i="22" s="1"/>
  <c r="D235" i="46"/>
  <c r="A235" i="46"/>
  <c r="J237" i="25"/>
  <c r="B236" i="46"/>
  <c r="H236" i="25"/>
  <c r="K236" i="25"/>
  <c r="I236" i="25"/>
  <c r="B236" i="23"/>
  <c r="L235" i="25" l="1"/>
  <c r="E235" i="46" s="1"/>
  <c r="C236" i="23"/>
  <c r="A236" i="23"/>
  <c r="O236" i="25" s="1"/>
  <c r="G236" i="46" s="1"/>
  <c r="N236" i="25"/>
  <c r="F140" i="22" s="1"/>
  <c r="A236" i="46"/>
  <c r="D236" i="46"/>
  <c r="J238" i="25"/>
  <c r="B237" i="23"/>
  <c r="I237" i="25"/>
  <c r="B237" i="46"/>
  <c r="H237" i="25"/>
  <c r="K237" i="25"/>
  <c r="L236" i="25" l="1"/>
  <c r="E236" i="46" s="1"/>
  <c r="A237" i="23"/>
  <c r="O237" i="25" s="1"/>
  <c r="G237" i="46" s="1"/>
  <c r="C237" i="23"/>
  <c r="N237" i="25"/>
  <c r="G140" i="22" s="1"/>
  <c r="J239" i="25"/>
  <c r="B238" i="46"/>
  <c r="B238" i="23"/>
  <c r="I238" i="25"/>
  <c r="K238" i="25"/>
  <c r="H238" i="25"/>
  <c r="D237" i="46"/>
  <c r="A237" i="46"/>
  <c r="L237" i="25" l="1"/>
  <c r="E237" i="46" s="1"/>
  <c r="J240" i="25"/>
  <c r="B239" i="46"/>
  <c r="K239" i="25"/>
  <c r="B239" i="23"/>
  <c r="H239" i="25"/>
  <c r="I239" i="25"/>
  <c r="C238" i="23"/>
  <c r="A238" i="23"/>
  <c r="O238" i="25" s="1"/>
  <c r="G238" i="46" s="1"/>
  <c r="N238" i="25"/>
  <c r="H140" i="22" s="1"/>
  <c r="A238" i="46"/>
  <c r="D238" i="46"/>
  <c r="L238" i="25" l="1"/>
  <c r="E238" i="46" s="1"/>
  <c r="C239" i="23"/>
  <c r="A239" i="23"/>
  <c r="O239" i="25" s="1"/>
  <c r="G239" i="46" s="1"/>
  <c r="N239" i="25"/>
  <c r="I140" i="22" s="1"/>
  <c r="D239" i="46"/>
  <c r="A239" i="46"/>
  <c r="J241" i="25"/>
  <c r="B240" i="23"/>
  <c r="I240" i="25"/>
  <c r="B240" i="46"/>
  <c r="H240" i="25"/>
  <c r="K240" i="25"/>
  <c r="L239" i="25" l="1"/>
  <c r="E239" i="46" s="1"/>
  <c r="A240" i="23"/>
  <c r="O240" i="25" s="1"/>
  <c r="G240" i="46" s="1"/>
  <c r="C240" i="23"/>
  <c r="N240" i="25"/>
  <c r="C143" i="22" s="1"/>
  <c r="J242" i="25"/>
  <c r="B241" i="46"/>
  <c r="K241" i="25"/>
  <c r="B241" i="23"/>
  <c r="H241" i="25"/>
  <c r="I241" i="25"/>
  <c r="D240" i="46"/>
  <c r="A240" i="46"/>
  <c r="L240" i="25" l="1"/>
  <c r="E240" i="46" s="1"/>
  <c r="A241" i="23"/>
  <c r="O241" i="25" s="1"/>
  <c r="G241" i="46" s="1"/>
  <c r="C241" i="23"/>
  <c r="N241" i="25"/>
  <c r="D143" i="22" s="1"/>
  <c r="D241" i="46"/>
  <c r="A241" i="46"/>
  <c r="J243" i="25"/>
  <c r="H242" i="25"/>
  <c r="B242" i="46"/>
  <c r="I242" i="25"/>
  <c r="B242" i="23"/>
  <c r="K242" i="25"/>
  <c r="L241" i="25" l="1"/>
  <c r="E241" i="46" s="1"/>
  <c r="D242" i="46"/>
  <c r="A242" i="46"/>
  <c r="A242" i="23"/>
  <c r="O242" i="25" s="1"/>
  <c r="G242" i="46" s="1"/>
  <c r="C242" i="23"/>
  <c r="N242" i="25"/>
  <c r="E143" i="22" s="1"/>
  <c r="J244" i="25"/>
  <c r="B243" i="46"/>
  <c r="I243" i="25"/>
  <c r="H243" i="25"/>
  <c r="B243" i="23"/>
  <c r="K243" i="25"/>
  <c r="L242" i="25" l="1"/>
  <c r="E242" i="46" s="1"/>
  <c r="D243" i="46"/>
  <c r="A243" i="46"/>
  <c r="A243" i="23"/>
  <c r="O243" i="25" s="1"/>
  <c r="G243" i="46" s="1"/>
  <c r="C243" i="23"/>
  <c r="N243" i="25"/>
  <c r="F143" i="22" s="1"/>
  <c r="J245" i="25"/>
  <c r="I244" i="25"/>
  <c r="B244" i="23"/>
  <c r="H244" i="25"/>
  <c r="B244" i="46"/>
  <c r="K244" i="25"/>
  <c r="L243" i="25" l="1"/>
  <c r="E243" i="46" s="1"/>
  <c r="C244" i="23"/>
  <c r="N244" i="25"/>
  <c r="G143" i="22" s="1"/>
  <c r="A244" i="23"/>
  <c r="O244" i="25" s="1"/>
  <c r="G244" i="46" s="1"/>
  <c r="A244" i="46"/>
  <c r="D244" i="46"/>
  <c r="J246" i="25"/>
  <c r="H245" i="25"/>
  <c r="I245" i="25"/>
  <c r="B245" i="46"/>
  <c r="B245" i="23"/>
  <c r="K245" i="25"/>
  <c r="L244" i="25" l="1"/>
  <c r="E244" i="46" s="1"/>
  <c r="D245" i="46"/>
  <c r="A245" i="46"/>
  <c r="J247" i="25"/>
  <c r="B246" i="23"/>
  <c r="I246" i="25"/>
  <c r="H246" i="25"/>
  <c r="B246" i="46"/>
  <c r="K246" i="25"/>
  <c r="C245" i="23"/>
  <c r="A245" i="23"/>
  <c r="O245" i="25" s="1"/>
  <c r="G245" i="46" s="1"/>
  <c r="N245" i="25"/>
  <c r="H149" i="22" s="1"/>
  <c r="L245" i="25" l="1"/>
  <c r="E245" i="46" s="1"/>
  <c r="C246" i="23"/>
  <c r="A246" i="23"/>
  <c r="O246" i="25" s="1"/>
  <c r="G246" i="46" s="1"/>
  <c r="N246" i="25"/>
  <c r="I149" i="22" s="1"/>
  <c r="D246" i="46"/>
  <c r="A246" i="46"/>
  <c r="J248" i="25"/>
  <c r="B247" i="46"/>
  <c r="H247" i="25"/>
  <c r="B247" i="23"/>
  <c r="K247" i="25"/>
  <c r="I247" i="25"/>
  <c r="L246" i="25" l="1"/>
  <c r="E246" i="46" s="1"/>
  <c r="J249" i="25"/>
  <c r="B248" i="23"/>
  <c r="K248" i="25"/>
  <c r="H248" i="25"/>
  <c r="B248" i="46"/>
  <c r="I248" i="25"/>
  <c r="A247" i="23"/>
  <c r="O247" i="25" s="1"/>
  <c r="G247" i="46" s="1"/>
  <c r="C247" i="23"/>
  <c r="N247" i="25"/>
  <c r="C152" i="22" s="1"/>
  <c r="D247" i="46"/>
  <c r="A247" i="46"/>
  <c r="L247" i="25" l="1"/>
  <c r="E247" i="46" s="1"/>
  <c r="C248" i="23"/>
  <c r="A248" i="23"/>
  <c r="O248" i="25" s="1"/>
  <c r="G248" i="46" s="1"/>
  <c r="N248" i="25"/>
  <c r="D152" i="22" s="1"/>
  <c r="D248" i="46"/>
  <c r="A248" i="46"/>
  <c r="J250" i="25"/>
  <c r="I249" i="25"/>
  <c r="B249" i="23"/>
  <c r="H249" i="25"/>
  <c r="K249" i="25"/>
  <c r="B249" i="46"/>
  <c r="L248" i="25" l="1"/>
  <c r="E248" i="46" s="1"/>
  <c r="J251" i="25"/>
  <c r="B250" i="23"/>
  <c r="H250" i="25"/>
  <c r="K250" i="25"/>
  <c r="B250" i="46"/>
  <c r="I250" i="25"/>
  <c r="C249" i="23"/>
  <c r="A249" i="23"/>
  <c r="O249" i="25" s="1"/>
  <c r="G249" i="46" s="1"/>
  <c r="N249" i="25"/>
  <c r="E152" i="22" s="1"/>
  <c r="D249" i="46"/>
  <c r="A249" i="46"/>
  <c r="L249" i="25" l="1"/>
  <c r="E249" i="46" s="1"/>
  <c r="A250" i="23"/>
  <c r="O250" i="25" s="1"/>
  <c r="G250" i="46" s="1"/>
  <c r="C250" i="23"/>
  <c r="N250" i="25"/>
  <c r="F152" i="22" s="1"/>
  <c r="A250" i="46"/>
  <c r="D250" i="46"/>
  <c r="J252" i="25"/>
  <c r="B251" i="23"/>
  <c r="H251" i="25"/>
  <c r="B251" i="46"/>
  <c r="K251" i="25"/>
  <c r="I251" i="25"/>
  <c r="L250" i="25" l="1"/>
  <c r="E250" i="46" s="1"/>
  <c r="D251" i="46"/>
  <c r="A251" i="46"/>
  <c r="C251" i="23"/>
  <c r="A251" i="23"/>
  <c r="O251" i="25" s="1"/>
  <c r="G251" i="46" s="1"/>
  <c r="N251" i="25"/>
  <c r="G152" i="22" s="1"/>
  <c r="J253" i="25"/>
  <c r="H252" i="25"/>
  <c r="B252" i="46"/>
  <c r="B252" i="23"/>
  <c r="K252" i="25"/>
  <c r="I252" i="25"/>
  <c r="L251" i="25" l="1"/>
  <c r="E251" i="46" s="1"/>
  <c r="J254" i="25"/>
  <c r="B253" i="23"/>
  <c r="I253" i="25"/>
  <c r="H253" i="25"/>
  <c r="B253" i="46"/>
  <c r="K253" i="25"/>
  <c r="D252" i="46"/>
  <c r="A252" i="46"/>
  <c r="C252" i="23"/>
  <c r="A252" i="23"/>
  <c r="O252" i="25" s="1"/>
  <c r="G252" i="46" s="1"/>
  <c r="N252" i="25"/>
  <c r="H152" i="22" s="1"/>
  <c r="L252" i="25" l="1"/>
  <c r="E252" i="46" s="1"/>
  <c r="C253" i="23"/>
  <c r="A253" i="23"/>
  <c r="O253" i="25" s="1"/>
  <c r="G253" i="46" s="1"/>
  <c r="N253" i="25"/>
  <c r="I152" i="22" s="1"/>
  <c r="A253" i="46"/>
  <c r="D253" i="46"/>
  <c r="J255" i="25"/>
  <c r="B254" i="23"/>
  <c r="H254" i="25"/>
  <c r="K254" i="25"/>
  <c r="B254" i="46"/>
  <c r="I254" i="25"/>
  <c r="L253" i="25" l="1"/>
  <c r="E253" i="46" s="1"/>
  <c r="A254" i="23"/>
  <c r="O254" i="25" s="1"/>
  <c r="G254" i="46" s="1"/>
  <c r="C254" i="23"/>
  <c r="N254" i="25"/>
  <c r="C155" i="22" s="1"/>
  <c r="A254" i="46"/>
  <c r="D254" i="46"/>
  <c r="J256" i="25"/>
  <c r="I255" i="25"/>
  <c r="B255" i="23"/>
  <c r="K255" i="25"/>
  <c r="H255" i="25"/>
  <c r="B255" i="46"/>
  <c r="L254" i="25" l="1"/>
  <c r="E254" i="46" s="1"/>
  <c r="J257" i="25"/>
  <c r="K256" i="25"/>
  <c r="B256" i="46"/>
  <c r="B256" i="23"/>
  <c r="H256" i="25"/>
  <c r="I256" i="25"/>
  <c r="A255" i="23"/>
  <c r="O255" i="25" s="1"/>
  <c r="G255" i="46" s="1"/>
  <c r="C255" i="23"/>
  <c r="N255" i="25"/>
  <c r="D155" i="22" s="1"/>
  <c r="D255" i="46"/>
  <c r="A255" i="46"/>
  <c r="L255" i="25" l="1"/>
  <c r="E255" i="46" s="1"/>
  <c r="A256" i="23"/>
  <c r="O256" i="25" s="1"/>
  <c r="G256" i="46" s="1"/>
  <c r="C256" i="23"/>
  <c r="N256" i="25"/>
  <c r="E155" i="22" s="1"/>
  <c r="D256" i="46"/>
  <c r="A256" i="46"/>
  <c r="J258" i="25"/>
  <c r="B257" i="46"/>
  <c r="K257" i="25"/>
  <c r="B257" i="23"/>
  <c r="H257" i="25"/>
  <c r="I257" i="25"/>
  <c r="L256" i="25" l="1"/>
  <c r="E256" i="46" s="1"/>
  <c r="J259" i="25"/>
  <c r="H258" i="25"/>
  <c r="I258" i="25"/>
  <c r="B258" i="46"/>
  <c r="K258" i="25"/>
  <c r="B258" i="23"/>
  <c r="C257" i="23"/>
  <c r="A257" i="23"/>
  <c r="O257" i="25" s="1"/>
  <c r="G257" i="46" s="1"/>
  <c r="N257" i="25"/>
  <c r="F155" i="22" s="1"/>
  <c r="D257" i="46"/>
  <c r="A257" i="46"/>
  <c r="L257" i="25" l="1"/>
  <c r="E257" i="46" s="1"/>
  <c r="D258" i="46"/>
  <c r="A258" i="46"/>
  <c r="C258" i="23"/>
  <c r="A258" i="23"/>
  <c r="O258" i="25" s="1"/>
  <c r="G258" i="46" s="1"/>
  <c r="N258" i="25"/>
  <c r="G155" i="22" s="1"/>
  <c r="J260" i="25"/>
  <c r="K259" i="25"/>
  <c r="B259" i="23"/>
  <c r="H259" i="25"/>
  <c r="B259" i="46"/>
  <c r="I259" i="25"/>
  <c r="L258" i="25" l="1"/>
  <c r="E258" i="46" s="1"/>
  <c r="D259" i="46"/>
  <c r="A259" i="46"/>
  <c r="J261" i="25"/>
  <c r="B260" i="46"/>
  <c r="K260" i="25"/>
  <c r="B260" i="23"/>
  <c r="H260" i="25"/>
  <c r="I260" i="25"/>
  <c r="A259" i="23"/>
  <c r="O259" i="25" s="1"/>
  <c r="G259" i="46" s="1"/>
  <c r="C259" i="23"/>
  <c r="N259" i="25"/>
  <c r="H155" i="22" s="1"/>
  <c r="L259" i="25" l="1"/>
  <c r="E259" i="46" s="1"/>
  <c r="A260" i="46"/>
  <c r="D260" i="46"/>
  <c r="J262" i="25"/>
  <c r="K261" i="25"/>
  <c r="B261" i="23"/>
  <c r="H261" i="25"/>
  <c r="B261" i="46"/>
  <c r="I261" i="25"/>
  <c r="A260" i="23"/>
  <c r="O260" i="25" s="1"/>
  <c r="G260" i="46" s="1"/>
  <c r="C260" i="23"/>
  <c r="N260" i="25"/>
  <c r="I155" i="22" s="1"/>
  <c r="L260" i="25" l="1"/>
  <c r="E260" i="46" s="1"/>
  <c r="D261" i="46"/>
  <c r="A261" i="46"/>
  <c r="J263" i="25"/>
  <c r="H262" i="25"/>
  <c r="B262" i="23"/>
  <c r="B262" i="46"/>
  <c r="I262" i="25"/>
  <c r="K262" i="25"/>
  <c r="C261" i="23"/>
  <c r="A261" i="23"/>
  <c r="O261" i="25" s="1"/>
  <c r="G261" i="46" s="1"/>
  <c r="N261" i="25"/>
  <c r="C158" i="22" s="1"/>
  <c r="L261" i="25" l="1"/>
  <c r="E261" i="46" s="1"/>
  <c r="J264" i="25"/>
  <c r="K263" i="25"/>
  <c r="B263" i="23"/>
  <c r="B263" i="46"/>
  <c r="I263" i="25"/>
  <c r="H263" i="25"/>
  <c r="D262" i="46"/>
  <c r="A262" i="46"/>
  <c r="A262" i="23"/>
  <c r="O262" i="25" s="1"/>
  <c r="G262" i="46" s="1"/>
  <c r="C262" i="23"/>
  <c r="N262" i="25"/>
  <c r="D158" i="22" s="1"/>
  <c r="L262" i="25" l="1"/>
  <c r="E262" i="46" s="1"/>
  <c r="D263" i="46"/>
  <c r="A263" i="46"/>
  <c r="A263" i="23"/>
  <c r="O263" i="25" s="1"/>
  <c r="G263" i="46" s="1"/>
  <c r="C263" i="23"/>
  <c r="N263" i="25"/>
  <c r="E158" i="22" s="1"/>
  <c r="J265" i="25"/>
  <c r="I264" i="25"/>
  <c r="B264" i="23"/>
  <c r="K264" i="25"/>
  <c r="B264" i="46"/>
  <c r="H264" i="25"/>
  <c r="L263" i="25" l="1"/>
  <c r="E263" i="46" s="1"/>
  <c r="D264" i="46"/>
  <c r="A264" i="46"/>
  <c r="J266" i="25"/>
  <c r="B265" i="23"/>
  <c r="I265" i="25"/>
  <c r="B265" i="46"/>
  <c r="K265" i="25"/>
  <c r="H265" i="25"/>
  <c r="A264" i="23"/>
  <c r="O264" i="25" s="1"/>
  <c r="G264" i="46" s="1"/>
  <c r="C264" i="23"/>
  <c r="N264" i="25"/>
  <c r="F158" i="22" s="1"/>
  <c r="L264" i="25" l="1"/>
  <c r="E264" i="46" s="1"/>
  <c r="A265" i="23"/>
  <c r="O265" i="25" s="1"/>
  <c r="G265" i="46" s="1"/>
  <c r="C265" i="23"/>
  <c r="N265" i="25"/>
  <c r="G158" i="22" s="1"/>
  <c r="J267" i="25"/>
  <c r="K266" i="25"/>
  <c r="H266" i="25"/>
  <c r="B266" i="23"/>
  <c r="I266" i="25"/>
  <c r="B266" i="46"/>
  <c r="D265" i="46"/>
  <c r="A265" i="46"/>
  <c r="L265" i="25" l="1"/>
  <c r="E265" i="46" s="1"/>
  <c r="J268" i="25"/>
  <c r="B267" i="23"/>
  <c r="B267" i="46"/>
  <c r="I267" i="25"/>
  <c r="K267" i="25"/>
  <c r="H267" i="25"/>
  <c r="C266" i="23"/>
  <c r="A266" i="23"/>
  <c r="O266" i="25" s="1"/>
  <c r="G266" i="46" s="1"/>
  <c r="N266" i="25"/>
  <c r="H158" i="22" s="1"/>
  <c r="A266" i="46"/>
  <c r="D266" i="46"/>
  <c r="L266" i="25" l="1"/>
  <c r="E266" i="46" s="1"/>
  <c r="D267" i="46"/>
  <c r="A267" i="46"/>
  <c r="C267" i="23"/>
  <c r="A267" i="23"/>
  <c r="O267" i="25" s="1"/>
  <c r="G267" i="46" s="1"/>
  <c r="N267" i="25"/>
  <c r="I158" i="22" s="1"/>
  <c r="J269" i="25"/>
  <c r="B268" i="46"/>
  <c r="H268" i="25"/>
  <c r="K268" i="25"/>
  <c r="B268" i="23"/>
  <c r="I268" i="25"/>
  <c r="L267" i="25" l="1"/>
  <c r="E267" i="46" s="1"/>
  <c r="A268" i="46"/>
  <c r="D268" i="46"/>
  <c r="A268" i="23"/>
  <c r="O268" i="25" s="1"/>
  <c r="G268" i="46" s="1"/>
  <c r="N268" i="25"/>
  <c r="C161" i="22" s="1"/>
  <c r="C268" i="23"/>
  <c r="J270" i="25"/>
  <c r="I269" i="25"/>
  <c r="H269" i="25"/>
  <c r="B269" i="23"/>
  <c r="K269" i="25"/>
  <c r="B269" i="46"/>
  <c r="L268" i="25" l="1"/>
  <c r="E268" i="46" s="1"/>
  <c r="J271" i="25"/>
  <c r="B270" i="23"/>
  <c r="K270" i="25"/>
  <c r="I270" i="25"/>
  <c r="B270" i="46"/>
  <c r="H270" i="25"/>
  <c r="D269" i="46"/>
  <c r="A269" i="46"/>
  <c r="A269" i="23"/>
  <c r="O269" i="25" s="1"/>
  <c r="G269" i="46" s="1"/>
  <c r="C269" i="23"/>
  <c r="N269" i="25"/>
  <c r="D161" i="22" s="1"/>
  <c r="L269" i="25" l="1"/>
  <c r="E269" i="46" s="1"/>
  <c r="C270" i="23"/>
  <c r="A270" i="23"/>
  <c r="O270" i="25" s="1"/>
  <c r="G270" i="46" s="1"/>
  <c r="N270" i="25"/>
  <c r="E161" i="22" s="1"/>
  <c r="A270" i="46"/>
  <c r="D270" i="46"/>
  <c r="J272" i="25"/>
  <c r="B271" i="23"/>
  <c r="K271" i="25"/>
  <c r="I271" i="25"/>
  <c r="B271" i="46"/>
  <c r="H271" i="25"/>
  <c r="L270" i="25" l="1"/>
  <c r="E270" i="46" s="1"/>
  <c r="J273" i="25"/>
  <c r="B272" i="23"/>
  <c r="H272" i="25"/>
  <c r="B272" i="46"/>
  <c r="I272" i="25"/>
  <c r="K272" i="25"/>
  <c r="D271" i="46"/>
  <c r="A271" i="46"/>
  <c r="A271" i="23"/>
  <c r="O271" i="25" s="1"/>
  <c r="G271" i="46" s="1"/>
  <c r="C271" i="23"/>
  <c r="N271" i="25"/>
  <c r="F161" i="22" s="1"/>
  <c r="L271" i="25" l="1"/>
  <c r="E271" i="46" s="1"/>
  <c r="D272" i="46"/>
  <c r="A272" i="46"/>
  <c r="A272" i="23"/>
  <c r="O272" i="25" s="1"/>
  <c r="G272" i="46" s="1"/>
  <c r="C272" i="23"/>
  <c r="N272" i="25"/>
  <c r="G161" i="22" s="1"/>
  <c r="J274" i="25"/>
  <c r="H273" i="25"/>
  <c r="B273" i="23"/>
  <c r="B273" i="46"/>
  <c r="K273" i="25"/>
  <c r="I273" i="25"/>
  <c r="L272" i="25" l="1"/>
  <c r="E272" i="46" s="1"/>
  <c r="A273" i="23"/>
  <c r="O273" i="25" s="1"/>
  <c r="G273" i="46" s="1"/>
  <c r="C273" i="23"/>
  <c r="N273" i="25"/>
  <c r="H161" i="22" s="1"/>
  <c r="J275" i="25"/>
  <c r="B274" i="23"/>
  <c r="H274" i="25"/>
  <c r="B274" i="46"/>
  <c r="K274" i="25"/>
  <c r="I274" i="25"/>
  <c r="D273" i="46"/>
  <c r="A273" i="46"/>
  <c r="L273" i="25" l="1"/>
  <c r="E273" i="46" s="1"/>
  <c r="A274" i="23"/>
  <c r="O274" i="25" s="1"/>
  <c r="G274" i="46" s="1"/>
  <c r="C274" i="23"/>
  <c r="N274" i="25"/>
  <c r="I161" i="22" s="1"/>
  <c r="J276" i="25"/>
  <c r="B275" i="46"/>
  <c r="H275" i="25"/>
  <c r="B275" i="23"/>
  <c r="K275" i="25"/>
  <c r="I275" i="25"/>
  <c r="A274" i="46"/>
  <c r="D274" i="46"/>
  <c r="L274" i="25" l="1"/>
  <c r="E274" i="46" s="1"/>
  <c r="J277" i="25"/>
  <c r="I276" i="25"/>
  <c r="B276" i="46"/>
  <c r="B276" i="23"/>
  <c r="K276" i="25"/>
  <c r="H276" i="25"/>
  <c r="C275" i="23"/>
  <c r="A275" i="23"/>
  <c r="O275" i="25" s="1"/>
  <c r="G275" i="46" s="1"/>
  <c r="N275" i="25"/>
  <c r="C167" i="22" s="1"/>
  <c r="A275" i="46"/>
  <c r="D275" i="46"/>
  <c r="L275" i="25" l="1"/>
  <c r="E275" i="46" s="1"/>
  <c r="C276" i="23"/>
  <c r="A276" i="23"/>
  <c r="O276" i="25" s="1"/>
  <c r="G276" i="46" s="1"/>
  <c r="N276" i="25"/>
  <c r="D167" i="22" s="1"/>
  <c r="D276" i="46"/>
  <c r="A276" i="46"/>
  <c r="J278" i="25"/>
  <c r="K277" i="25"/>
  <c r="H277" i="25"/>
  <c r="B277" i="46"/>
  <c r="B277" i="23"/>
  <c r="I277" i="25"/>
  <c r="L276" i="25" l="1"/>
  <c r="E276" i="46" s="1"/>
  <c r="A277" i="23"/>
  <c r="O277" i="25" s="1"/>
  <c r="G277" i="46" s="1"/>
  <c r="C277" i="23"/>
  <c r="N277" i="25"/>
  <c r="E167" i="22" s="1"/>
  <c r="D277" i="46"/>
  <c r="A277" i="46"/>
  <c r="J279" i="25"/>
  <c r="K278" i="25"/>
  <c r="I278" i="25"/>
  <c r="B278" i="46"/>
  <c r="H278" i="25"/>
  <c r="B278" i="23"/>
  <c r="L277" i="25" l="1"/>
  <c r="E277" i="46" s="1"/>
  <c r="A278" i="46"/>
  <c r="D278" i="46"/>
  <c r="C278" i="23"/>
  <c r="A278" i="23"/>
  <c r="O278" i="25" s="1"/>
  <c r="G278" i="46" s="1"/>
  <c r="N278" i="25"/>
  <c r="F167" i="22" s="1"/>
  <c r="J280" i="25"/>
  <c r="I279" i="25"/>
  <c r="B279" i="23"/>
  <c r="K279" i="25"/>
  <c r="B279" i="46"/>
  <c r="H279" i="25"/>
  <c r="L278" i="25" l="1"/>
  <c r="E278" i="46" s="1"/>
  <c r="C279" i="23"/>
  <c r="A279" i="23"/>
  <c r="O279" i="25" s="1"/>
  <c r="G279" i="46" s="1"/>
  <c r="N279" i="25"/>
  <c r="G167" i="22" s="1"/>
  <c r="J281" i="25"/>
  <c r="H280" i="25"/>
  <c r="B280" i="46"/>
  <c r="K280" i="25"/>
  <c r="I280" i="25"/>
  <c r="B280" i="23"/>
  <c r="A279" i="46"/>
  <c r="D279" i="46"/>
  <c r="L279" i="25" l="1"/>
  <c r="E279" i="46" s="1"/>
  <c r="J282" i="25"/>
  <c r="B281" i="46"/>
  <c r="H281" i="25"/>
  <c r="B281" i="23"/>
  <c r="K281" i="25"/>
  <c r="I281" i="25"/>
  <c r="D280" i="46"/>
  <c r="A280" i="46"/>
  <c r="A280" i="23"/>
  <c r="O280" i="25" s="1"/>
  <c r="G280" i="46" s="1"/>
  <c r="C280" i="23"/>
  <c r="N280" i="25"/>
  <c r="H167" i="22" s="1"/>
  <c r="L280" i="25" l="1"/>
  <c r="E280" i="46" s="1"/>
  <c r="C281" i="23"/>
  <c r="A281" i="23"/>
  <c r="O281" i="25" s="1"/>
  <c r="G281" i="46" s="1"/>
  <c r="N281" i="25"/>
  <c r="I167" i="22" s="1"/>
  <c r="D281" i="46"/>
  <c r="A281" i="46"/>
  <c r="J283" i="25"/>
  <c r="B282" i="46"/>
  <c r="K282" i="25"/>
  <c r="B282" i="23"/>
  <c r="H282" i="25"/>
  <c r="I282" i="25"/>
  <c r="L281" i="25" l="1"/>
  <c r="E281" i="46" s="1"/>
  <c r="J284" i="25"/>
  <c r="I283" i="25"/>
  <c r="B283" i="23"/>
  <c r="H283" i="25"/>
  <c r="B283" i="46"/>
  <c r="K283" i="25"/>
  <c r="A282" i="46"/>
  <c r="D282" i="46"/>
  <c r="C282" i="23"/>
  <c r="A282" i="23"/>
  <c r="O282" i="25" s="1"/>
  <c r="G282" i="46" s="1"/>
  <c r="N282" i="25"/>
  <c r="C170" i="22" s="1"/>
  <c r="L282" i="25" l="1"/>
  <c r="E282" i="46" s="1"/>
  <c r="C283" i="23"/>
  <c r="A283" i="23"/>
  <c r="O283" i="25" s="1"/>
  <c r="G283" i="46" s="1"/>
  <c r="N283" i="25"/>
  <c r="D170" i="22" s="1"/>
  <c r="D283" i="46"/>
  <c r="A283" i="46"/>
  <c r="J285" i="25"/>
  <c r="B284" i="46"/>
  <c r="K284" i="25"/>
  <c r="I284" i="25"/>
  <c r="H284" i="25"/>
  <c r="B284" i="23"/>
  <c r="L283" i="25" l="1"/>
  <c r="E283" i="46" s="1"/>
  <c r="A284" i="23"/>
  <c r="O284" i="25" s="1"/>
  <c r="G284" i="46" s="1"/>
  <c r="C284" i="23"/>
  <c r="N284" i="25"/>
  <c r="E170" i="22" s="1"/>
  <c r="D284" i="46"/>
  <c r="A284" i="46"/>
  <c r="J286" i="25"/>
  <c r="B285" i="23"/>
  <c r="H285" i="25"/>
  <c r="B285" i="46"/>
  <c r="I285" i="25"/>
  <c r="K285" i="25"/>
  <c r="L284" i="25" l="1"/>
  <c r="E284" i="46" s="1"/>
  <c r="J287" i="25"/>
  <c r="B286" i="23"/>
  <c r="I286" i="25"/>
  <c r="K286" i="25"/>
  <c r="H286" i="25"/>
  <c r="B286" i="46"/>
  <c r="A285" i="46"/>
  <c r="D285" i="46"/>
  <c r="A285" i="23"/>
  <c r="O285" i="25" s="1"/>
  <c r="G285" i="46" s="1"/>
  <c r="C285" i="23"/>
  <c r="N285" i="25"/>
  <c r="F170" i="22" s="1"/>
  <c r="L285" i="25" l="1"/>
  <c r="E285" i="46" s="1"/>
  <c r="D286" i="46"/>
  <c r="A286" i="46"/>
  <c r="A286" i="23"/>
  <c r="O286" i="25" s="1"/>
  <c r="G286" i="46" s="1"/>
  <c r="C286" i="23"/>
  <c r="N286" i="25"/>
  <c r="G170" i="22" s="1"/>
  <c r="J288" i="25"/>
  <c r="B287" i="46"/>
  <c r="B287" i="23"/>
  <c r="K287" i="25"/>
  <c r="H287" i="25"/>
  <c r="I287" i="25"/>
  <c r="L286" i="25" l="1"/>
  <c r="E286" i="46" s="1"/>
  <c r="D287" i="46"/>
  <c r="A287" i="46"/>
  <c r="J289" i="25"/>
  <c r="B288" i="46"/>
  <c r="H288" i="25"/>
  <c r="I288" i="25"/>
  <c r="B288" i="23"/>
  <c r="K288" i="25"/>
  <c r="A287" i="23"/>
  <c r="O287" i="25" s="1"/>
  <c r="G287" i="46" s="1"/>
  <c r="C287" i="23"/>
  <c r="N287" i="25"/>
  <c r="H170" i="22" s="1"/>
  <c r="L287" i="25" l="1"/>
  <c r="E287" i="46" s="1"/>
  <c r="D288" i="46"/>
  <c r="A288" i="46"/>
  <c r="A288" i="23"/>
  <c r="O288" i="25" s="1"/>
  <c r="G288" i="46" s="1"/>
  <c r="C288" i="23"/>
  <c r="N288" i="25"/>
  <c r="I170" i="22" s="1"/>
  <c r="J290" i="25"/>
  <c r="K289" i="25"/>
  <c r="B289" i="46"/>
  <c r="I289" i="25"/>
  <c r="H289" i="25"/>
  <c r="B289" i="23"/>
  <c r="L288" i="25" l="1"/>
  <c r="E288" i="46" s="1"/>
  <c r="A289" i="46"/>
  <c r="D289" i="46"/>
  <c r="C289" i="23"/>
  <c r="A289" i="23"/>
  <c r="O289" i="25" s="1"/>
  <c r="G289" i="46" s="1"/>
  <c r="N289" i="25"/>
  <c r="C173" i="22" s="1"/>
  <c r="J291" i="25"/>
  <c r="B290" i="23"/>
  <c r="K290" i="25"/>
  <c r="B290" i="46"/>
  <c r="H290" i="25"/>
  <c r="I290" i="25"/>
  <c r="L289" i="25" l="1"/>
  <c r="E289" i="46" s="1"/>
  <c r="J292" i="25"/>
  <c r="B291" i="23"/>
  <c r="I291" i="25"/>
  <c r="K291" i="25"/>
  <c r="B291" i="46"/>
  <c r="H291" i="25"/>
  <c r="C290" i="23"/>
  <c r="A290" i="23"/>
  <c r="O290" i="25" s="1"/>
  <c r="G290" i="46" s="1"/>
  <c r="N290" i="25"/>
  <c r="D173" i="22" s="1"/>
  <c r="D290" i="46"/>
  <c r="A290" i="46"/>
  <c r="L290" i="25" l="1"/>
  <c r="E290" i="46" s="1"/>
  <c r="C291" i="23"/>
  <c r="A291" i="23"/>
  <c r="O291" i="25" s="1"/>
  <c r="G291" i="46" s="1"/>
  <c r="N291" i="25"/>
  <c r="E173" i="22" s="1"/>
  <c r="A291" i="46"/>
  <c r="D291" i="46"/>
  <c r="J293" i="25"/>
  <c r="B292" i="23"/>
  <c r="B292" i="46"/>
  <c r="I292" i="25"/>
  <c r="K292" i="25"/>
  <c r="H292" i="25"/>
  <c r="L291" i="25" l="1"/>
  <c r="E291" i="46" s="1"/>
  <c r="D292" i="46"/>
  <c r="A292" i="46"/>
  <c r="C292" i="23"/>
  <c r="A292" i="23"/>
  <c r="O292" i="25" s="1"/>
  <c r="G292" i="46" s="1"/>
  <c r="N292" i="25"/>
  <c r="F173" i="22" s="1"/>
  <c r="J294" i="25"/>
  <c r="K293" i="25"/>
  <c r="I293" i="25"/>
  <c r="B293" i="46"/>
  <c r="H293" i="25"/>
  <c r="B293" i="23"/>
  <c r="L292" i="25" l="1"/>
  <c r="E292" i="46" s="1"/>
  <c r="J295" i="25"/>
  <c r="B294" i="46"/>
  <c r="H294" i="25"/>
  <c r="K294" i="25"/>
  <c r="B294" i="23"/>
  <c r="I294" i="25"/>
  <c r="C293" i="23"/>
  <c r="A293" i="23"/>
  <c r="O293" i="25" s="1"/>
  <c r="G293" i="46" s="1"/>
  <c r="N293" i="25"/>
  <c r="G173" i="22" s="1"/>
  <c r="D293" i="46"/>
  <c r="A293" i="46"/>
  <c r="L293" i="25" l="1"/>
  <c r="E293" i="46" s="1"/>
  <c r="D294" i="46"/>
  <c r="A294" i="46"/>
  <c r="C294" i="23"/>
  <c r="A294" i="23"/>
  <c r="O294" i="25" s="1"/>
  <c r="G294" i="46" s="1"/>
  <c r="N294" i="25"/>
  <c r="H173" i="22" s="1"/>
  <c r="J296" i="25"/>
  <c r="B295" i="23"/>
  <c r="H295" i="25"/>
  <c r="I295" i="25"/>
  <c r="B295" i="46"/>
  <c r="K295" i="25"/>
  <c r="L294" i="25" l="1"/>
  <c r="E294" i="46" s="1"/>
  <c r="A295" i="23"/>
  <c r="O295" i="25" s="1"/>
  <c r="G295" i="46" s="1"/>
  <c r="C295" i="23"/>
  <c r="N295" i="25"/>
  <c r="I173" i="22" s="1"/>
  <c r="A295" i="46"/>
  <c r="D295" i="46"/>
  <c r="J297" i="25"/>
  <c r="K296" i="25"/>
  <c r="B296" i="23"/>
  <c r="I296" i="25"/>
  <c r="B296" i="46"/>
  <c r="H296" i="25"/>
  <c r="L295" i="25" l="1"/>
  <c r="E295" i="46" s="1"/>
  <c r="D296" i="46"/>
  <c r="A296" i="46"/>
  <c r="C296" i="23"/>
  <c r="N296" i="25"/>
  <c r="C176" i="22" s="1"/>
  <c r="A296" i="23"/>
  <c r="O296" i="25" s="1"/>
  <c r="G296" i="46" s="1"/>
  <c r="J298" i="25"/>
  <c r="B297" i="23"/>
  <c r="K297" i="25"/>
  <c r="H297" i="25"/>
  <c r="B297" i="46"/>
  <c r="I297" i="25"/>
  <c r="L296" i="25" l="1"/>
  <c r="E296" i="46" s="1"/>
  <c r="A297" i="23"/>
  <c r="O297" i="25" s="1"/>
  <c r="G297" i="46" s="1"/>
  <c r="C297" i="23"/>
  <c r="N297" i="25"/>
  <c r="D176" i="22" s="1"/>
  <c r="D297" i="46"/>
  <c r="A297" i="46"/>
  <c r="J299" i="25"/>
  <c r="H298" i="25"/>
  <c r="B298" i="46"/>
  <c r="K298" i="25"/>
  <c r="B298" i="23"/>
  <c r="I298" i="25"/>
  <c r="L297" i="25" l="1"/>
  <c r="E297" i="46" s="1"/>
  <c r="D298" i="46"/>
  <c r="A298" i="46"/>
  <c r="J300" i="25"/>
  <c r="B299" i="23"/>
  <c r="I299" i="25"/>
  <c r="K299" i="25"/>
  <c r="H299" i="25"/>
  <c r="B299" i="46"/>
  <c r="A298" i="23"/>
  <c r="O298" i="25" s="1"/>
  <c r="G298" i="46" s="1"/>
  <c r="C298" i="23"/>
  <c r="N298" i="25"/>
  <c r="E176" i="22" s="1"/>
  <c r="L298" i="25" l="1"/>
  <c r="E298" i="46" s="1"/>
  <c r="J301" i="25"/>
  <c r="B300" i="23"/>
  <c r="K300" i="25"/>
  <c r="I300" i="25"/>
  <c r="B300" i="46"/>
  <c r="H300" i="25"/>
  <c r="D299" i="46"/>
  <c r="A299" i="46"/>
  <c r="A299" i="23"/>
  <c r="O299" i="25" s="1"/>
  <c r="G299" i="46" s="1"/>
  <c r="C299" i="23"/>
  <c r="N299" i="25"/>
  <c r="F176" i="22" s="1"/>
  <c r="L299" i="25" l="1"/>
  <c r="E299" i="46" s="1"/>
  <c r="A300" i="23"/>
  <c r="O300" i="25" s="1"/>
  <c r="G300" i="46" s="1"/>
  <c r="C300" i="23"/>
  <c r="N300" i="25"/>
  <c r="G176" i="22" s="1"/>
  <c r="D300" i="46"/>
  <c r="A300" i="46"/>
  <c r="J302" i="25"/>
  <c r="B301" i="23"/>
  <c r="K301" i="25"/>
  <c r="B301" i="46"/>
  <c r="I301" i="25"/>
  <c r="H301" i="25"/>
  <c r="L300" i="25" l="1"/>
  <c r="E300" i="46" s="1"/>
  <c r="A301" i="46"/>
  <c r="D301" i="46"/>
  <c r="C301" i="23"/>
  <c r="A301" i="23"/>
  <c r="O301" i="25" s="1"/>
  <c r="G301" i="46" s="1"/>
  <c r="N301" i="25"/>
  <c r="H176" i="22" s="1"/>
  <c r="J303" i="25"/>
  <c r="I302" i="25"/>
  <c r="B302" i="23"/>
  <c r="K302" i="25"/>
  <c r="B302" i="46"/>
  <c r="H302" i="25"/>
  <c r="L301" i="25" l="1"/>
  <c r="E301" i="46" s="1"/>
  <c r="J304" i="25"/>
  <c r="B303" i="46"/>
  <c r="I303" i="25"/>
  <c r="B303" i="23"/>
  <c r="K303" i="25"/>
  <c r="H303" i="25"/>
  <c r="A302" i="23"/>
  <c r="O302" i="25" s="1"/>
  <c r="G302" i="46" s="1"/>
  <c r="C302" i="23"/>
  <c r="N302" i="25"/>
  <c r="I176" i="22" s="1"/>
  <c r="A302" i="46"/>
  <c r="D302" i="46"/>
  <c r="L302" i="25" l="1"/>
  <c r="E302" i="46" s="1"/>
  <c r="A303" i="23"/>
  <c r="O303" i="25" s="1"/>
  <c r="G303" i="46" s="1"/>
  <c r="C303" i="23"/>
  <c r="N303" i="25"/>
  <c r="C179" i="22" s="1"/>
  <c r="A303" i="46"/>
  <c r="D303" i="46"/>
  <c r="J305" i="25"/>
  <c r="B304" i="46"/>
  <c r="K304" i="25"/>
  <c r="I304" i="25"/>
  <c r="H304" i="25"/>
  <c r="B304" i="23"/>
  <c r="L303" i="25" l="1"/>
  <c r="E303" i="46" s="1"/>
  <c r="C304" i="23"/>
  <c r="A304" i="23"/>
  <c r="O304" i="25" s="1"/>
  <c r="G304" i="46" s="1"/>
  <c r="N304" i="25"/>
  <c r="D179" i="22" s="1"/>
  <c r="D304" i="46"/>
  <c r="A304" i="46"/>
  <c r="J306" i="25"/>
  <c r="I305" i="25"/>
  <c r="K305" i="25"/>
  <c r="B305" i="46"/>
  <c r="B305" i="23"/>
  <c r="H305" i="25"/>
  <c r="L304" i="25" l="1"/>
  <c r="E304" i="46" s="1"/>
  <c r="C305" i="23"/>
  <c r="A305" i="23"/>
  <c r="O305" i="25" s="1"/>
  <c r="G305" i="46" s="1"/>
  <c r="N305" i="25"/>
  <c r="E179" i="22" s="1"/>
  <c r="D305" i="46"/>
  <c r="A305" i="46"/>
  <c r="J307" i="25"/>
  <c r="I306" i="25"/>
  <c r="H306" i="25"/>
  <c r="B306" i="46"/>
  <c r="K306" i="25"/>
  <c r="B306" i="23"/>
  <c r="L305" i="25" l="1"/>
  <c r="E305" i="46" s="1"/>
  <c r="A306" i="46"/>
  <c r="D306" i="46"/>
  <c r="A306" i="23"/>
  <c r="O306" i="25" s="1"/>
  <c r="G306" i="46" s="1"/>
  <c r="C306" i="23"/>
  <c r="N306" i="25"/>
  <c r="F185" i="22" s="1"/>
  <c r="J308" i="25"/>
  <c r="I307" i="25"/>
  <c r="K307" i="25"/>
  <c r="B307" i="46"/>
  <c r="H307" i="25"/>
  <c r="B307" i="23"/>
  <c r="L306" i="25" l="1"/>
  <c r="E306" i="46" s="1"/>
  <c r="A307" i="23"/>
  <c r="O307" i="25" s="1"/>
  <c r="G307" i="46" s="1"/>
  <c r="C307" i="23"/>
  <c r="N307" i="25"/>
  <c r="G185" i="22" s="1"/>
  <c r="J309" i="25"/>
  <c r="K308" i="25"/>
  <c r="B308" i="46"/>
  <c r="I308" i="25"/>
  <c r="B308" i="23"/>
  <c r="H308" i="25"/>
  <c r="D307" i="46"/>
  <c r="A307" i="46"/>
  <c r="L307" i="25" l="1"/>
  <c r="E307" i="46" s="1"/>
  <c r="A308" i="23"/>
  <c r="O308" i="25" s="1"/>
  <c r="G308" i="46" s="1"/>
  <c r="C308" i="23"/>
  <c r="N308" i="25"/>
  <c r="H185" i="22" s="1"/>
  <c r="J310" i="25"/>
  <c r="B309" i="23"/>
  <c r="K309" i="25"/>
  <c r="B309" i="46"/>
  <c r="I309" i="25"/>
  <c r="H309" i="25"/>
  <c r="D308" i="46"/>
  <c r="A308" i="46"/>
  <c r="L308" i="25" l="1"/>
  <c r="E308" i="46" s="1"/>
  <c r="J311" i="25"/>
  <c r="K310" i="25"/>
  <c r="B310" i="23"/>
  <c r="H310" i="25"/>
  <c r="B310" i="46"/>
  <c r="I310" i="25"/>
  <c r="A309" i="46"/>
  <c r="D309" i="46"/>
  <c r="A309" i="23"/>
  <c r="O309" i="25" s="1"/>
  <c r="G309" i="46" s="1"/>
  <c r="C309" i="23"/>
  <c r="N309" i="25"/>
  <c r="I185" i="22" s="1"/>
  <c r="L309" i="25" l="1"/>
  <c r="E309" i="46" s="1"/>
  <c r="C310" i="23"/>
  <c r="A310" i="23"/>
  <c r="O310" i="25" s="1"/>
  <c r="G310" i="46" s="1"/>
  <c r="N310" i="25"/>
  <c r="C188" i="22" s="1"/>
  <c r="A310" i="46"/>
  <c r="D310" i="46"/>
  <c r="J312" i="25"/>
  <c r="B311" i="23"/>
  <c r="K311" i="25"/>
  <c r="B311" i="46"/>
  <c r="I311" i="25"/>
  <c r="H311" i="25"/>
  <c r="L310" i="25" l="1"/>
  <c r="E310" i="46" s="1"/>
  <c r="J313" i="25"/>
  <c r="B312" i="46"/>
  <c r="K312" i="25"/>
  <c r="B312" i="23"/>
  <c r="I312" i="25"/>
  <c r="H312" i="25"/>
  <c r="A311" i="46"/>
  <c r="D311" i="46"/>
  <c r="A311" i="23"/>
  <c r="O311" i="25" s="1"/>
  <c r="G311" i="46" s="1"/>
  <c r="C311" i="23"/>
  <c r="N311" i="25"/>
  <c r="D188" i="22" s="1"/>
  <c r="L311" i="25" l="1"/>
  <c r="E311" i="46" s="1"/>
  <c r="A312" i="23"/>
  <c r="O312" i="25" s="1"/>
  <c r="G312" i="46" s="1"/>
  <c r="C312" i="23"/>
  <c r="N312" i="25"/>
  <c r="E188" i="22" s="1"/>
  <c r="D312" i="46"/>
  <c r="A312" i="46"/>
  <c r="J314" i="25"/>
  <c r="B313" i="46"/>
  <c r="I313" i="25"/>
  <c r="B313" i="23"/>
  <c r="K313" i="25"/>
  <c r="H313" i="25"/>
  <c r="L312" i="25" l="1"/>
  <c r="E312" i="46" s="1"/>
  <c r="D313" i="46"/>
  <c r="A313" i="46"/>
  <c r="J315" i="25"/>
  <c r="H314" i="25"/>
  <c r="B314" i="46"/>
  <c r="B314" i="23"/>
  <c r="I314" i="25"/>
  <c r="K314" i="25"/>
  <c r="C313" i="23"/>
  <c r="A313" i="23"/>
  <c r="O313" i="25" s="1"/>
  <c r="G313" i="46" s="1"/>
  <c r="N313" i="25"/>
  <c r="F188" i="22" s="1"/>
  <c r="L313" i="25" l="1"/>
  <c r="E313" i="46" s="1"/>
  <c r="J316" i="25"/>
  <c r="B315" i="46"/>
  <c r="B315" i="23"/>
  <c r="I315" i="25"/>
  <c r="K315" i="25"/>
  <c r="H315" i="25"/>
  <c r="A314" i="23"/>
  <c r="O314" i="25" s="1"/>
  <c r="G314" i="46" s="1"/>
  <c r="C314" i="23"/>
  <c r="N314" i="25"/>
  <c r="G188" i="22" s="1"/>
  <c r="A314" i="46"/>
  <c r="D314" i="46"/>
  <c r="L314" i="25" l="1"/>
  <c r="E314" i="46" s="1"/>
  <c r="C315" i="23"/>
  <c r="A315" i="23"/>
  <c r="O315" i="25" s="1"/>
  <c r="G315" i="46" s="1"/>
  <c r="N315" i="25"/>
  <c r="H188" i="22" s="1"/>
  <c r="D315" i="46"/>
  <c r="A315" i="46"/>
  <c r="J317" i="25"/>
  <c r="B316" i="46"/>
  <c r="I316" i="25"/>
  <c r="B316" i="23"/>
  <c r="K316" i="25"/>
  <c r="H316" i="25"/>
  <c r="L315" i="25" l="1"/>
  <c r="E315" i="46" s="1"/>
  <c r="D316" i="46"/>
  <c r="A316" i="46"/>
  <c r="J318" i="25"/>
  <c r="B317" i="23"/>
  <c r="I317" i="25"/>
  <c r="H317" i="25"/>
  <c r="K317" i="25"/>
  <c r="B317" i="46"/>
  <c r="C316" i="23"/>
  <c r="A316" i="23"/>
  <c r="O316" i="25" s="1"/>
  <c r="G316" i="46" s="1"/>
  <c r="N316" i="25"/>
  <c r="I188" i="22" s="1"/>
  <c r="L316" i="25" l="1"/>
  <c r="E316" i="46" s="1"/>
  <c r="A317" i="46"/>
  <c r="D317" i="46"/>
  <c r="A317" i="23"/>
  <c r="O317" i="25" s="1"/>
  <c r="G317" i="46" s="1"/>
  <c r="C317" i="23"/>
  <c r="N317" i="25"/>
  <c r="C191" i="22" s="1"/>
  <c r="J319" i="25"/>
  <c r="K318" i="25"/>
  <c r="B318" i="46"/>
  <c r="H318" i="25"/>
  <c r="B318" i="23"/>
  <c r="I318" i="25"/>
  <c r="L317" i="25" l="1"/>
  <c r="E317" i="46" s="1"/>
  <c r="J320" i="25"/>
  <c r="H319" i="25"/>
  <c r="B319" i="23"/>
  <c r="I319" i="25"/>
  <c r="B319" i="46"/>
  <c r="K319" i="25"/>
  <c r="A318" i="46"/>
  <c r="D318" i="46"/>
  <c r="C318" i="23"/>
  <c r="A318" i="23"/>
  <c r="O318" i="25" s="1"/>
  <c r="G318" i="46" s="1"/>
  <c r="N318" i="25"/>
  <c r="D191" i="22" s="1"/>
  <c r="L318" i="25" l="1"/>
  <c r="E318" i="46" s="1"/>
  <c r="A319" i="23"/>
  <c r="O319" i="25" s="1"/>
  <c r="G319" i="46" s="1"/>
  <c r="C319" i="23"/>
  <c r="N319" i="25"/>
  <c r="E191" i="22" s="1"/>
  <c r="D319" i="46"/>
  <c r="A319" i="46"/>
  <c r="J321" i="25"/>
  <c r="H320" i="25"/>
  <c r="B320" i="23"/>
  <c r="I320" i="25"/>
  <c r="K320" i="25"/>
  <c r="B320" i="46"/>
  <c r="L319" i="25" l="1"/>
  <c r="E319" i="46" s="1"/>
  <c r="A320" i="23"/>
  <c r="O320" i="25" s="1"/>
  <c r="G320" i="46" s="1"/>
  <c r="C320" i="23"/>
  <c r="N320" i="25"/>
  <c r="F191" i="22" s="1"/>
  <c r="D320" i="46"/>
  <c r="A320" i="46"/>
  <c r="J322" i="25"/>
  <c r="K321" i="25"/>
  <c r="B321" i="23"/>
  <c r="I321" i="25"/>
  <c r="B321" i="46"/>
  <c r="H321" i="25"/>
  <c r="L320" i="25" l="1"/>
  <c r="E320" i="46" s="1"/>
  <c r="C321" i="23"/>
  <c r="A321" i="23"/>
  <c r="O321" i="25" s="1"/>
  <c r="G321" i="46" s="1"/>
  <c r="N321" i="25"/>
  <c r="G191" i="22" s="1"/>
  <c r="A321" i="46"/>
  <c r="D321" i="46"/>
  <c r="J323" i="25"/>
  <c r="B322" i="46"/>
  <c r="H322" i="25"/>
  <c r="K322" i="25"/>
  <c r="B322" i="23"/>
  <c r="I322" i="25"/>
  <c r="L321" i="25" l="1"/>
  <c r="E321" i="46" s="1"/>
  <c r="J324" i="25"/>
  <c r="B323" i="46"/>
  <c r="K323" i="25"/>
  <c r="H323" i="25"/>
  <c r="I323" i="25"/>
  <c r="B323" i="23"/>
  <c r="A322" i="46"/>
  <c r="D322" i="46"/>
  <c r="C322" i="23"/>
  <c r="A322" i="23"/>
  <c r="O322" i="25" s="1"/>
  <c r="G322" i="46" s="1"/>
  <c r="N322" i="25"/>
  <c r="H191" i="22" s="1"/>
  <c r="L322" i="25" l="1"/>
  <c r="E322" i="46" s="1"/>
  <c r="C323" i="23"/>
  <c r="A323" i="23"/>
  <c r="O323" i="25" s="1"/>
  <c r="G323" i="46" s="1"/>
  <c r="N323" i="25"/>
  <c r="I191" i="22" s="1"/>
  <c r="A323" i="46"/>
  <c r="D323" i="46"/>
  <c r="J325" i="25"/>
  <c r="B324" i="23"/>
  <c r="B324" i="46"/>
  <c r="I324" i="25"/>
  <c r="H324" i="25"/>
  <c r="K324" i="25"/>
  <c r="L323" i="25" l="1"/>
  <c r="E323" i="46" s="1"/>
  <c r="D324" i="46"/>
  <c r="A324" i="46"/>
  <c r="A324" i="23"/>
  <c r="O324" i="25" s="1"/>
  <c r="G324" i="46" s="1"/>
  <c r="C324" i="23"/>
  <c r="N324" i="25"/>
  <c r="C194" i="22" s="1"/>
  <c r="J326" i="25"/>
  <c r="I325" i="25"/>
  <c r="B325" i="23"/>
  <c r="H325" i="25"/>
  <c r="K325" i="25"/>
  <c r="B325" i="46"/>
  <c r="L324" i="25" l="1"/>
  <c r="E324" i="46" s="1"/>
  <c r="C325" i="23"/>
  <c r="A325" i="23"/>
  <c r="O325" i="25" s="1"/>
  <c r="G325" i="46" s="1"/>
  <c r="N325" i="25"/>
  <c r="D194" i="22" s="1"/>
  <c r="A325" i="46"/>
  <c r="D325" i="46"/>
  <c r="J327" i="25"/>
  <c r="H326" i="25"/>
  <c r="B326" i="46"/>
  <c r="I326" i="25"/>
  <c r="B326" i="23"/>
  <c r="K326" i="25"/>
  <c r="L325" i="25" l="1"/>
  <c r="E325" i="46" s="1"/>
  <c r="A326" i="46"/>
  <c r="D326" i="46"/>
  <c r="A326" i="23"/>
  <c r="O326" i="25" s="1"/>
  <c r="G326" i="46" s="1"/>
  <c r="C326" i="23"/>
  <c r="N326" i="25"/>
  <c r="E194" i="22" s="1"/>
  <c r="J328" i="25"/>
  <c r="B327" i="23"/>
  <c r="B327" i="46"/>
  <c r="H327" i="25"/>
  <c r="K327" i="25"/>
  <c r="I327" i="25"/>
  <c r="L326" i="25" l="1"/>
  <c r="E326" i="46" s="1"/>
  <c r="J329" i="25"/>
  <c r="B328" i="46"/>
  <c r="K328" i="25"/>
  <c r="B328" i="23"/>
  <c r="I328" i="25"/>
  <c r="H328" i="25"/>
  <c r="A327" i="46"/>
  <c r="D327" i="46"/>
  <c r="C327" i="23"/>
  <c r="A327" i="23"/>
  <c r="O327" i="25" s="1"/>
  <c r="G327" i="46" s="1"/>
  <c r="N327" i="25"/>
  <c r="F194" i="22" s="1"/>
  <c r="L327" i="25" l="1"/>
  <c r="E327" i="46" s="1"/>
  <c r="A328" i="23"/>
  <c r="O328" i="25" s="1"/>
  <c r="G328" i="46" s="1"/>
  <c r="N328" i="25"/>
  <c r="G194" i="22" s="1"/>
  <c r="C328" i="23"/>
  <c r="A328" i="46"/>
  <c r="D328" i="46"/>
  <c r="J330" i="25"/>
  <c r="B329" i="23"/>
  <c r="K329" i="25"/>
  <c r="H329" i="25"/>
  <c r="B329" i="46"/>
  <c r="I329" i="25"/>
  <c r="L328" i="25" l="1"/>
  <c r="E328" i="46" s="1"/>
  <c r="A329" i="23"/>
  <c r="O329" i="25" s="1"/>
  <c r="G329" i="46" s="1"/>
  <c r="C329" i="23"/>
  <c r="N329" i="25"/>
  <c r="H194" i="22" s="1"/>
  <c r="A329" i="46"/>
  <c r="D329" i="46"/>
  <c r="J331" i="25"/>
  <c r="B330" i="23"/>
  <c r="I330" i="25"/>
  <c r="K330" i="25"/>
  <c r="B330" i="46"/>
  <c r="H330" i="25"/>
  <c r="L329" i="25" l="1"/>
  <c r="E329" i="46" s="1"/>
  <c r="A330" i="46"/>
  <c r="D330" i="46"/>
  <c r="A330" i="23"/>
  <c r="O330" i="25" s="1"/>
  <c r="G330" i="46" s="1"/>
  <c r="C330" i="23"/>
  <c r="N330" i="25"/>
  <c r="I194" i="22" s="1"/>
  <c r="J332" i="25"/>
  <c r="B331" i="46"/>
  <c r="H331" i="25"/>
  <c r="K331" i="25"/>
  <c r="B331" i="23"/>
  <c r="I331" i="25"/>
  <c r="L330" i="25" l="1"/>
  <c r="E330" i="46" s="1"/>
  <c r="D331" i="46"/>
  <c r="A331" i="46"/>
  <c r="J333" i="25"/>
  <c r="B332" i="23"/>
  <c r="I332" i="25"/>
  <c r="K332" i="25"/>
  <c r="B332" i="46"/>
  <c r="H332" i="25"/>
  <c r="A331" i="23"/>
  <c r="O331" i="25" s="1"/>
  <c r="G331" i="46" s="1"/>
  <c r="C331" i="23"/>
  <c r="N331" i="25"/>
  <c r="C197" i="22" s="1"/>
  <c r="L331" i="25" l="1"/>
  <c r="E331" i="46" s="1"/>
  <c r="A332" i="23"/>
  <c r="O332" i="25" s="1"/>
  <c r="G332" i="46" s="1"/>
  <c r="C332" i="23"/>
  <c r="N332" i="25"/>
  <c r="D197" i="22" s="1"/>
  <c r="D332" i="46"/>
  <c r="A332" i="46"/>
  <c r="J334" i="25"/>
  <c r="B333" i="23"/>
  <c r="K333" i="25"/>
  <c r="I333" i="25"/>
  <c r="B333" i="46"/>
  <c r="H333" i="25"/>
  <c r="L332" i="25" l="1"/>
  <c r="E332" i="46" s="1"/>
  <c r="A333" i="23"/>
  <c r="O333" i="25" s="1"/>
  <c r="G333" i="46" s="1"/>
  <c r="C333" i="23"/>
  <c r="N333" i="25"/>
  <c r="E197" i="22" s="1"/>
  <c r="D333" i="46"/>
  <c r="A333" i="46"/>
  <c r="J335" i="25"/>
  <c r="B334" i="46"/>
  <c r="K334" i="25"/>
  <c r="B334" i="23"/>
  <c r="I334" i="25"/>
  <c r="H334" i="25"/>
  <c r="L333" i="25" l="1"/>
  <c r="E333" i="46" s="1"/>
  <c r="J336" i="25"/>
  <c r="H335" i="25"/>
  <c r="B335" i="46"/>
  <c r="B335" i="23"/>
  <c r="K335" i="25"/>
  <c r="I335" i="25"/>
  <c r="C334" i="23"/>
  <c r="A334" i="23"/>
  <c r="O334" i="25" s="1"/>
  <c r="G334" i="46" s="1"/>
  <c r="N334" i="25"/>
  <c r="F197" i="22" s="1"/>
  <c r="A334" i="46"/>
  <c r="D334" i="46"/>
  <c r="L334" i="25" l="1"/>
  <c r="E334" i="46" s="1"/>
  <c r="C335" i="23"/>
  <c r="A335" i="23"/>
  <c r="O335" i="25" s="1"/>
  <c r="G335" i="46" s="1"/>
  <c r="N335" i="25"/>
  <c r="G197" i="22" s="1"/>
  <c r="A335" i="46"/>
  <c r="D335" i="46"/>
  <c r="J337" i="25"/>
  <c r="K336" i="25"/>
  <c r="B336" i="23"/>
  <c r="I336" i="25"/>
  <c r="B336" i="46"/>
  <c r="H336" i="25"/>
  <c r="L335" i="25" l="1"/>
  <c r="E335" i="46" s="1"/>
  <c r="J338" i="25"/>
  <c r="B337" i="46"/>
  <c r="K337" i="25"/>
  <c r="B337" i="23"/>
  <c r="I337" i="25"/>
  <c r="H337" i="25"/>
  <c r="A336" i="23"/>
  <c r="O336" i="25" s="1"/>
  <c r="G336" i="46" s="1"/>
  <c r="C336" i="23"/>
  <c r="N336" i="25"/>
  <c r="H203" i="22" s="1"/>
  <c r="D336" i="46"/>
  <c r="A336" i="46"/>
  <c r="L336" i="25" l="1"/>
  <c r="E336" i="46" s="1"/>
  <c r="A337" i="23"/>
  <c r="O337" i="25" s="1"/>
  <c r="G337" i="46" s="1"/>
  <c r="C337" i="23"/>
  <c r="N337" i="25"/>
  <c r="I203" i="22" s="1"/>
  <c r="D337" i="46"/>
  <c r="A337" i="46"/>
  <c r="J339" i="25"/>
  <c r="H338" i="25"/>
  <c r="B338" i="23"/>
  <c r="I338" i="25"/>
  <c r="B338" i="46"/>
  <c r="K338" i="25"/>
  <c r="L337" i="25" l="1"/>
  <c r="E337" i="46" s="1"/>
  <c r="A338" i="46"/>
  <c r="D338" i="46"/>
  <c r="A338" i="23"/>
  <c r="O338" i="25" s="1"/>
  <c r="G338" i="46" s="1"/>
  <c r="C338" i="23"/>
  <c r="N338" i="25"/>
  <c r="C206" i="22" s="1"/>
  <c r="J340" i="25"/>
  <c r="B339" i="46"/>
  <c r="H339" i="25"/>
  <c r="B339" i="23"/>
  <c r="I339" i="25"/>
  <c r="K339" i="25"/>
  <c r="L338" i="25" l="1"/>
  <c r="E338" i="46" s="1"/>
  <c r="A339" i="46"/>
  <c r="D339" i="46"/>
  <c r="J341" i="25"/>
  <c r="B340" i="46"/>
  <c r="H340" i="25"/>
  <c r="K340" i="25"/>
  <c r="B340" i="23"/>
  <c r="I340" i="25"/>
  <c r="C339" i="23"/>
  <c r="A339" i="23"/>
  <c r="O339" i="25" s="1"/>
  <c r="G339" i="46" s="1"/>
  <c r="N339" i="25"/>
  <c r="D206" i="22" s="1"/>
  <c r="L339" i="25" l="1"/>
  <c r="E339" i="46" s="1"/>
  <c r="D340" i="46"/>
  <c r="A340" i="46"/>
  <c r="C340" i="23"/>
  <c r="A340" i="23"/>
  <c r="O340" i="25" s="1"/>
  <c r="G340" i="46" s="1"/>
  <c r="N340" i="25"/>
  <c r="E206" i="22" s="1"/>
  <c r="J342" i="25"/>
  <c r="I341" i="25"/>
  <c r="B341" i="46"/>
  <c r="K341" i="25"/>
  <c r="B341" i="23"/>
  <c r="H341" i="25"/>
  <c r="L340" i="25" l="1"/>
  <c r="E340" i="46" s="1"/>
  <c r="A341" i="23"/>
  <c r="O341" i="25" s="1"/>
  <c r="G341" i="46" s="1"/>
  <c r="C341" i="23"/>
  <c r="N341" i="25"/>
  <c r="F206" i="22" s="1"/>
  <c r="J343" i="25"/>
  <c r="H342" i="25"/>
  <c r="B342" i="46"/>
  <c r="I342" i="25"/>
  <c r="B342" i="23"/>
  <c r="K342" i="25"/>
  <c r="D341" i="46"/>
  <c r="A341" i="46"/>
  <c r="L341" i="25" l="1"/>
  <c r="E341" i="46" s="1"/>
  <c r="D342" i="46"/>
  <c r="A342" i="46"/>
  <c r="C342" i="23"/>
  <c r="A342" i="23"/>
  <c r="O342" i="25" s="1"/>
  <c r="G342" i="46" s="1"/>
  <c r="N342" i="25"/>
  <c r="G206" i="22" s="1"/>
  <c r="J344" i="25"/>
  <c r="K343" i="25"/>
  <c r="B343" i="23"/>
  <c r="H343" i="25"/>
  <c r="I343" i="25"/>
  <c r="B343" i="46"/>
  <c r="L342" i="25" l="1"/>
  <c r="E342" i="46" s="1"/>
  <c r="J345" i="25"/>
  <c r="K344" i="25"/>
  <c r="B344" i="46"/>
  <c r="I344" i="25"/>
  <c r="B344" i="23"/>
  <c r="H344" i="25"/>
  <c r="C343" i="23"/>
  <c r="A343" i="23"/>
  <c r="O343" i="25" s="1"/>
  <c r="G343" i="46" s="1"/>
  <c r="N343" i="25"/>
  <c r="H206" i="22" s="1"/>
  <c r="A343" i="46"/>
  <c r="D343" i="46"/>
  <c r="L343" i="25" l="1"/>
  <c r="E343" i="46" s="1"/>
  <c r="A344" i="46"/>
  <c r="D344" i="46"/>
  <c r="A344" i="23"/>
  <c r="O344" i="25" s="1"/>
  <c r="G344" i="46" s="1"/>
  <c r="C344" i="23"/>
  <c r="N344" i="25"/>
  <c r="I206" i="22" s="1"/>
  <c r="J346" i="25"/>
  <c r="K345" i="25"/>
  <c r="B345" i="46"/>
  <c r="B345" i="23"/>
  <c r="I345" i="25"/>
  <c r="H345" i="25"/>
  <c r="L344" i="25" l="1"/>
  <c r="E344" i="46" s="1"/>
  <c r="A345" i="46"/>
  <c r="D345" i="46"/>
  <c r="J347" i="25"/>
  <c r="B346" i="46"/>
  <c r="I346" i="25"/>
  <c r="B346" i="23"/>
  <c r="H346" i="25"/>
  <c r="K346" i="25"/>
  <c r="C345" i="23"/>
  <c r="A345" i="23"/>
  <c r="O345" i="25" s="1"/>
  <c r="G345" i="46" s="1"/>
  <c r="N345" i="25"/>
  <c r="C209" i="22" s="1"/>
  <c r="L345" i="25" l="1"/>
  <c r="E345" i="46" s="1"/>
  <c r="D346" i="46"/>
  <c r="A346" i="46"/>
  <c r="J348" i="25"/>
  <c r="I347" i="25"/>
  <c r="B347" i="23"/>
  <c r="K347" i="25"/>
  <c r="H347" i="25"/>
  <c r="B347" i="46"/>
  <c r="C346" i="23"/>
  <c r="A346" i="23"/>
  <c r="O346" i="25" s="1"/>
  <c r="G346" i="46" s="1"/>
  <c r="N346" i="25"/>
  <c r="D209" i="22" s="1"/>
  <c r="L346" i="25" l="1"/>
  <c r="E346" i="46" s="1"/>
  <c r="A347" i="46"/>
  <c r="D347" i="46"/>
  <c r="J349" i="25"/>
  <c r="K348" i="25"/>
  <c r="B348" i="46"/>
  <c r="I348" i="25"/>
  <c r="B348" i="23"/>
  <c r="H348" i="25"/>
  <c r="A347" i="23"/>
  <c r="O347" i="25" s="1"/>
  <c r="G347" i="46" s="1"/>
  <c r="N347" i="25"/>
  <c r="E209" i="22" s="1"/>
  <c r="C347" i="23"/>
  <c r="L347" i="25" l="1"/>
  <c r="E347" i="46" s="1"/>
  <c r="C348" i="23"/>
  <c r="A348" i="23"/>
  <c r="O348" i="25" s="1"/>
  <c r="G348" i="46" s="1"/>
  <c r="N348" i="25"/>
  <c r="F209" i="22" s="1"/>
  <c r="J350" i="25"/>
  <c r="I349" i="25"/>
  <c r="B349" i="46"/>
  <c r="B349" i="23"/>
  <c r="K349" i="25"/>
  <c r="H349" i="25"/>
  <c r="D348" i="46"/>
  <c r="A348" i="46"/>
  <c r="L348" i="25" l="1"/>
  <c r="E348" i="46" s="1"/>
  <c r="D349" i="46"/>
  <c r="A349" i="46"/>
  <c r="J351" i="25"/>
  <c r="B350" i="23"/>
  <c r="I350" i="25"/>
  <c r="K350" i="25"/>
  <c r="H350" i="25"/>
  <c r="B350" i="46"/>
  <c r="A349" i="23"/>
  <c r="O349" i="25" s="1"/>
  <c r="G349" i="46" s="1"/>
  <c r="C349" i="23"/>
  <c r="N349" i="25"/>
  <c r="G209" i="22" s="1"/>
  <c r="L349" i="25" l="1"/>
  <c r="E349" i="46" s="1"/>
  <c r="D350" i="46"/>
  <c r="A350" i="46"/>
  <c r="C350" i="23"/>
  <c r="A350" i="23"/>
  <c r="O350" i="25" s="1"/>
  <c r="G350" i="46" s="1"/>
  <c r="N350" i="25"/>
  <c r="H209" i="22" s="1"/>
  <c r="J352" i="25"/>
  <c r="B351" i="23"/>
  <c r="K351" i="25"/>
  <c r="B351" i="46"/>
  <c r="H351" i="25"/>
  <c r="I351" i="25"/>
  <c r="L350" i="25" l="1"/>
  <c r="E350" i="46" s="1"/>
  <c r="A351" i="23"/>
  <c r="O351" i="25" s="1"/>
  <c r="G351" i="46" s="1"/>
  <c r="C351" i="23"/>
  <c r="N351" i="25"/>
  <c r="I209" i="22" s="1"/>
  <c r="J353" i="25"/>
  <c r="B352" i="23"/>
  <c r="K352" i="25"/>
  <c r="I352" i="25"/>
  <c r="B352" i="46"/>
  <c r="H352" i="25"/>
  <c r="A351" i="46"/>
  <c r="D351" i="46"/>
  <c r="L351" i="25" l="1"/>
  <c r="E351" i="46" s="1"/>
  <c r="D352" i="46"/>
  <c r="A352" i="46"/>
  <c r="J354" i="25"/>
  <c r="H353" i="25"/>
  <c r="B353" i="46"/>
  <c r="B353" i="23"/>
  <c r="I353" i="25"/>
  <c r="K353" i="25"/>
  <c r="C352" i="23"/>
  <c r="A352" i="23"/>
  <c r="O352" i="25" s="1"/>
  <c r="G352" i="46" s="1"/>
  <c r="N352" i="25"/>
  <c r="C212" i="22" s="1"/>
  <c r="L352" i="25" l="1"/>
  <c r="E352" i="46" s="1"/>
  <c r="J355" i="25"/>
  <c r="I354" i="25"/>
  <c r="K354" i="25"/>
  <c r="B354" i="46"/>
  <c r="B354" i="23"/>
  <c r="H354" i="25"/>
  <c r="A353" i="23"/>
  <c r="O353" i="25" s="1"/>
  <c r="G353" i="46" s="1"/>
  <c r="C353" i="23"/>
  <c r="N353" i="25"/>
  <c r="D212" i="22" s="1"/>
  <c r="D353" i="46"/>
  <c r="A353" i="46"/>
  <c r="L353" i="25" l="1"/>
  <c r="E353" i="46" s="1"/>
  <c r="D354" i="46"/>
  <c r="A354" i="46"/>
  <c r="C354" i="23"/>
  <c r="A354" i="23"/>
  <c r="O354" i="25" s="1"/>
  <c r="G354" i="46" s="1"/>
  <c r="N354" i="25"/>
  <c r="E212" i="22" s="1"/>
  <c r="J356" i="25"/>
  <c r="B355" i="23"/>
  <c r="K355" i="25"/>
  <c r="H355" i="25"/>
  <c r="B355" i="46"/>
  <c r="I355" i="25"/>
  <c r="L354" i="25" l="1"/>
  <c r="E354" i="46" s="1"/>
  <c r="A355" i="46"/>
  <c r="D355" i="46"/>
  <c r="J357" i="25"/>
  <c r="B356" i="23"/>
  <c r="H356" i="25"/>
  <c r="B356" i="46"/>
  <c r="I356" i="25"/>
  <c r="K356" i="25"/>
  <c r="A355" i="23"/>
  <c r="O355" i="25" s="1"/>
  <c r="G355" i="46" s="1"/>
  <c r="C355" i="23"/>
  <c r="N355" i="25"/>
  <c r="F212" i="22" s="1"/>
  <c r="L355" i="25" l="1"/>
  <c r="E355" i="46" s="1"/>
  <c r="C356" i="23"/>
  <c r="A356" i="23"/>
  <c r="O356" i="25" s="1"/>
  <c r="G356" i="46" s="1"/>
  <c r="N356" i="25"/>
  <c r="G212" i="22" s="1"/>
  <c r="J358" i="25"/>
  <c r="H357" i="25"/>
  <c r="B357" i="23"/>
  <c r="K357" i="25"/>
  <c r="I357" i="25"/>
  <c r="B357" i="46"/>
  <c r="A356" i="46"/>
  <c r="D356" i="46"/>
  <c r="L356" i="25" l="1"/>
  <c r="E356" i="46" s="1"/>
  <c r="J359" i="25"/>
  <c r="K358" i="25"/>
  <c r="B358" i="46"/>
  <c r="B358" i="23"/>
  <c r="C358" i="23" s="1"/>
  <c r="I358" i="25"/>
  <c r="H358" i="25"/>
  <c r="C357" i="23"/>
  <c r="A357" i="23"/>
  <c r="O357" i="25" s="1"/>
  <c r="G357" i="46" s="1"/>
  <c r="N357" i="25"/>
  <c r="H212" i="22" s="1"/>
  <c r="D357" i="46"/>
  <c r="A357" i="46"/>
  <c r="L357" i="25" l="1"/>
  <c r="E357" i="46" s="1"/>
  <c r="L358" i="25"/>
  <c r="E358" i="46" s="1"/>
  <c r="A358" i="23"/>
  <c r="O358" i="25" s="1"/>
  <c r="G358" i="46" s="1"/>
  <c r="N358" i="25"/>
  <c r="I212" i="22" s="1"/>
  <c r="A358" i="46"/>
  <c r="D358" i="46"/>
  <c r="J360" i="25"/>
  <c r="B359" i="23"/>
  <c r="C359" i="23" s="1"/>
  <c r="I359" i="25"/>
  <c r="K359" i="25"/>
  <c r="H359" i="25"/>
  <c r="B359" i="46"/>
  <c r="D359" i="46" l="1"/>
  <c r="A359" i="46"/>
  <c r="L359" i="25"/>
  <c r="E359" i="46" s="1"/>
  <c r="A359" i="23"/>
  <c r="O359" i="25" s="1"/>
  <c r="G359" i="46" s="1"/>
  <c r="N359" i="25"/>
  <c r="C215" i="22" s="1"/>
  <c r="J361" i="25"/>
  <c r="H360" i="25"/>
  <c r="B360" i="46"/>
  <c r="B360" i="23"/>
  <c r="C360" i="23" s="1"/>
  <c r="K360" i="25"/>
  <c r="I360" i="25"/>
  <c r="A360" i="46" l="1"/>
  <c r="D360" i="46"/>
  <c r="J362" i="25"/>
  <c r="K361" i="25"/>
  <c r="B361" i="46"/>
  <c r="H361" i="25"/>
  <c r="B361" i="23"/>
  <c r="C361" i="23" s="1"/>
  <c r="I361" i="25"/>
  <c r="L360" i="25"/>
  <c r="E360" i="46" s="1"/>
  <c r="A360" i="23"/>
  <c r="O360" i="25" s="1"/>
  <c r="G360" i="46" s="1"/>
  <c r="N360" i="25"/>
  <c r="D215" i="22" s="1"/>
  <c r="L361" i="25" l="1"/>
  <c r="E361" i="46" s="1"/>
  <c r="A361" i="23"/>
  <c r="O361" i="25" s="1"/>
  <c r="G361" i="46" s="1"/>
  <c r="N361" i="25"/>
  <c r="E215" i="22" s="1"/>
  <c r="J363" i="25"/>
  <c r="B362" i="23"/>
  <c r="C362" i="23" s="1"/>
  <c r="H362" i="25"/>
  <c r="K362" i="25"/>
  <c r="B362" i="46"/>
  <c r="I362" i="25"/>
  <c r="D361" i="46"/>
  <c r="A361" i="46"/>
  <c r="L362" i="25" l="1"/>
  <c r="E362" i="46" s="1"/>
  <c r="A362" i="23"/>
  <c r="O362" i="25" s="1"/>
  <c r="G362" i="46" s="1"/>
  <c r="N362" i="25"/>
  <c r="F215" i="22" s="1"/>
  <c r="A362" i="46"/>
  <c r="D362" i="46"/>
  <c r="J364" i="25"/>
  <c r="B363" i="46"/>
  <c r="I363" i="25"/>
  <c r="K363" i="25"/>
  <c r="B363" i="23"/>
  <c r="C363" i="23" s="1"/>
  <c r="H363" i="25"/>
  <c r="A363" i="23" l="1"/>
  <c r="O363" i="25" s="1"/>
  <c r="G363" i="46" s="1"/>
  <c r="L363" i="25"/>
  <c r="E363" i="46" s="1"/>
  <c r="N363" i="25"/>
  <c r="G215" i="22" s="1"/>
  <c r="A363" i="46"/>
  <c r="D363" i="46"/>
  <c r="J365" i="25"/>
  <c r="H364" i="25"/>
  <c r="B364" i="46"/>
  <c r="I364" i="25"/>
  <c r="B364" i="23"/>
  <c r="C364" i="23" s="1"/>
  <c r="K364" i="25"/>
  <c r="L364" i="25" l="1"/>
  <c r="E364" i="46" s="1"/>
  <c r="A364" i="23"/>
  <c r="O364" i="25" s="1"/>
  <c r="G364" i="46" s="1"/>
  <c r="N364" i="25"/>
  <c r="H215" i="22" s="1"/>
  <c r="A364" i="46"/>
  <c r="D364" i="46"/>
  <c r="J366" i="25"/>
  <c r="B365" i="23"/>
  <c r="C365" i="23" s="1"/>
  <c r="K365" i="25"/>
  <c r="B365" i="46"/>
  <c r="H365" i="25"/>
  <c r="I365" i="25"/>
  <c r="H366" i="25" l="1"/>
  <c r="K366" i="25"/>
  <c r="B366" i="23"/>
  <c r="C366" i="23" s="1"/>
  <c r="B366" i="46"/>
  <c r="I366" i="25"/>
  <c r="L365" i="25"/>
  <c r="E365" i="46" s="1"/>
  <c r="A365" i="23"/>
  <c r="O365" i="25" s="1"/>
  <c r="G365" i="46" s="1"/>
  <c r="N365" i="25"/>
  <c r="I215" i="22" s="1"/>
  <c r="D365" i="46"/>
  <c r="A365" i="46"/>
  <c r="A366" i="23" l="1"/>
  <c r="O366" i="25" s="1"/>
  <c r="G366" i="46" s="1"/>
  <c r="L366" i="25"/>
  <c r="E366" i="46" s="1"/>
  <c r="N366" i="25"/>
  <c r="C218" i="22" s="1"/>
  <c r="D366" i="46"/>
  <c r="A366" i="46"/>
  <c r="H367" i="25"/>
  <c r="B367" i="46"/>
  <c r="D367" i="46" s="1"/>
  <c r="O367" i="25" l="1"/>
  <c r="G367" i="46" s="1"/>
  <c r="N367" i="25"/>
  <c r="A367" i="46"/>
  <c r="L367" i="25" l="1"/>
  <c r="E367" i="46" s="1"/>
</calcChain>
</file>

<file path=xl/comments1.xml><?xml version="1.0" encoding="utf-8"?>
<comments xmlns="http://schemas.openxmlformats.org/spreadsheetml/2006/main">
  <authors>
    <author/>
  </authors>
  <commentList>
    <comment ref="AP9" authorId="0">
      <text>
        <r>
          <rPr>
            <b/>
            <sz val="8"/>
            <color indexed="41"/>
            <rFont val="Tahoma"/>
            <family val="2"/>
          </rPr>
          <t>Jornada de Recuperación</t>
        </r>
      </text>
    </comment>
    <comment ref="AZ9" authorId="0">
      <text>
        <r>
          <rPr>
            <b/>
            <sz val="8"/>
            <color indexed="41"/>
            <rFont val="Tahoma"/>
            <family val="2"/>
          </rPr>
          <t>Recuperación Turno
Fin de Semana</t>
        </r>
      </text>
    </comment>
  </commentList>
</comments>
</file>

<file path=xl/sharedStrings.xml><?xml version="1.0" encoding="utf-8"?>
<sst xmlns="http://schemas.openxmlformats.org/spreadsheetml/2006/main" count="144" uniqueCount="102">
  <si>
    <t>Año</t>
  </si>
  <si>
    <t>Domingo</t>
  </si>
  <si>
    <t>año nuevo</t>
  </si>
  <si>
    <t>Sábado</t>
  </si>
  <si>
    <t>Viernes</t>
  </si>
  <si>
    <t>Jueves</t>
  </si>
  <si>
    <t>Miércoles</t>
  </si>
  <si>
    <t>Martes</t>
  </si>
  <si>
    <t>Lunes</t>
  </si>
  <si>
    <t>mes</t>
  </si>
  <si>
    <t>fecha</t>
  </si>
  <si>
    <t>dia
sema</t>
  </si>
  <si>
    <t>festivo?
S/N</t>
  </si>
  <si>
    <t>Reyes</t>
  </si>
  <si>
    <t>Todos Santos</t>
  </si>
  <si>
    <t>Inma</t>
  </si>
  <si>
    <t>Consti</t>
  </si>
  <si>
    <t>incremento
filas</t>
  </si>
  <si>
    <t>offset</t>
  </si>
  <si>
    <t>S en M de 6 S</t>
  </si>
  <si>
    <t>dia sem</t>
  </si>
  <si>
    <t>M en M de 6 S</t>
  </si>
  <si>
    <t>dia sema</t>
  </si>
  <si>
    <t>Mes</t>
  </si>
  <si>
    <t>Sem</t>
  </si>
  <si>
    <t>Vacas</t>
  </si>
  <si>
    <t>M</t>
  </si>
  <si>
    <t>N</t>
  </si>
  <si>
    <t>a</t>
  </si>
  <si>
    <t>b</t>
  </si>
  <si>
    <t>c</t>
  </si>
  <si>
    <t>d</t>
  </si>
  <si>
    <t>e</t>
  </si>
  <si>
    <t>d+e</t>
  </si>
  <si>
    <t>Pascua de Resurrección</t>
  </si>
  <si>
    <t>Entre</t>
  </si>
  <si>
    <t>Domingo de Pascua</t>
  </si>
  <si>
    <t>D d Ramos</t>
  </si>
  <si>
    <t>L Santo</t>
  </si>
  <si>
    <t>M Santo</t>
  </si>
  <si>
    <t>X Santo</t>
  </si>
  <si>
    <t>V Santo</t>
  </si>
  <si>
    <t>D d pascua</t>
  </si>
  <si>
    <t>S Santo</t>
  </si>
  <si>
    <t>J Santo</t>
  </si>
  <si>
    <t>Dias
Señalados</t>
  </si>
  <si>
    <t>Festivos</t>
  </si>
  <si>
    <t>Festivo</t>
  </si>
  <si>
    <t>Virgen</t>
  </si>
  <si>
    <t>Dia</t>
  </si>
  <si>
    <t>Fecha</t>
  </si>
  <si>
    <t>Evento</t>
  </si>
  <si>
    <t>navidad</t>
  </si>
  <si>
    <t>nochebuena</t>
  </si>
  <si>
    <t>Jueves lardero</t>
  </si>
  <si>
    <t>ID</t>
  </si>
  <si>
    <t>Dia Muertos</t>
  </si>
  <si>
    <t>Halloween</t>
  </si>
  <si>
    <t>Guy Fawkes</t>
  </si>
  <si>
    <t>Carnaval</t>
  </si>
  <si>
    <t>Fin de año</t>
  </si>
  <si>
    <t>Destino</t>
  </si>
  <si>
    <t>S</t>
  </si>
  <si>
    <t>L</t>
  </si>
  <si>
    <t>J</t>
  </si>
  <si>
    <t>V</t>
  </si>
  <si>
    <t>D</t>
  </si>
  <si>
    <t>incremento
filas mini</t>
  </si>
  <si>
    <t>X</t>
  </si>
  <si>
    <t>Mañana semana</t>
  </si>
  <si>
    <t>CUARTO TURNO (Ctrl+o)</t>
  </si>
  <si>
    <t>FESTIVO (Ctrl+f)</t>
  </si>
  <si>
    <t>MAÑANA</t>
  </si>
  <si>
    <t>TA</t>
  </si>
  <si>
    <t>TURNO ADICIONAL</t>
  </si>
  <si>
    <t>RV</t>
  </si>
  <si>
    <t>J. RECUPERACION</t>
  </si>
  <si>
    <t>RJ</t>
  </si>
  <si>
    <t>REC. T. FIN DE SEMANA</t>
  </si>
  <si>
    <t>par</t>
  </si>
  <si>
    <t>impar</t>
  </si>
  <si>
    <t>Semana</t>
  </si>
  <si>
    <t>AutoCalc</t>
  </si>
  <si>
    <t>Año Nuevo</t>
  </si>
  <si>
    <t>NOCHE (Ctrl+n)</t>
  </si>
  <si>
    <t>DESCANSO (Ctrl+d)</t>
  </si>
  <si>
    <t>TARDE (Ctrl+t)</t>
  </si>
  <si>
    <t>VAC. FLOTANTES</t>
  </si>
  <si>
    <t>VAC.COLECTIVAS</t>
  </si>
  <si>
    <t>PT</t>
  </si>
  <si>
    <t>PARO TECNICO</t>
  </si>
  <si>
    <t>ER</t>
  </si>
  <si>
    <t>EXPEDIENTE REG</t>
  </si>
  <si>
    <t>PR</t>
  </si>
  <si>
    <t>PERMISO RETRIBUIDO</t>
  </si>
  <si>
    <t>B</t>
  </si>
  <si>
    <t>BAJA POR ENFERMEDAD</t>
  </si>
  <si>
    <t>VACCIONES POR HORASACUMULADAS AÑO ANTERIOR</t>
  </si>
  <si>
    <t>EXP. REG No realizado</t>
  </si>
  <si>
    <t>vacaviones colectivas no disfrutadas</t>
  </si>
  <si>
    <t>DIA TRABAJADO SIN DESCANSO</t>
  </si>
  <si>
    <t>festivo?
 S/N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</si>
</sst>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mmm"/>
    <numFmt numFmtId="165" formatCode="dddd"/>
    <numFmt numFmtId="166" formatCode="\ mmmm"/>
    <numFmt numFmtId="167" formatCode="d"/>
    <numFmt numFmtId="168" formatCode="[$-F800]dddd\,\ mmmm\ dd\,\ yyyy"/>
    <numFmt numFmtId="169" formatCode="dd"/>
  </numFmts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8"/>
      <name val="Arial Narrow"/>
      <family val="2"/>
    </font>
    <font>
      <b/>
      <sz val="11"/>
      <color indexed="1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.45"/>
      <color theme="1"/>
      <name val="Calibri"/>
      <family val="2"/>
      <scheme val="minor"/>
    </font>
    <font>
      <sz val="10.45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0"/>
      <color theme="0"/>
      <name val="Arial"/>
      <family val="2"/>
    </font>
    <font>
      <sz val="15"/>
      <color rgb="FF244062"/>
      <name val="Calibri"/>
      <family val="2"/>
      <scheme val="minor"/>
    </font>
    <font>
      <b/>
      <sz val="10"/>
      <color rgb="FFFFFFFF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b/>
      <sz val="8"/>
      <color indexed="4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indexed="23"/>
        <bgColor indexed="55"/>
      </patternFill>
    </fill>
    <fill>
      <patternFill patternType="solid">
        <fgColor indexed="13"/>
        <bgColor indexed="34"/>
      </patternFill>
    </fill>
    <fill>
      <patternFill patternType="solid">
        <fgColor indexed="11"/>
        <bgColor indexed="49"/>
      </patternFill>
    </fill>
    <fill>
      <patternFill patternType="solid">
        <fgColor indexed="10"/>
        <bgColor indexed="60"/>
      </patternFill>
    </fill>
    <fill>
      <patternFill patternType="solid">
        <fgColor indexed="15"/>
        <bgColor indexed="35"/>
      </patternFill>
    </fill>
    <fill>
      <patternFill patternType="solid">
        <fgColor rgb="FFFF00FF"/>
        <bgColor indexed="33"/>
      </patternFill>
    </fill>
    <fill>
      <patternFill patternType="solid">
        <fgColor rgb="FFFF9900"/>
        <bgColor indexed="51"/>
      </patternFill>
    </fill>
    <fill>
      <patternFill patternType="solid">
        <fgColor indexed="48"/>
        <bgColor indexed="30"/>
      </patternFill>
    </fill>
    <fill>
      <patternFill patternType="solid">
        <fgColor rgb="FFFFCC99"/>
        <bgColor indexed="22"/>
      </patternFill>
    </fill>
    <fill>
      <patternFill patternType="solid">
        <fgColor rgb="FF99CC00"/>
        <bgColor indexed="51"/>
      </patternFill>
    </fill>
    <fill>
      <patternFill patternType="solid">
        <fgColor rgb="FF0070C0"/>
        <bgColor indexed="64"/>
      </patternFill>
    </fill>
    <fill>
      <patternFill patternType="solid">
        <fgColor rgb="FFFFCC99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theme="3" tint="-0.249977111117893"/>
      </left>
      <right style="medium">
        <color theme="3" tint="-0.249977111117893"/>
      </right>
      <top style="medium">
        <color theme="3" tint="-0.249977111117893"/>
      </top>
      <bottom/>
      <diagonal/>
    </border>
    <border>
      <left style="medium">
        <color theme="3" tint="-0.249977111117893"/>
      </left>
      <right style="medium">
        <color theme="3" tint="-0.249977111117893"/>
      </right>
      <top/>
      <bottom/>
      <diagonal/>
    </border>
    <border>
      <left style="medium">
        <color theme="3" tint="-0.249977111117893"/>
      </left>
      <right style="medium">
        <color theme="3" tint="-0.249977111117893"/>
      </right>
      <top/>
      <bottom style="medium">
        <color theme="3" tint="-0.24997711111789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3" tint="-0.249977111117893"/>
      </right>
      <top style="medium">
        <color indexed="64"/>
      </top>
      <bottom/>
      <diagonal/>
    </border>
    <border>
      <left style="medium">
        <color indexed="64"/>
      </left>
      <right style="medium">
        <color theme="3" tint="-0.249977111117893"/>
      </right>
      <top/>
      <bottom/>
      <diagonal/>
    </border>
    <border>
      <left style="medium">
        <color indexed="64"/>
      </left>
      <right style="medium">
        <color theme="3" tint="-0.249977111117893"/>
      </right>
      <top/>
      <bottom style="medium">
        <color indexed="64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double">
        <color indexed="58"/>
      </left>
      <right style="double">
        <color indexed="58"/>
      </right>
      <top style="double">
        <color indexed="58"/>
      </top>
      <bottom style="double">
        <color indexed="58"/>
      </bottom>
      <diagonal/>
    </border>
    <border>
      <left style="thick">
        <color indexed="58"/>
      </left>
      <right style="thick">
        <color indexed="58"/>
      </right>
      <top style="thick">
        <color indexed="58"/>
      </top>
      <bottom style="thick">
        <color indexed="58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9">
    <xf numFmtId="0" fontId="0" fillId="0" borderId="0"/>
    <xf numFmtId="0" fontId="7" fillId="4" borderId="0" applyNumberFormat="0" applyBorder="0" applyAlignment="0" applyProtection="0"/>
    <xf numFmtId="0" fontId="9" fillId="5" borderId="0" applyNumberFormat="0" applyBorder="0" applyAlignment="0" applyProtection="0"/>
    <xf numFmtId="0" fontId="11" fillId="6" borderId="0" applyNumberFormat="0" applyBorder="0" applyAlignment="0" applyProtection="0"/>
    <xf numFmtId="0" fontId="7" fillId="0" borderId="0"/>
    <xf numFmtId="0" fontId="3" fillId="0" borderId="0"/>
    <xf numFmtId="0" fontId="7" fillId="7" borderId="16" applyNumberFormat="0" applyFont="0" applyAlignment="0" applyProtection="0"/>
    <xf numFmtId="49" fontId="5" fillId="0" borderId="0" applyFill="0" applyBorder="0" applyProtection="0">
      <alignment horizontal="left" vertical="top" wrapText="1"/>
    </xf>
    <xf numFmtId="0" fontId="3" fillId="0" borderId="0"/>
  </cellStyleXfs>
  <cellXfs count="190">
    <xf numFmtId="0" fontId="0" fillId="0" borderId="0" xfId="0"/>
    <xf numFmtId="0" fontId="7" fillId="0" borderId="0" xfId="4"/>
    <xf numFmtId="0" fontId="7" fillId="0" borderId="0" xfId="4" applyProtection="1"/>
    <xf numFmtId="0" fontId="7" fillId="0" borderId="0" xfId="4" applyProtection="1">
      <protection locked="0"/>
    </xf>
    <xf numFmtId="167" fontId="6" fillId="2" borderId="2" xfId="4" applyNumberFormat="1" applyFont="1" applyFill="1" applyBorder="1" applyAlignment="1" applyProtection="1">
      <alignment horizontal="left" shrinkToFit="1"/>
    </xf>
    <xf numFmtId="167" fontId="6" fillId="2" borderId="1" xfId="4" applyNumberFormat="1" applyFont="1" applyFill="1" applyBorder="1" applyAlignment="1" applyProtection="1">
      <alignment horizontal="left" shrinkToFit="1"/>
    </xf>
    <xf numFmtId="164" fontId="10" fillId="9" borderId="3" xfId="4" applyNumberFormat="1" applyFont="1" applyFill="1" applyBorder="1" applyAlignment="1">
      <alignment horizontal="center" vertical="center"/>
    </xf>
    <xf numFmtId="0" fontId="10" fillId="9" borderId="3" xfId="4" applyFont="1" applyFill="1" applyBorder="1" applyAlignment="1">
      <alignment horizontal="center" vertical="center"/>
    </xf>
    <xf numFmtId="0" fontId="10" fillId="9" borderId="3" xfId="4" applyFont="1" applyFill="1" applyBorder="1" applyAlignment="1">
      <alignment horizontal="center" vertical="center" wrapText="1"/>
    </xf>
    <xf numFmtId="0" fontId="7" fillId="0" borderId="0" xfId="4" applyAlignment="1">
      <alignment horizontal="center" vertical="center"/>
    </xf>
    <xf numFmtId="164" fontId="7" fillId="10" borderId="3" xfId="4" applyNumberFormat="1" applyFill="1" applyBorder="1"/>
    <xf numFmtId="14" fontId="7" fillId="10" borderId="3" xfId="4" applyNumberFormat="1" applyFill="1" applyBorder="1"/>
    <xf numFmtId="165" fontId="7" fillId="10" borderId="3" xfId="4" applyNumberFormat="1" applyFill="1" applyBorder="1"/>
    <xf numFmtId="0" fontId="7" fillId="0" borderId="3" xfId="4" applyBorder="1"/>
    <xf numFmtId="164" fontId="7" fillId="0" borderId="0" xfId="4" applyNumberFormat="1"/>
    <xf numFmtId="0" fontId="7" fillId="0" borderId="0" xfId="4" applyNumberFormat="1" applyAlignment="1">
      <alignment horizontal="center"/>
    </xf>
    <xf numFmtId="1" fontId="7" fillId="0" borderId="0" xfId="4" applyNumberFormat="1" applyAlignment="1">
      <alignment horizontal="center"/>
    </xf>
    <xf numFmtId="14" fontId="7" fillId="0" borderId="0" xfId="4" applyNumberFormat="1"/>
    <xf numFmtId="0" fontId="7" fillId="0" borderId="0" xfId="4" applyAlignment="1">
      <alignment horizontal="center"/>
    </xf>
    <xf numFmtId="165" fontId="7" fillId="0" borderId="0" xfId="4" applyNumberFormat="1"/>
    <xf numFmtId="0" fontId="7" fillId="11" borderId="3" xfId="4" applyNumberFormat="1" applyFill="1" applyBorder="1" applyAlignment="1">
      <alignment horizontal="center"/>
    </xf>
    <xf numFmtId="1" fontId="7" fillId="11" borderId="3" xfId="4" applyNumberFormat="1" applyFill="1" applyBorder="1" applyAlignment="1">
      <alignment horizontal="center"/>
    </xf>
    <xf numFmtId="14" fontId="7" fillId="11" borderId="3" xfId="4" applyNumberFormat="1" applyFill="1" applyBorder="1"/>
    <xf numFmtId="0" fontId="9" fillId="5" borderId="3" xfId="2" applyBorder="1" applyAlignment="1">
      <alignment horizontal="center"/>
    </xf>
    <xf numFmtId="0" fontId="11" fillId="6" borderId="3" xfId="3" applyBorder="1" applyAlignment="1">
      <alignment horizontal="center"/>
    </xf>
    <xf numFmtId="0" fontId="11" fillId="7" borderId="3" xfId="6" applyFont="1" applyBorder="1" applyAlignment="1">
      <alignment horizontal="center"/>
    </xf>
    <xf numFmtId="0" fontId="7" fillId="10" borderId="3" xfId="4" applyFill="1" applyBorder="1" applyAlignment="1">
      <alignment horizontal="center"/>
    </xf>
    <xf numFmtId="0" fontId="10" fillId="9" borderId="0" xfId="4" applyNumberFormat="1" applyFont="1" applyFill="1" applyAlignment="1">
      <alignment horizontal="center" vertical="center" wrapText="1"/>
    </xf>
    <xf numFmtId="1" fontId="10" fillId="9" borderId="0" xfId="4" applyNumberFormat="1" applyFont="1" applyFill="1" applyAlignment="1">
      <alignment horizontal="center" vertical="center"/>
    </xf>
    <xf numFmtId="0" fontId="10" fillId="9" borderId="0" xfId="4" applyFont="1" applyFill="1" applyAlignment="1">
      <alignment horizontal="center" vertical="center"/>
    </xf>
    <xf numFmtId="14" fontId="10" fillId="9" borderId="0" xfId="4" applyNumberFormat="1" applyFont="1" applyFill="1" applyAlignment="1">
      <alignment horizontal="center" vertical="center"/>
    </xf>
    <xf numFmtId="165" fontId="10" fillId="9" borderId="0" xfId="4" applyNumberFormat="1" applyFont="1" applyFill="1" applyAlignment="1">
      <alignment horizontal="center" vertical="center"/>
    </xf>
    <xf numFmtId="164" fontId="10" fillId="9" borderId="0" xfId="4" applyNumberFormat="1" applyFont="1" applyFill="1" applyAlignment="1">
      <alignment horizontal="center" vertical="center"/>
    </xf>
    <xf numFmtId="1" fontId="7" fillId="10" borderId="3" xfId="4" applyNumberForma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13" fillId="10" borderId="17" xfId="0" applyFont="1" applyFill="1" applyBorder="1" applyAlignment="1">
      <alignment horizontal="center" vertical="center" wrapText="1"/>
    </xf>
    <xf numFmtId="0" fontId="14" fillId="10" borderId="17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168" fontId="0" fillId="0" borderId="0" xfId="0" applyNumberFormat="1" applyFill="1" applyBorder="1" applyAlignment="1">
      <alignment horizontal="left" vertical="center"/>
    </xf>
    <xf numFmtId="0" fontId="0" fillId="0" borderId="0" xfId="0" applyBorder="1"/>
    <xf numFmtId="0" fontId="8" fillId="12" borderId="18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8" fillId="12" borderId="19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8" fillId="0" borderId="0" xfId="0" applyFont="1" applyFill="1" applyBorder="1" applyAlignment="1">
      <alignment horizontal="lef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68" fontId="0" fillId="0" borderId="5" xfId="0" applyNumberFormat="1" applyFill="1" applyBorder="1" applyAlignment="1">
      <alignment horizontal="right" vertical="center"/>
    </xf>
    <xf numFmtId="0" fontId="8" fillId="12" borderId="20" xfId="0" applyFont="1" applyFill="1" applyBorder="1" applyAlignment="1">
      <alignment horizontal="center" vertical="center"/>
    </xf>
    <xf numFmtId="0" fontId="8" fillId="12" borderId="21" xfId="0" applyFont="1" applyFill="1" applyBorder="1" applyAlignment="1">
      <alignment horizontal="center" vertical="center"/>
    </xf>
    <xf numFmtId="1" fontId="7" fillId="0" borderId="0" xfId="4" applyNumberFormat="1" applyProtection="1">
      <protection locked="0"/>
    </xf>
    <xf numFmtId="0" fontId="12" fillId="13" borderId="3" xfId="4" applyFont="1" applyFill="1" applyBorder="1" applyAlignment="1">
      <alignment horizontal="center" vertical="center"/>
    </xf>
    <xf numFmtId="14" fontId="10" fillId="14" borderId="7" xfId="1" applyNumberFormat="1" applyFont="1" applyFill="1" applyBorder="1" applyAlignment="1">
      <alignment horizontal="left" vertical="center"/>
    </xf>
    <xf numFmtId="14" fontId="10" fillId="14" borderId="8" xfId="1" applyNumberFormat="1" applyFont="1" applyFill="1" applyBorder="1" applyAlignment="1">
      <alignment horizontal="left" vertical="center"/>
    </xf>
    <xf numFmtId="14" fontId="10" fillId="14" borderId="9" xfId="1" applyNumberFormat="1" applyFont="1" applyFill="1" applyBorder="1" applyAlignment="1">
      <alignment horizontal="left"/>
    </xf>
    <xf numFmtId="1" fontId="7" fillId="0" borderId="0" xfId="4" applyNumberFormat="1"/>
    <xf numFmtId="14" fontId="16" fillId="15" borderId="8" xfId="0" applyNumberFormat="1" applyFont="1" applyFill="1" applyBorder="1" applyAlignment="1">
      <alignment horizontal="left" vertical="center"/>
    </xf>
    <xf numFmtId="0" fontId="10" fillId="14" borderId="2" xfId="1" applyFont="1" applyFill="1" applyBorder="1" applyAlignment="1">
      <alignment horizontal="left"/>
    </xf>
    <xf numFmtId="168" fontId="16" fillId="15" borderId="10" xfId="0" applyNumberFormat="1" applyFont="1" applyFill="1" applyBorder="1" applyAlignment="1">
      <alignment horizontal="left" vertical="center"/>
    </xf>
    <xf numFmtId="168" fontId="10" fillId="14" borderId="10" xfId="1" applyNumberFormat="1" applyFont="1" applyFill="1" applyBorder="1" applyAlignment="1">
      <alignment horizontal="left" vertical="center"/>
    </xf>
    <xf numFmtId="0" fontId="10" fillId="14" borderId="11" xfId="1" applyFont="1" applyFill="1" applyBorder="1"/>
    <xf numFmtId="14" fontId="7" fillId="0" borderId="0" xfId="4" applyNumberFormat="1" applyFill="1" applyBorder="1"/>
    <xf numFmtId="0" fontId="17" fillId="0" borderId="0" xfId="4" applyFont="1" applyAlignment="1" applyProtection="1">
      <alignment vertical="top"/>
    </xf>
    <xf numFmtId="0" fontId="7" fillId="16" borderId="3" xfId="4" applyFill="1" applyBorder="1" applyAlignment="1">
      <alignment horizontal="center" vertical="center"/>
    </xf>
    <xf numFmtId="0" fontId="7" fillId="17" borderId="3" xfId="4" applyFill="1" applyBorder="1"/>
    <xf numFmtId="0" fontId="7" fillId="0" borderId="0" xfId="4" applyAlignment="1" applyProtection="1">
      <alignment horizontal="center" vertical="center"/>
    </xf>
    <xf numFmtId="0" fontId="7" fillId="18" borderId="0" xfId="4" applyFill="1" applyAlignment="1">
      <alignment horizontal="center" vertical="center"/>
    </xf>
    <xf numFmtId="1" fontId="7" fillId="18" borderId="0" xfId="4" applyNumberFormat="1" applyFill="1" applyAlignment="1">
      <alignment horizontal="center" vertical="center"/>
    </xf>
    <xf numFmtId="0" fontId="7" fillId="0" borderId="0" xfId="4" applyNumberFormat="1"/>
    <xf numFmtId="0" fontId="16" fillId="19" borderId="0" xfId="4" applyFont="1" applyFill="1" applyBorder="1"/>
    <xf numFmtId="1" fontId="16" fillId="19" borderId="0" xfId="4" applyNumberFormat="1" applyFont="1" applyFill="1" applyBorder="1"/>
    <xf numFmtId="14" fontId="16" fillId="19" borderId="0" xfId="1" applyNumberFormat="1" applyFont="1" applyFill="1" applyBorder="1" applyAlignment="1">
      <alignment horizontal="left" vertical="center"/>
    </xf>
    <xf numFmtId="0" fontId="16" fillId="19" borderId="0" xfId="1" applyFont="1" applyFill="1" applyBorder="1" applyAlignment="1">
      <alignment horizontal="left"/>
    </xf>
    <xf numFmtId="14" fontId="16" fillId="19" borderId="0" xfId="0" applyNumberFormat="1" applyFont="1" applyFill="1" applyBorder="1" applyAlignment="1">
      <alignment horizontal="left" vertical="center"/>
    </xf>
    <xf numFmtId="168" fontId="16" fillId="19" borderId="0" xfId="0" applyNumberFormat="1" applyFont="1" applyFill="1" applyBorder="1" applyAlignment="1">
      <alignment horizontal="left" vertical="center"/>
    </xf>
    <xf numFmtId="168" fontId="16" fillId="19" borderId="0" xfId="1" applyNumberFormat="1" applyFont="1" applyFill="1" applyBorder="1" applyAlignment="1">
      <alignment horizontal="left" vertical="center"/>
    </xf>
    <xf numFmtId="14" fontId="16" fillId="19" borderId="0" xfId="1" applyNumberFormat="1" applyFont="1" applyFill="1" applyBorder="1" applyAlignment="1">
      <alignment horizontal="left"/>
    </xf>
    <xf numFmtId="0" fontId="16" fillId="19" borderId="0" xfId="1" applyFont="1" applyFill="1" applyBorder="1"/>
    <xf numFmtId="0" fontId="7" fillId="17" borderId="0" xfId="4" applyFill="1"/>
    <xf numFmtId="1" fontId="7" fillId="17" borderId="0" xfId="4" applyNumberFormat="1" applyFill="1"/>
    <xf numFmtId="14" fontId="7" fillId="17" borderId="0" xfId="4" applyNumberFormat="1" applyFill="1"/>
    <xf numFmtId="167" fontId="6" fillId="8" borderId="2" xfId="4" applyNumberFormat="1" applyFont="1" applyFill="1" applyBorder="1" applyAlignment="1" applyProtection="1">
      <alignment horizontal="left" shrinkToFit="1"/>
    </xf>
    <xf numFmtId="0" fontId="12" fillId="20" borderId="3" xfId="4" applyFont="1" applyFill="1" applyBorder="1" applyAlignment="1">
      <alignment horizontal="center" vertical="center" wrapText="1"/>
    </xf>
    <xf numFmtId="0" fontId="7" fillId="13" borderId="3" xfId="4" applyNumberFormat="1" applyFill="1" applyBorder="1"/>
    <xf numFmtId="0" fontId="7" fillId="16" borderId="3" xfId="4" applyNumberFormat="1" applyFill="1" applyBorder="1"/>
    <xf numFmtId="49" fontId="7" fillId="0" borderId="0" xfId="4" applyNumberFormat="1" applyProtection="1"/>
    <xf numFmtId="0" fontId="19" fillId="0" borderId="0" xfId="4" applyFont="1" applyAlignment="1" applyProtection="1">
      <alignment horizontal="center" vertical="top"/>
    </xf>
    <xf numFmtId="0" fontId="7" fillId="0" borderId="0" xfId="4" applyAlignment="1" applyProtection="1">
      <alignment horizontal="left"/>
    </xf>
    <xf numFmtId="49" fontId="20" fillId="3" borderId="13" xfId="4" applyNumberFormat="1" applyFont="1" applyFill="1" applyBorder="1" applyAlignment="1" applyProtection="1">
      <alignment horizontal="center" vertical="center" shrinkToFit="1"/>
    </xf>
    <xf numFmtId="49" fontId="20" fillId="3" borderId="14" xfId="4" applyNumberFormat="1" applyFont="1" applyFill="1" applyBorder="1" applyAlignment="1" applyProtection="1">
      <alignment horizontal="center" vertical="center" shrinkToFit="1"/>
    </xf>
    <xf numFmtId="165" fontId="7" fillId="0" borderId="0" xfId="4" applyNumberFormat="1" applyProtection="1"/>
    <xf numFmtId="0" fontId="7" fillId="0" borderId="0" xfId="4" applyNumberFormat="1" applyProtection="1"/>
    <xf numFmtId="0" fontId="7" fillId="0" borderId="0" xfId="4" applyFill="1" applyBorder="1" applyProtection="1">
      <protection locked="0"/>
    </xf>
    <xf numFmtId="0" fontId="0" fillId="0" borderId="0" xfId="0" applyProtection="1">
      <protection locked="0"/>
    </xf>
    <xf numFmtId="169" fontId="7" fillId="0" borderId="0" xfId="4" applyNumberFormat="1" applyFill="1" applyProtection="1">
      <protection locked="0"/>
    </xf>
    <xf numFmtId="1" fontId="7" fillId="0" borderId="0" xfId="4" applyNumberFormat="1" applyFill="1" applyProtection="1">
      <protection locked="0"/>
    </xf>
    <xf numFmtId="0" fontId="7" fillId="0" borderId="0" xfId="4" applyFill="1" applyProtection="1">
      <protection locked="0"/>
    </xf>
    <xf numFmtId="164" fontId="10" fillId="9" borderId="3" xfId="4" applyNumberFormat="1" applyFont="1" applyFill="1" applyBorder="1" applyAlignment="1" applyProtection="1">
      <alignment horizontal="center" vertical="center"/>
    </xf>
    <xf numFmtId="0" fontId="10" fillId="9" borderId="3" xfId="4" applyFont="1" applyFill="1" applyBorder="1" applyAlignment="1" applyProtection="1">
      <alignment horizontal="center" vertical="center"/>
    </xf>
    <xf numFmtId="0" fontId="10" fillId="9" borderId="3" xfId="4" applyFont="1" applyFill="1" applyBorder="1" applyAlignment="1" applyProtection="1">
      <alignment horizontal="center" vertical="center" wrapText="1"/>
    </xf>
    <xf numFmtId="164" fontId="7" fillId="10" borderId="3" xfId="4" applyNumberFormat="1" applyFill="1" applyBorder="1" applyProtection="1"/>
    <xf numFmtId="14" fontId="7" fillId="10" borderId="3" xfId="4" applyNumberFormat="1" applyFill="1" applyBorder="1" applyProtection="1"/>
    <xf numFmtId="165" fontId="7" fillId="10" borderId="3" xfId="4" applyNumberFormat="1" applyFill="1" applyBorder="1" applyProtection="1"/>
    <xf numFmtId="0" fontId="7" fillId="0" borderId="3" xfId="4" applyBorder="1" applyProtection="1"/>
    <xf numFmtId="164" fontId="7" fillId="0" borderId="0" xfId="4" applyNumberFormat="1" applyProtection="1"/>
    <xf numFmtId="1" fontId="7" fillId="0" borderId="0" xfId="4" applyNumberFormat="1" applyAlignment="1" applyProtection="1">
      <alignment horizontal="center" vertical="center"/>
    </xf>
    <xf numFmtId="1" fontId="7" fillId="0" borderId="14" xfId="4" applyNumberFormat="1" applyBorder="1" applyAlignment="1" applyProtection="1">
      <alignment horizontal="center" vertical="center"/>
    </xf>
    <xf numFmtId="1" fontId="6" fillId="2" borderId="6" xfId="4" applyNumberFormat="1" applyFont="1" applyFill="1" applyBorder="1" applyAlignment="1" applyProtection="1">
      <alignment horizontal="center" vertical="center" shrinkToFit="1"/>
    </xf>
    <xf numFmtId="1" fontId="7" fillId="0" borderId="4" xfId="4" applyNumberFormat="1" applyBorder="1" applyAlignment="1" applyProtection="1">
      <alignment horizontal="center" vertical="center"/>
    </xf>
    <xf numFmtId="167" fontId="6" fillId="8" borderId="7" xfId="4" applyNumberFormat="1" applyFont="1" applyFill="1" applyBorder="1" applyAlignment="1" applyProtection="1">
      <alignment horizontal="left" shrinkToFit="1"/>
    </xf>
    <xf numFmtId="1" fontId="20" fillId="3" borderId="14" xfId="4" applyNumberFormat="1" applyFont="1" applyFill="1" applyBorder="1" applyAlignment="1" applyProtection="1">
      <alignment horizontal="center" vertical="center" shrinkToFit="1"/>
    </xf>
    <xf numFmtId="0" fontId="5" fillId="2" borderId="0" xfId="7" applyNumberFormat="1" applyFill="1" applyBorder="1" applyAlignment="1" applyProtection="1">
      <alignment horizontal="left" vertical="top" wrapText="1"/>
    </xf>
    <xf numFmtId="0" fontId="5" fillId="2" borderId="24" xfId="7" applyNumberFormat="1" applyFill="1" applyBorder="1" applyAlignment="1" applyProtection="1">
      <alignment horizontal="left" vertical="top" wrapText="1"/>
    </xf>
    <xf numFmtId="0" fontId="5" fillId="2" borderId="10" xfId="7" applyNumberFormat="1" applyFill="1" applyBorder="1" applyAlignment="1" applyProtection="1">
      <alignment horizontal="left" vertical="top" wrapText="1"/>
    </xf>
    <xf numFmtId="0" fontId="5" fillId="2" borderId="11" xfId="7" applyNumberFormat="1" applyFill="1" applyBorder="1" applyAlignment="1" applyProtection="1">
      <alignment horizontal="left" vertical="top" wrapText="1"/>
    </xf>
    <xf numFmtId="0" fontId="5" fillId="8" borderId="10" xfId="7" applyNumberFormat="1" applyFill="1" applyBorder="1" applyAlignment="1" applyProtection="1">
      <alignment horizontal="left" vertical="top" wrapText="1"/>
    </xf>
    <xf numFmtId="0" fontId="5" fillId="8" borderId="11" xfId="7" applyNumberFormat="1" applyFill="1" applyBorder="1" applyAlignment="1" applyProtection="1">
      <alignment horizontal="left" vertical="top" wrapText="1"/>
    </xf>
    <xf numFmtId="0" fontId="5" fillId="8" borderId="8" xfId="7" applyNumberFormat="1" applyFill="1" applyBorder="1" applyAlignment="1" applyProtection="1">
      <alignment horizontal="left" vertical="top" wrapText="1"/>
    </xf>
    <xf numFmtId="0" fontId="5" fillId="8" borderId="9" xfId="7" applyNumberFormat="1" applyFill="1" applyBorder="1" applyAlignment="1" applyProtection="1">
      <alignment horizontal="left" vertical="top" wrapText="1"/>
    </xf>
    <xf numFmtId="167" fontId="6" fillId="2" borderId="25" xfId="4" applyNumberFormat="1" applyFont="1" applyFill="1" applyBorder="1" applyAlignment="1" applyProtection="1">
      <alignment horizontal="left" shrinkToFit="1"/>
    </xf>
    <xf numFmtId="0" fontId="5" fillId="2" borderId="26" xfId="7" applyNumberFormat="1" applyFill="1" applyBorder="1" applyAlignment="1" applyProtection="1">
      <alignment horizontal="left" vertical="top" wrapText="1"/>
    </xf>
    <xf numFmtId="0" fontId="5" fillId="2" borderId="27" xfId="7" applyNumberFormat="1" applyFill="1" applyBorder="1" applyAlignment="1" applyProtection="1">
      <alignment horizontal="left" vertical="top" wrapText="1"/>
    </xf>
    <xf numFmtId="49" fontId="18" fillId="3" borderId="13" xfId="4" applyNumberFormat="1" applyFont="1" applyFill="1" applyBorder="1" applyAlignment="1" applyProtection="1">
      <alignment horizontal="center" vertical="top" shrinkToFit="1"/>
    </xf>
    <xf numFmtId="0" fontId="3" fillId="0" borderId="0" xfId="8" applyAlignment="1">
      <alignment horizontal="center"/>
    </xf>
    <xf numFmtId="0" fontId="3" fillId="0" borderId="3" xfId="8" applyBorder="1" applyAlignment="1">
      <alignment horizontal="center"/>
    </xf>
    <xf numFmtId="167" fontId="3" fillId="0" borderId="3" xfId="8" applyNumberFormat="1" applyFill="1" applyBorder="1" applyAlignment="1">
      <alignment horizontal="center"/>
    </xf>
    <xf numFmtId="1" fontId="2" fillId="0" borderId="0" xfId="4" applyNumberFormat="1" applyFont="1" applyFill="1" applyAlignment="1" applyProtection="1">
      <alignment horizontal="center" vertical="center"/>
    </xf>
    <xf numFmtId="1" fontId="7" fillId="0" borderId="0" xfId="4" applyNumberFormat="1" applyFill="1" applyAlignment="1" applyProtection="1">
      <alignment horizontal="center" vertical="center"/>
    </xf>
    <xf numFmtId="0" fontId="3" fillId="0" borderId="0" xfId="8" applyFill="1" applyAlignment="1">
      <alignment horizontal="center"/>
    </xf>
    <xf numFmtId="0" fontId="7" fillId="0" borderId="0" xfId="4" applyFill="1" applyAlignment="1" applyProtection="1">
      <alignment horizontal="center"/>
    </xf>
    <xf numFmtId="0" fontId="3" fillId="0" borderId="0" xfId="8" applyAlignment="1">
      <alignment horizontal="left"/>
    </xf>
    <xf numFmtId="0" fontId="0" fillId="0" borderId="0" xfId="8" applyFont="1" applyAlignment="1">
      <alignment horizontal="left"/>
    </xf>
    <xf numFmtId="0" fontId="3" fillId="0" borderId="0" xfId="0" applyFont="1"/>
    <xf numFmtId="1" fontId="0" fillId="0" borderId="0" xfId="0" applyNumberFormat="1"/>
    <xf numFmtId="1" fontId="7" fillId="0" borderId="0" xfId="4" applyNumberFormat="1" applyProtection="1"/>
    <xf numFmtId="0" fontId="1" fillId="0" borderId="0" xfId="4" applyFont="1" applyProtection="1">
      <protection locked="0"/>
    </xf>
    <xf numFmtId="1" fontId="10" fillId="9" borderId="3" xfId="4" applyNumberFormat="1" applyFont="1" applyFill="1" applyBorder="1" applyAlignment="1">
      <alignment horizontal="center" vertical="center"/>
    </xf>
    <xf numFmtId="0" fontId="1" fillId="18" borderId="0" xfId="4" applyFont="1" applyFill="1" applyAlignment="1">
      <alignment horizontal="center" vertical="center"/>
    </xf>
    <xf numFmtId="0" fontId="1" fillId="0" borderId="0" xfId="4" applyFont="1" applyFill="1" applyBorder="1" applyProtection="1">
      <protection locked="0"/>
    </xf>
    <xf numFmtId="1" fontId="7" fillId="10" borderId="3" xfId="4" applyNumberFormat="1" applyFill="1" applyBorder="1" applyAlignment="1" applyProtection="1">
      <alignment horizontal="center" vertical="center"/>
    </xf>
    <xf numFmtId="1" fontId="7" fillId="0" borderId="0" xfId="4" applyNumberFormat="1" applyAlignment="1">
      <alignment horizontal="center" vertical="center"/>
    </xf>
    <xf numFmtId="164" fontId="7" fillId="10" borderId="3" xfId="4" applyNumberFormat="1" applyFill="1" applyBorder="1" applyAlignment="1">
      <alignment horizontal="center"/>
    </xf>
    <xf numFmtId="14" fontId="7" fillId="10" borderId="3" xfId="4" applyNumberFormat="1" applyFill="1" applyBorder="1" applyAlignment="1" applyProtection="1">
      <alignment horizontal="center"/>
    </xf>
    <xf numFmtId="164" fontId="7" fillId="0" borderId="0" xfId="4" applyNumberFormat="1" applyAlignment="1">
      <alignment horizontal="center"/>
    </xf>
    <xf numFmtId="165" fontId="7" fillId="10" borderId="3" xfId="4" applyNumberFormat="1" applyFill="1" applyBorder="1" applyAlignment="1">
      <alignment horizontal="left"/>
    </xf>
    <xf numFmtId="0" fontId="7" fillId="0" borderId="0" xfId="4" applyAlignment="1">
      <alignment horizontal="left"/>
    </xf>
    <xf numFmtId="166" fontId="18" fillId="16" borderId="28" xfId="4" applyNumberFormat="1" applyFont="1" applyFill="1" applyBorder="1" applyAlignment="1" applyProtection="1">
      <alignment horizontal="center" vertical="top" textRotation="255"/>
    </xf>
    <xf numFmtId="166" fontId="18" fillId="16" borderId="29" xfId="4" applyNumberFormat="1" applyFont="1" applyFill="1" applyBorder="1" applyAlignment="1" applyProtection="1">
      <alignment horizontal="center" vertical="top" textRotation="255"/>
    </xf>
    <xf numFmtId="166" fontId="18" fillId="16" borderId="30" xfId="4" applyNumberFormat="1" applyFont="1" applyFill="1" applyBorder="1" applyAlignment="1" applyProtection="1">
      <alignment horizontal="center" vertical="top" textRotation="255"/>
    </xf>
    <xf numFmtId="0" fontId="4" fillId="0" borderId="14" xfId="0" applyFont="1" applyBorder="1" applyAlignment="1" applyProtection="1">
      <alignment horizontal="center" vertical="center" wrapText="1"/>
      <protection locked="0"/>
    </xf>
    <xf numFmtId="0" fontId="4" fillId="0" borderId="4" xfId="0" applyFont="1" applyBorder="1" applyAlignment="1" applyProtection="1">
      <alignment horizontal="center" vertical="center" wrapText="1"/>
      <protection locked="0"/>
    </xf>
    <xf numFmtId="166" fontId="21" fillId="16" borderId="32" xfId="4" applyNumberFormat="1" applyFont="1" applyFill="1" applyBorder="1" applyAlignment="1" applyProtection="1">
      <alignment horizontal="center" vertical="top" textRotation="255"/>
    </xf>
    <xf numFmtId="166" fontId="21" fillId="16" borderId="33" xfId="4" applyNumberFormat="1" applyFont="1" applyFill="1" applyBorder="1" applyAlignment="1" applyProtection="1">
      <alignment horizontal="center" vertical="top" textRotation="255"/>
    </xf>
    <xf numFmtId="166" fontId="21" fillId="16" borderId="34" xfId="4" applyNumberFormat="1" applyFont="1" applyFill="1" applyBorder="1" applyAlignment="1" applyProtection="1">
      <alignment horizontal="center" vertical="top" textRotation="255"/>
    </xf>
    <xf numFmtId="0" fontId="13" fillId="10" borderId="22" xfId="0" applyFont="1" applyFill="1" applyBorder="1" applyAlignment="1">
      <alignment horizontal="center" vertical="center" wrapText="1"/>
    </xf>
    <xf numFmtId="0" fontId="13" fillId="10" borderId="23" xfId="0" applyFont="1" applyFill="1" applyBorder="1" applyAlignment="1">
      <alignment horizontal="center" vertical="center" wrapText="1"/>
    </xf>
    <xf numFmtId="0" fontId="15" fillId="21" borderId="12" xfId="0" applyFont="1" applyFill="1" applyBorder="1" applyAlignment="1">
      <alignment horizontal="center"/>
    </xf>
    <xf numFmtId="0" fontId="15" fillId="21" borderId="15" xfId="0" applyFont="1" applyFill="1" applyBorder="1" applyAlignment="1">
      <alignment horizontal="center"/>
    </xf>
    <xf numFmtId="0" fontId="3" fillId="22" borderId="35" xfId="8" applyFill="1" applyBorder="1" applyAlignment="1">
      <alignment horizontal="center"/>
    </xf>
    <xf numFmtId="0" fontId="3" fillId="23" borderId="35" xfId="8" applyFill="1" applyBorder="1" applyAlignment="1">
      <alignment horizontal="center"/>
    </xf>
    <xf numFmtId="0" fontId="0" fillId="24" borderId="35" xfId="8" applyFont="1" applyFill="1" applyBorder="1" applyAlignment="1">
      <alignment horizontal="center"/>
    </xf>
    <xf numFmtId="0" fontId="0" fillId="25" borderId="36" xfId="8" applyFont="1" applyFill="1" applyBorder="1" applyAlignment="1">
      <alignment horizontal="center"/>
    </xf>
    <xf numFmtId="0" fontId="3" fillId="26" borderId="35" xfId="8" applyFill="1" applyBorder="1" applyAlignment="1">
      <alignment horizontal="center"/>
    </xf>
    <xf numFmtId="0" fontId="3" fillId="0" borderId="35" xfId="8" applyBorder="1" applyAlignment="1">
      <alignment horizontal="center"/>
    </xf>
    <xf numFmtId="0" fontId="3" fillId="27" borderId="37" xfId="8" applyFill="1" applyBorder="1" applyAlignment="1">
      <alignment horizontal="center"/>
    </xf>
    <xf numFmtId="0" fontId="3" fillId="28" borderId="37" xfId="8" applyFill="1" applyBorder="1" applyAlignment="1">
      <alignment horizontal="center"/>
    </xf>
    <xf numFmtId="0" fontId="0" fillId="29" borderId="35" xfId="8" applyFont="1" applyFill="1" applyBorder="1" applyAlignment="1">
      <alignment horizontal="center"/>
    </xf>
    <xf numFmtId="0" fontId="0" fillId="0" borderId="35" xfId="8" applyFont="1" applyBorder="1" applyAlignment="1">
      <alignment horizontal="center"/>
    </xf>
    <xf numFmtId="0" fontId="0" fillId="30" borderId="35" xfId="0" applyFont="1" applyFill="1" applyBorder="1"/>
    <xf numFmtId="0" fontId="0" fillId="0" borderId="0" xfId="0" applyFont="1" applyAlignment="1"/>
    <xf numFmtId="0" fontId="0" fillId="31" borderId="35" xfId="0" applyFont="1" applyFill="1" applyBorder="1"/>
    <xf numFmtId="0" fontId="0" fillId="0" borderId="0" xfId="0" applyAlignment="1">
      <alignment horizontal="center"/>
    </xf>
    <xf numFmtId="0" fontId="22" fillId="9" borderId="38" xfId="8" applyFont="1" applyFill="1" applyBorder="1" applyAlignment="1">
      <alignment horizontal="center" vertical="center"/>
    </xf>
    <xf numFmtId="0" fontId="23" fillId="32" borderId="38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2" fillId="33" borderId="3" xfId="0" applyFont="1" applyFill="1" applyBorder="1"/>
    <xf numFmtId="0" fontId="0" fillId="0" borderId="38" xfId="0" applyBorder="1"/>
    <xf numFmtId="0" fontId="0" fillId="0" borderId="0" xfId="0" applyAlignment="1">
      <alignment horizontal="left"/>
    </xf>
    <xf numFmtId="0" fontId="24" fillId="24" borderId="31" xfId="8" applyFont="1" applyFill="1" applyBorder="1" applyAlignment="1">
      <alignment horizontal="center"/>
    </xf>
    <xf numFmtId="0" fontId="0" fillId="0" borderId="0" xfId="0" applyAlignment="1"/>
    <xf numFmtId="0" fontId="3" fillId="0" borderId="3" xfId="8" applyFill="1" applyBorder="1" applyAlignment="1">
      <alignment horizontal="center" vertical="center"/>
    </xf>
    <xf numFmtId="0" fontId="3" fillId="0" borderId="0" xfId="8" applyAlignment="1">
      <alignment horizontal="center" vertical="center"/>
    </xf>
    <xf numFmtId="1" fontId="7" fillId="0" borderId="0" xfId="4" applyNumberFormat="1" applyAlignment="1" applyProtection="1">
      <alignment vertical="center"/>
    </xf>
    <xf numFmtId="0" fontId="7" fillId="0" borderId="3" xfId="4" applyBorder="1" applyAlignment="1" applyProtection="1">
      <alignment horizontal="center"/>
    </xf>
    <xf numFmtId="0" fontId="7" fillId="0" borderId="0" xfId="4" applyAlignment="1" applyProtection="1">
      <alignment horizontal="center"/>
    </xf>
    <xf numFmtId="0" fontId="10" fillId="9" borderId="0" xfId="4" applyFont="1" applyFill="1" applyAlignment="1">
      <alignment horizontal="center" vertical="center" wrapText="1"/>
    </xf>
  </cellXfs>
  <cellStyles count="9">
    <cellStyle name="40% - Énfasis2" xfId="1" builtinId="35"/>
    <cellStyle name="Buena" xfId="2" builtinId="26"/>
    <cellStyle name="Neutral" xfId="3" builtinId="28"/>
    <cellStyle name="Normal" xfId="0" builtinId="0"/>
    <cellStyle name="Normal 2" xfId="4"/>
    <cellStyle name="Normal 3" xfId="5"/>
    <cellStyle name="Normal_Calenxx1" xfId="8"/>
    <cellStyle name="Notas 2" xfId="6"/>
    <cellStyle name="WinCalendar_BlankDates_62" xfId="7"/>
  </cellStyles>
  <dxfs count="4">
    <dxf>
      <fill>
        <patternFill>
          <bgColor theme="5" tint="0.59996337778862885"/>
        </patternFill>
      </fill>
    </dxf>
    <dxf>
      <fill>
        <patternFill>
          <bgColor rgb="FF00FFFF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theme="5" tint="-0.24994659260841701"/>
        </patternFill>
      </fill>
    </dxf>
  </dxfs>
  <tableStyles count="0" defaultTableStyle="TableStyleMedium9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7"/>
  <sheetViews>
    <sheetView showZeros="0" view="pageBreakPreview" zoomScale="85" zoomScaleNormal="100" zoomScaleSheetLayoutView="85" workbookViewId="0">
      <pane ySplit="1" topLeftCell="A2" activePane="bottomLeft" state="frozen"/>
      <selection pane="bottomLeft" activeCell="G7" sqref="G7"/>
    </sheetView>
  </sheetViews>
  <sheetFormatPr baseColWidth="10" defaultRowHeight="15" x14ac:dyDescent="0.25"/>
  <cols>
    <col min="1" max="1" width="11.5703125" style="147" customWidth="1"/>
    <col min="2" max="2" width="12.85546875" style="18" bestFit="1" customWidth="1"/>
    <col min="3" max="3" width="8" style="144" bestFit="1" customWidth="1"/>
    <col min="4" max="4" width="11.85546875" style="149" bestFit="1" customWidth="1"/>
    <col min="5" max="5" width="11.42578125" style="1" hidden="1" customWidth="1"/>
    <col min="10" max="16384" width="11.42578125" style="1"/>
  </cols>
  <sheetData>
    <row r="1" spans="1:7" s="9" customFormat="1" ht="30" x14ac:dyDescent="0.2">
      <c r="A1" s="6" t="s">
        <v>9</v>
      </c>
      <c r="B1" s="7" t="s">
        <v>10</v>
      </c>
      <c r="C1" s="140" t="s">
        <v>81</v>
      </c>
      <c r="D1" s="8" t="s">
        <v>11</v>
      </c>
      <c r="E1" s="8" t="s">
        <v>12</v>
      </c>
      <c r="F1" s="9" t="str">
        <f>DataCalc!M1</f>
        <v>Festivo</v>
      </c>
      <c r="G1" s="9" t="str">
        <f>DataCalc!O1</f>
        <v>Vacas</v>
      </c>
    </row>
    <row r="2" spans="1:7" customFormat="1" x14ac:dyDescent="0.25">
      <c r="A2" s="145">
        <f>DataCalc!H2</f>
        <v>43101</v>
      </c>
      <c r="B2" s="146">
        <f>DataCalc!J2</f>
        <v>43101</v>
      </c>
      <c r="C2" s="143">
        <f>DataCalc!I2</f>
        <v>1</v>
      </c>
      <c r="D2" s="148">
        <f>DataCalc!K2</f>
        <v>2</v>
      </c>
      <c r="E2" s="13">
        <f>DataCalc!L2</f>
        <v>1</v>
      </c>
      <c r="F2" s="9" t="str">
        <f>DataCalc!M2</f>
        <v>Año Nuevo</v>
      </c>
      <c r="G2" s="9" t="str">
        <f>DataCalc!O2</f>
        <v/>
      </c>
    </row>
    <row r="3" spans="1:7" customFormat="1" x14ac:dyDescent="0.25">
      <c r="A3" s="145">
        <f t="shared" ref="A3:A66" si="0">B3</f>
        <v>43102</v>
      </c>
      <c r="B3" s="146">
        <f>DataCalc!J3</f>
        <v>43102</v>
      </c>
      <c r="C3" s="143">
        <f>DataCalc!I3</f>
        <v>1</v>
      </c>
      <c r="D3" s="148">
        <f t="shared" ref="D3:D66" si="1">WEEKDAY(B3,1)</f>
        <v>3</v>
      </c>
      <c r="E3" s="13">
        <f>DataCalc!L3</f>
        <v>0</v>
      </c>
      <c r="F3" s="9">
        <f>DataCalc!M3</f>
        <v>0</v>
      </c>
      <c r="G3" s="9" t="str">
        <f>DataCalc!O3</f>
        <v/>
      </c>
    </row>
    <row r="4" spans="1:7" customFormat="1" x14ac:dyDescent="0.25">
      <c r="A4" s="145">
        <f t="shared" si="0"/>
        <v>43103</v>
      </c>
      <c r="B4" s="146">
        <f>DataCalc!J4</f>
        <v>43103</v>
      </c>
      <c r="C4" s="143">
        <f>DataCalc!I4</f>
        <v>1</v>
      </c>
      <c r="D4" s="148">
        <f t="shared" si="1"/>
        <v>4</v>
      </c>
      <c r="E4" s="13">
        <f>DataCalc!L4</f>
        <v>0</v>
      </c>
      <c r="F4" s="9">
        <f>DataCalc!M4</f>
        <v>0</v>
      </c>
      <c r="G4" s="9" t="str">
        <f>DataCalc!O4</f>
        <v/>
      </c>
    </row>
    <row r="5" spans="1:7" customFormat="1" x14ac:dyDescent="0.25">
      <c r="A5" s="145">
        <f t="shared" si="0"/>
        <v>43104</v>
      </c>
      <c r="B5" s="146">
        <f>DataCalc!J5</f>
        <v>43104</v>
      </c>
      <c r="C5" s="143">
        <f>DataCalc!I5</f>
        <v>1</v>
      </c>
      <c r="D5" s="148">
        <f t="shared" si="1"/>
        <v>5</v>
      </c>
      <c r="E5" s="13">
        <f>DataCalc!L5</f>
        <v>0</v>
      </c>
      <c r="F5" s="9">
        <f>DataCalc!M5</f>
        <v>0</v>
      </c>
      <c r="G5" s="9" t="str">
        <f>DataCalc!O5</f>
        <v/>
      </c>
    </row>
    <row r="6" spans="1:7" customFormat="1" x14ac:dyDescent="0.25">
      <c r="A6" s="145">
        <f t="shared" si="0"/>
        <v>43105</v>
      </c>
      <c r="B6" s="146">
        <f>DataCalc!J6</f>
        <v>43105</v>
      </c>
      <c r="C6" s="143">
        <f>DataCalc!I6</f>
        <v>1</v>
      </c>
      <c r="D6" s="148">
        <f t="shared" si="1"/>
        <v>6</v>
      </c>
      <c r="E6" s="13">
        <f>DataCalc!L6</f>
        <v>0</v>
      </c>
      <c r="F6" s="9">
        <f>DataCalc!M6</f>
        <v>0</v>
      </c>
      <c r="G6" s="9" t="str">
        <f>DataCalc!O6</f>
        <v/>
      </c>
    </row>
    <row r="7" spans="1:7" customFormat="1" x14ac:dyDescent="0.25">
      <c r="A7" s="145">
        <f t="shared" si="0"/>
        <v>43106</v>
      </c>
      <c r="B7" s="146">
        <f>DataCalc!J7</f>
        <v>43106</v>
      </c>
      <c r="C7" s="143">
        <f>DataCalc!I7</f>
        <v>1</v>
      </c>
      <c r="D7" s="148">
        <f t="shared" si="1"/>
        <v>7</v>
      </c>
      <c r="E7" s="13">
        <f>DataCalc!L7</f>
        <v>1</v>
      </c>
      <c r="F7" s="9">
        <f>DataCalc!M7</f>
        <v>0</v>
      </c>
      <c r="G7" s="9" t="str">
        <f>DataCalc!O7</f>
        <v/>
      </c>
    </row>
    <row r="8" spans="1:7" customFormat="1" x14ac:dyDescent="0.25">
      <c r="A8" s="145">
        <f t="shared" si="0"/>
        <v>43107</v>
      </c>
      <c r="B8" s="146">
        <f>DataCalc!J8</f>
        <v>43107</v>
      </c>
      <c r="C8" s="143">
        <f>DataCalc!I8</f>
        <v>1</v>
      </c>
      <c r="D8" s="148">
        <f t="shared" si="1"/>
        <v>1</v>
      </c>
      <c r="E8" s="13">
        <f>DataCalc!L8</f>
        <v>1</v>
      </c>
      <c r="F8" s="9">
        <f>DataCalc!M8</f>
        <v>0</v>
      </c>
      <c r="G8" s="9" t="str">
        <f>DataCalc!O8</f>
        <v/>
      </c>
    </row>
    <row r="9" spans="1:7" customFormat="1" x14ac:dyDescent="0.25">
      <c r="A9" s="145">
        <f t="shared" si="0"/>
        <v>43108</v>
      </c>
      <c r="B9" s="146">
        <f>DataCalc!J9</f>
        <v>43108</v>
      </c>
      <c r="C9" s="143">
        <f>DataCalc!I9</f>
        <v>2</v>
      </c>
      <c r="D9" s="148">
        <f t="shared" si="1"/>
        <v>2</v>
      </c>
      <c r="E9" s="13">
        <f>DataCalc!L9</f>
        <v>0</v>
      </c>
      <c r="F9" s="9">
        <f>DataCalc!M9</f>
        <v>0</v>
      </c>
      <c r="G9" s="9" t="str">
        <f>DataCalc!O9</f>
        <v/>
      </c>
    </row>
    <row r="10" spans="1:7" customFormat="1" x14ac:dyDescent="0.25">
      <c r="A10" s="145">
        <f t="shared" si="0"/>
        <v>43109</v>
      </c>
      <c r="B10" s="146">
        <f>DataCalc!J10</f>
        <v>43109</v>
      </c>
      <c r="C10" s="143">
        <f>DataCalc!I10</f>
        <v>2</v>
      </c>
      <c r="D10" s="148">
        <f t="shared" si="1"/>
        <v>3</v>
      </c>
      <c r="E10" s="13">
        <f>DataCalc!L10</f>
        <v>0</v>
      </c>
      <c r="F10" s="9">
        <f>DataCalc!M10</f>
        <v>0</v>
      </c>
      <c r="G10" s="9" t="str">
        <f>DataCalc!O10</f>
        <v/>
      </c>
    </row>
    <row r="11" spans="1:7" customFormat="1" x14ac:dyDescent="0.25">
      <c r="A11" s="145">
        <f t="shared" si="0"/>
        <v>43110</v>
      </c>
      <c r="B11" s="146">
        <f>DataCalc!J11</f>
        <v>43110</v>
      </c>
      <c r="C11" s="143">
        <f>DataCalc!I11</f>
        <v>2</v>
      </c>
      <c r="D11" s="148">
        <f t="shared" si="1"/>
        <v>4</v>
      </c>
      <c r="E11" s="13">
        <f>DataCalc!L11</f>
        <v>0</v>
      </c>
      <c r="F11" s="9">
        <f>DataCalc!M11</f>
        <v>0</v>
      </c>
      <c r="G11" s="9" t="str">
        <f>DataCalc!O11</f>
        <v/>
      </c>
    </row>
    <row r="12" spans="1:7" customFormat="1" x14ac:dyDescent="0.25">
      <c r="A12" s="145">
        <f t="shared" si="0"/>
        <v>43111</v>
      </c>
      <c r="B12" s="146">
        <f>DataCalc!J12</f>
        <v>43111</v>
      </c>
      <c r="C12" s="143">
        <f>DataCalc!I12</f>
        <v>2</v>
      </c>
      <c r="D12" s="148">
        <f t="shared" si="1"/>
        <v>5</v>
      </c>
      <c r="E12" s="13">
        <f>DataCalc!L12</f>
        <v>0</v>
      </c>
      <c r="F12" s="9">
        <f>DataCalc!M12</f>
        <v>0</v>
      </c>
      <c r="G12" s="9" t="str">
        <f>DataCalc!O12</f>
        <v/>
      </c>
    </row>
    <row r="13" spans="1:7" customFormat="1" x14ac:dyDescent="0.25">
      <c r="A13" s="145">
        <f t="shared" si="0"/>
        <v>43112</v>
      </c>
      <c r="B13" s="146">
        <f>DataCalc!J13</f>
        <v>43112</v>
      </c>
      <c r="C13" s="143">
        <f>DataCalc!I13</f>
        <v>2</v>
      </c>
      <c r="D13" s="148">
        <f t="shared" si="1"/>
        <v>6</v>
      </c>
      <c r="E13" s="13">
        <f>DataCalc!L13</f>
        <v>0</v>
      </c>
      <c r="F13" s="9">
        <f>DataCalc!M13</f>
        <v>0</v>
      </c>
      <c r="G13" s="9" t="str">
        <f>DataCalc!O13</f>
        <v/>
      </c>
    </row>
    <row r="14" spans="1:7" customFormat="1" x14ac:dyDescent="0.25">
      <c r="A14" s="145">
        <f t="shared" si="0"/>
        <v>43113</v>
      </c>
      <c r="B14" s="146">
        <f>DataCalc!J14</f>
        <v>43113</v>
      </c>
      <c r="C14" s="143">
        <f>DataCalc!I14</f>
        <v>2</v>
      </c>
      <c r="D14" s="148">
        <f t="shared" si="1"/>
        <v>7</v>
      </c>
      <c r="E14" s="13">
        <f>DataCalc!L14</f>
        <v>1</v>
      </c>
      <c r="F14" s="9">
        <f>DataCalc!M14</f>
        <v>0</v>
      </c>
      <c r="G14" s="9" t="str">
        <f>DataCalc!O14</f>
        <v/>
      </c>
    </row>
    <row r="15" spans="1:7" customFormat="1" x14ac:dyDescent="0.25">
      <c r="A15" s="145">
        <f t="shared" si="0"/>
        <v>43114</v>
      </c>
      <c r="B15" s="146">
        <f>DataCalc!J15</f>
        <v>43114</v>
      </c>
      <c r="C15" s="143">
        <f>DataCalc!I15</f>
        <v>2</v>
      </c>
      <c r="D15" s="148">
        <f t="shared" si="1"/>
        <v>1</v>
      </c>
      <c r="E15" s="13">
        <f>DataCalc!L15</f>
        <v>1</v>
      </c>
      <c r="F15" s="9">
        <f>DataCalc!M15</f>
        <v>0</v>
      </c>
      <c r="G15" s="9" t="str">
        <f>DataCalc!O15</f>
        <v/>
      </c>
    </row>
    <row r="16" spans="1:7" customFormat="1" x14ac:dyDescent="0.25">
      <c r="A16" s="145">
        <f t="shared" si="0"/>
        <v>43115</v>
      </c>
      <c r="B16" s="146">
        <f>DataCalc!J16</f>
        <v>43115</v>
      </c>
      <c r="C16" s="143">
        <f>DataCalc!I16</f>
        <v>3</v>
      </c>
      <c r="D16" s="148">
        <f t="shared" si="1"/>
        <v>2</v>
      </c>
      <c r="E16" s="13">
        <f>DataCalc!L16</f>
        <v>0</v>
      </c>
      <c r="F16" s="9">
        <f>DataCalc!M16</f>
        <v>0</v>
      </c>
      <c r="G16" s="9" t="str">
        <f>DataCalc!O16</f>
        <v/>
      </c>
    </row>
    <row r="17" spans="1:7" customFormat="1" x14ac:dyDescent="0.25">
      <c r="A17" s="145">
        <f t="shared" si="0"/>
        <v>43116</v>
      </c>
      <c r="B17" s="146">
        <f>DataCalc!J17</f>
        <v>43116</v>
      </c>
      <c r="C17" s="143">
        <f>DataCalc!I17</f>
        <v>3</v>
      </c>
      <c r="D17" s="148">
        <f t="shared" si="1"/>
        <v>3</v>
      </c>
      <c r="E17" s="13">
        <f>DataCalc!L17</f>
        <v>0</v>
      </c>
      <c r="F17" s="9">
        <f>DataCalc!M17</f>
        <v>0</v>
      </c>
      <c r="G17" s="9" t="str">
        <f>DataCalc!O17</f>
        <v/>
      </c>
    </row>
    <row r="18" spans="1:7" customFormat="1" x14ac:dyDescent="0.25">
      <c r="A18" s="145">
        <f t="shared" si="0"/>
        <v>43117</v>
      </c>
      <c r="B18" s="146">
        <f>DataCalc!J18</f>
        <v>43117</v>
      </c>
      <c r="C18" s="143">
        <f>DataCalc!I18</f>
        <v>3</v>
      </c>
      <c r="D18" s="148">
        <f t="shared" si="1"/>
        <v>4</v>
      </c>
      <c r="E18" s="13">
        <f>DataCalc!L18</f>
        <v>0</v>
      </c>
      <c r="F18" s="9">
        <f>DataCalc!M18</f>
        <v>0</v>
      </c>
      <c r="G18" s="9" t="str">
        <f>DataCalc!O18</f>
        <v/>
      </c>
    </row>
    <row r="19" spans="1:7" customFormat="1" x14ac:dyDescent="0.25">
      <c r="A19" s="145">
        <f t="shared" si="0"/>
        <v>43118</v>
      </c>
      <c r="B19" s="146">
        <f>DataCalc!J19</f>
        <v>43118</v>
      </c>
      <c r="C19" s="143">
        <f>DataCalc!I19</f>
        <v>3</v>
      </c>
      <c r="D19" s="148">
        <f t="shared" si="1"/>
        <v>5</v>
      </c>
      <c r="E19" s="13">
        <f>DataCalc!L19</f>
        <v>0</v>
      </c>
      <c r="F19" s="9">
        <f>DataCalc!M19</f>
        <v>0</v>
      </c>
      <c r="G19" s="9" t="str">
        <f>DataCalc!O19</f>
        <v/>
      </c>
    </row>
    <row r="20" spans="1:7" customFormat="1" x14ac:dyDescent="0.25">
      <c r="A20" s="145">
        <f t="shared" si="0"/>
        <v>43119</v>
      </c>
      <c r="B20" s="146">
        <f>DataCalc!J20</f>
        <v>43119</v>
      </c>
      <c r="C20" s="143">
        <f>DataCalc!I20</f>
        <v>3</v>
      </c>
      <c r="D20" s="148">
        <f t="shared" si="1"/>
        <v>6</v>
      </c>
      <c r="E20" s="13">
        <f>DataCalc!L20</f>
        <v>0</v>
      </c>
      <c r="F20" s="9">
        <f>DataCalc!M20</f>
        <v>0</v>
      </c>
      <c r="G20" s="9" t="str">
        <f>DataCalc!O20</f>
        <v/>
      </c>
    </row>
    <row r="21" spans="1:7" customFormat="1" x14ac:dyDescent="0.25">
      <c r="A21" s="145">
        <f t="shared" si="0"/>
        <v>43120</v>
      </c>
      <c r="B21" s="146">
        <f>DataCalc!J21</f>
        <v>43120</v>
      </c>
      <c r="C21" s="143">
        <f>DataCalc!I21</f>
        <v>3</v>
      </c>
      <c r="D21" s="148">
        <f t="shared" si="1"/>
        <v>7</v>
      </c>
      <c r="E21" s="13">
        <f>DataCalc!L21</f>
        <v>1</v>
      </c>
      <c r="F21" s="9">
        <f>DataCalc!M21</f>
        <v>0</v>
      </c>
      <c r="G21" s="9" t="str">
        <f>DataCalc!O21</f>
        <v/>
      </c>
    </row>
    <row r="22" spans="1:7" customFormat="1" x14ac:dyDescent="0.25">
      <c r="A22" s="145">
        <f t="shared" si="0"/>
        <v>43121</v>
      </c>
      <c r="B22" s="146">
        <f>DataCalc!J22</f>
        <v>43121</v>
      </c>
      <c r="C22" s="143">
        <f>DataCalc!I22</f>
        <v>3</v>
      </c>
      <c r="D22" s="148">
        <f t="shared" si="1"/>
        <v>1</v>
      </c>
      <c r="E22" s="13">
        <f>DataCalc!L22</f>
        <v>1</v>
      </c>
      <c r="F22" s="9">
        <f>DataCalc!M22</f>
        <v>0</v>
      </c>
      <c r="G22" s="9" t="str">
        <f>DataCalc!O22</f>
        <v/>
      </c>
    </row>
    <row r="23" spans="1:7" customFormat="1" x14ac:dyDescent="0.25">
      <c r="A23" s="145">
        <f t="shared" si="0"/>
        <v>43122</v>
      </c>
      <c r="B23" s="146">
        <f>DataCalc!J23</f>
        <v>43122</v>
      </c>
      <c r="C23" s="143">
        <f>DataCalc!I23</f>
        <v>4</v>
      </c>
      <c r="D23" s="148">
        <f t="shared" si="1"/>
        <v>2</v>
      </c>
      <c r="E23" s="13">
        <f>DataCalc!L23</f>
        <v>0</v>
      </c>
      <c r="F23" s="9">
        <f>DataCalc!M23</f>
        <v>0</v>
      </c>
      <c r="G23" s="9" t="str">
        <f>DataCalc!O23</f>
        <v/>
      </c>
    </row>
    <row r="24" spans="1:7" customFormat="1" x14ac:dyDescent="0.25">
      <c r="A24" s="145">
        <f t="shared" si="0"/>
        <v>43123</v>
      </c>
      <c r="B24" s="146">
        <f>DataCalc!J24</f>
        <v>43123</v>
      </c>
      <c r="C24" s="143">
        <f>DataCalc!I24</f>
        <v>4</v>
      </c>
      <c r="D24" s="148">
        <f t="shared" si="1"/>
        <v>3</v>
      </c>
      <c r="E24" s="13">
        <f>DataCalc!L24</f>
        <v>0</v>
      </c>
      <c r="F24" s="9">
        <f>DataCalc!M24</f>
        <v>0</v>
      </c>
      <c r="G24" s="9" t="str">
        <f>DataCalc!O24</f>
        <v/>
      </c>
    </row>
    <row r="25" spans="1:7" customFormat="1" x14ac:dyDescent="0.25">
      <c r="A25" s="145">
        <f t="shared" si="0"/>
        <v>43124</v>
      </c>
      <c r="B25" s="146">
        <f>DataCalc!J25</f>
        <v>43124</v>
      </c>
      <c r="C25" s="143">
        <f>DataCalc!I25</f>
        <v>4</v>
      </c>
      <c r="D25" s="148">
        <f t="shared" si="1"/>
        <v>4</v>
      </c>
      <c r="E25" s="13">
        <f>DataCalc!L25</f>
        <v>0</v>
      </c>
      <c r="F25" s="9">
        <f>DataCalc!M25</f>
        <v>0</v>
      </c>
      <c r="G25" s="9" t="str">
        <f>DataCalc!O25</f>
        <v/>
      </c>
    </row>
    <row r="26" spans="1:7" customFormat="1" x14ac:dyDescent="0.25">
      <c r="A26" s="145">
        <f t="shared" si="0"/>
        <v>43125</v>
      </c>
      <c r="B26" s="146">
        <f>DataCalc!J26</f>
        <v>43125</v>
      </c>
      <c r="C26" s="143">
        <f>DataCalc!I26</f>
        <v>4</v>
      </c>
      <c r="D26" s="148">
        <f t="shared" si="1"/>
        <v>5</v>
      </c>
      <c r="E26" s="13">
        <f>DataCalc!L26</f>
        <v>0</v>
      </c>
      <c r="F26" s="9">
        <f>DataCalc!M26</f>
        <v>0</v>
      </c>
      <c r="G26" s="9" t="str">
        <f>DataCalc!O26</f>
        <v/>
      </c>
    </row>
    <row r="27" spans="1:7" customFormat="1" x14ac:dyDescent="0.25">
      <c r="A27" s="145">
        <f t="shared" si="0"/>
        <v>43126</v>
      </c>
      <c r="B27" s="146">
        <f>DataCalc!J27</f>
        <v>43126</v>
      </c>
      <c r="C27" s="143">
        <f>DataCalc!I27</f>
        <v>4</v>
      </c>
      <c r="D27" s="148">
        <f t="shared" si="1"/>
        <v>6</v>
      </c>
      <c r="E27" s="13">
        <f>DataCalc!L27</f>
        <v>0</v>
      </c>
      <c r="F27" s="9">
        <f>DataCalc!M27</f>
        <v>0</v>
      </c>
      <c r="G27" s="9" t="str">
        <f>DataCalc!O27</f>
        <v/>
      </c>
    </row>
    <row r="28" spans="1:7" customFormat="1" x14ac:dyDescent="0.25">
      <c r="A28" s="145">
        <f t="shared" si="0"/>
        <v>43127</v>
      </c>
      <c r="B28" s="146">
        <f>DataCalc!J28</f>
        <v>43127</v>
      </c>
      <c r="C28" s="143">
        <f>DataCalc!I28</f>
        <v>4</v>
      </c>
      <c r="D28" s="148">
        <f t="shared" si="1"/>
        <v>7</v>
      </c>
      <c r="E28" s="13">
        <f>DataCalc!L28</f>
        <v>1</v>
      </c>
      <c r="F28" s="9">
        <f>DataCalc!M28</f>
        <v>0</v>
      </c>
      <c r="G28" s="9" t="str">
        <f>DataCalc!O28</f>
        <v/>
      </c>
    </row>
    <row r="29" spans="1:7" customFormat="1" x14ac:dyDescent="0.25">
      <c r="A29" s="145">
        <f t="shared" si="0"/>
        <v>43128</v>
      </c>
      <c r="B29" s="146">
        <f>DataCalc!J29</f>
        <v>43128</v>
      </c>
      <c r="C29" s="143">
        <f>DataCalc!I29</f>
        <v>4</v>
      </c>
      <c r="D29" s="148">
        <f t="shared" si="1"/>
        <v>1</v>
      </c>
      <c r="E29" s="13">
        <f>DataCalc!L29</f>
        <v>1</v>
      </c>
      <c r="F29" s="9">
        <f>DataCalc!M29</f>
        <v>0</v>
      </c>
      <c r="G29" s="9" t="str">
        <f>DataCalc!O29</f>
        <v/>
      </c>
    </row>
    <row r="30" spans="1:7" customFormat="1" x14ac:dyDescent="0.25">
      <c r="A30" s="145">
        <f t="shared" si="0"/>
        <v>43129</v>
      </c>
      <c r="B30" s="146">
        <f>DataCalc!J30</f>
        <v>43129</v>
      </c>
      <c r="C30" s="143">
        <f>DataCalc!I30</f>
        <v>5</v>
      </c>
      <c r="D30" s="148">
        <f t="shared" si="1"/>
        <v>2</v>
      </c>
      <c r="E30" s="13">
        <f>DataCalc!L30</f>
        <v>0</v>
      </c>
      <c r="F30" s="9">
        <f>DataCalc!M30</f>
        <v>0</v>
      </c>
      <c r="G30" s="9" t="str">
        <f>DataCalc!O30</f>
        <v/>
      </c>
    </row>
    <row r="31" spans="1:7" customFormat="1" x14ac:dyDescent="0.25">
      <c r="A31" s="145">
        <f t="shared" si="0"/>
        <v>43130</v>
      </c>
      <c r="B31" s="146">
        <f>DataCalc!J31</f>
        <v>43130</v>
      </c>
      <c r="C31" s="143">
        <f>DataCalc!I31</f>
        <v>5</v>
      </c>
      <c r="D31" s="148">
        <f t="shared" si="1"/>
        <v>3</v>
      </c>
      <c r="E31" s="13">
        <f>DataCalc!L31</f>
        <v>0</v>
      </c>
      <c r="F31" s="9">
        <f>DataCalc!M31</f>
        <v>0</v>
      </c>
      <c r="G31" s="9" t="str">
        <f>DataCalc!O31</f>
        <v/>
      </c>
    </row>
    <row r="32" spans="1:7" customFormat="1" x14ac:dyDescent="0.25">
      <c r="A32" s="145">
        <f t="shared" si="0"/>
        <v>43131</v>
      </c>
      <c r="B32" s="146">
        <f>DataCalc!J32</f>
        <v>43131</v>
      </c>
      <c r="C32" s="143">
        <f>DataCalc!I32</f>
        <v>5</v>
      </c>
      <c r="D32" s="148">
        <f t="shared" si="1"/>
        <v>4</v>
      </c>
      <c r="E32" s="13">
        <f>DataCalc!L32</f>
        <v>0</v>
      </c>
      <c r="F32" s="9">
        <f>DataCalc!M32</f>
        <v>0</v>
      </c>
      <c r="G32" s="9" t="str">
        <f>DataCalc!O32</f>
        <v/>
      </c>
    </row>
    <row r="33" spans="1:7" customFormat="1" x14ac:dyDescent="0.25">
      <c r="A33" s="145">
        <f t="shared" si="0"/>
        <v>43132</v>
      </c>
      <c r="B33" s="146">
        <f>DataCalc!J33</f>
        <v>43132</v>
      </c>
      <c r="C33" s="143">
        <f>DataCalc!I33</f>
        <v>5</v>
      </c>
      <c r="D33" s="148">
        <f t="shared" si="1"/>
        <v>5</v>
      </c>
      <c r="E33" s="13">
        <f>DataCalc!L33</f>
        <v>0</v>
      </c>
      <c r="F33" s="9">
        <f>DataCalc!M33</f>
        <v>0</v>
      </c>
      <c r="G33" s="9" t="str">
        <f>DataCalc!O33</f>
        <v/>
      </c>
    </row>
    <row r="34" spans="1:7" customFormat="1" x14ac:dyDescent="0.25">
      <c r="A34" s="145">
        <f t="shared" si="0"/>
        <v>43133</v>
      </c>
      <c r="B34" s="146">
        <f>DataCalc!J34</f>
        <v>43133</v>
      </c>
      <c r="C34" s="143">
        <f>DataCalc!I34</f>
        <v>5</v>
      </c>
      <c r="D34" s="148">
        <f t="shared" si="1"/>
        <v>6</v>
      </c>
      <c r="E34" s="13">
        <f>DataCalc!L34</f>
        <v>0</v>
      </c>
      <c r="F34" s="9">
        <f>DataCalc!M34</f>
        <v>0</v>
      </c>
      <c r="G34" s="9" t="str">
        <f>DataCalc!O34</f>
        <v/>
      </c>
    </row>
    <row r="35" spans="1:7" customFormat="1" x14ac:dyDescent="0.25">
      <c r="A35" s="145">
        <f t="shared" si="0"/>
        <v>43134</v>
      </c>
      <c r="B35" s="146">
        <f>DataCalc!J35</f>
        <v>43134</v>
      </c>
      <c r="C35" s="143">
        <f>DataCalc!I35</f>
        <v>5</v>
      </c>
      <c r="D35" s="148">
        <f t="shared" si="1"/>
        <v>7</v>
      </c>
      <c r="E35" s="13">
        <f>DataCalc!L35</f>
        <v>1</v>
      </c>
      <c r="F35" s="9">
        <f>DataCalc!M35</f>
        <v>0</v>
      </c>
      <c r="G35" s="9" t="str">
        <f>DataCalc!O35</f>
        <v/>
      </c>
    </row>
    <row r="36" spans="1:7" customFormat="1" x14ac:dyDescent="0.25">
      <c r="A36" s="145">
        <f t="shared" si="0"/>
        <v>43135</v>
      </c>
      <c r="B36" s="146">
        <f>DataCalc!J36</f>
        <v>43135</v>
      </c>
      <c r="C36" s="143">
        <f>DataCalc!I36</f>
        <v>5</v>
      </c>
      <c r="D36" s="148">
        <f t="shared" si="1"/>
        <v>1</v>
      </c>
      <c r="E36" s="13">
        <f>DataCalc!L36</f>
        <v>1</v>
      </c>
      <c r="F36" s="9">
        <f>DataCalc!M36</f>
        <v>0</v>
      </c>
      <c r="G36" s="9" t="str">
        <f>DataCalc!O36</f>
        <v/>
      </c>
    </row>
    <row r="37" spans="1:7" customFormat="1" x14ac:dyDescent="0.25">
      <c r="A37" s="145">
        <f t="shared" si="0"/>
        <v>43136</v>
      </c>
      <c r="B37" s="146">
        <f>DataCalc!J37</f>
        <v>43136</v>
      </c>
      <c r="C37" s="143">
        <f>DataCalc!I37</f>
        <v>6</v>
      </c>
      <c r="D37" s="148">
        <f t="shared" si="1"/>
        <v>2</v>
      </c>
      <c r="E37" s="13">
        <f>DataCalc!L37</f>
        <v>0</v>
      </c>
      <c r="F37" s="9">
        <f>DataCalc!M37</f>
        <v>0</v>
      </c>
      <c r="G37" s="9" t="str">
        <f>DataCalc!O37</f>
        <v/>
      </c>
    </row>
    <row r="38" spans="1:7" customFormat="1" x14ac:dyDescent="0.25">
      <c r="A38" s="145">
        <f t="shared" si="0"/>
        <v>43137</v>
      </c>
      <c r="B38" s="146">
        <f>DataCalc!J38</f>
        <v>43137</v>
      </c>
      <c r="C38" s="143">
        <f>DataCalc!I38</f>
        <v>6</v>
      </c>
      <c r="D38" s="148">
        <f t="shared" si="1"/>
        <v>3</v>
      </c>
      <c r="E38" s="13">
        <f>DataCalc!L38</f>
        <v>0</v>
      </c>
      <c r="F38" s="9">
        <f>DataCalc!M38</f>
        <v>0</v>
      </c>
      <c r="G38" s="9" t="str">
        <f>DataCalc!O38</f>
        <v/>
      </c>
    </row>
    <row r="39" spans="1:7" customFormat="1" x14ac:dyDescent="0.25">
      <c r="A39" s="145">
        <f t="shared" si="0"/>
        <v>43138</v>
      </c>
      <c r="B39" s="146">
        <f>DataCalc!J39</f>
        <v>43138</v>
      </c>
      <c r="C39" s="143">
        <f>DataCalc!I39</f>
        <v>6</v>
      </c>
      <c r="D39" s="148">
        <f t="shared" si="1"/>
        <v>4</v>
      </c>
      <c r="E39" s="13">
        <f>DataCalc!L39</f>
        <v>0</v>
      </c>
      <c r="F39" s="9">
        <f>DataCalc!M39</f>
        <v>0</v>
      </c>
      <c r="G39" s="9" t="str">
        <f>DataCalc!O39</f>
        <v/>
      </c>
    </row>
    <row r="40" spans="1:7" customFormat="1" x14ac:dyDescent="0.25">
      <c r="A40" s="145">
        <f t="shared" si="0"/>
        <v>43139</v>
      </c>
      <c r="B40" s="146">
        <f>DataCalc!J40</f>
        <v>43139</v>
      </c>
      <c r="C40" s="143">
        <f>DataCalc!I40</f>
        <v>6</v>
      </c>
      <c r="D40" s="148">
        <f t="shared" si="1"/>
        <v>5</v>
      </c>
      <c r="E40" s="13">
        <f>DataCalc!L40</f>
        <v>0</v>
      </c>
      <c r="F40" s="9">
        <f>DataCalc!M40</f>
        <v>0</v>
      </c>
      <c r="G40" s="9" t="str">
        <f>DataCalc!O40</f>
        <v/>
      </c>
    </row>
    <row r="41" spans="1:7" customFormat="1" x14ac:dyDescent="0.25">
      <c r="A41" s="145">
        <f t="shared" si="0"/>
        <v>43140</v>
      </c>
      <c r="B41" s="146">
        <f>DataCalc!J41</f>
        <v>43140</v>
      </c>
      <c r="C41" s="143">
        <f>DataCalc!I41</f>
        <v>6</v>
      </c>
      <c r="D41" s="148">
        <f t="shared" si="1"/>
        <v>6</v>
      </c>
      <c r="E41" s="13">
        <f>DataCalc!L41</f>
        <v>0</v>
      </c>
      <c r="F41" s="9">
        <f>DataCalc!M41</f>
        <v>0</v>
      </c>
      <c r="G41" s="9" t="str">
        <f>DataCalc!O41</f>
        <v/>
      </c>
    </row>
    <row r="42" spans="1:7" customFormat="1" x14ac:dyDescent="0.25">
      <c r="A42" s="145">
        <f t="shared" si="0"/>
        <v>43141</v>
      </c>
      <c r="B42" s="146">
        <f>DataCalc!J42</f>
        <v>43141</v>
      </c>
      <c r="C42" s="143">
        <f>DataCalc!I42</f>
        <v>6</v>
      </c>
      <c r="D42" s="148">
        <f t="shared" si="1"/>
        <v>7</v>
      </c>
      <c r="E42" s="13">
        <f>DataCalc!L42</f>
        <v>1</v>
      </c>
      <c r="F42" s="9">
        <f>DataCalc!M42</f>
        <v>0</v>
      </c>
      <c r="G42" s="9" t="str">
        <f>DataCalc!O42</f>
        <v/>
      </c>
    </row>
    <row r="43" spans="1:7" customFormat="1" x14ac:dyDescent="0.25">
      <c r="A43" s="145">
        <f t="shared" si="0"/>
        <v>43142</v>
      </c>
      <c r="B43" s="146">
        <f>DataCalc!J43</f>
        <v>43142</v>
      </c>
      <c r="C43" s="143">
        <f>DataCalc!I43</f>
        <v>6</v>
      </c>
      <c r="D43" s="148">
        <f t="shared" si="1"/>
        <v>1</v>
      </c>
      <c r="E43" s="13">
        <f>DataCalc!L43</f>
        <v>1</v>
      </c>
      <c r="F43" s="9">
        <f>DataCalc!M43</f>
        <v>0</v>
      </c>
      <c r="G43" s="9" t="str">
        <f>DataCalc!O43</f>
        <v/>
      </c>
    </row>
    <row r="44" spans="1:7" customFormat="1" x14ac:dyDescent="0.25">
      <c r="A44" s="145">
        <f t="shared" si="0"/>
        <v>43143</v>
      </c>
      <c r="B44" s="146">
        <f>DataCalc!J44</f>
        <v>43143</v>
      </c>
      <c r="C44" s="143">
        <f>DataCalc!I44</f>
        <v>7</v>
      </c>
      <c r="D44" s="148">
        <f t="shared" si="1"/>
        <v>2</v>
      </c>
      <c r="E44" s="13">
        <f>DataCalc!L44</f>
        <v>0</v>
      </c>
      <c r="F44" s="9">
        <f>DataCalc!M44</f>
        <v>0</v>
      </c>
      <c r="G44" s="9" t="str">
        <f>DataCalc!O44</f>
        <v/>
      </c>
    </row>
    <row r="45" spans="1:7" customFormat="1" x14ac:dyDescent="0.25">
      <c r="A45" s="145">
        <f t="shared" si="0"/>
        <v>43144</v>
      </c>
      <c r="B45" s="146">
        <f>DataCalc!J45</f>
        <v>43144</v>
      </c>
      <c r="C45" s="143">
        <f>DataCalc!I45</f>
        <v>7</v>
      </c>
      <c r="D45" s="148">
        <f t="shared" si="1"/>
        <v>3</v>
      </c>
      <c r="E45" s="13">
        <f>DataCalc!L45</f>
        <v>0</v>
      </c>
      <c r="F45" s="9">
        <f>DataCalc!M45</f>
        <v>0</v>
      </c>
      <c r="G45" s="9" t="str">
        <f>DataCalc!O45</f>
        <v/>
      </c>
    </row>
    <row r="46" spans="1:7" customFormat="1" x14ac:dyDescent="0.25">
      <c r="A46" s="145">
        <f t="shared" si="0"/>
        <v>43145</v>
      </c>
      <c r="B46" s="146">
        <f>DataCalc!J46</f>
        <v>43145</v>
      </c>
      <c r="C46" s="143">
        <f>DataCalc!I46</f>
        <v>7</v>
      </c>
      <c r="D46" s="148">
        <f t="shared" si="1"/>
        <v>4</v>
      </c>
      <c r="E46" s="13">
        <f>DataCalc!L46</f>
        <v>0</v>
      </c>
      <c r="F46" s="9">
        <f>DataCalc!M46</f>
        <v>0</v>
      </c>
      <c r="G46" s="9" t="str">
        <f>DataCalc!O46</f>
        <v/>
      </c>
    </row>
    <row r="47" spans="1:7" customFormat="1" x14ac:dyDescent="0.25">
      <c r="A47" s="145">
        <f t="shared" si="0"/>
        <v>43146</v>
      </c>
      <c r="B47" s="146">
        <f>DataCalc!J47</f>
        <v>43146</v>
      </c>
      <c r="C47" s="143">
        <f>DataCalc!I47</f>
        <v>7</v>
      </c>
      <c r="D47" s="148">
        <f t="shared" si="1"/>
        <v>5</v>
      </c>
      <c r="E47" s="13">
        <f>DataCalc!L47</f>
        <v>0</v>
      </c>
      <c r="F47" s="9">
        <f>DataCalc!M47</f>
        <v>0</v>
      </c>
      <c r="G47" s="9" t="str">
        <f>DataCalc!O47</f>
        <v/>
      </c>
    </row>
    <row r="48" spans="1:7" customFormat="1" x14ac:dyDescent="0.25">
      <c r="A48" s="145">
        <f t="shared" si="0"/>
        <v>43147</v>
      </c>
      <c r="B48" s="146">
        <f>DataCalc!J48</f>
        <v>43147</v>
      </c>
      <c r="C48" s="143">
        <f>DataCalc!I48</f>
        <v>7</v>
      </c>
      <c r="D48" s="148">
        <f t="shared" si="1"/>
        <v>6</v>
      </c>
      <c r="E48" s="13">
        <f>DataCalc!L48</f>
        <v>0</v>
      </c>
      <c r="F48" s="9">
        <f>DataCalc!M48</f>
        <v>0</v>
      </c>
      <c r="G48" s="9" t="str">
        <f>DataCalc!O48</f>
        <v/>
      </c>
    </row>
    <row r="49" spans="1:7" customFormat="1" x14ac:dyDescent="0.25">
      <c r="A49" s="145">
        <f t="shared" si="0"/>
        <v>43148</v>
      </c>
      <c r="B49" s="146">
        <f>DataCalc!J49</f>
        <v>43148</v>
      </c>
      <c r="C49" s="143">
        <f>DataCalc!I49</f>
        <v>7</v>
      </c>
      <c r="D49" s="148">
        <f t="shared" si="1"/>
        <v>7</v>
      </c>
      <c r="E49" s="13">
        <f>DataCalc!L49</f>
        <v>1</v>
      </c>
      <c r="F49" s="9">
        <f>DataCalc!M49</f>
        <v>0</v>
      </c>
      <c r="G49" s="9" t="str">
        <f>DataCalc!O49</f>
        <v/>
      </c>
    </row>
    <row r="50" spans="1:7" customFormat="1" x14ac:dyDescent="0.25">
      <c r="A50" s="145">
        <f t="shared" si="0"/>
        <v>43149</v>
      </c>
      <c r="B50" s="146">
        <f>DataCalc!J50</f>
        <v>43149</v>
      </c>
      <c r="C50" s="143">
        <f>DataCalc!I50</f>
        <v>7</v>
      </c>
      <c r="D50" s="148">
        <f t="shared" si="1"/>
        <v>1</v>
      </c>
      <c r="E50" s="13">
        <f>DataCalc!L50</f>
        <v>1</v>
      </c>
      <c r="F50" s="9">
        <f>DataCalc!M50</f>
        <v>0</v>
      </c>
      <c r="G50" s="9" t="str">
        <f>DataCalc!O50</f>
        <v/>
      </c>
    </row>
    <row r="51" spans="1:7" customFormat="1" x14ac:dyDescent="0.25">
      <c r="A51" s="145">
        <f t="shared" si="0"/>
        <v>43150</v>
      </c>
      <c r="B51" s="146">
        <f>DataCalc!J51</f>
        <v>43150</v>
      </c>
      <c r="C51" s="143">
        <f>DataCalc!I51</f>
        <v>8</v>
      </c>
      <c r="D51" s="148">
        <f t="shared" si="1"/>
        <v>2</v>
      </c>
      <c r="E51" s="13">
        <f>DataCalc!L51</f>
        <v>0</v>
      </c>
      <c r="F51" s="9">
        <f>DataCalc!M51</f>
        <v>0</v>
      </c>
      <c r="G51" s="9" t="str">
        <f>DataCalc!O51</f>
        <v/>
      </c>
    </row>
    <row r="52" spans="1:7" customFormat="1" x14ac:dyDescent="0.25">
      <c r="A52" s="145">
        <f t="shared" si="0"/>
        <v>43151</v>
      </c>
      <c r="B52" s="146">
        <f>DataCalc!J52</f>
        <v>43151</v>
      </c>
      <c r="C52" s="143">
        <f>DataCalc!I52</f>
        <v>8</v>
      </c>
      <c r="D52" s="148">
        <f t="shared" si="1"/>
        <v>3</v>
      </c>
      <c r="E52" s="13">
        <f>DataCalc!L52</f>
        <v>0</v>
      </c>
      <c r="F52" s="9">
        <f>DataCalc!M52</f>
        <v>0</v>
      </c>
      <c r="G52" s="9" t="str">
        <f>DataCalc!O52</f>
        <v/>
      </c>
    </row>
    <row r="53" spans="1:7" customFormat="1" x14ac:dyDescent="0.25">
      <c r="A53" s="145">
        <f t="shared" si="0"/>
        <v>43152</v>
      </c>
      <c r="B53" s="146">
        <f>DataCalc!J53</f>
        <v>43152</v>
      </c>
      <c r="C53" s="143">
        <f>DataCalc!I53</f>
        <v>8</v>
      </c>
      <c r="D53" s="148">
        <f t="shared" si="1"/>
        <v>4</v>
      </c>
      <c r="E53" s="13">
        <f>DataCalc!L53</f>
        <v>0</v>
      </c>
      <c r="F53" s="9">
        <f>DataCalc!M53</f>
        <v>0</v>
      </c>
      <c r="G53" s="9" t="str">
        <f>DataCalc!O53</f>
        <v/>
      </c>
    </row>
    <row r="54" spans="1:7" customFormat="1" x14ac:dyDescent="0.25">
      <c r="A54" s="145">
        <f t="shared" si="0"/>
        <v>43153</v>
      </c>
      <c r="B54" s="146">
        <f>DataCalc!J54</f>
        <v>43153</v>
      </c>
      <c r="C54" s="143">
        <f>DataCalc!I54</f>
        <v>8</v>
      </c>
      <c r="D54" s="148">
        <f t="shared" si="1"/>
        <v>5</v>
      </c>
      <c r="E54" s="13">
        <f>DataCalc!L54</f>
        <v>0</v>
      </c>
      <c r="F54" s="9">
        <f>DataCalc!M54</f>
        <v>0</v>
      </c>
      <c r="G54" s="9" t="str">
        <f>DataCalc!O54</f>
        <v/>
      </c>
    </row>
    <row r="55" spans="1:7" customFormat="1" x14ac:dyDescent="0.25">
      <c r="A55" s="145">
        <f t="shared" si="0"/>
        <v>43154</v>
      </c>
      <c r="B55" s="146">
        <f>DataCalc!J55</f>
        <v>43154</v>
      </c>
      <c r="C55" s="143">
        <f>DataCalc!I55</f>
        <v>8</v>
      </c>
      <c r="D55" s="148">
        <f t="shared" si="1"/>
        <v>6</v>
      </c>
      <c r="E55" s="13">
        <f>DataCalc!L55</f>
        <v>0</v>
      </c>
      <c r="F55" s="9">
        <f>DataCalc!M55</f>
        <v>0</v>
      </c>
      <c r="G55" s="9" t="str">
        <f>DataCalc!O55</f>
        <v/>
      </c>
    </row>
    <row r="56" spans="1:7" customFormat="1" x14ac:dyDescent="0.25">
      <c r="A56" s="145">
        <f t="shared" si="0"/>
        <v>43155</v>
      </c>
      <c r="B56" s="146">
        <f>DataCalc!J56</f>
        <v>43155</v>
      </c>
      <c r="C56" s="143">
        <f>DataCalc!I56</f>
        <v>8</v>
      </c>
      <c r="D56" s="148">
        <f t="shared" si="1"/>
        <v>7</v>
      </c>
      <c r="E56" s="13">
        <f>DataCalc!L56</f>
        <v>1</v>
      </c>
      <c r="F56" s="9">
        <f>DataCalc!M56</f>
        <v>0</v>
      </c>
      <c r="G56" s="9" t="str">
        <f>DataCalc!O56</f>
        <v/>
      </c>
    </row>
    <row r="57" spans="1:7" customFormat="1" x14ac:dyDescent="0.25">
      <c r="A57" s="145">
        <f t="shared" si="0"/>
        <v>43156</v>
      </c>
      <c r="B57" s="146">
        <f>DataCalc!J57</f>
        <v>43156</v>
      </c>
      <c r="C57" s="143">
        <f>DataCalc!I57</f>
        <v>8</v>
      </c>
      <c r="D57" s="148">
        <f t="shared" si="1"/>
        <v>1</v>
      </c>
      <c r="E57" s="13">
        <f>DataCalc!L57</f>
        <v>1</v>
      </c>
      <c r="F57" s="9">
        <f>DataCalc!M57</f>
        <v>0</v>
      </c>
      <c r="G57" s="9" t="str">
        <f>DataCalc!O57</f>
        <v/>
      </c>
    </row>
    <row r="58" spans="1:7" customFormat="1" x14ac:dyDescent="0.25">
      <c r="A58" s="145">
        <f t="shared" si="0"/>
        <v>43157</v>
      </c>
      <c r="B58" s="146">
        <f>DataCalc!J58</f>
        <v>43157</v>
      </c>
      <c r="C58" s="143">
        <f>DataCalc!I58</f>
        <v>9</v>
      </c>
      <c r="D58" s="148">
        <f t="shared" si="1"/>
        <v>2</v>
      </c>
      <c r="E58" s="13">
        <f>DataCalc!L58</f>
        <v>0</v>
      </c>
      <c r="F58" s="9">
        <f>DataCalc!M58</f>
        <v>0</v>
      </c>
      <c r="G58" s="9" t="str">
        <f>DataCalc!O58</f>
        <v/>
      </c>
    </row>
    <row r="59" spans="1:7" customFormat="1" x14ac:dyDescent="0.25">
      <c r="A59" s="145">
        <f t="shared" si="0"/>
        <v>43158</v>
      </c>
      <c r="B59" s="146">
        <f>DataCalc!J59</f>
        <v>43158</v>
      </c>
      <c r="C59" s="143">
        <f>DataCalc!I59</f>
        <v>9</v>
      </c>
      <c r="D59" s="148">
        <f t="shared" si="1"/>
        <v>3</v>
      </c>
      <c r="E59" s="13">
        <f>DataCalc!L59</f>
        <v>0</v>
      </c>
      <c r="F59" s="9">
        <f>DataCalc!M59</f>
        <v>0</v>
      </c>
      <c r="G59" s="9" t="str">
        <f>DataCalc!O59</f>
        <v/>
      </c>
    </row>
    <row r="60" spans="1:7" customFormat="1" x14ac:dyDescent="0.25">
      <c r="A60" s="145">
        <f t="shared" si="0"/>
        <v>43159</v>
      </c>
      <c r="B60" s="146">
        <f>DataCalc!J60</f>
        <v>43159</v>
      </c>
      <c r="C60" s="143">
        <f>DataCalc!I60</f>
        <v>9</v>
      </c>
      <c r="D60" s="148">
        <f t="shared" si="1"/>
        <v>4</v>
      </c>
      <c r="E60" s="13">
        <f>DataCalc!L60</f>
        <v>0</v>
      </c>
      <c r="F60" s="9">
        <f>DataCalc!M60</f>
        <v>0</v>
      </c>
      <c r="G60" s="9" t="str">
        <f>DataCalc!O60</f>
        <v/>
      </c>
    </row>
    <row r="61" spans="1:7" customFormat="1" x14ac:dyDescent="0.25">
      <c r="A61" s="145">
        <f t="shared" si="0"/>
        <v>43160</v>
      </c>
      <c r="B61" s="146">
        <f>DataCalc!J61</f>
        <v>43160</v>
      </c>
      <c r="C61" s="143">
        <f>DataCalc!I61</f>
        <v>9</v>
      </c>
      <c r="D61" s="148">
        <f t="shared" si="1"/>
        <v>5</v>
      </c>
      <c r="E61" s="13">
        <f>DataCalc!L61</f>
        <v>0</v>
      </c>
      <c r="F61" s="9">
        <f>DataCalc!M61</f>
        <v>0</v>
      </c>
      <c r="G61" s="9" t="str">
        <f>DataCalc!O61</f>
        <v/>
      </c>
    </row>
    <row r="62" spans="1:7" customFormat="1" x14ac:dyDescent="0.25">
      <c r="A62" s="145">
        <f t="shared" si="0"/>
        <v>43161</v>
      </c>
      <c r="B62" s="146">
        <f>DataCalc!J62</f>
        <v>43161</v>
      </c>
      <c r="C62" s="143">
        <f>DataCalc!I62</f>
        <v>9</v>
      </c>
      <c r="D62" s="148">
        <f t="shared" si="1"/>
        <v>6</v>
      </c>
      <c r="E62" s="13">
        <f>DataCalc!L62</f>
        <v>0</v>
      </c>
      <c r="F62" s="9">
        <f>DataCalc!M62</f>
        <v>0</v>
      </c>
      <c r="G62" s="9" t="str">
        <f>DataCalc!O62</f>
        <v/>
      </c>
    </row>
    <row r="63" spans="1:7" customFormat="1" x14ac:dyDescent="0.25">
      <c r="A63" s="145">
        <f t="shared" si="0"/>
        <v>43162</v>
      </c>
      <c r="B63" s="146">
        <f>DataCalc!J63</f>
        <v>43162</v>
      </c>
      <c r="C63" s="143">
        <f>DataCalc!I63</f>
        <v>9</v>
      </c>
      <c r="D63" s="148">
        <f t="shared" si="1"/>
        <v>7</v>
      </c>
      <c r="E63" s="13">
        <f>DataCalc!L63</f>
        <v>1</v>
      </c>
      <c r="F63" s="9">
        <f>DataCalc!M63</f>
        <v>0</v>
      </c>
      <c r="G63" s="9" t="str">
        <f>DataCalc!O63</f>
        <v/>
      </c>
    </row>
    <row r="64" spans="1:7" customFormat="1" x14ac:dyDescent="0.25">
      <c r="A64" s="145">
        <f t="shared" si="0"/>
        <v>43163</v>
      </c>
      <c r="B64" s="146">
        <f>DataCalc!J64</f>
        <v>43163</v>
      </c>
      <c r="C64" s="143">
        <f>DataCalc!I64</f>
        <v>9</v>
      </c>
      <c r="D64" s="148">
        <f t="shared" si="1"/>
        <v>1</v>
      </c>
      <c r="E64" s="13">
        <f>DataCalc!L64</f>
        <v>1</v>
      </c>
      <c r="F64" s="9">
        <f>DataCalc!M64</f>
        <v>0</v>
      </c>
      <c r="G64" s="9" t="str">
        <f>DataCalc!O64</f>
        <v/>
      </c>
    </row>
    <row r="65" spans="1:7" customFormat="1" x14ac:dyDescent="0.25">
      <c r="A65" s="145">
        <f t="shared" si="0"/>
        <v>43164</v>
      </c>
      <c r="B65" s="146">
        <f>DataCalc!J65</f>
        <v>43164</v>
      </c>
      <c r="C65" s="143">
        <f>DataCalc!I65</f>
        <v>10</v>
      </c>
      <c r="D65" s="148">
        <f t="shared" si="1"/>
        <v>2</v>
      </c>
      <c r="E65" s="13">
        <f>DataCalc!L65</f>
        <v>0</v>
      </c>
      <c r="F65" s="9">
        <f>DataCalc!M65</f>
        <v>0</v>
      </c>
      <c r="G65" s="9" t="str">
        <f>DataCalc!O65</f>
        <v/>
      </c>
    </row>
    <row r="66" spans="1:7" customFormat="1" x14ac:dyDescent="0.25">
      <c r="A66" s="145">
        <f t="shared" si="0"/>
        <v>43165</v>
      </c>
      <c r="B66" s="146">
        <f>DataCalc!J66</f>
        <v>43165</v>
      </c>
      <c r="C66" s="143">
        <f>DataCalc!I66</f>
        <v>10</v>
      </c>
      <c r="D66" s="148">
        <f t="shared" si="1"/>
        <v>3</v>
      </c>
      <c r="E66" s="13">
        <f>DataCalc!L66</f>
        <v>0</v>
      </c>
      <c r="F66" s="9">
        <f>DataCalc!M66</f>
        <v>0</v>
      </c>
      <c r="G66" s="9" t="str">
        <f>DataCalc!O66</f>
        <v/>
      </c>
    </row>
    <row r="67" spans="1:7" customFormat="1" x14ac:dyDescent="0.25">
      <c r="A67" s="145">
        <f t="shared" ref="A67:A130" si="2">B67</f>
        <v>43166</v>
      </c>
      <c r="B67" s="146">
        <f>DataCalc!J67</f>
        <v>43166</v>
      </c>
      <c r="C67" s="143">
        <f>DataCalc!I67</f>
        <v>10</v>
      </c>
      <c r="D67" s="148">
        <f t="shared" ref="D67:D130" si="3">WEEKDAY(B67,1)</f>
        <v>4</v>
      </c>
      <c r="E67" s="13">
        <f>DataCalc!L67</f>
        <v>0</v>
      </c>
      <c r="F67" s="9">
        <f>DataCalc!M67</f>
        <v>0</v>
      </c>
      <c r="G67" s="9" t="str">
        <f>DataCalc!O67</f>
        <v/>
      </c>
    </row>
    <row r="68" spans="1:7" customFormat="1" x14ac:dyDescent="0.25">
      <c r="A68" s="145">
        <f t="shared" si="2"/>
        <v>43167</v>
      </c>
      <c r="B68" s="146">
        <f>DataCalc!J68</f>
        <v>43167</v>
      </c>
      <c r="C68" s="143">
        <f>DataCalc!I68</f>
        <v>10</v>
      </c>
      <c r="D68" s="148">
        <f t="shared" si="3"/>
        <v>5</v>
      </c>
      <c r="E68" s="13">
        <f>DataCalc!L68</f>
        <v>0</v>
      </c>
      <c r="F68" s="9">
        <f>DataCalc!M68</f>
        <v>0</v>
      </c>
      <c r="G68" s="9" t="str">
        <f>DataCalc!O68</f>
        <v/>
      </c>
    </row>
    <row r="69" spans="1:7" customFormat="1" x14ac:dyDescent="0.25">
      <c r="A69" s="145">
        <f t="shared" si="2"/>
        <v>43168</v>
      </c>
      <c r="B69" s="146">
        <f>DataCalc!J69</f>
        <v>43168</v>
      </c>
      <c r="C69" s="143">
        <f>DataCalc!I69</f>
        <v>10</v>
      </c>
      <c r="D69" s="148">
        <f t="shared" si="3"/>
        <v>6</v>
      </c>
      <c r="E69" s="13">
        <f>DataCalc!L69</f>
        <v>0</v>
      </c>
      <c r="F69" s="9">
        <f>DataCalc!M69</f>
        <v>0</v>
      </c>
      <c r="G69" s="9" t="str">
        <f>DataCalc!O69</f>
        <v/>
      </c>
    </row>
    <row r="70" spans="1:7" customFormat="1" x14ac:dyDescent="0.25">
      <c r="A70" s="145">
        <f t="shared" si="2"/>
        <v>43169</v>
      </c>
      <c r="B70" s="146">
        <f>DataCalc!J70</f>
        <v>43169</v>
      </c>
      <c r="C70" s="143">
        <f>DataCalc!I70</f>
        <v>10</v>
      </c>
      <c r="D70" s="148">
        <f t="shared" si="3"/>
        <v>7</v>
      </c>
      <c r="E70" s="13">
        <f>DataCalc!L70</f>
        <v>1</v>
      </c>
      <c r="F70" s="9">
        <f>DataCalc!M70</f>
        <v>0</v>
      </c>
      <c r="G70" s="9" t="str">
        <f>DataCalc!O70</f>
        <v/>
      </c>
    </row>
    <row r="71" spans="1:7" customFormat="1" x14ac:dyDescent="0.25">
      <c r="A71" s="145">
        <f t="shared" si="2"/>
        <v>43170</v>
      </c>
      <c r="B71" s="146">
        <f>DataCalc!J71</f>
        <v>43170</v>
      </c>
      <c r="C71" s="143">
        <f>DataCalc!I71</f>
        <v>10</v>
      </c>
      <c r="D71" s="148">
        <f t="shared" si="3"/>
        <v>1</v>
      </c>
      <c r="E71" s="13">
        <f>DataCalc!L71</f>
        <v>1</v>
      </c>
      <c r="F71" s="9">
        <f>DataCalc!M71</f>
        <v>0</v>
      </c>
      <c r="G71" s="9" t="str">
        <f>DataCalc!O71</f>
        <v/>
      </c>
    </row>
    <row r="72" spans="1:7" customFormat="1" x14ac:dyDescent="0.25">
      <c r="A72" s="145">
        <f t="shared" si="2"/>
        <v>43171</v>
      </c>
      <c r="B72" s="146">
        <f>DataCalc!J72</f>
        <v>43171</v>
      </c>
      <c r="C72" s="143">
        <f>DataCalc!I72</f>
        <v>11</v>
      </c>
      <c r="D72" s="148">
        <f t="shared" si="3"/>
        <v>2</v>
      </c>
      <c r="E72" s="13">
        <f>DataCalc!L72</f>
        <v>0</v>
      </c>
      <c r="F72" s="9">
        <f>DataCalc!M72</f>
        <v>0</v>
      </c>
      <c r="G72" s="9" t="str">
        <f>DataCalc!O72</f>
        <v/>
      </c>
    </row>
    <row r="73" spans="1:7" customFormat="1" x14ac:dyDescent="0.25">
      <c r="A73" s="145">
        <f t="shared" si="2"/>
        <v>43172</v>
      </c>
      <c r="B73" s="146">
        <f>DataCalc!J73</f>
        <v>43172</v>
      </c>
      <c r="C73" s="143">
        <f>DataCalc!I73</f>
        <v>11</v>
      </c>
      <c r="D73" s="148">
        <f t="shared" si="3"/>
        <v>3</v>
      </c>
      <c r="E73" s="13">
        <f>DataCalc!L73</f>
        <v>0</v>
      </c>
      <c r="F73" s="9">
        <f>DataCalc!M73</f>
        <v>0</v>
      </c>
      <c r="G73" s="9" t="str">
        <f>DataCalc!O73</f>
        <v/>
      </c>
    </row>
    <row r="74" spans="1:7" customFormat="1" x14ac:dyDescent="0.25">
      <c r="A74" s="145">
        <f t="shared" si="2"/>
        <v>43173</v>
      </c>
      <c r="B74" s="146">
        <f>DataCalc!J74</f>
        <v>43173</v>
      </c>
      <c r="C74" s="143">
        <f>DataCalc!I74</f>
        <v>11</v>
      </c>
      <c r="D74" s="148">
        <f t="shared" si="3"/>
        <v>4</v>
      </c>
      <c r="E74" s="13">
        <f>DataCalc!L74</f>
        <v>0</v>
      </c>
      <c r="F74" s="9">
        <f>DataCalc!M74</f>
        <v>0</v>
      </c>
      <c r="G74" s="9" t="str">
        <f>DataCalc!O74</f>
        <v/>
      </c>
    </row>
    <row r="75" spans="1:7" customFormat="1" x14ac:dyDescent="0.25">
      <c r="A75" s="145">
        <f t="shared" si="2"/>
        <v>43174</v>
      </c>
      <c r="B75" s="146">
        <f>DataCalc!J75</f>
        <v>43174</v>
      </c>
      <c r="C75" s="143">
        <f>DataCalc!I75</f>
        <v>11</v>
      </c>
      <c r="D75" s="148">
        <f t="shared" si="3"/>
        <v>5</v>
      </c>
      <c r="E75" s="13">
        <f>DataCalc!L75</f>
        <v>0</v>
      </c>
      <c r="F75" s="9">
        <f>DataCalc!M75</f>
        <v>0</v>
      </c>
      <c r="G75" s="9" t="str">
        <f>DataCalc!O75</f>
        <v/>
      </c>
    </row>
    <row r="76" spans="1:7" customFormat="1" x14ac:dyDescent="0.25">
      <c r="A76" s="145">
        <f t="shared" si="2"/>
        <v>43175</v>
      </c>
      <c r="B76" s="146">
        <f>DataCalc!J76</f>
        <v>43175</v>
      </c>
      <c r="C76" s="143">
        <f>DataCalc!I76</f>
        <v>11</v>
      </c>
      <c r="D76" s="148">
        <f t="shared" si="3"/>
        <v>6</v>
      </c>
      <c r="E76" s="13">
        <f>DataCalc!L76</f>
        <v>0</v>
      </c>
      <c r="F76" s="9">
        <f>DataCalc!M76</f>
        <v>0</v>
      </c>
      <c r="G76" s="9" t="str">
        <f>DataCalc!O76</f>
        <v/>
      </c>
    </row>
    <row r="77" spans="1:7" customFormat="1" x14ac:dyDescent="0.25">
      <c r="A77" s="145">
        <f t="shared" si="2"/>
        <v>43176</v>
      </c>
      <c r="B77" s="146">
        <f>DataCalc!J77</f>
        <v>43176</v>
      </c>
      <c r="C77" s="143">
        <f>DataCalc!I77</f>
        <v>11</v>
      </c>
      <c r="D77" s="148">
        <f t="shared" si="3"/>
        <v>7</v>
      </c>
      <c r="E77" s="13">
        <f>DataCalc!L77</f>
        <v>1</v>
      </c>
      <c r="F77" s="9">
        <f>DataCalc!M77</f>
        <v>0</v>
      </c>
      <c r="G77" s="9" t="str">
        <f>DataCalc!O77</f>
        <v/>
      </c>
    </row>
    <row r="78" spans="1:7" customFormat="1" x14ac:dyDescent="0.25">
      <c r="A78" s="145">
        <f t="shared" si="2"/>
        <v>43177</v>
      </c>
      <c r="B78" s="146">
        <f>DataCalc!J78</f>
        <v>43177</v>
      </c>
      <c r="C78" s="143">
        <f>DataCalc!I78</f>
        <v>11</v>
      </c>
      <c r="D78" s="148">
        <f t="shared" si="3"/>
        <v>1</v>
      </c>
      <c r="E78" s="13">
        <f>DataCalc!L78</f>
        <v>1</v>
      </c>
      <c r="F78" s="9">
        <f>DataCalc!M78</f>
        <v>0</v>
      </c>
      <c r="G78" s="9" t="str">
        <f>DataCalc!O78</f>
        <v/>
      </c>
    </row>
    <row r="79" spans="1:7" customFormat="1" x14ac:dyDescent="0.25">
      <c r="A79" s="145">
        <f t="shared" si="2"/>
        <v>43178</v>
      </c>
      <c r="B79" s="146">
        <f>DataCalc!J79</f>
        <v>43178</v>
      </c>
      <c r="C79" s="143">
        <f>DataCalc!I79</f>
        <v>12</v>
      </c>
      <c r="D79" s="148">
        <f t="shared" si="3"/>
        <v>2</v>
      </c>
      <c r="E79" s="13">
        <f>DataCalc!L79</f>
        <v>0</v>
      </c>
      <c r="F79" s="9">
        <f>DataCalc!M79</f>
        <v>0</v>
      </c>
      <c r="G79" s="9" t="str">
        <f>DataCalc!O79</f>
        <v/>
      </c>
    </row>
    <row r="80" spans="1:7" customFormat="1" x14ac:dyDescent="0.25">
      <c r="A80" s="145">
        <f t="shared" si="2"/>
        <v>43179</v>
      </c>
      <c r="B80" s="146">
        <f>DataCalc!J80</f>
        <v>43179</v>
      </c>
      <c r="C80" s="143">
        <f>DataCalc!I80</f>
        <v>12</v>
      </c>
      <c r="D80" s="148">
        <f t="shared" si="3"/>
        <v>3</v>
      </c>
      <c r="E80" s="13">
        <f>DataCalc!L80</f>
        <v>0</v>
      </c>
      <c r="F80" s="9">
        <f>DataCalc!M80</f>
        <v>0</v>
      </c>
      <c r="G80" s="9" t="str">
        <f>DataCalc!O80</f>
        <v/>
      </c>
    </row>
    <row r="81" spans="1:7" customFormat="1" x14ac:dyDescent="0.25">
      <c r="A81" s="145">
        <f t="shared" si="2"/>
        <v>43180</v>
      </c>
      <c r="B81" s="146">
        <f>DataCalc!J81</f>
        <v>43180</v>
      </c>
      <c r="C81" s="143">
        <f>DataCalc!I81</f>
        <v>12</v>
      </c>
      <c r="D81" s="148">
        <f t="shared" si="3"/>
        <v>4</v>
      </c>
      <c r="E81" s="13">
        <f>DataCalc!L81</f>
        <v>0</v>
      </c>
      <c r="F81" s="9">
        <f>DataCalc!M81</f>
        <v>0</v>
      </c>
      <c r="G81" s="9" t="str">
        <f>DataCalc!O81</f>
        <v/>
      </c>
    </row>
    <row r="82" spans="1:7" customFormat="1" x14ac:dyDescent="0.25">
      <c r="A82" s="145">
        <f t="shared" si="2"/>
        <v>43181</v>
      </c>
      <c r="B82" s="146">
        <f>DataCalc!J82</f>
        <v>43181</v>
      </c>
      <c r="C82" s="143">
        <f>DataCalc!I82</f>
        <v>12</v>
      </c>
      <c r="D82" s="148">
        <f t="shared" si="3"/>
        <v>5</v>
      </c>
      <c r="E82" s="13">
        <f>DataCalc!L82</f>
        <v>0</v>
      </c>
      <c r="F82" s="9">
        <f>DataCalc!M82</f>
        <v>0</v>
      </c>
      <c r="G82" s="9" t="str">
        <f>DataCalc!O82</f>
        <v/>
      </c>
    </row>
    <row r="83" spans="1:7" customFormat="1" x14ac:dyDescent="0.25">
      <c r="A83" s="145">
        <f t="shared" si="2"/>
        <v>43182</v>
      </c>
      <c r="B83" s="146">
        <f>DataCalc!J83</f>
        <v>43182</v>
      </c>
      <c r="C83" s="143">
        <f>DataCalc!I83</f>
        <v>12</v>
      </c>
      <c r="D83" s="148">
        <f t="shared" si="3"/>
        <v>6</v>
      </c>
      <c r="E83" s="13">
        <f>DataCalc!L83</f>
        <v>0</v>
      </c>
      <c r="F83" s="9">
        <f>DataCalc!M83</f>
        <v>0</v>
      </c>
      <c r="G83" s="9" t="str">
        <f>DataCalc!O83</f>
        <v/>
      </c>
    </row>
    <row r="84" spans="1:7" customFormat="1" x14ac:dyDescent="0.25">
      <c r="A84" s="145">
        <f t="shared" si="2"/>
        <v>43183</v>
      </c>
      <c r="B84" s="146">
        <f>DataCalc!J84</f>
        <v>43183</v>
      </c>
      <c r="C84" s="143">
        <f>DataCalc!I84</f>
        <v>12</v>
      </c>
      <c r="D84" s="148">
        <f t="shared" si="3"/>
        <v>7</v>
      </c>
      <c r="E84" s="13">
        <f>DataCalc!L84</f>
        <v>1</v>
      </c>
      <c r="F84" s="9">
        <f>DataCalc!M84</f>
        <v>0</v>
      </c>
      <c r="G84" s="9" t="str">
        <f>DataCalc!O84</f>
        <v/>
      </c>
    </row>
    <row r="85" spans="1:7" customFormat="1" x14ac:dyDescent="0.25">
      <c r="A85" s="145">
        <f t="shared" si="2"/>
        <v>43184</v>
      </c>
      <c r="B85" s="146">
        <f>DataCalc!J85</f>
        <v>43184</v>
      </c>
      <c r="C85" s="143">
        <f>DataCalc!I85</f>
        <v>12</v>
      </c>
      <c r="D85" s="148">
        <f t="shared" si="3"/>
        <v>1</v>
      </c>
      <c r="E85" s="13">
        <f>DataCalc!L85</f>
        <v>1</v>
      </c>
      <c r="F85" s="9">
        <f>DataCalc!M85</f>
        <v>0</v>
      </c>
      <c r="G85" s="9" t="str">
        <f>DataCalc!O85</f>
        <v/>
      </c>
    </row>
    <row r="86" spans="1:7" customFormat="1" x14ac:dyDescent="0.25">
      <c r="A86" s="145">
        <f t="shared" si="2"/>
        <v>43185</v>
      </c>
      <c r="B86" s="146">
        <f>DataCalc!J86</f>
        <v>43185</v>
      </c>
      <c r="C86" s="143">
        <f>DataCalc!I86</f>
        <v>13</v>
      </c>
      <c r="D86" s="148">
        <f t="shared" si="3"/>
        <v>2</v>
      </c>
      <c r="E86" s="13">
        <f>DataCalc!L86</f>
        <v>0</v>
      </c>
      <c r="F86" s="9">
        <f>DataCalc!M86</f>
        <v>0</v>
      </c>
      <c r="G86" s="9" t="str">
        <f>DataCalc!O86</f>
        <v/>
      </c>
    </row>
    <row r="87" spans="1:7" customFormat="1" x14ac:dyDescent="0.25">
      <c r="A87" s="145">
        <f t="shared" si="2"/>
        <v>43186</v>
      </c>
      <c r="B87" s="146">
        <f>DataCalc!J87</f>
        <v>43186</v>
      </c>
      <c r="C87" s="143">
        <f>DataCalc!I87</f>
        <v>13</v>
      </c>
      <c r="D87" s="148">
        <f t="shared" si="3"/>
        <v>3</v>
      </c>
      <c r="E87" s="13">
        <f>DataCalc!L87</f>
        <v>0</v>
      </c>
      <c r="F87" s="9">
        <f>DataCalc!M87</f>
        <v>0</v>
      </c>
      <c r="G87" s="9" t="str">
        <f>DataCalc!O87</f>
        <v/>
      </c>
    </row>
    <row r="88" spans="1:7" customFormat="1" x14ac:dyDescent="0.25">
      <c r="A88" s="145">
        <f t="shared" si="2"/>
        <v>43187</v>
      </c>
      <c r="B88" s="146">
        <f>DataCalc!J88</f>
        <v>43187</v>
      </c>
      <c r="C88" s="143">
        <f>DataCalc!I88</f>
        <v>13</v>
      </c>
      <c r="D88" s="148">
        <f t="shared" si="3"/>
        <v>4</v>
      </c>
      <c r="E88" s="13">
        <f>DataCalc!L88</f>
        <v>0</v>
      </c>
      <c r="F88" s="9">
        <f>DataCalc!M88</f>
        <v>0</v>
      </c>
      <c r="G88" s="9" t="str">
        <f>DataCalc!O88</f>
        <v/>
      </c>
    </row>
    <row r="89" spans="1:7" customFormat="1" x14ac:dyDescent="0.25">
      <c r="A89" s="145">
        <f t="shared" si="2"/>
        <v>43188</v>
      </c>
      <c r="B89" s="146">
        <f>DataCalc!J89</f>
        <v>43188</v>
      </c>
      <c r="C89" s="143">
        <f>DataCalc!I89</f>
        <v>13</v>
      </c>
      <c r="D89" s="148">
        <f t="shared" si="3"/>
        <v>5</v>
      </c>
      <c r="E89" s="13">
        <f>DataCalc!L89</f>
        <v>0</v>
      </c>
      <c r="F89" s="9">
        <f>DataCalc!M89</f>
        <v>0</v>
      </c>
      <c r="G89" s="9" t="str">
        <f>DataCalc!O89</f>
        <v/>
      </c>
    </row>
    <row r="90" spans="1:7" customFormat="1" x14ac:dyDescent="0.25">
      <c r="A90" s="145">
        <f t="shared" si="2"/>
        <v>43189</v>
      </c>
      <c r="B90" s="146">
        <f>DataCalc!J90</f>
        <v>43189</v>
      </c>
      <c r="C90" s="143">
        <f>DataCalc!I90</f>
        <v>13</v>
      </c>
      <c r="D90" s="148">
        <f t="shared" si="3"/>
        <v>6</v>
      </c>
      <c r="E90" s="13">
        <f>DataCalc!L90</f>
        <v>0</v>
      </c>
      <c r="F90" s="9">
        <f>DataCalc!M90</f>
        <v>0</v>
      </c>
      <c r="G90" s="9" t="str">
        <f>DataCalc!O90</f>
        <v/>
      </c>
    </row>
    <row r="91" spans="1:7" customFormat="1" x14ac:dyDescent="0.25">
      <c r="A91" s="145">
        <f t="shared" si="2"/>
        <v>43190</v>
      </c>
      <c r="B91" s="146">
        <f>DataCalc!J91</f>
        <v>43190</v>
      </c>
      <c r="C91" s="143">
        <f>DataCalc!I91</f>
        <v>13</v>
      </c>
      <c r="D91" s="148">
        <f t="shared" si="3"/>
        <v>7</v>
      </c>
      <c r="E91" s="13">
        <f>DataCalc!L91</f>
        <v>1</v>
      </c>
      <c r="F91" s="9">
        <f>DataCalc!M91</f>
        <v>0</v>
      </c>
      <c r="G91" s="9" t="str">
        <f>DataCalc!O91</f>
        <v/>
      </c>
    </row>
    <row r="92" spans="1:7" customFormat="1" x14ac:dyDescent="0.25">
      <c r="A92" s="145">
        <f t="shared" si="2"/>
        <v>43191</v>
      </c>
      <c r="B92" s="146">
        <f>DataCalc!J92</f>
        <v>43191</v>
      </c>
      <c r="C92" s="143">
        <f>DataCalc!I92</f>
        <v>13</v>
      </c>
      <c r="D92" s="148">
        <f t="shared" si="3"/>
        <v>1</v>
      </c>
      <c r="E92" s="13">
        <f>DataCalc!L92</f>
        <v>1</v>
      </c>
      <c r="F92" s="9">
        <f>DataCalc!M92</f>
        <v>0</v>
      </c>
      <c r="G92" s="9" t="str">
        <f>DataCalc!O92</f>
        <v/>
      </c>
    </row>
    <row r="93" spans="1:7" customFormat="1" x14ac:dyDescent="0.25">
      <c r="A93" s="145">
        <f t="shared" si="2"/>
        <v>43192</v>
      </c>
      <c r="B93" s="146">
        <f>DataCalc!J93</f>
        <v>43192</v>
      </c>
      <c r="C93" s="143">
        <f>DataCalc!I93</f>
        <v>14</v>
      </c>
      <c r="D93" s="148">
        <f t="shared" si="3"/>
        <v>2</v>
      </c>
      <c r="E93" s="13">
        <f>DataCalc!L93</f>
        <v>0</v>
      </c>
      <c r="F93" s="9">
        <f>DataCalc!M93</f>
        <v>0</v>
      </c>
      <c r="G93" s="9" t="str">
        <f>DataCalc!O93</f>
        <v/>
      </c>
    </row>
    <row r="94" spans="1:7" customFormat="1" x14ac:dyDescent="0.25">
      <c r="A94" s="145">
        <f t="shared" si="2"/>
        <v>43193</v>
      </c>
      <c r="B94" s="146">
        <f>DataCalc!J94</f>
        <v>43193</v>
      </c>
      <c r="C94" s="143">
        <f>DataCalc!I94</f>
        <v>14</v>
      </c>
      <c r="D94" s="148">
        <f t="shared" si="3"/>
        <v>3</v>
      </c>
      <c r="E94" s="13">
        <f>DataCalc!L94</f>
        <v>0</v>
      </c>
      <c r="F94" s="9">
        <f>DataCalc!M94</f>
        <v>0</v>
      </c>
      <c r="G94" s="9" t="str">
        <f>DataCalc!O94</f>
        <v/>
      </c>
    </row>
    <row r="95" spans="1:7" customFormat="1" x14ac:dyDescent="0.25">
      <c r="A95" s="145">
        <f t="shared" si="2"/>
        <v>43194</v>
      </c>
      <c r="B95" s="146">
        <f>DataCalc!J95</f>
        <v>43194</v>
      </c>
      <c r="C95" s="143">
        <f>DataCalc!I95</f>
        <v>14</v>
      </c>
      <c r="D95" s="148">
        <f t="shared" si="3"/>
        <v>4</v>
      </c>
      <c r="E95" s="13">
        <f>DataCalc!L95</f>
        <v>0</v>
      </c>
      <c r="F95" s="9">
        <f>DataCalc!M95</f>
        <v>0</v>
      </c>
      <c r="G95" s="9" t="str">
        <f>DataCalc!O95</f>
        <v/>
      </c>
    </row>
    <row r="96" spans="1:7" customFormat="1" x14ac:dyDescent="0.25">
      <c r="A96" s="145">
        <f t="shared" si="2"/>
        <v>43195</v>
      </c>
      <c r="B96" s="146">
        <f>DataCalc!J96</f>
        <v>43195</v>
      </c>
      <c r="C96" s="143">
        <f>DataCalc!I96</f>
        <v>14</v>
      </c>
      <c r="D96" s="148">
        <f t="shared" si="3"/>
        <v>5</v>
      </c>
      <c r="E96" s="13">
        <f>DataCalc!L96</f>
        <v>0</v>
      </c>
      <c r="F96" s="9">
        <f>DataCalc!M96</f>
        <v>0</v>
      </c>
      <c r="G96" s="9" t="str">
        <f>DataCalc!O96</f>
        <v/>
      </c>
    </row>
    <row r="97" spans="1:7" customFormat="1" x14ac:dyDescent="0.25">
      <c r="A97" s="145">
        <f t="shared" si="2"/>
        <v>43196</v>
      </c>
      <c r="B97" s="146">
        <f>DataCalc!J97</f>
        <v>43196</v>
      </c>
      <c r="C97" s="143">
        <f>DataCalc!I97</f>
        <v>14</v>
      </c>
      <c r="D97" s="148">
        <f t="shared" si="3"/>
        <v>6</v>
      </c>
      <c r="E97" s="13">
        <f>DataCalc!L97</f>
        <v>0</v>
      </c>
      <c r="F97" s="9">
        <f>DataCalc!M97</f>
        <v>0</v>
      </c>
      <c r="G97" s="9" t="str">
        <f>DataCalc!O97</f>
        <v/>
      </c>
    </row>
    <row r="98" spans="1:7" customFormat="1" x14ac:dyDescent="0.25">
      <c r="A98" s="145">
        <f t="shared" si="2"/>
        <v>43197</v>
      </c>
      <c r="B98" s="146">
        <f>DataCalc!J98</f>
        <v>43197</v>
      </c>
      <c r="C98" s="143">
        <f>DataCalc!I98</f>
        <v>14</v>
      </c>
      <c r="D98" s="148">
        <f t="shared" si="3"/>
        <v>7</v>
      </c>
      <c r="E98" s="13">
        <f>DataCalc!L98</f>
        <v>1</v>
      </c>
      <c r="F98" s="9">
        <f>DataCalc!M98</f>
        <v>0</v>
      </c>
      <c r="G98" s="9" t="str">
        <f>DataCalc!O98</f>
        <v/>
      </c>
    </row>
    <row r="99" spans="1:7" customFormat="1" x14ac:dyDescent="0.25">
      <c r="A99" s="145">
        <f t="shared" si="2"/>
        <v>43198</v>
      </c>
      <c r="B99" s="146">
        <f>DataCalc!J99</f>
        <v>43198</v>
      </c>
      <c r="C99" s="143">
        <f>DataCalc!I99</f>
        <v>14</v>
      </c>
      <c r="D99" s="148">
        <f t="shared" si="3"/>
        <v>1</v>
      </c>
      <c r="E99" s="13">
        <f>DataCalc!L99</f>
        <v>1</v>
      </c>
      <c r="F99" s="9">
        <f>DataCalc!M99</f>
        <v>0</v>
      </c>
      <c r="G99" s="9" t="str">
        <f>DataCalc!O99</f>
        <v/>
      </c>
    </row>
    <row r="100" spans="1:7" customFormat="1" x14ac:dyDescent="0.25">
      <c r="A100" s="145">
        <f t="shared" si="2"/>
        <v>43199</v>
      </c>
      <c r="B100" s="146">
        <f>DataCalc!J100</f>
        <v>43199</v>
      </c>
      <c r="C100" s="143">
        <f>DataCalc!I100</f>
        <v>15</v>
      </c>
      <c r="D100" s="148">
        <f t="shared" si="3"/>
        <v>2</v>
      </c>
      <c r="E100" s="13">
        <f>DataCalc!L100</f>
        <v>0</v>
      </c>
      <c r="F100" s="9">
        <f>DataCalc!M100</f>
        <v>0</v>
      </c>
      <c r="G100" s="9" t="str">
        <f>DataCalc!O100</f>
        <v/>
      </c>
    </row>
    <row r="101" spans="1:7" customFormat="1" x14ac:dyDescent="0.25">
      <c r="A101" s="145">
        <f t="shared" si="2"/>
        <v>43200</v>
      </c>
      <c r="B101" s="146">
        <f>DataCalc!J101</f>
        <v>43200</v>
      </c>
      <c r="C101" s="143">
        <f>DataCalc!I101</f>
        <v>15</v>
      </c>
      <c r="D101" s="148">
        <f t="shared" si="3"/>
        <v>3</v>
      </c>
      <c r="E101" s="13">
        <f>DataCalc!L101</f>
        <v>0</v>
      </c>
      <c r="F101" s="9">
        <f>DataCalc!M101</f>
        <v>0</v>
      </c>
      <c r="G101" s="9" t="str">
        <f>DataCalc!O101</f>
        <v/>
      </c>
    </row>
    <row r="102" spans="1:7" customFormat="1" x14ac:dyDescent="0.25">
      <c r="A102" s="145">
        <f t="shared" si="2"/>
        <v>43201</v>
      </c>
      <c r="B102" s="146">
        <f>DataCalc!J102</f>
        <v>43201</v>
      </c>
      <c r="C102" s="143">
        <f>DataCalc!I102</f>
        <v>15</v>
      </c>
      <c r="D102" s="148">
        <f t="shared" si="3"/>
        <v>4</v>
      </c>
      <c r="E102" s="13">
        <f>DataCalc!L102</f>
        <v>0</v>
      </c>
      <c r="F102" s="9">
        <f>DataCalc!M102</f>
        <v>0</v>
      </c>
      <c r="G102" s="9" t="str">
        <f>DataCalc!O102</f>
        <v/>
      </c>
    </row>
    <row r="103" spans="1:7" customFormat="1" x14ac:dyDescent="0.25">
      <c r="A103" s="145">
        <f t="shared" si="2"/>
        <v>43202</v>
      </c>
      <c r="B103" s="146">
        <f>DataCalc!J103</f>
        <v>43202</v>
      </c>
      <c r="C103" s="143">
        <f>DataCalc!I103</f>
        <v>15</v>
      </c>
      <c r="D103" s="148">
        <f t="shared" si="3"/>
        <v>5</v>
      </c>
      <c r="E103" s="13">
        <f>DataCalc!L103</f>
        <v>0</v>
      </c>
      <c r="F103" s="9">
        <f>DataCalc!M103</f>
        <v>0</v>
      </c>
      <c r="G103" s="9" t="str">
        <f>DataCalc!O103</f>
        <v/>
      </c>
    </row>
    <row r="104" spans="1:7" customFormat="1" x14ac:dyDescent="0.25">
      <c r="A104" s="145">
        <f t="shared" si="2"/>
        <v>43203</v>
      </c>
      <c r="B104" s="146">
        <f>DataCalc!J104</f>
        <v>43203</v>
      </c>
      <c r="C104" s="143">
        <f>DataCalc!I104</f>
        <v>15</v>
      </c>
      <c r="D104" s="148">
        <f t="shared" si="3"/>
        <v>6</v>
      </c>
      <c r="E104" s="13">
        <f>DataCalc!L104</f>
        <v>0</v>
      </c>
      <c r="F104" s="9">
        <f>DataCalc!M104</f>
        <v>0</v>
      </c>
      <c r="G104" s="9" t="str">
        <f>DataCalc!O104</f>
        <v/>
      </c>
    </row>
    <row r="105" spans="1:7" customFormat="1" x14ac:dyDescent="0.25">
      <c r="A105" s="145">
        <f t="shared" si="2"/>
        <v>43204</v>
      </c>
      <c r="B105" s="146">
        <f>DataCalc!J105</f>
        <v>43204</v>
      </c>
      <c r="C105" s="143">
        <f>DataCalc!I105</f>
        <v>15</v>
      </c>
      <c r="D105" s="148">
        <f t="shared" si="3"/>
        <v>7</v>
      </c>
      <c r="E105" s="13">
        <f>DataCalc!L105</f>
        <v>1</v>
      </c>
      <c r="F105" s="9">
        <f>DataCalc!M105</f>
        <v>0</v>
      </c>
      <c r="G105" s="9" t="str">
        <f>DataCalc!O105</f>
        <v/>
      </c>
    </row>
    <row r="106" spans="1:7" customFormat="1" x14ac:dyDescent="0.25">
      <c r="A106" s="145">
        <f t="shared" si="2"/>
        <v>43205</v>
      </c>
      <c r="B106" s="146">
        <f>DataCalc!J106</f>
        <v>43205</v>
      </c>
      <c r="C106" s="143">
        <f>DataCalc!I106</f>
        <v>15</v>
      </c>
      <c r="D106" s="148">
        <f t="shared" si="3"/>
        <v>1</v>
      </c>
      <c r="E106" s="13">
        <f>DataCalc!L106</f>
        <v>1</v>
      </c>
      <c r="F106" s="9">
        <f>DataCalc!M106</f>
        <v>0</v>
      </c>
      <c r="G106" s="9" t="str">
        <f>DataCalc!O106</f>
        <v/>
      </c>
    </row>
    <row r="107" spans="1:7" customFormat="1" x14ac:dyDescent="0.25">
      <c r="A107" s="145">
        <f t="shared" si="2"/>
        <v>43206</v>
      </c>
      <c r="B107" s="146">
        <f>DataCalc!J107</f>
        <v>43206</v>
      </c>
      <c r="C107" s="143">
        <f>DataCalc!I107</f>
        <v>16</v>
      </c>
      <c r="D107" s="148">
        <f t="shared" si="3"/>
        <v>2</v>
      </c>
      <c r="E107" s="13">
        <f>DataCalc!L107</f>
        <v>0</v>
      </c>
      <c r="F107" s="9">
        <f>DataCalc!M107</f>
        <v>0</v>
      </c>
      <c r="G107" s="9" t="str">
        <f>DataCalc!O107</f>
        <v/>
      </c>
    </row>
    <row r="108" spans="1:7" customFormat="1" x14ac:dyDescent="0.25">
      <c r="A108" s="145">
        <f t="shared" si="2"/>
        <v>43207</v>
      </c>
      <c r="B108" s="146">
        <f>DataCalc!J108</f>
        <v>43207</v>
      </c>
      <c r="C108" s="143">
        <f>DataCalc!I108</f>
        <v>16</v>
      </c>
      <c r="D108" s="148">
        <f t="shared" si="3"/>
        <v>3</v>
      </c>
      <c r="E108" s="13">
        <f>DataCalc!L108</f>
        <v>0</v>
      </c>
      <c r="F108" s="9">
        <f>DataCalc!M108</f>
        <v>0</v>
      </c>
      <c r="G108" s="9" t="str">
        <f>DataCalc!O108</f>
        <v/>
      </c>
    </row>
    <row r="109" spans="1:7" customFormat="1" x14ac:dyDescent="0.25">
      <c r="A109" s="145">
        <f t="shared" si="2"/>
        <v>43208</v>
      </c>
      <c r="B109" s="146">
        <f>DataCalc!J109</f>
        <v>43208</v>
      </c>
      <c r="C109" s="143">
        <f>DataCalc!I109</f>
        <v>16</v>
      </c>
      <c r="D109" s="148">
        <f t="shared" si="3"/>
        <v>4</v>
      </c>
      <c r="E109" s="13">
        <f>DataCalc!L109</f>
        <v>0</v>
      </c>
      <c r="F109" s="9">
        <f>DataCalc!M109</f>
        <v>0</v>
      </c>
      <c r="G109" s="9" t="str">
        <f>DataCalc!O109</f>
        <v/>
      </c>
    </row>
    <row r="110" spans="1:7" customFormat="1" x14ac:dyDescent="0.25">
      <c r="A110" s="145">
        <f t="shared" si="2"/>
        <v>43209</v>
      </c>
      <c r="B110" s="146">
        <f>DataCalc!J110</f>
        <v>43209</v>
      </c>
      <c r="C110" s="143">
        <f>DataCalc!I110</f>
        <v>16</v>
      </c>
      <c r="D110" s="148">
        <f t="shared" si="3"/>
        <v>5</v>
      </c>
      <c r="E110" s="13">
        <f>DataCalc!L110</f>
        <v>0</v>
      </c>
      <c r="F110" s="9">
        <f>DataCalc!M110</f>
        <v>0</v>
      </c>
      <c r="G110" s="9" t="str">
        <f>DataCalc!O110</f>
        <v/>
      </c>
    </row>
    <row r="111" spans="1:7" customFormat="1" x14ac:dyDescent="0.25">
      <c r="A111" s="145">
        <f t="shared" si="2"/>
        <v>43210</v>
      </c>
      <c r="B111" s="146">
        <f>DataCalc!J111</f>
        <v>43210</v>
      </c>
      <c r="C111" s="143">
        <f>DataCalc!I111</f>
        <v>16</v>
      </c>
      <c r="D111" s="148">
        <f t="shared" si="3"/>
        <v>6</v>
      </c>
      <c r="E111" s="13">
        <f>DataCalc!L111</f>
        <v>0</v>
      </c>
      <c r="F111" s="9">
        <f>DataCalc!M111</f>
        <v>0</v>
      </c>
      <c r="G111" s="9" t="str">
        <f>DataCalc!O111</f>
        <v/>
      </c>
    </row>
    <row r="112" spans="1:7" customFormat="1" x14ac:dyDescent="0.25">
      <c r="A112" s="145">
        <f t="shared" si="2"/>
        <v>43211</v>
      </c>
      <c r="B112" s="146">
        <f>DataCalc!J112</f>
        <v>43211</v>
      </c>
      <c r="C112" s="143">
        <f>DataCalc!I112</f>
        <v>16</v>
      </c>
      <c r="D112" s="148">
        <f t="shared" si="3"/>
        <v>7</v>
      </c>
      <c r="E112" s="13">
        <f>DataCalc!L112</f>
        <v>1</v>
      </c>
      <c r="F112" s="9">
        <f>DataCalc!M112</f>
        <v>0</v>
      </c>
      <c r="G112" s="9" t="str">
        <f>DataCalc!O112</f>
        <v/>
      </c>
    </row>
    <row r="113" spans="1:7" customFormat="1" x14ac:dyDescent="0.25">
      <c r="A113" s="145">
        <f t="shared" si="2"/>
        <v>43212</v>
      </c>
      <c r="B113" s="146">
        <f>DataCalc!J113</f>
        <v>43212</v>
      </c>
      <c r="C113" s="143">
        <f>DataCalc!I113</f>
        <v>16</v>
      </c>
      <c r="D113" s="148">
        <f t="shared" si="3"/>
        <v>1</v>
      </c>
      <c r="E113" s="13">
        <f>DataCalc!L113</f>
        <v>1</v>
      </c>
      <c r="F113" s="9">
        <f>DataCalc!M113</f>
        <v>0</v>
      </c>
      <c r="G113" s="9" t="str">
        <f>DataCalc!O113</f>
        <v/>
      </c>
    </row>
    <row r="114" spans="1:7" customFormat="1" x14ac:dyDescent="0.25">
      <c r="A114" s="145">
        <f t="shared" si="2"/>
        <v>43213</v>
      </c>
      <c r="B114" s="146">
        <f>DataCalc!J114</f>
        <v>43213</v>
      </c>
      <c r="C114" s="143">
        <f>DataCalc!I114</f>
        <v>17</v>
      </c>
      <c r="D114" s="148">
        <f t="shared" si="3"/>
        <v>2</v>
      </c>
      <c r="E114" s="13">
        <f>DataCalc!L114</f>
        <v>0</v>
      </c>
      <c r="F114" s="9">
        <f>DataCalc!M114</f>
        <v>0</v>
      </c>
      <c r="G114" s="9" t="str">
        <f>DataCalc!O114</f>
        <v/>
      </c>
    </row>
    <row r="115" spans="1:7" customFormat="1" x14ac:dyDescent="0.25">
      <c r="A115" s="145">
        <f t="shared" si="2"/>
        <v>43214</v>
      </c>
      <c r="B115" s="146">
        <f>DataCalc!J115</f>
        <v>43214</v>
      </c>
      <c r="C115" s="143">
        <f>DataCalc!I115</f>
        <v>17</v>
      </c>
      <c r="D115" s="148">
        <f t="shared" si="3"/>
        <v>3</v>
      </c>
      <c r="E115" s="13">
        <f>DataCalc!L115</f>
        <v>0</v>
      </c>
      <c r="F115" s="9">
        <f>DataCalc!M115</f>
        <v>0</v>
      </c>
      <c r="G115" s="9" t="str">
        <f>DataCalc!O115</f>
        <v/>
      </c>
    </row>
    <row r="116" spans="1:7" customFormat="1" x14ac:dyDescent="0.25">
      <c r="A116" s="145">
        <f t="shared" si="2"/>
        <v>43215</v>
      </c>
      <c r="B116" s="146">
        <f>DataCalc!J116</f>
        <v>43215</v>
      </c>
      <c r="C116" s="143">
        <f>DataCalc!I116</f>
        <v>17</v>
      </c>
      <c r="D116" s="148">
        <f t="shared" si="3"/>
        <v>4</v>
      </c>
      <c r="E116" s="13">
        <f>DataCalc!L116</f>
        <v>0</v>
      </c>
      <c r="F116" s="9">
        <f>DataCalc!M116</f>
        <v>0</v>
      </c>
      <c r="G116" s="9" t="str">
        <f>DataCalc!O116</f>
        <v/>
      </c>
    </row>
    <row r="117" spans="1:7" customFormat="1" x14ac:dyDescent="0.25">
      <c r="A117" s="145">
        <f t="shared" si="2"/>
        <v>43216</v>
      </c>
      <c r="B117" s="146">
        <f>DataCalc!J117</f>
        <v>43216</v>
      </c>
      <c r="C117" s="143">
        <f>DataCalc!I117</f>
        <v>17</v>
      </c>
      <c r="D117" s="148">
        <f t="shared" si="3"/>
        <v>5</v>
      </c>
      <c r="E117" s="13">
        <f>DataCalc!L117</f>
        <v>0</v>
      </c>
      <c r="F117" s="9">
        <f>DataCalc!M117</f>
        <v>0</v>
      </c>
      <c r="G117" s="9" t="str">
        <f>DataCalc!O117</f>
        <v/>
      </c>
    </row>
    <row r="118" spans="1:7" customFormat="1" x14ac:dyDescent="0.25">
      <c r="A118" s="145">
        <f t="shared" si="2"/>
        <v>43217</v>
      </c>
      <c r="B118" s="146">
        <f>DataCalc!J118</f>
        <v>43217</v>
      </c>
      <c r="C118" s="143">
        <f>DataCalc!I118</f>
        <v>17</v>
      </c>
      <c r="D118" s="148">
        <f t="shared" si="3"/>
        <v>6</v>
      </c>
      <c r="E118" s="13">
        <f>DataCalc!L118</f>
        <v>0</v>
      </c>
      <c r="F118" s="9">
        <f>DataCalc!M118</f>
        <v>0</v>
      </c>
      <c r="G118" s="9" t="str">
        <f>DataCalc!O118</f>
        <v/>
      </c>
    </row>
    <row r="119" spans="1:7" customFormat="1" x14ac:dyDescent="0.25">
      <c r="A119" s="145">
        <f t="shared" si="2"/>
        <v>43218</v>
      </c>
      <c r="B119" s="146">
        <f>DataCalc!J119</f>
        <v>43218</v>
      </c>
      <c r="C119" s="143">
        <f>DataCalc!I119</f>
        <v>17</v>
      </c>
      <c r="D119" s="148">
        <f t="shared" si="3"/>
        <v>7</v>
      </c>
      <c r="E119" s="13">
        <f>DataCalc!L119</f>
        <v>1</v>
      </c>
      <c r="F119" s="9">
        <f>DataCalc!M119</f>
        <v>0</v>
      </c>
      <c r="G119" s="9" t="str">
        <f>DataCalc!O119</f>
        <v/>
      </c>
    </row>
    <row r="120" spans="1:7" customFormat="1" x14ac:dyDescent="0.25">
      <c r="A120" s="145">
        <f t="shared" si="2"/>
        <v>43219</v>
      </c>
      <c r="B120" s="146">
        <f>DataCalc!J120</f>
        <v>43219</v>
      </c>
      <c r="C120" s="143">
        <f>DataCalc!I120</f>
        <v>17</v>
      </c>
      <c r="D120" s="148">
        <f t="shared" si="3"/>
        <v>1</v>
      </c>
      <c r="E120" s="13">
        <f>DataCalc!L120</f>
        <v>1</v>
      </c>
      <c r="F120" s="9">
        <f>DataCalc!M120</f>
        <v>0</v>
      </c>
      <c r="G120" s="9" t="str">
        <f>DataCalc!O120</f>
        <v/>
      </c>
    </row>
    <row r="121" spans="1:7" customFormat="1" x14ac:dyDescent="0.25">
      <c r="A121" s="145">
        <f t="shared" si="2"/>
        <v>43220</v>
      </c>
      <c r="B121" s="146">
        <f>DataCalc!J121</f>
        <v>43220</v>
      </c>
      <c r="C121" s="143">
        <f>DataCalc!I121</f>
        <v>18</v>
      </c>
      <c r="D121" s="148">
        <f t="shared" si="3"/>
        <v>2</v>
      </c>
      <c r="E121" s="13">
        <f>DataCalc!L121</f>
        <v>0</v>
      </c>
      <c r="F121" s="9">
        <f>DataCalc!M121</f>
        <v>0</v>
      </c>
      <c r="G121" s="9" t="str">
        <f>DataCalc!O121</f>
        <v/>
      </c>
    </row>
    <row r="122" spans="1:7" customFormat="1" x14ac:dyDescent="0.25">
      <c r="A122" s="145">
        <f t="shared" si="2"/>
        <v>43221</v>
      </c>
      <c r="B122" s="146">
        <f>DataCalc!J122</f>
        <v>43221</v>
      </c>
      <c r="C122" s="143">
        <f>DataCalc!I122</f>
        <v>18</v>
      </c>
      <c r="D122" s="148">
        <f t="shared" si="3"/>
        <v>3</v>
      </c>
      <c r="E122" s="13">
        <f>DataCalc!L122</f>
        <v>0</v>
      </c>
      <c r="F122" s="9">
        <f>DataCalc!M122</f>
        <v>0</v>
      </c>
      <c r="G122" s="9" t="str">
        <f>DataCalc!O122</f>
        <v/>
      </c>
    </row>
    <row r="123" spans="1:7" customFormat="1" x14ac:dyDescent="0.25">
      <c r="A123" s="145">
        <f t="shared" si="2"/>
        <v>43222</v>
      </c>
      <c r="B123" s="146">
        <f>DataCalc!J123</f>
        <v>43222</v>
      </c>
      <c r="C123" s="143">
        <f>DataCalc!I123</f>
        <v>18</v>
      </c>
      <c r="D123" s="148">
        <f t="shared" si="3"/>
        <v>4</v>
      </c>
      <c r="E123" s="13">
        <f>DataCalc!L123</f>
        <v>0</v>
      </c>
      <c r="F123" s="9">
        <f>DataCalc!M123</f>
        <v>0</v>
      </c>
      <c r="G123" s="9" t="str">
        <f>DataCalc!O123</f>
        <v/>
      </c>
    </row>
    <row r="124" spans="1:7" customFormat="1" x14ac:dyDescent="0.25">
      <c r="A124" s="145">
        <f t="shared" si="2"/>
        <v>43223</v>
      </c>
      <c r="B124" s="146">
        <f>DataCalc!J124</f>
        <v>43223</v>
      </c>
      <c r="C124" s="143">
        <f>DataCalc!I124</f>
        <v>18</v>
      </c>
      <c r="D124" s="148">
        <f t="shared" si="3"/>
        <v>5</v>
      </c>
      <c r="E124" s="13">
        <f>DataCalc!L124</f>
        <v>0</v>
      </c>
      <c r="F124" s="9">
        <f>DataCalc!M124</f>
        <v>0</v>
      </c>
      <c r="G124" s="9" t="str">
        <f>DataCalc!O124</f>
        <v/>
      </c>
    </row>
    <row r="125" spans="1:7" customFormat="1" x14ac:dyDescent="0.25">
      <c r="A125" s="145">
        <f t="shared" si="2"/>
        <v>43224</v>
      </c>
      <c r="B125" s="146">
        <f>DataCalc!J125</f>
        <v>43224</v>
      </c>
      <c r="C125" s="143">
        <f>DataCalc!I125</f>
        <v>18</v>
      </c>
      <c r="D125" s="148">
        <f t="shared" si="3"/>
        <v>6</v>
      </c>
      <c r="E125" s="13">
        <f>DataCalc!L125</f>
        <v>0</v>
      </c>
      <c r="F125" s="9">
        <f>DataCalc!M125</f>
        <v>0</v>
      </c>
      <c r="G125" s="9" t="str">
        <f>DataCalc!O125</f>
        <v/>
      </c>
    </row>
    <row r="126" spans="1:7" customFormat="1" x14ac:dyDescent="0.25">
      <c r="A126" s="145">
        <f t="shared" si="2"/>
        <v>43225</v>
      </c>
      <c r="B126" s="146">
        <f>DataCalc!J126</f>
        <v>43225</v>
      </c>
      <c r="C126" s="143">
        <f>DataCalc!I126</f>
        <v>18</v>
      </c>
      <c r="D126" s="148">
        <f t="shared" si="3"/>
        <v>7</v>
      </c>
      <c r="E126" s="13">
        <f>DataCalc!L126</f>
        <v>1</v>
      </c>
      <c r="F126" s="9">
        <f>DataCalc!M126</f>
        <v>0</v>
      </c>
      <c r="G126" s="9" t="str">
        <f>DataCalc!O126</f>
        <v/>
      </c>
    </row>
    <row r="127" spans="1:7" customFormat="1" x14ac:dyDescent="0.25">
      <c r="A127" s="145">
        <f t="shared" si="2"/>
        <v>43226</v>
      </c>
      <c r="B127" s="146">
        <f>DataCalc!J127</f>
        <v>43226</v>
      </c>
      <c r="C127" s="143">
        <f>DataCalc!I127</f>
        <v>18</v>
      </c>
      <c r="D127" s="148">
        <f t="shared" si="3"/>
        <v>1</v>
      </c>
      <c r="E127" s="13">
        <f>DataCalc!L127</f>
        <v>1</v>
      </c>
      <c r="F127" s="9">
        <f>DataCalc!M127</f>
        <v>0</v>
      </c>
      <c r="G127" s="9" t="str">
        <f>DataCalc!O127</f>
        <v/>
      </c>
    </row>
    <row r="128" spans="1:7" customFormat="1" x14ac:dyDescent="0.25">
      <c r="A128" s="145">
        <f t="shared" si="2"/>
        <v>43227</v>
      </c>
      <c r="B128" s="146">
        <f>DataCalc!J128</f>
        <v>43227</v>
      </c>
      <c r="C128" s="143">
        <f>DataCalc!I128</f>
        <v>19</v>
      </c>
      <c r="D128" s="148">
        <f t="shared" si="3"/>
        <v>2</v>
      </c>
      <c r="E128" s="13">
        <f>DataCalc!L128</f>
        <v>0</v>
      </c>
      <c r="F128" s="9">
        <f>DataCalc!M128</f>
        <v>0</v>
      </c>
      <c r="G128" s="9" t="str">
        <f>DataCalc!O128</f>
        <v/>
      </c>
    </row>
    <row r="129" spans="1:7" customFormat="1" x14ac:dyDescent="0.25">
      <c r="A129" s="145">
        <f t="shared" si="2"/>
        <v>43228</v>
      </c>
      <c r="B129" s="146">
        <f>DataCalc!J129</f>
        <v>43228</v>
      </c>
      <c r="C129" s="143">
        <f>DataCalc!I129</f>
        <v>19</v>
      </c>
      <c r="D129" s="148">
        <f t="shared" si="3"/>
        <v>3</v>
      </c>
      <c r="E129" s="13">
        <f>DataCalc!L129</f>
        <v>0</v>
      </c>
      <c r="F129" s="9">
        <f>DataCalc!M129</f>
        <v>0</v>
      </c>
      <c r="G129" s="9" t="str">
        <f>DataCalc!O129</f>
        <v/>
      </c>
    </row>
    <row r="130" spans="1:7" customFormat="1" x14ac:dyDescent="0.25">
      <c r="A130" s="145">
        <f t="shared" si="2"/>
        <v>43229</v>
      </c>
      <c r="B130" s="146">
        <f>DataCalc!J130</f>
        <v>43229</v>
      </c>
      <c r="C130" s="143">
        <f>DataCalc!I130</f>
        <v>19</v>
      </c>
      <c r="D130" s="148">
        <f t="shared" si="3"/>
        <v>4</v>
      </c>
      <c r="E130" s="13">
        <f>DataCalc!L130</f>
        <v>0</v>
      </c>
      <c r="F130" s="9">
        <f>DataCalc!M130</f>
        <v>0</v>
      </c>
      <c r="G130" s="9" t="str">
        <f>DataCalc!O130</f>
        <v/>
      </c>
    </row>
    <row r="131" spans="1:7" customFormat="1" x14ac:dyDescent="0.25">
      <c r="A131" s="145">
        <f t="shared" ref="A131:A194" si="4">B131</f>
        <v>43230</v>
      </c>
      <c r="B131" s="146">
        <f>DataCalc!J131</f>
        <v>43230</v>
      </c>
      <c r="C131" s="143">
        <f>DataCalc!I131</f>
        <v>19</v>
      </c>
      <c r="D131" s="148">
        <f t="shared" ref="D131:D194" si="5">WEEKDAY(B131,1)</f>
        <v>5</v>
      </c>
      <c r="E131" s="13">
        <f>DataCalc!L131</f>
        <v>0</v>
      </c>
      <c r="F131" s="9">
        <f>DataCalc!M131</f>
        <v>0</v>
      </c>
      <c r="G131" s="9" t="str">
        <f>DataCalc!O131</f>
        <v/>
      </c>
    </row>
    <row r="132" spans="1:7" customFormat="1" x14ac:dyDescent="0.25">
      <c r="A132" s="145">
        <f t="shared" si="4"/>
        <v>43231</v>
      </c>
      <c r="B132" s="146">
        <f>DataCalc!J132</f>
        <v>43231</v>
      </c>
      <c r="C132" s="143">
        <f>DataCalc!I132</f>
        <v>19</v>
      </c>
      <c r="D132" s="148">
        <f t="shared" si="5"/>
        <v>6</v>
      </c>
      <c r="E132" s="13">
        <f>DataCalc!L132</f>
        <v>0</v>
      </c>
      <c r="F132" s="9">
        <f>DataCalc!M132</f>
        <v>0</v>
      </c>
      <c r="G132" s="9" t="str">
        <f>DataCalc!O132</f>
        <v/>
      </c>
    </row>
    <row r="133" spans="1:7" customFormat="1" x14ac:dyDescent="0.25">
      <c r="A133" s="145">
        <f t="shared" si="4"/>
        <v>43232</v>
      </c>
      <c r="B133" s="146">
        <f>DataCalc!J133</f>
        <v>43232</v>
      </c>
      <c r="C133" s="143">
        <f>DataCalc!I133</f>
        <v>19</v>
      </c>
      <c r="D133" s="148">
        <f t="shared" si="5"/>
        <v>7</v>
      </c>
      <c r="E133" s="13">
        <f>DataCalc!L133</f>
        <v>1</v>
      </c>
      <c r="F133" s="9">
        <f>DataCalc!M133</f>
        <v>0</v>
      </c>
      <c r="G133" s="9" t="str">
        <f>DataCalc!O133</f>
        <v/>
      </c>
    </row>
    <row r="134" spans="1:7" customFormat="1" x14ac:dyDescent="0.25">
      <c r="A134" s="145">
        <f t="shared" si="4"/>
        <v>43233</v>
      </c>
      <c r="B134" s="146">
        <f>DataCalc!J134</f>
        <v>43233</v>
      </c>
      <c r="C134" s="143">
        <f>DataCalc!I134</f>
        <v>19</v>
      </c>
      <c r="D134" s="148">
        <f t="shared" si="5"/>
        <v>1</v>
      </c>
      <c r="E134" s="13">
        <f>DataCalc!L134</f>
        <v>1</v>
      </c>
      <c r="F134" s="9">
        <f>DataCalc!M134</f>
        <v>0</v>
      </c>
      <c r="G134" s="9" t="str">
        <f>DataCalc!O134</f>
        <v/>
      </c>
    </row>
    <row r="135" spans="1:7" customFormat="1" x14ac:dyDescent="0.25">
      <c r="A135" s="145">
        <f t="shared" si="4"/>
        <v>43234</v>
      </c>
      <c r="B135" s="146">
        <f>DataCalc!J135</f>
        <v>43234</v>
      </c>
      <c r="C135" s="143">
        <f>DataCalc!I135</f>
        <v>20</v>
      </c>
      <c r="D135" s="148">
        <f t="shared" si="5"/>
        <v>2</v>
      </c>
      <c r="E135" s="13">
        <f>DataCalc!L135</f>
        <v>0</v>
      </c>
      <c r="F135" s="9">
        <f>DataCalc!M135</f>
        <v>0</v>
      </c>
      <c r="G135" s="9" t="str">
        <f>DataCalc!O135</f>
        <v/>
      </c>
    </row>
    <row r="136" spans="1:7" customFormat="1" x14ac:dyDescent="0.25">
      <c r="A136" s="145">
        <f t="shared" si="4"/>
        <v>43235</v>
      </c>
      <c r="B136" s="146">
        <f>DataCalc!J136</f>
        <v>43235</v>
      </c>
      <c r="C136" s="143">
        <f>DataCalc!I136</f>
        <v>20</v>
      </c>
      <c r="D136" s="148">
        <f t="shared" si="5"/>
        <v>3</v>
      </c>
      <c r="E136" s="13">
        <f>DataCalc!L136</f>
        <v>0</v>
      </c>
      <c r="F136" s="9">
        <f>DataCalc!M136</f>
        <v>0</v>
      </c>
      <c r="G136" s="9" t="str">
        <f>DataCalc!O136</f>
        <v/>
      </c>
    </row>
    <row r="137" spans="1:7" customFormat="1" x14ac:dyDescent="0.25">
      <c r="A137" s="145">
        <f t="shared" si="4"/>
        <v>43236</v>
      </c>
      <c r="B137" s="146">
        <f>DataCalc!J137</f>
        <v>43236</v>
      </c>
      <c r="C137" s="143">
        <f>DataCalc!I137</f>
        <v>20</v>
      </c>
      <c r="D137" s="148">
        <f t="shared" si="5"/>
        <v>4</v>
      </c>
      <c r="E137" s="13">
        <f>DataCalc!L137</f>
        <v>0</v>
      </c>
      <c r="F137" s="9">
        <f>DataCalc!M137</f>
        <v>0</v>
      </c>
      <c r="G137" s="9" t="str">
        <f>DataCalc!O137</f>
        <v/>
      </c>
    </row>
    <row r="138" spans="1:7" customFormat="1" x14ac:dyDescent="0.25">
      <c r="A138" s="145">
        <f t="shared" si="4"/>
        <v>43237</v>
      </c>
      <c r="B138" s="146">
        <f>DataCalc!J138</f>
        <v>43237</v>
      </c>
      <c r="C138" s="143">
        <f>DataCalc!I138</f>
        <v>20</v>
      </c>
      <c r="D138" s="148">
        <f t="shared" si="5"/>
        <v>5</v>
      </c>
      <c r="E138" s="13">
        <f>DataCalc!L138</f>
        <v>0</v>
      </c>
      <c r="F138" s="9">
        <f>DataCalc!M138</f>
        <v>0</v>
      </c>
      <c r="G138" s="9" t="str">
        <f>DataCalc!O138</f>
        <v/>
      </c>
    </row>
    <row r="139" spans="1:7" customFormat="1" x14ac:dyDescent="0.25">
      <c r="A139" s="145">
        <f t="shared" si="4"/>
        <v>43238</v>
      </c>
      <c r="B139" s="146">
        <f>DataCalc!J139</f>
        <v>43238</v>
      </c>
      <c r="C139" s="143">
        <f>DataCalc!I139</f>
        <v>20</v>
      </c>
      <c r="D139" s="148">
        <f t="shared" si="5"/>
        <v>6</v>
      </c>
      <c r="E139" s="13">
        <f>DataCalc!L139</f>
        <v>0</v>
      </c>
      <c r="F139" s="9">
        <f>DataCalc!M139</f>
        <v>0</v>
      </c>
      <c r="G139" s="9" t="str">
        <f>DataCalc!O139</f>
        <v/>
      </c>
    </row>
    <row r="140" spans="1:7" customFormat="1" x14ac:dyDescent="0.25">
      <c r="A140" s="145">
        <f t="shared" si="4"/>
        <v>43239</v>
      </c>
      <c r="B140" s="146">
        <f>DataCalc!J140</f>
        <v>43239</v>
      </c>
      <c r="C140" s="143">
        <f>DataCalc!I140</f>
        <v>20</v>
      </c>
      <c r="D140" s="148">
        <f t="shared" si="5"/>
        <v>7</v>
      </c>
      <c r="E140" s="13">
        <f>DataCalc!L140</f>
        <v>1</v>
      </c>
      <c r="F140" s="9">
        <f>DataCalc!M140</f>
        <v>0</v>
      </c>
      <c r="G140" s="9" t="str">
        <f>DataCalc!O140</f>
        <v/>
      </c>
    </row>
    <row r="141" spans="1:7" customFormat="1" x14ac:dyDescent="0.25">
      <c r="A141" s="145">
        <f t="shared" si="4"/>
        <v>43240</v>
      </c>
      <c r="B141" s="146">
        <f>DataCalc!J141</f>
        <v>43240</v>
      </c>
      <c r="C141" s="143">
        <f>DataCalc!I141</f>
        <v>20</v>
      </c>
      <c r="D141" s="148">
        <f t="shared" si="5"/>
        <v>1</v>
      </c>
      <c r="E141" s="13">
        <f>DataCalc!L141</f>
        <v>1</v>
      </c>
      <c r="F141" s="9">
        <f>DataCalc!M141</f>
        <v>0</v>
      </c>
      <c r="G141" s="9" t="str">
        <f>DataCalc!O141</f>
        <v/>
      </c>
    </row>
    <row r="142" spans="1:7" customFormat="1" x14ac:dyDescent="0.25">
      <c r="A142" s="145">
        <f t="shared" si="4"/>
        <v>43241</v>
      </c>
      <c r="B142" s="146">
        <f>DataCalc!J142</f>
        <v>43241</v>
      </c>
      <c r="C142" s="143">
        <f>DataCalc!I142</f>
        <v>21</v>
      </c>
      <c r="D142" s="148">
        <f t="shared" si="5"/>
        <v>2</v>
      </c>
      <c r="E142" s="13">
        <f>DataCalc!L142</f>
        <v>0</v>
      </c>
      <c r="F142" s="9">
        <f>DataCalc!M142</f>
        <v>0</v>
      </c>
      <c r="G142" s="9" t="str">
        <f>DataCalc!O142</f>
        <v/>
      </c>
    </row>
    <row r="143" spans="1:7" customFormat="1" x14ac:dyDescent="0.25">
      <c r="A143" s="145">
        <f t="shared" si="4"/>
        <v>43242</v>
      </c>
      <c r="B143" s="146">
        <f>DataCalc!J143</f>
        <v>43242</v>
      </c>
      <c r="C143" s="143">
        <f>DataCalc!I143</f>
        <v>21</v>
      </c>
      <c r="D143" s="148">
        <f t="shared" si="5"/>
        <v>3</v>
      </c>
      <c r="E143" s="13">
        <f>DataCalc!L143</f>
        <v>0</v>
      </c>
      <c r="F143" s="9">
        <f>DataCalc!M143</f>
        <v>0</v>
      </c>
      <c r="G143" s="9" t="str">
        <f>DataCalc!O143</f>
        <v/>
      </c>
    </row>
    <row r="144" spans="1:7" customFormat="1" x14ac:dyDescent="0.25">
      <c r="A144" s="145">
        <f t="shared" si="4"/>
        <v>43243</v>
      </c>
      <c r="B144" s="146">
        <f>DataCalc!J144</f>
        <v>43243</v>
      </c>
      <c r="C144" s="143">
        <f>DataCalc!I144</f>
        <v>21</v>
      </c>
      <c r="D144" s="148">
        <f t="shared" si="5"/>
        <v>4</v>
      </c>
      <c r="E144" s="13">
        <f>DataCalc!L144</f>
        <v>0</v>
      </c>
      <c r="F144" s="9">
        <f>DataCalc!M144</f>
        <v>0</v>
      </c>
      <c r="G144" s="9" t="str">
        <f>DataCalc!O144</f>
        <v/>
      </c>
    </row>
    <row r="145" spans="1:7" customFormat="1" x14ac:dyDescent="0.25">
      <c r="A145" s="145">
        <f t="shared" si="4"/>
        <v>43244</v>
      </c>
      <c r="B145" s="146">
        <f>DataCalc!J145</f>
        <v>43244</v>
      </c>
      <c r="C145" s="143">
        <f>DataCalc!I145</f>
        <v>21</v>
      </c>
      <c r="D145" s="148">
        <f t="shared" si="5"/>
        <v>5</v>
      </c>
      <c r="E145" s="13">
        <f>DataCalc!L145</f>
        <v>0</v>
      </c>
      <c r="F145" s="9">
        <f>DataCalc!M145</f>
        <v>0</v>
      </c>
      <c r="G145" s="9" t="str">
        <f>DataCalc!O145</f>
        <v/>
      </c>
    </row>
    <row r="146" spans="1:7" customFormat="1" x14ac:dyDescent="0.25">
      <c r="A146" s="145">
        <f t="shared" si="4"/>
        <v>43245</v>
      </c>
      <c r="B146" s="146">
        <f>DataCalc!J146</f>
        <v>43245</v>
      </c>
      <c r="C146" s="143">
        <f>DataCalc!I146</f>
        <v>21</v>
      </c>
      <c r="D146" s="148">
        <f t="shared" si="5"/>
        <v>6</v>
      </c>
      <c r="E146" s="13">
        <f>DataCalc!L146</f>
        <v>0</v>
      </c>
      <c r="F146" s="9">
        <f>DataCalc!M146</f>
        <v>0</v>
      </c>
      <c r="G146" s="9" t="str">
        <f>DataCalc!O146</f>
        <v/>
      </c>
    </row>
    <row r="147" spans="1:7" customFormat="1" x14ac:dyDescent="0.25">
      <c r="A147" s="145">
        <f t="shared" si="4"/>
        <v>43246</v>
      </c>
      <c r="B147" s="146">
        <f>DataCalc!J147</f>
        <v>43246</v>
      </c>
      <c r="C147" s="143">
        <f>DataCalc!I147</f>
        <v>21</v>
      </c>
      <c r="D147" s="148">
        <f t="shared" si="5"/>
        <v>7</v>
      </c>
      <c r="E147" s="13">
        <f>DataCalc!L147</f>
        <v>1</v>
      </c>
      <c r="F147" s="9">
        <f>DataCalc!M147</f>
        <v>0</v>
      </c>
      <c r="G147" s="9" t="str">
        <f>DataCalc!O147</f>
        <v/>
      </c>
    </row>
    <row r="148" spans="1:7" customFormat="1" x14ac:dyDescent="0.25">
      <c r="A148" s="145">
        <f t="shared" si="4"/>
        <v>43247</v>
      </c>
      <c r="B148" s="146">
        <f>DataCalc!J148</f>
        <v>43247</v>
      </c>
      <c r="C148" s="143">
        <f>DataCalc!I148</f>
        <v>21</v>
      </c>
      <c r="D148" s="148">
        <f t="shared" si="5"/>
        <v>1</v>
      </c>
      <c r="E148" s="13">
        <f>DataCalc!L148</f>
        <v>1</v>
      </c>
      <c r="F148" s="9">
        <f>DataCalc!M148</f>
        <v>0</v>
      </c>
      <c r="G148" s="9" t="str">
        <f>DataCalc!O148</f>
        <v/>
      </c>
    </row>
    <row r="149" spans="1:7" customFormat="1" x14ac:dyDescent="0.25">
      <c r="A149" s="145">
        <f t="shared" si="4"/>
        <v>43248</v>
      </c>
      <c r="B149" s="146">
        <f>DataCalc!J149</f>
        <v>43248</v>
      </c>
      <c r="C149" s="143">
        <f>DataCalc!I149</f>
        <v>22</v>
      </c>
      <c r="D149" s="148">
        <f t="shared" si="5"/>
        <v>2</v>
      </c>
      <c r="E149" s="13">
        <f>DataCalc!L149</f>
        <v>0</v>
      </c>
      <c r="F149" s="9">
        <f>DataCalc!M149</f>
        <v>0</v>
      </c>
      <c r="G149" s="9" t="str">
        <f>DataCalc!O149</f>
        <v/>
      </c>
    </row>
    <row r="150" spans="1:7" customFormat="1" x14ac:dyDescent="0.25">
      <c r="A150" s="145">
        <f t="shared" si="4"/>
        <v>43249</v>
      </c>
      <c r="B150" s="146">
        <f>DataCalc!J150</f>
        <v>43249</v>
      </c>
      <c r="C150" s="143">
        <f>DataCalc!I150</f>
        <v>22</v>
      </c>
      <c r="D150" s="148">
        <f t="shared" si="5"/>
        <v>3</v>
      </c>
      <c r="E150" s="13">
        <f>DataCalc!L150</f>
        <v>0</v>
      </c>
      <c r="F150" s="9">
        <f>DataCalc!M150</f>
        <v>0</v>
      </c>
      <c r="G150" s="9" t="str">
        <f>DataCalc!O150</f>
        <v/>
      </c>
    </row>
    <row r="151" spans="1:7" customFormat="1" x14ac:dyDescent="0.25">
      <c r="A151" s="145">
        <f t="shared" si="4"/>
        <v>43250</v>
      </c>
      <c r="B151" s="146">
        <f>DataCalc!J151</f>
        <v>43250</v>
      </c>
      <c r="C151" s="143">
        <f>DataCalc!I151</f>
        <v>22</v>
      </c>
      <c r="D151" s="148">
        <f t="shared" si="5"/>
        <v>4</v>
      </c>
      <c r="E151" s="13">
        <f>DataCalc!L151</f>
        <v>0</v>
      </c>
      <c r="F151" s="9">
        <f>DataCalc!M151</f>
        <v>0</v>
      </c>
      <c r="G151" s="9" t="str">
        <f>DataCalc!O151</f>
        <v/>
      </c>
    </row>
    <row r="152" spans="1:7" customFormat="1" x14ac:dyDescent="0.25">
      <c r="A152" s="145">
        <f t="shared" si="4"/>
        <v>43251</v>
      </c>
      <c r="B152" s="146">
        <f>DataCalc!J152</f>
        <v>43251</v>
      </c>
      <c r="C152" s="143">
        <f>DataCalc!I152</f>
        <v>22</v>
      </c>
      <c r="D152" s="148">
        <f t="shared" si="5"/>
        <v>5</v>
      </c>
      <c r="E152" s="13">
        <f>DataCalc!L152</f>
        <v>0</v>
      </c>
      <c r="F152" s="9">
        <f>DataCalc!M152</f>
        <v>0</v>
      </c>
      <c r="G152" s="9" t="str">
        <f>DataCalc!O152</f>
        <v/>
      </c>
    </row>
    <row r="153" spans="1:7" customFormat="1" x14ac:dyDescent="0.25">
      <c r="A153" s="145">
        <f t="shared" si="4"/>
        <v>43252</v>
      </c>
      <c r="B153" s="146">
        <f>DataCalc!J153</f>
        <v>43252</v>
      </c>
      <c r="C153" s="143">
        <f>DataCalc!I153</f>
        <v>22</v>
      </c>
      <c r="D153" s="148">
        <f t="shared" si="5"/>
        <v>6</v>
      </c>
      <c r="E153" s="13">
        <f>DataCalc!L153</f>
        <v>0</v>
      </c>
      <c r="F153" s="9">
        <f>DataCalc!M153</f>
        <v>0</v>
      </c>
      <c r="G153" s="9" t="str">
        <f>DataCalc!O153</f>
        <v/>
      </c>
    </row>
    <row r="154" spans="1:7" customFormat="1" x14ac:dyDescent="0.25">
      <c r="A154" s="145">
        <f t="shared" si="4"/>
        <v>43253</v>
      </c>
      <c r="B154" s="146">
        <f>DataCalc!J154</f>
        <v>43253</v>
      </c>
      <c r="C154" s="143">
        <f>DataCalc!I154</f>
        <v>22</v>
      </c>
      <c r="D154" s="148">
        <f t="shared" si="5"/>
        <v>7</v>
      </c>
      <c r="E154" s="13">
        <f>DataCalc!L154</f>
        <v>1</v>
      </c>
      <c r="F154" s="9">
        <f>DataCalc!M154</f>
        <v>0</v>
      </c>
      <c r="G154" s="9" t="str">
        <f>DataCalc!O154</f>
        <v/>
      </c>
    </row>
    <row r="155" spans="1:7" customFormat="1" x14ac:dyDescent="0.25">
      <c r="A155" s="145">
        <f t="shared" si="4"/>
        <v>43254</v>
      </c>
      <c r="B155" s="146">
        <f>DataCalc!J155</f>
        <v>43254</v>
      </c>
      <c r="C155" s="143">
        <f>DataCalc!I155</f>
        <v>22</v>
      </c>
      <c r="D155" s="148">
        <f t="shared" si="5"/>
        <v>1</v>
      </c>
      <c r="E155" s="13">
        <f>DataCalc!L155</f>
        <v>1</v>
      </c>
      <c r="F155" s="9">
        <f>DataCalc!M155</f>
        <v>0</v>
      </c>
      <c r="G155" s="9" t="str">
        <f>DataCalc!O155</f>
        <v/>
      </c>
    </row>
    <row r="156" spans="1:7" customFormat="1" x14ac:dyDescent="0.25">
      <c r="A156" s="145">
        <f t="shared" si="4"/>
        <v>43255</v>
      </c>
      <c r="B156" s="146">
        <f>DataCalc!J156</f>
        <v>43255</v>
      </c>
      <c r="C156" s="143">
        <f>DataCalc!I156</f>
        <v>23</v>
      </c>
      <c r="D156" s="148">
        <f t="shared" si="5"/>
        <v>2</v>
      </c>
      <c r="E156" s="13">
        <f>DataCalc!L156</f>
        <v>0</v>
      </c>
      <c r="F156" s="9">
        <f>DataCalc!M156</f>
        <v>0</v>
      </c>
      <c r="G156" s="9" t="str">
        <f>DataCalc!O156</f>
        <v/>
      </c>
    </row>
    <row r="157" spans="1:7" customFormat="1" x14ac:dyDescent="0.25">
      <c r="A157" s="145">
        <f t="shared" si="4"/>
        <v>43256</v>
      </c>
      <c r="B157" s="146">
        <f>DataCalc!J157</f>
        <v>43256</v>
      </c>
      <c r="C157" s="143">
        <f>DataCalc!I157</f>
        <v>23</v>
      </c>
      <c r="D157" s="148">
        <f t="shared" si="5"/>
        <v>3</v>
      </c>
      <c r="E157" s="13">
        <f>DataCalc!L157</f>
        <v>0</v>
      </c>
      <c r="F157" s="9">
        <f>DataCalc!M157</f>
        <v>0</v>
      </c>
      <c r="G157" s="9" t="str">
        <f>DataCalc!O157</f>
        <v/>
      </c>
    </row>
    <row r="158" spans="1:7" customFormat="1" x14ac:dyDescent="0.25">
      <c r="A158" s="145">
        <f t="shared" si="4"/>
        <v>43257</v>
      </c>
      <c r="B158" s="146">
        <f>DataCalc!J158</f>
        <v>43257</v>
      </c>
      <c r="C158" s="143">
        <f>DataCalc!I158</f>
        <v>23</v>
      </c>
      <c r="D158" s="148">
        <f t="shared" si="5"/>
        <v>4</v>
      </c>
      <c r="E158" s="13">
        <f>DataCalc!L158</f>
        <v>0</v>
      </c>
      <c r="F158" s="9">
        <f>DataCalc!M158</f>
        <v>0</v>
      </c>
      <c r="G158" s="9" t="str">
        <f>DataCalc!O158</f>
        <v/>
      </c>
    </row>
    <row r="159" spans="1:7" customFormat="1" x14ac:dyDescent="0.25">
      <c r="A159" s="145">
        <f t="shared" si="4"/>
        <v>43258</v>
      </c>
      <c r="B159" s="146">
        <f>DataCalc!J159</f>
        <v>43258</v>
      </c>
      <c r="C159" s="143">
        <f>DataCalc!I159</f>
        <v>23</v>
      </c>
      <c r="D159" s="148">
        <f t="shared" si="5"/>
        <v>5</v>
      </c>
      <c r="E159" s="13">
        <f>DataCalc!L159</f>
        <v>0</v>
      </c>
      <c r="F159" s="9">
        <f>DataCalc!M159</f>
        <v>0</v>
      </c>
      <c r="G159" s="9" t="str">
        <f>DataCalc!O159</f>
        <v/>
      </c>
    </row>
    <row r="160" spans="1:7" customFormat="1" x14ac:dyDescent="0.25">
      <c r="A160" s="145">
        <f t="shared" si="4"/>
        <v>43259</v>
      </c>
      <c r="B160" s="146">
        <f>DataCalc!J160</f>
        <v>43259</v>
      </c>
      <c r="C160" s="143">
        <f>DataCalc!I160</f>
        <v>23</v>
      </c>
      <c r="D160" s="148">
        <f t="shared" si="5"/>
        <v>6</v>
      </c>
      <c r="E160" s="13">
        <f>DataCalc!L160</f>
        <v>0</v>
      </c>
      <c r="F160" s="9">
        <f>DataCalc!M160</f>
        <v>0</v>
      </c>
      <c r="G160" s="9" t="str">
        <f>DataCalc!O160</f>
        <v/>
      </c>
    </row>
    <row r="161" spans="1:7" customFormat="1" x14ac:dyDescent="0.25">
      <c r="A161" s="145">
        <f t="shared" si="4"/>
        <v>43260</v>
      </c>
      <c r="B161" s="146">
        <f>DataCalc!J161</f>
        <v>43260</v>
      </c>
      <c r="C161" s="143">
        <f>DataCalc!I161</f>
        <v>23</v>
      </c>
      <c r="D161" s="148">
        <f t="shared" si="5"/>
        <v>7</v>
      </c>
      <c r="E161" s="13">
        <f>DataCalc!L161</f>
        <v>1</v>
      </c>
      <c r="F161" s="9">
        <f>DataCalc!M161</f>
        <v>0</v>
      </c>
      <c r="G161" s="9" t="str">
        <f>DataCalc!O161</f>
        <v/>
      </c>
    </row>
    <row r="162" spans="1:7" customFormat="1" x14ac:dyDescent="0.25">
      <c r="A162" s="145">
        <f t="shared" si="4"/>
        <v>43261</v>
      </c>
      <c r="B162" s="146">
        <f>DataCalc!J162</f>
        <v>43261</v>
      </c>
      <c r="C162" s="143">
        <f>DataCalc!I162</f>
        <v>23</v>
      </c>
      <c r="D162" s="148">
        <f t="shared" si="5"/>
        <v>1</v>
      </c>
      <c r="E162" s="13">
        <f>DataCalc!L162</f>
        <v>1</v>
      </c>
      <c r="F162" s="9">
        <f>DataCalc!M162</f>
        <v>0</v>
      </c>
      <c r="G162" s="9" t="str">
        <f>DataCalc!O162</f>
        <v/>
      </c>
    </row>
    <row r="163" spans="1:7" customFormat="1" x14ac:dyDescent="0.25">
      <c r="A163" s="145">
        <f t="shared" si="4"/>
        <v>43262</v>
      </c>
      <c r="B163" s="146">
        <f>DataCalc!J163</f>
        <v>43262</v>
      </c>
      <c r="C163" s="143">
        <f>DataCalc!I163</f>
        <v>24</v>
      </c>
      <c r="D163" s="148">
        <f t="shared" si="5"/>
        <v>2</v>
      </c>
      <c r="E163" s="13">
        <f>DataCalc!L163</f>
        <v>0</v>
      </c>
      <c r="F163" s="9">
        <f>DataCalc!M163</f>
        <v>0</v>
      </c>
      <c r="G163" s="9" t="str">
        <f>DataCalc!O163</f>
        <v/>
      </c>
    </row>
    <row r="164" spans="1:7" customFormat="1" x14ac:dyDescent="0.25">
      <c r="A164" s="145">
        <f t="shared" si="4"/>
        <v>43263</v>
      </c>
      <c r="B164" s="146">
        <f>DataCalc!J164</f>
        <v>43263</v>
      </c>
      <c r="C164" s="143">
        <f>DataCalc!I164</f>
        <v>24</v>
      </c>
      <c r="D164" s="148">
        <f t="shared" si="5"/>
        <v>3</v>
      </c>
      <c r="E164" s="13">
        <f>DataCalc!L164</f>
        <v>0</v>
      </c>
      <c r="F164" s="9">
        <f>DataCalc!M164</f>
        <v>0</v>
      </c>
      <c r="G164" s="9" t="str">
        <f>DataCalc!O164</f>
        <v/>
      </c>
    </row>
    <row r="165" spans="1:7" customFormat="1" x14ac:dyDescent="0.25">
      <c r="A165" s="145">
        <f t="shared" si="4"/>
        <v>43264</v>
      </c>
      <c r="B165" s="146">
        <f>DataCalc!J165</f>
        <v>43264</v>
      </c>
      <c r="C165" s="143">
        <f>DataCalc!I165</f>
        <v>24</v>
      </c>
      <c r="D165" s="148">
        <f t="shared" si="5"/>
        <v>4</v>
      </c>
      <c r="E165" s="13">
        <f>DataCalc!L165</f>
        <v>0</v>
      </c>
      <c r="F165" s="9">
        <f>DataCalc!M165</f>
        <v>0</v>
      </c>
      <c r="G165" s="9" t="str">
        <f>DataCalc!O165</f>
        <v/>
      </c>
    </row>
    <row r="166" spans="1:7" customFormat="1" x14ac:dyDescent="0.25">
      <c r="A166" s="145">
        <f t="shared" si="4"/>
        <v>43265</v>
      </c>
      <c r="B166" s="146">
        <f>DataCalc!J166</f>
        <v>43265</v>
      </c>
      <c r="C166" s="143">
        <f>DataCalc!I166</f>
        <v>24</v>
      </c>
      <c r="D166" s="148">
        <f t="shared" si="5"/>
        <v>5</v>
      </c>
      <c r="E166" s="13">
        <f>DataCalc!L166</f>
        <v>0</v>
      </c>
      <c r="F166" s="9">
        <f>DataCalc!M166</f>
        <v>0</v>
      </c>
      <c r="G166" s="9" t="str">
        <f>DataCalc!O166</f>
        <v/>
      </c>
    </row>
    <row r="167" spans="1:7" customFormat="1" x14ac:dyDescent="0.25">
      <c r="A167" s="145">
        <f t="shared" si="4"/>
        <v>43266</v>
      </c>
      <c r="B167" s="146">
        <f>DataCalc!J167</f>
        <v>43266</v>
      </c>
      <c r="C167" s="143">
        <f>DataCalc!I167</f>
        <v>24</v>
      </c>
      <c r="D167" s="148">
        <f t="shared" si="5"/>
        <v>6</v>
      </c>
      <c r="E167" s="13">
        <f>DataCalc!L167</f>
        <v>0</v>
      </c>
      <c r="F167" s="9">
        <f>DataCalc!M167</f>
        <v>0</v>
      </c>
      <c r="G167" s="9" t="str">
        <f>DataCalc!O167</f>
        <v/>
      </c>
    </row>
    <row r="168" spans="1:7" customFormat="1" x14ac:dyDescent="0.25">
      <c r="A168" s="145">
        <f t="shared" si="4"/>
        <v>43267</v>
      </c>
      <c r="B168" s="146">
        <f>DataCalc!J168</f>
        <v>43267</v>
      </c>
      <c r="C168" s="143">
        <f>DataCalc!I168</f>
        <v>24</v>
      </c>
      <c r="D168" s="148">
        <f t="shared" si="5"/>
        <v>7</v>
      </c>
      <c r="E168" s="13">
        <f>DataCalc!L168</f>
        <v>1</v>
      </c>
      <c r="F168" s="9">
        <f>DataCalc!M168</f>
        <v>0</v>
      </c>
      <c r="G168" s="9" t="str">
        <f>DataCalc!O168</f>
        <v/>
      </c>
    </row>
    <row r="169" spans="1:7" customFormat="1" x14ac:dyDescent="0.25">
      <c r="A169" s="145">
        <f t="shared" si="4"/>
        <v>43268</v>
      </c>
      <c r="B169" s="146">
        <f>DataCalc!J169</f>
        <v>43268</v>
      </c>
      <c r="C169" s="143">
        <f>DataCalc!I169</f>
        <v>24</v>
      </c>
      <c r="D169" s="148">
        <f t="shared" si="5"/>
        <v>1</v>
      </c>
      <c r="E169" s="13">
        <f>DataCalc!L169</f>
        <v>1</v>
      </c>
      <c r="F169" s="9">
        <f>DataCalc!M169</f>
        <v>0</v>
      </c>
      <c r="G169" s="9" t="str">
        <f>DataCalc!O169</f>
        <v/>
      </c>
    </row>
    <row r="170" spans="1:7" customFormat="1" x14ac:dyDescent="0.25">
      <c r="A170" s="145">
        <f t="shared" si="4"/>
        <v>43269</v>
      </c>
      <c r="B170" s="146">
        <f>DataCalc!J170</f>
        <v>43269</v>
      </c>
      <c r="C170" s="143">
        <f>DataCalc!I170</f>
        <v>25</v>
      </c>
      <c r="D170" s="148">
        <f t="shared" si="5"/>
        <v>2</v>
      </c>
      <c r="E170" s="13">
        <f>DataCalc!L170</f>
        <v>0</v>
      </c>
      <c r="F170" s="9">
        <f>DataCalc!M170</f>
        <v>0</v>
      </c>
      <c r="G170" s="9" t="str">
        <f>DataCalc!O170</f>
        <v/>
      </c>
    </row>
    <row r="171" spans="1:7" customFormat="1" x14ac:dyDescent="0.25">
      <c r="A171" s="145">
        <f t="shared" si="4"/>
        <v>43270</v>
      </c>
      <c r="B171" s="146">
        <f>DataCalc!J171</f>
        <v>43270</v>
      </c>
      <c r="C171" s="143">
        <f>DataCalc!I171</f>
        <v>25</v>
      </c>
      <c r="D171" s="148">
        <f t="shared" si="5"/>
        <v>3</v>
      </c>
      <c r="E171" s="13">
        <f>DataCalc!L171</f>
        <v>0</v>
      </c>
      <c r="F171" s="9">
        <f>DataCalc!M171</f>
        <v>0</v>
      </c>
      <c r="G171" s="9" t="str">
        <f>DataCalc!O171</f>
        <v/>
      </c>
    </row>
    <row r="172" spans="1:7" customFormat="1" x14ac:dyDescent="0.25">
      <c r="A172" s="145">
        <f t="shared" si="4"/>
        <v>43271</v>
      </c>
      <c r="B172" s="146">
        <f>DataCalc!J172</f>
        <v>43271</v>
      </c>
      <c r="C172" s="143">
        <f>DataCalc!I172</f>
        <v>25</v>
      </c>
      <c r="D172" s="148">
        <f t="shared" si="5"/>
        <v>4</v>
      </c>
      <c r="E172" s="13">
        <f>DataCalc!L172</f>
        <v>0</v>
      </c>
      <c r="F172" s="9">
        <f>DataCalc!M172</f>
        <v>0</v>
      </c>
      <c r="G172" s="9" t="str">
        <f>DataCalc!O172</f>
        <v/>
      </c>
    </row>
    <row r="173" spans="1:7" customFormat="1" x14ac:dyDescent="0.25">
      <c r="A173" s="145">
        <f t="shared" si="4"/>
        <v>43272</v>
      </c>
      <c r="B173" s="146">
        <f>DataCalc!J173</f>
        <v>43272</v>
      </c>
      <c r="C173" s="143">
        <f>DataCalc!I173</f>
        <v>25</v>
      </c>
      <c r="D173" s="148">
        <f t="shared" si="5"/>
        <v>5</v>
      </c>
      <c r="E173" s="13">
        <f>DataCalc!L173</f>
        <v>0</v>
      </c>
      <c r="F173" s="9">
        <f>DataCalc!M173</f>
        <v>0</v>
      </c>
      <c r="G173" s="9" t="str">
        <f>DataCalc!O173</f>
        <v/>
      </c>
    </row>
    <row r="174" spans="1:7" customFormat="1" x14ac:dyDescent="0.25">
      <c r="A174" s="145">
        <f t="shared" si="4"/>
        <v>43273</v>
      </c>
      <c r="B174" s="146">
        <f>DataCalc!J174</f>
        <v>43273</v>
      </c>
      <c r="C174" s="143">
        <f>DataCalc!I174</f>
        <v>25</v>
      </c>
      <c r="D174" s="148">
        <f t="shared" si="5"/>
        <v>6</v>
      </c>
      <c r="E174" s="13">
        <f>DataCalc!L174</f>
        <v>0</v>
      </c>
      <c r="F174" s="9">
        <f>DataCalc!M174</f>
        <v>0</v>
      </c>
      <c r="G174" s="9" t="str">
        <f>DataCalc!O174</f>
        <v/>
      </c>
    </row>
    <row r="175" spans="1:7" customFormat="1" x14ac:dyDescent="0.25">
      <c r="A175" s="145">
        <f t="shared" si="4"/>
        <v>43274</v>
      </c>
      <c r="B175" s="146">
        <f>DataCalc!J175</f>
        <v>43274</v>
      </c>
      <c r="C175" s="143">
        <f>DataCalc!I175</f>
        <v>25</v>
      </c>
      <c r="D175" s="148">
        <f t="shared" si="5"/>
        <v>7</v>
      </c>
      <c r="E175" s="13">
        <f>DataCalc!L175</f>
        <v>1</v>
      </c>
      <c r="F175" s="9">
        <f>DataCalc!M175</f>
        <v>0</v>
      </c>
      <c r="G175" s="9" t="str">
        <f>DataCalc!O175</f>
        <v/>
      </c>
    </row>
    <row r="176" spans="1:7" customFormat="1" x14ac:dyDescent="0.25">
      <c r="A176" s="145">
        <f t="shared" si="4"/>
        <v>43275</v>
      </c>
      <c r="B176" s="146">
        <f>DataCalc!J176</f>
        <v>43275</v>
      </c>
      <c r="C176" s="143">
        <f>DataCalc!I176</f>
        <v>25</v>
      </c>
      <c r="D176" s="148">
        <f t="shared" si="5"/>
        <v>1</v>
      </c>
      <c r="E176" s="13">
        <f>DataCalc!L176</f>
        <v>1</v>
      </c>
      <c r="F176" s="9">
        <f>DataCalc!M176</f>
        <v>0</v>
      </c>
      <c r="G176" s="9" t="str">
        <f>DataCalc!O176</f>
        <v/>
      </c>
    </row>
    <row r="177" spans="1:7" customFormat="1" x14ac:dyDescent="0.25">
      <c r="A177" s="145">
        <f t="shared" si="4"/>
        <v>43276</v>
      </c>
      <c r="B177" s="146">
        <f>DataCalc!J177</f>
        <v>43276</v>
      </c>
      <c r="C177" s="143">
        <f>DataCalc!I177</f>
        <v>26</v>
      </c>
      <c r="D177" s="148">
        <f t="shared" si="5"/>
        <v>2</v>
      </c>
      <c r="E177" s="13">
        <f>DataCalc!L177</f>
        <v>0</v>
      </c>
      <c r="F177" s="9">
        <f>DataCalc!M177</f>
        <v>0</v>
      </c>
      <c r="G177" s="9" t="str">
        <f>DataCalc!O177</f>
        <v/>
      </c>
    </row>
    <row r="178" spans="1:7" customFormat="1" x14ac:dyDescent="0.25">
      <c r="A178" s="145">
        <f t="shared" si="4"/>
        <v>43277</v>
      </c>
      <c r="B178" s="146">
        <f>DataCalc!J178</f>
        <v>43277</v>
      </c>
      <c r="C178" s="143">
        <f>DataCalc!I178</f>
        <v>26</v>
      </c>
      <c r="D178" s="148">
        <f t="shared" si="5"/>
        <v>3</v>
      </c>
      <c r="E178" s="13">
        <f>DataCalc!L178</f>
        <v>0</v>
      </c>
      <c r="F178" s="9">
        <f>DataCalc!M178</f>
        <v>0</v>
      </c>
      <c r="G178" s="9" t="str">
        <f>DataCalc!O178</f>
        <v/>
      </c>
    </row>
    <row r="179" spans="1:7" customFormat="1" x14ac:dyDescent="0.25">
      <c r="A179" s="145">
        <f t="shared" si="4"/>
        <v>43278</v>
      </c>
      <c r="B179" s="146">
        <f>DataCalc!J179</f>
        <v>43278</v>
      </c>
      <c r="C179" s="143">
        <f>DataCalc!I179</f>
        <v>26</v>
      </c>
      <c r="D179" s="148">
        <f t="shared" si="5"/>
        <v>4</v>
      </c>
      <c r="E179" s="13">
        <f>DataCalc!L179</f>
        <v>0</v>
      </c>
      <c r="F179" s="9">
        <f>DataCalc!M179</f>
        <v>0</v>
      </c>
      <c r="G179" s="9" t="str">
        <f>DataCalc!O179</f>
        <v/>
      </c>
    </row>
    <row r="180" spans="1:7" customFormat="1" x14ac:dyDescent="0.25">
      <c r="A180" s="145">
        <f t="shared" si="4"/>
        <v>43279</v>
      </c>
      <c r="B180" s="146">
        <f>DataCalc!J180</f>
        <v>43279</v>
      </c>
      <c r="C180" s="143">
        <f>DataCalc!I180</f>
        <v>26</v>
      </c>
      <c r="D180" s="148">
        <f t="shared" si="5"/>
        <v>5</v>
      </c>
      <c r="E180" s="13">
        <f>DataCalc!L180</f>
        <v>0</v>
      </c>
      <c r="F180" s="9">
        <f>DataCalc!M180</f>
        <v>0</v>
      </c>
      <c r="G180" s="9" t="str">
        <f>DataCalc!O180</f>
        <v/>
      </c>
    </row>
    <row r="181" spans="1:7" customFormat="1" x14ac:dyDescent="0.25">
      <c r="A181" s="145">
        <f t="shared" si="4"/>
        <v>43280</v>
      </c>
      <c r="B181" s="146">
        <f>DataCalc!J181</f>
        <v>43280</v>
      </c>
      <c r="C181" s="143">
        <f>DataCalc!I181</f>
        <v>26</v>
      </c>
      <c r="D181" s="148">
        <f t="shared" si="5"/>
        <v>6</v>
      </c>
      <c r="E181" s="13">
        <f>DataCalc!L181</f>
        <v>0</v>
      </c>
      <c r="F181" s="9">
        <f>DataCalc!M181</f>
        <v>0</v>
      </c>
      <c r="G181" s="9" t="str">
        <f>DataCalc!O181</f>
        <v/>
      </c>
    </row>
    <row r="182" spans="1:7" customFormat="1" x14ac:dyDescent="0.25">
      <c r="A182" s="145">
        <f t="shared" si="4"/>
        <v>43281</v>
      </c>
      <c r="B182" s="146">
        <f>DataCalc!J182</f>
        <v>43281</v>
      </c>
      <c r="C182" s="143">
        <f>DataCalc!I182</f>
        <v>26</v>
      </c>
      <c r="D182" s="148">
        <f t="shared" si="5"/>
        <v>7</v>
      </c>
      <c r="E182" s="13">
        <f>DataCalc!L182</f>
        <v>1</v>
      </c>
      <c r="F182" s="9">
        <f>DataCalc!M182</f>
        <v>0</v>
      </c>
      <c r="G182" s="9" t="str">
        <f>DataCalc!O182</f>
        <v/>
      </c>
    </row>
    <row r="183" spans="1:7" customFormat="1" x14ac:dyDescent="0.25">
      <c r="A183" s="145">
        <f t="shared" si="4"/>
        <v>43282</v>
      </c>
      <c r="B183" s="146">
        <f>DataCalc!J183</f>
        <v>43282</v>
      </c>
      <c r="C183" s="143">
        <f>DataCalc!I183</f>
        <v>26</v>
      </c>
      <c r="D183" s="148">
        <f t="shared" si="5"/>
        <v>1</v>
      </c>
      <c r="E183" s="13">
        <f>DataCalc!L183</f>
        <v>1</v>
      </c>
      <c r="F183" s="9">
        <f>DataCalc!M183</f>
        <v>0</v>
      </c>
      <c r="G183" s="9" t="str">
        <f>DataCalc!O183</f>
        <v/>
      </c>
    </row>
    <row r="184" spans="1:7" customFormat="1" x14ac:dyDescent="0.25">
      <c r="A184" s="145">
        <f t="shared" si="4"/>
        <v>43283</v>
      </c>
      <c r="B184" s="146">
        <f>DataCalc!J184</f>
        <v>43283</v>
      </c>
      <c r="C184" s="143">
        <f>DataCalc!I184</f>
        <v>27</v>
      </c>
      <c r="D184" s="148">
        <f t="shared" si="5"/>
        <v>2</v>
      </c>
      <c r="E184" s="13">
        <f>DataCalc!L184</f>
        <v>0</v>
      </c>
      <c r="F184" s="9">
        <f>DataCalc!M184</f>
        <v>0</v>
      </c>
      <c r="G184" s="9" t="str">
        <f>DataCalc!O184</f>
        <v/>
      </c>
    </row>
    <row r="185" spans="1:7" customFormat="1" x14ac:dyDescent="0.25">
      <c r="A185" s="145">
        <f t="shared" si="4"/>
        <v>43284</v>
      </c>
      <c r="B185" s="146">
        <f>DataCalc!J185</f>
        <v>43284</v>
      </c>
      <c r="C185" s="143">
        <f>DataCalc!I185</f>
        <v>27</v>
      </c>
      <c r="D185" s="148">
        <f t="shared" si="5"/>
        <v>3</v>
      </c>
      <c r="E185" s="13">
        <f>DataCalc!L185</f>
        <v>0</v>
      </c>
      <c r="F185" s="9">
        <f>DataCalc!M185</f>
        <v>0</v>
      </c>
      <c r="G185" s="9" t="str">
        <f>DataCalc!O185</f>
        <v/>
      </c>
    </row>
    <row r="186" spans="1:7" customFormat="1" x14ac:dyDescent="0.25">
      <c r="A186" s="145">
        <f t="shared" si="4"/>
        <v>43285</v>
      </c>
      <c r="B186" s="146">
        <f>DataCalc!J186</f>
        <v>43285</v>
      </c>
      <c r="C186" s="143">
        <f>DataCalc!I186</f>
        <v>27</v>
      </c>
      <c r="D186" s="148">
        <f t="shared" si="5"/>
        <v>4</v>
      </c>
      <c r="E186" s="13">
        <f>DataCalc!L186</f>
        <v>0</v>
      </c>
      <c r="F186" s="9">
        <f>DataCalc!M186</f>
        <v>0</v>
      </c>
      <c r="G186" s="9" t="str">
        <f>DataCalc!O186</f>
        <v/>
      </c>
    </row>
    <row r="187" spans="1:7" customFormat="1" x14ac:dyDescent="0.25">
      <c r="A187" s="145">
        <f t="shared" si="4"/>
        <v>43286</v>
      </c>
      <c r="B187" s="146">
        <f>DataCalc!J187</f>
        <v>43286</v>
      </c>
      <c r="C187" s="143">
        <f>DataCalc!I187</f>
        <v>27</v>
      </c>
      <c r="D187" s="148">
        <f t="shared" si="5"/>
        <v>5</v>
      </c>
      <c r="E187" s="13">
        <f>DataCalc!L187</f>
        <v>0</v>
      </c>
      <c r="F187" s="9">
        <f>DataCalc!M187</f>
        <v>0</v>
      </c>
      <c r="G187" s="9" t="str">
        <f>DataCalc!O187</f>
        <v/>
      </c>
    </row>
    <row r="188" spans="1:7" customFormat="1" x14ac:dyDescent="0.25">
      <c r="A188" s="145">
        <f t="shared" si="4"/>
        <v>43287</v>
      </c>
      <c r="B188" s="146">
        <f>DataCalc!J188</f>
        <v>43287</v>
      </c>
      <c r="C188" s="143">
        <f>DataCalc!I188</f>
        <v>27</v>
      </c>
      <c r="D188" s="148">
        <f t="shared" si="5"/>
        <v>6</v>
      </c>
      <c r="E188" s="13">
        <f>DataCalc!L188</f>
        <v>0</v>
      </c>
      <c r="F188" s="9">
        <f>DataCalc!M188</f>
        <v>0</v>
      </c>
      <c r="G188" s="9" t="str">
        <f>DataCalc!O188</f>
        <v/>
      </c>
    </row>
    <row r="189" spans="1:7" customFormat="1" x14ac:dyDescent="0.25">
      <c r="A189" s="145">
        <f t="shared" si="4"/>
        <v>43288</v>
      </c>
      <c r="B189" s="146">
        <f>DataCalc!J189</f>
        <v>43288</v>
      </c>
      <c r="C189" s="143">
        <f>DataCalc!I189</f>
        <v>27</v>
      </c>
      <c r="D189" s="148">
        <f t="shared" si="5"/>
        <v>7</v>
      </c>
      <c r="E189" s="13">
        <f>DataCalc!L189</f>
        <v>1</v>
      </c>
      <c r="F189" s="9">
        <f>DataCalc!M189</f>
        <v>0</v>
      </c>
      <c r="G189" s="9" t="str">
        <f>DataCalc!O189</f>
        <v/>
      </c>
    </row>
    <row r="190" spans="1:7" customFormat="1" x14ac:dyDescent="0.25">
      <c r="A190" s="145">
        <f t="shared" si="4"/>
        <v>43289</v>
      </c>
      <c r="B190" s="146">
        <f>DataCalc!J190</f>
        <v>43289</v>
      </c>
      <c r="C190" s="143">
        <f>DataCalc!I190</f>
        <v>27</v>
      </c>
      <c r="D190" s="148">
        <f t="shared" si="5"/>
        <v>1</v>
      </c>
      <c r="E190" s="13">
        <f>DataCalc!L190</f>
        <v>1</v>
      </c>
      <c r="F190" s="9">
        <f>DataCalc!M190</f>
        <v>0</v>
      </c>
      <c r="G190" s="9" t="str">
        <f>DataCalc!O190</f>
        <v/>
      </c>
    </row>
    <row r="191" spans="1:7" customFormat="1" x14ac:dyDescent="0.25">
      <c r="A191" s="145">
        <f t="shared" si="4"/>
        <v>43290</v>
      </c>
      <c r="B191" s="146">
        <f>DataCalc!J191</f>
        <v>43290</v>
      </c>
      <c r="C191" s="143">
        <f>DataCalc!I191</f>
        <v>28</v>
      </c>
      <c r="D191" s="148">
        <f t="shared" si="5"/>
        <v>2</v>
      </c>
      <c r="E191" s="13">
        <f>DataCalc!L191</f>
        <v>0</v>
      </c>
      <c r="F191" s="9">
        <f>DataCalc!M191</f>
        <v>0</v>
      </c>
      <c r="G191" s="9" t="str">
        <f>DataCalc!O191</f>
        <v/>
      </c>
    </row>
    <row r="192" spans="1:7" customFormat="1" x14ac:dyDescent="0.25">
      <c r="A192" s="145">
        <f t="shared" si="4"/>
        <v>43291</v>
      </c>
      <c r="B192" s="146">
        <f>DataCalc!J192</f>
        <v>43291</v>
      </c>
      <c r="C192" s="143">
        <f>DataCalc!I192</f>
        <v>28</v>
      </c>
      <c r="D192" s="148">
        <f t="shared" si="5"/>
        <v>3</v>
      </c>
      <c r="E192" s="13">
        <f>DataCalc!L192</f>
        <v>0</v>
      </c>
      <c r="F192" s="9">
        <f>DataCalc!M192</f>
        <v>0</v>
      </c>
      <c r="G192" s="9" t="str">
        <f>DataCalc!O192</f>
        <v/>
      </c>
    </row>
    <row r="193" spans="1:7" customFormat="1" x14ac:dyDescent="0.25">
      <c r="A193" s="145">
        <f t="shared" si="4"/>
        <v>43292</v>
      </c>
      <c r="B193" s="146">
        <f>DataCalc!J193</f>
        <v>43292</v>
      </c>
      <c r="C193" s="143">
        <f>DataCalc!I193</f>
        <v>28</v>
      </c>
      <c r="D193" s="148">
        <f t="shared" si="5"/>
        <v>4</v>
      </c>
      <c r="E193" s="13">
        <f>DataCalc!L193</f>
        <v>0</v>
      </c>
      <c r="F193" s="9">
        <f>DataCalc!M193</f>
        <v>0</v>
      </c>
      <c r="G193" s="9" t="str">
        <f>DataCalc!O193</f>
        <v/>
      </c>
    </row>
    <row r="194" spans="1:7" customFormat="1" x14ac:dyDescent="0.25">
      <c r="A194" s="145">
        <f t="shared" si="4"/>
        <v>43293</v>
      </c>
      <c r="B194" s="146">
        <f>DataCalc!J194</f>
        <v>43293</v>
      </c>
      <c r="C194" s="143">
        <f>DataCalc!I194</f>
        <v>28</v>
      </c>
      <c r="D194" s="148">
        <f t="shared" si="5"/>
        <v>5</v>
      </c>
      <c r="E194" s="13">
        <f>DataCalc!L194</f>
        <v>0</v>
      </c>
      <c r="F194" s="9">
        <f>DataCalc!M194</f>
        <v>0</v>
      </c>
      <c r="G194" s="9" t="str">
        <f>DataCalc!O194</f>
        <v/>
      </c>
    </row>
    <row r="195" spans="1:7" customFormat="1" x14ac:dyDescent="0.25">
      <c r="A195" s="145">
        <f t="shared" ref="A195:A258" si="6">B195</f>
        <v>43294</v>
      </c>
      <c r="B195" s="146">
        <f>DataCalc!J195</f>
        <v>43294</v>
      </c>
      <c r="C195" s="143">
        <f>DataCalc!I195</f>
        <v>28</v>
      </c>
      <c r="D195" s="148">
        <f t="shared" ref="D195:D258" si="7">WEEKDAY(B195,1)</f>
        <v>6</v>
      </c>
      <c r="E195" s="13">
        <f>DataCalc!L195</f>
        <v>0</v>
      </c>
      <c r="F195" s="9">
        <f>DataCalc!M195</f>
        <v>0</v>
      </c>
      <c r="G195" s="9" t="str">
        <f>DataCalc!O195</f>
        <v/>
      </c>
    </row>
    <row r="196" spans="1:7" customFormat="1" x14ac:dyDescent="0.25">
      <c r="A196" s="145">
        <f t="shared" si="6"/>
        <v>43295</v>
      </c>
      <c r="B196" s="146">
        <f>DataCalc!J196</f>
        <v>43295</v>
      </c>
      <c r="C196" s="143">
        <f>DataCalc!I196</f>
        <v>28</v>
      </c>
      <c r="D196" s="148">
        <f t="shared" si="7"/>
        <v>7</v>
      </c>
      <c r="E196" s="13">
        <f>DataCalc!L196</f>
        <v>1</v>
      </c>
      <c r="F196" s="9">
        <f>DataCalc!M196</f>
        <v>0</v>
      </c>
      <c r="G196" s="9" t="str">
        <f>DataCalc!O196</f>
        <v/>
      </c>
    </row>
    <row r="197" spans="1:7" customFormat="1" x14ac:dyDescent="0.25">
      <c r="A197" s="145">
        <f t="shared" si="6"/>
        <v>43296</v>
      </c>
      <c r="B197" s="146">
        <f>DataCalc!J197</f>
        <v>43296</v>
      </c>
      <c r="C197" s="143">
        <f>DataCalc!I197</f>
        <v>28</v>
      </c>
      <c r="D197" s="148">
        <f t="shared" si="7"/>
        <v>1</v>
      </c>
      <c r="E197" s="13">
        <f>DataCalc!L197</f>
        <v>1</v>
      </c>
      <c r="F197" s="9">
        <f>DataCalc!M197</f>
        <v>0</v>
      </c>
      <c r="G197" s="9" t="str">
        <f>DataCalc!O197</f>
        <v/>
      </c>
    </row>
    <row r="198" spans="1:7" customFormat="1" x14ac:dyDescent="0.25">
      <c r="A198" s="145">
        <f t="shared" si="6"/>
        <v>43297</v>
      </c>
      <c r="B198" s="146">
        <f>DataCalc!J198</f>
        <v>43297</v>
      </c>
      <c r="C198" s="143">
        <f>DataCalc!I198</f>
        <v>29</v>
      </c>
      <c r="D198" s="148">
        <f t="shared" si="7"/>
        <v>2</v>
      </c>
      <c r="E198" s="13">
        <f>DataCalc!L198</f>
        <v>0</v>
      </c>
      <c r="F198" s="9">
        <f>DataCalc!M198</f>
        <v>0</v>
      </c>
      <c r="G198" s="9" t="str">
        <f>DataCalc!O198</f>
        <v/>
      </c>
    </row>
    <row r="199" spans="1:7" customFormat="1" x14ac:dyDescent="0.25">
      <c r="A199" s="145">
        <f t="shared" si="6"/>
        <v>43298</v>
      </c>
      <c r="B199" s="146">
        <f>DataCalc!J199</f>
        <v>43298</v>
      </c>
      <c r="C199" s="143">
        <f>DataCalc!I199</f>
        <v>29</v>
      </c>
      <c r="D199" s="148">
        <f t="shared" si="7"/>
        <v>3</v>
      </c>
      <c r="E199" s="13">
        <f>DataCalc!L199</f>
        <v>0</v>
      </c>
      <c r="F199" s="9">
        <f>DataCalc!M199</f>
        <v>0</v>
      </c>
      <c r="G199" s="9" t="str">
        <f>DataCalc!O199</f>
        <v/>
      </c>
    </row>
    <row r="200" spans="1:7" customFormat="1" x14ac:dyDescent="0.25">
      <c r="A200" s="145">
        <f t="shared" si="6"/>
        <v>43299</v>
      </c>
      <c r="B200" s="146">
        <f>DataCalc!J200</f>
        <v>43299</v>
      </c>
      <c r="C200" s="143">
        <f>DataCalc!I200</f>
        <v>29</v>
      </c>
      <c r="D200" s="148">
        <f t="shared" si="7"/>
        <v>4</v>
      </c>
      <c r="E200" s="13">
        <f>DataCalc!L200</f>
        <v>0</v>
      </c>
      <c r="F200" s="9">
        <f>DataCalc!M200</f>
        <v>0</v>
      </c>
      <c r="G200" s="9" t="str">
        <f>DataCalc!O200</f>
        <v/>
      </c>
    </row>
    <row r="201" spans="1:7" customFormat="1" x14ac:dyDescent="0.25">
      <c r="A201" s="145">
        <f t="shared" si="6"/>
        <v>43300</v>
      </c>
      <c r="B201" s="146">
        <f>DataCalc!J201</f>
        <v>43300</v>
      </c>
      <c r="C201" s="143">
        <f>DataCalc!I201</f>
        <v>29</v>
      </c>
      <c r="D201" s="148">
        <f t="shared" si="7"/>
        <v>5</v>
      </c>
      <c r="E201" s="13">
        <f>DataCalc!L201</f>
        <v>0</v>
      </c>
      <c r="F201" s="9">
        <f>DataCalc!M201</f>
        <v>0</v>
      </c>
      <c r="G201" s="9" t="str">
        <f>DataCalc!O201</f>
        <v/>
      </c>
    </row>
    <row r="202" spans="1:7" customFormat="1" x14ac:dyDescent="0.25">
      <c r="A202" s="145">
        <f t="shared" si="6"/>
        <v>43301</v>
      </c>
      <c r="B202" s="146">
        <f>DataCalc!J202</f>
        <v>43301</v>
      </c>
      <c r="C202" s="143">
        <f>DataCalc!I202</f>
        <v>29</v>
      </c>
      <c r="D202" s="148">
        <f t="shared" si="7"/>
        <v>6</v>
      </c>
      <c r="E202" s="13">
        <f>DataCalc!L202</f>
        <v>0</v>
      </c>
      <c r="F202" s="9">
        <f>DataCalc!M202</f>
        <v>0</v>
      </c>
      <c r="G202" s="9" t="str">
        <f>DataCalc!O202</f>
        <v/>
      </c>
    </row>
    <row r="203" spans="1:7" customFormat="1" x14ac:dyDescent="0.25">
      <c r="A203" s="145">
        <f t="shared" si="6"/>
        <v>43302</v>
      </c>
      <c r="B203" s="146">
        <f>DataCalc!J203</f>
        <v>43302</v>
      </c>
      <c r="C203" s="143">
        <f>DataCalc!I203</f>
        <v>29</v>
      </c>
      <c r="D203" s="148">
        <f t="shared" si="7"/>
        <v>7</v>
      </c>
      <c r="E203" s="13">
        <f>DataCalc!L203</f>
        <v>1</v>
      </c>
      <c r="F203" s="9">
        <f>DataCalc!M203</f>
        <v>0</v>
      </c>
      <c r="G203" s="9" t="str">
        <f>DataCalc!O203</f>
        <v/>
      </c>
    </row>
    <row r="204" spans="1:7" customFormat="1" x14ac:dyDescent="0.25">
      <c r="A204" s="145">
        <f t="shared" si="6"/>
        <v>43303</v>
      </c>
      <c r="B204" s="146">
        <f>DataCalc!J204</f>
        <v>43303</v>
      </c>
      <c r="C204" s="143">
        <f>DataCalc!I204</f>
        <v>29</v>
      </c>
      <c r="D204" s="148">
        <f t="shared" si="7"/>
        <v>1</v>
      </c>
      <c r="E204" s="13">
        <f>DataCalc!L204</f>
        <v>1</v>
      </c>
      <c r="F204" s="9">
        <f>DataCalc!M204</f>
        <v>0</v>
      </c>
      <c r="G204" s="9" t="str">
        <f>DataCalc!O204</f>
        <v/>
      </c>
    </row>
    <row r="205" spans="1:7" customFormat="1" x14ac:dyDescent="0.25">
      <c r="A205" s="145">
        <f t="shared" si="6"/>
        <v>43304</v>
      </c>
      <c r="B205" s="146">
        <f>DataCalc!J205</f>
        <v>43304</v>
      </c>
      <c r="C205" s="143">
        <f>DataCalc!I205</f>
        <v>30</v>
      </c>
      <c r="D205" s="148">
        <f t="shared" si="7"/>
        <v>2</v>
      </c>
      <c r="E205" s="13">
        <f>DataCalc!L205</f>
        <v>0</v>
      </c>
      <c r="F205" s="9">
        <f>DataCalc!M205</f>
        <v>0</v>
      </c>
      <c r="G205" s="9" t="str">
        <f>DataCalc!O205</f>
        <v/>
      </c>
    </row>
    <row r="206" spans="1:7" customFormat="1" x14ac:dyDescent="0.25">
      <c r="A206" s="145">
        <f t="shared" si="6"/>
        <v>43305</v>
      </c>
      <c r="B206" s="146">
        <f>DataCalc!J206</f>
        <v>43305</v>
      </c>
      <c r="C206" s="143">
        <f>DataCalc!I206</f>
        <v>30</v>
      </c>
      <c r="D206" s="148">
        <f t="shared" si="7"/>
        <v>3</v>
      </c>
      <c r="E206" s="13">
        <f>DataCalc!L206</f>
        <v>0</v>
      </c>
      <c r="F206" s="9">
        <f>DataCalc!M206</f>
        <v>0</v>
      </c>
      <c r="G206" s="9" t="str">
        <f>DataCalc!O206</f>
        <v/>
      </c>
    </row>
    <row r="207" spans="1:7" customFormat="1" x14ac:dyDescent="0.25">
      <c r="A207" s="145">
        <f t="shared" si="6"/>
        <v>43306</v>
      </c>
      <c r="B207" s="146">
        <f>DataCalc!J207</f>
        <v>43306</v>
      </c>
      <c r="C207" s="143">
        <f>DataCalc!I207</f>
        <v>30</v>
      </c>
      <c r="D207" s="148">
        <f t="shared" si="7"/>
        <v>4</v>
      </c>
      <c r="E207" s="13">
        <f>DataCalc!L207</f>
        <v>0</v>
      </c>
      <c r="F207" s="9">
        <f>DataCalc!M207</f>
        <v>0</v>
      </c>
      <c r="G207" s="9" t="str">
        <f>DataCalc!O207</f>
        <v/>
      </c>
    </row>
    <row r="208" spans="1:7" customFormat="1" x14ac:dyDescent="0.25">
      <c r="A208" s="145">
        <f t="shared" si="6"/>
        <v>43307</v>
      </c>
      <c r="B208" s="146">
        <f>DataCalc!J208</f>
        <v>43307</v>
      </c>
      <c r="C208" s="143">
        <f>DataCalc!I208</f>
        <v>30</v>
      </c>
      <c r="D208" s="148">
        <f t="shared" si="7"/>
        <v>5</v>
      </c>
      <c r="E208" s="13">
        <f>DataCalc!L208</f>
        <v>0</v>
      </c>
      <c r="F208" s="9">
        <f>DataCalc!M208</f>
        <v>0</v>
      </c>
      <c r="G208" s="9" t="str">
        <f>DataCalc!O208</f>
        <v/>
      </c>
    </row>
    <row r="209" spans="1:7" customFormat="1" x14ac:dyDescent="0.25">
      <c r="A209" s="145">
        <f t="shared" si="6"/>
        <v>43308</v>
      </c>
      <c r="B209" s="146">
        <f>DataCalc!J209</f>
        <v>43308</v>
      </c>
      <c r="C209" s="143">
        <f>DataCalc!I209</f>
        <v>30</v>
      </c>
      <c r="D209" s="148">
        <f t="shared" si="7"/>
        <v>6</v>
      </c>
      <c r="E209" s="13">
        <f>DataCalc!L209</f>
        <v>0</v>
      </c>
      <c r="F209" s="9">
        <f>DataCalc!M209</f>
        <v>0</v>
      </c>
      <c r="G209" s="9" t="str">
        <f>DataCalc!O209</f>
        <v/>
      </c>
    </row>
    <row r="210" spans="1:7" customFormat="1" x14ac:dyDescent="0.25">
      <c r="A210" s="145">
        <f t="shared" si="6"/>
        <v>43309</v>
      </c>
      <c r="B210" s="146">
        <f>DataCalc!J210</f>
        <v>43309</v>
      </c>
      <c r="C210" s="143">
        <f>DataCalc!I210</f>
        <v>30</v>
      </c>
      <c r="D210" s="148">
        <f t="shared" si="7"/>
        <v>7</v>
      </c>
      <c r="E210" s="13">
        <f>DataCalc!L210</f>
        <v>1</v>
      </c>
      <c r="F210" s="9">
        <f>DataCalc!M210</f>
        <v>0</v>
      </c>
      <c r="G210" s="9" t="str">
        <f>DataCalc!O210</f>
        <v/>
      </c>
    </row>
    <row r="211" spans="1:7" customFormat="1" x14ac:dyDescent="0.25">
      <c r="A211" s="145">
        <f t="shared" si="6"/>
        <v>43310</v>
      </c>
      <c r="B211" s="146">
        <f>DataCalc!J211</f>
        <v>43310</v>
      </c>
      <c r="C211" s="143">
        <f>DataCalc!I211</f>
        <v>30</v>
      </c>
      <c r="D211" s="148">
        <f t="shared" si="7"/>
        <v>1</v>
      </c>
      <c r="E211" s="13">
        <f>DataCalc!L211</f>
        <v>1</v>
      </c>
      <c r="F211" s="9">
        <f>DataCalc!M211</f>
        <v>0</v>
      </c>
      <c r="G211" s="9" t="str">
        <f>DataCalc!O211</f>
        <v/>
      </c>
    </row>
    <row r="212" spans="1:7" customFormat="1" x14ac:dyDescent="0.25">
      <c r="A212" s="145">
        <f t="shared" si="6"/>
        <v>43311</v>
      </c>
      <c r="B212" s="146">
        <f>DataCalc!J212</f>
        <v>43311</v>
      </c>
      <c r="C212" s="143">
        <f>DataCalc!I212</f>
        <v>31</v>
      </c>
      <c r="D212" s="148">
        <f t="shared" si="7"/>
        <v>2</v>
      </c>
      <c r="E212" s="13">
        <f>DataCalc!L212</f>
        <v>0</v>
      </c>
      <c r="F212" s="9">
        <f>DataCalc!M212</f>
        <v>0</v>
      </c>
      <c r="G212" s="9" t="str">
        <f>DataCalc!O212</f>
        <v/>
      </c>
    </row>
    <row r="213" spans="1:7" customFormat="1" x14ac:dyDescent="0.25">
      <c r="A213" s="145">
        <f t="shared" si="6"/>
        <v>43312</v>
      </c>
      <c r="B213" s="146">
        <f>DataCalc!J213</f>
        <v>43312</v>
      </c>
      <c r="C213" s="143">
        <f>DataCalc!I213</f>
        <v>31</v>
      </c>
      <c r="D213" s="148">
        <f t="shared" si="7"/>
        <v>3</v>
      </c>
      <c r="E213" s="13">
        <f>DataCalc!L213</f>
        <v>0</v>
      </c>
      <c r="F213" s="9">
        <f>DataCalc!M213</f>
        <v>0</v>
      </c>
      <c r="G213" s="9" t="str">
        <f>DataCalc!O213</f>
        <v/>
      </c>
    </row>
    <row r="214" spans="1:7" customFormat="1" x14ac:dyDescent="0.25">
      <c r="A214" s="145">
        <f t="shared" si="6"/>
        <v>43313</v>
      </c>
      <c r="B214" s="146">
        <f>DataCalc!J214</f>
        <v>43313</v>
      </c>
      <c r="C214" s="143">
        <f>DataCalc!I214</f>
        <v>31</v>
      </c>
      <c r="D214" s="148">
        <f t="shared" si="7"/>
        <v>4</v>
      </c>
      <c r="E214" s="13">
        <f>DataCalc!L214</f>
        <v>0</v>
      </c>
      <c r="F214" s="9">
        <f>DataCalc!M214</f>
        <v>0</v>
      </c>
      <c r="G214" s="9" t="str">
        <f>DataCalc!O214</f>
        <v/>
      </c>
    </row>
    <row r="215" spans="1:7" customFormat="1" x14ac:dyDescent="0.25">
      <c r="A215" s="145">
        <f t="shared" si="6"/>
        <v>43314</v>
      </c>
      <c r="B215" s="146">
        <f>DataCalc!J215</f>
        <v>43314</v>
      </c>
      <c r="C215" s="143">
        <f>DataCalc!I215</f>
        <v>31</v>
      </c>
      <c r="D215" s="148">
        <f t="shared" si="7"/>
        <v>5</v>
      </c>
      <c r="E215" s="13">
        <f>DataCalc!L215</f>
        <v>0</v>
      </c>
      <c r="F215" s="9">
        <f>DataCalc!M215</f>
        <v>0</v>
      </c>
      <c r="G215" s="9" t="str">
        <f>DataCalc!O215</f>
        <v/>
      </c>
    </row>
    <row r="216" spans="1:7" customFormat="1" x14ac:dyDescent="0.25">
      <c r="A216" s="145">
        <f t="shared" si="6"/>
        <v>43315</v>
      </c>
      <c r="B216" s="146">
        <f>DataCalc!J216</f>
        <v>43315</v>
      </c>
      <c r="C216" s="143">
        <f>DataCalc!I216</f>
        <v>31</v>
      </c>
      <c r="D216" s="148">
        <f t="shared" si="7"/>
        <v>6</v>
      </c>
      <c r="E216" s="13">
        <f>DataCalc!L216</f>
        <v>0</v>
      </c>
      <c r="F216" s="9">
        <f>DataCalc!M216</f>
        <v>0</v>
      </c>
      <c r="G216" s="9" t="str">
        <f>DataCalc!O216</f>
        <v/>
      </c>
    </row>
    <row r="217" spans="1:7" customFormat="1" x14ac:dyDescent="0.25">
      <c r="A217" s="145">
        <f t="shared" si="6"/>
        <v>43316</v>
      </c>
      <c r="B217" s="146">
        <f>DataCalc!J217</f>
        <v>43316</v>
      </c>
      <c r="C217" s="143">
        <f>DataCalc!I217</f>
        <v>31</v>
      </c>
      <c r="D217" s="148">
        <f t="shared" si="7"/>
        <v>7</v>
      </c>
      <c r="E217" s="13">
        <f>DataCalc!L217</f>
        <v>1</v>
      </c>
      <c r="F217" s="9">
        <f>DataCalc!M217</f>
        <v>0</v>
      </c>
      <c r="G217" s="9" t="str">
        <f>DataCalc!O217</f>
        <v/>
      </c>
    </row>
    <row r="218" spans="1:7" customFormat="1" x14ac:dyDescent="0.25">
      <c r="A218" s="145">
        <f t="shared" si="6"/>
        <v>43317</v>
      </c>
      <c r="B218" s="146">
        <f>DataCalc!J218</f>
        <v>43317</v>
      </c>
      <c r="C218" s="143">
        <f>DataCalc!I218</f>
        <v>31</v>
      </c>
      <c r="D218" s="148">
        <f t="shared" si="7"/>
        <v>1</v>
      </c>
      <c r="E218" s="13">
        <f>DataCalc!L218</f>
        <v>1</v>
      </c>
      <c r="F218" s="9">
        <f>DataCalc!M218</f>
        <v>0</v>
      </c>
      <c r="G218" s="9" t="str">
        <f>DataCalc!O218</f>
        <v/>
      </c>
    </row>
    <row r="219" spans="1:7" customFormat="1" x14ac:dyDescent="0.25">
      <c r="A219" s="145">
        <f t="shared" si="6"/>
        <v>43318</v>
      </c>
      <c r="B219" s="146">
        <f>DataCalc!J219</f>
        <v>43318</v>
      </c>
      <c r="C219" s="143">
        <f>DataCalc!I219</f>
        <v>32</v>
      </c>
      <c r="D219" s="148">
        <f t="shared" si="7"/>
        <v>2</v>
      </c>
      <c r="E219" s="13">
        <f>DataCalc!L219</f>
        <v>0</v>
      </c>
      <c r="F219" s="9">
        <f>DataCalc!M219</f>
        <v>0</v>
      </c>
      <c r="G219" s="9" t="str">
        <f>DataCalc!O219</f>
        <v/>
      </c>
    </row>
    <row r="220" spans="1:7" customFormat="1" x14ac:dyDescent="0.25">
      <c r="A220" s="145">
        <f t="shared" si="6"/>
        <v>43319</v>
      </c>
      <c r="B220" s="146">
        <f>DataCalc!J220</f>
        <v>43319</v>
      </c>
      <c r="C220" s="143">
        <f>DataCalc!I220</f>
        <v>32</v>
      </c>
      <c r="D220" s="148">
        <f t="shared" si="7"/>
        <v>3</v>
      </c>
      <c r="E220" s="13">
        <f>DataCalc!L220</f>
        <v>0</v>
      </c>
      <c r="F220" s="9">
        <f>DataCalc!M220</f>
        <v>0</v>
      </c>
      <c r="G220" s="9" t="str">
        <f>DataCalc!O220</f>
        <v/>
      </c>
    </row>
    <row r="221" spans="1:7" customFormat="1" x14ac:dyDescent="0.25">
      <c r="A221" s="145">
        <f t="shared" si="6"/>
        <v>43320</v>
      </c>
      <c r="B221" s="146">
        <f>DataCalc!J221</f>
        <v>43320</v>
      </c>
      <c r="C221" s="143">
        <f>DataCalc!I221</f>
        <v>32</v>
      </c>
      <c r="D221" s="148">
        <f t="shared" si="7"/>
        <v>4</v>
      </c>
      <c r="E221" s="13">
        <f>DataCalc!L221</f>
        <v>0</v>
      </c>
      <c r="F221" s="9">
        <f>DataCalc!M221</f>
        <v>0</v>
      </c>
      <c r="G221" s="9" t="str">
        <f>DataCalc!O221</f>
        <v/>
      </c>
    </row>
    <row r="222" spans="1:7" customFormat="1" x14ac:dyDescent="0.25">
      <c r="A222" s="145">
        <f t="shared" si="6"/>
        <v>43321</v>
      </c>
      <c r="B222" s="146">
        <f>DataCalc!J222</f>
        <v>43321</v>
      </c>
      <c r="C222" s="143">
        <f>DataCalc!I222</f>
        <v>32</v>
      </c>
      <c r="D222" s="148">
        <f t="shared" si="7"/>
        <v>5</v>
      </c>
      <c r="E222" s="13">
        <f>DataCalc!L222</f>
        <v>0</v>
      </c>
      <c r="F222" s="9">
        <f>DataCalc!M222</f>
        <v>0</v>
      </c>
      <c r="G222" s="9" t="str">
        <f>DataCalc!O222</f>
        <v/>
      </c>
    </row>
    <row r="223" spans="1:7" customFormat="1" x14ac:dyDescent="0.25">
      <c r="A223" s="145">
        <f t="shared" si="6"/>
        <v>43322</v>
      </c>
      <c r="B223" s="146">
        <f>DataCalc!J223</f>
        <v>43322</v>
      </c>
      <c r="C223" s="143">
        <f>DataCalc!I223</f>
        <v>32</v>
      </c>
      <c r="D223" s="148">
        <f t="shared" si="7"/>
        <v>6</v>
      </c>
      <c r="E223" s="13">
        <f>DataCalc!L223</f>
        <v>0</v>
      </c>
      <c r="F223" s="9">
        <f>DataCalc!M223</f>
        <v>0</v>
      </c>
      <c r="G223" s="9" t="str">
        <f>DataCalc!O223</f>
        <v/>
      </c>
    </row>
    <row r="224" spans="1:7" customFormat="1" x14ac:dyDescent="0.25">
      <c r="A224" s="145">
        <f t="shared" si="6"/>
        <v>43323</v>
      </c>
      <c r="B224" s="146">
        <f>DataCalc!J224</f>
        <v>43323</v>
      </c>
      <c r="C224" s="143">
        <f>DataCalc!I224</f>
        <v>32</v>
      </c>
      <c r="D224" s="148">
        <f t="shared" si="7"/>
        <v>7</v>
      </c>
      <c r="E224" s="13">
        <f>DataCalc!L224</f>
        <v>1</v>
      </c>
      <c r="F224" s="9">
        <f>DataCalc!M224</f>
        <v>0</v>
      </c>
      <c r="G224" s="9" t="str">
        <f>DataCalc!O224</f>
        <v/>
      </c>
    </row>
    <row r="225" spans="1:7" customFormat="1" x14ac:dyDescent="0.25">
      <c r="A225" s="145">
        <f t="shared" si="6"/>
        <v>43324</v>
      </c>
      <c r="B225" s="146">
        <f>DataCalc!J225</f>
        <v>43324</v>
      </c>
      <c r="C225" s="143">
        <f>DataCalc!I225</f>
        <v>32</v>
      </c>
      <c r="D225" s="148">
        <f t="shared" si="7"/>
        <v>1</v>
      </c>
      <c r="E225" s="13">
        <f>DataCalc!L225</f>
        <v>1</v>
      </c>
      <c r="F225" s="9">
        <f>DataCalc!M225</f>
        <v>0</v>
      </c>
      <c r="G225" s="9" t="str">
        <f>DataCalc!O225</f>
        <v/>
      </c>
    </row>
    <row r="226" spans="1:7" customFormat="1" x14ac:dyDescent="0.25">
      <c r="A226" s="145">
        <f t="shared" si="6"/>
        <v>43325</v>
      </c>
      <c r="B226" s="146">
        <f>DataCalc!J226</f>
        <v>43325</v>
      </c>
      <c r="C226" s="143">
        <f>DataCalc!I226</f>
        <v>33</v>
      </c>
      <c r="D226" s="148">
        <f t="shared" si="7"/>
        <v>2</v>
      </c>
      <c r="E226" s="13">
        <f>DataCalc!L226</f>
        <v>0</v>
      </c>
      <c r="F226" s="9">
        <f>DataCalc!M226</f>
        <v>0</v>
      </c>
      <c r="G226" s="9" t="str">
        <f>DataCalc!O226</f>
        <v/>
      </c>
    </row>
    <row r="227" spans="1:7" customFormat="1" x14ac:dyDescent="0.25">
      <c r="A227" s="145">
        <f t="shared" si="6"/>
        <v>43326</v>
      </c>
      <c r="B227" s="146">
        <f>DataCalc!J227</f>
        <v>43326</v>
      </c>
      <c r="C227" s="143">
        <f>DataCalc!I227</f>
        <v>33</v>
      </c>
      <c r="D227" s="148">
        <f t="shared" si="7"/>
        <v>3</v>
      </c>
      <c r="E227" s="13">
        <f>DataCalc!L227</f>
        <v>0</v>
      </c>
      <c r="F227" s="9">
        <f>DataCalc!M227</f>
        <v>0</v>
      </c>
      <c r="G227" s="9" t="str">
        <f>DataCalc!O227</f>
        <v/>
      </c>
    </row>
    <row r="228" spans="1:7" customFormat="1" x14ac:dyDescent="0.25">
      <c r="A228" s="145">
        <f t="shared" si="6"/>
        <v>43327</v>
      </c>
      <c r="B228" s="146">
        <f>DataCalc!J228</f>
        <v>43327</v>
      </c>
      <c r="C228" s="143">
        <f>DataCalc!I228</f>
        <v>33</v>
      </c>
      <c r="D228" s="148">
        <f t="shared" si="7"/>
        <v>4</v>
      </c>
      <c r="E228" s="13">
        <f>DataCalc!L228</f>
        <v>0</v>
      </c>
      <c r="F228" s="9">
        <f>DataCalc!M228</f>
        <v>0</v>
      </c>
      <c r="G228" s="9" t="str">
        <f>DataCalc!O228</f>
        <v/>
      </c>
    </row>
    <row r="229" spans="1:7" customFormat="1" x14ac:dyDescent="0.25">
      <c r="A229" s="145">
        <f t="shared" si="6"/>
        <v>43328</v>
      </c>
      <c r="B229" s="146">
        <f>DataCalc!J229</f>
        <v>43328</v>
      </c>
      <c r="C229" s="143">
        <f>DataCalc!I229</f>
        <v>33</v>
      </c>
      <c r="D229" s="148">
        <f t="shared" si="7"/>
        <v>5</v>
      </c>
      <c r="E229" s="13">
        <f>DataCalc!L229</f>
        <v>0</v>
      </c>
      <c r="F229" s="9">
        <f>DataCalc!M229</f>
        <v>0</v>
      </c>
      <c r="G229" s="9" t="str">
        <f>DataCalc!O229</f>
        <v/>
      </c>
    </row>
    <row r="230" spans="1:7" customFormat="1" x14ac:dyDescent="0.25">
      <c r="A230" s="145">
        <f t="shared" si="6"/>
        <v>43329</v>
      </c>
      <c r="B230" s="146">
        <f>DataCalc!J230</f>
        <v>43329</v>
      </c>
      <c r="C230" s="143">
        <f>DataCalc!I230</f>
        <v>33</v>
      </c>
      <c r="D230" s="148">
        <f t="shared" si="7"/>
        <v>6</v>
      </c>
      <c r="E230" s="13">
        <f>DataCalc!L230</f>
        <v>0</v>
      </c>
      <c r="F230" s="9">
        <f>DataCalc!M230</f>
        <v>0</v>
      </c>
      <c r="G230" s="9" t="str">
        <f>DataCalc!O230</f>
        <v/>
      </c>
    </row>
    <row r="231" spans="1:7" customFormat="1" x14ac:dyDescent="0.25">
      <c r="A231" s="145">
        <f t="shared" si="6"/>
        <v>43330</v>
      </c>
      <c r="B231" s="146">
        <f>DataCalc!J231</f>
        <v>43330</v>
      </c>
      <c r="C231" s="143">
        <f>DataCalc!I231</f>
        <v>33</v>
      </c>
      <c r="D231" s="148">
        <f t="shared" si="7"/>
        <v>7</v>
      </c>
      <c r="E231" s="13">
        <f>DataCalc!L231</f>
        <v>1</v>
      </c>
      <c r="F231" s="9">
        <f>DataCalc!M231</f>
        <v>0</v>
      </c>
      <c r="G231" s="9" t="str">
        <f>DataCalc!O231</f>
        <v/>
      </c>
    </row>
    <row r="232" spans="1:7" customFormat="1" x14ac:dyDescent="0.25">
      <c r="A232" s="145">
        <f t="shared" si="6"/>
        <v>43331</v>
      </c>
      <c r="B232" s="146">
        <f>DataCalc!J232</f>
        <v>43331</v>
      </c>
      <c r="C232" s="143">
        <f>DataCalc!I232</f>
        <v>33</v>
      </c>
      <c r="D232" s="148">
        <f t="shared" si="7"/>
        <v>1</v>
      </c>
      <c r="E232" s="13">
        <f>DataCalc!L232</f>
        <v>1</v>
      </c>
      <c r="F232" s="9">
        <f>DataCalc!M232</f>
        <v>0</v>
      </c>
      <c r="G232" s="9" t="str">
        <f>DataCalc!O232</f>
        <v/>
      </c>
    </row>
    <row r="233" spans="1:7" customFormat="1" x14ac:dyDescent="0.25">
      <c r="A233" s="145">
        <f t="shared" si="6"/>
        <v>43332</v>
      </c>
      <c r="B233" s="146">
        <f>DataCalc!J233</f>
        <v>43332</v>
      </c>
      <c r="C233" s="143">
        <f>DataCalc!I233</f>
        <v>34</v>
      </c>
      <c r="D233" s="148">
        <f t="shared" si="7"/>
        <v>2</v>
      </c>
      <c r="E233" s="13">
        <f>DataCalc!L233</f>
        <v>0</v>
      </c>
      <c r="F233" s="9">
        <f>DataCalc!M233</f>
        <v>0</v>
      </c>
      <c r="G233" s="9" t="str">
        <f>DataCalc!O233</f>
        <v/>
      </c>
    </row>
    <row r="234" spans="1:7" customFormat="1" x14ac:dyDescent="0.25">
      <c r="A234" s="145">
        <f t="shared" si="6"/>
        <v>43333</v>
      </c>
      <c r="B234" s="146">
        <f>DataCalc!J234</f>
        <v>43333</v>
      </c>
      <c r="C234" s="143">
        <f>DataCalc!I234</f>
        <v>34</v>
      </c>
      <c r="D234" s="148">
        <f t="shared" si="7"/>
        <v>3</v>
      </c>
      <c r="E234" s="13">
        <f>DataCalc!L234</f>
        <v>0</v>
      </c>
      <c r="F234" s="9">
        <f>DataCalc!M234</f>
        <v>0</v>
      </c>
      <c r="G234" s="9" t="str">
        <f>DataCalc!O234</f>
        <v/>
      </c>
    </row>
    <row r="235" spans="1:7" customFormat="1" x14ac:dyDescent="0.25">
      <c r="A235" s="145">
        <f t="shared" si="6"/>
        <v>43334</v>
      </c>
      <c r="B235" s="146">
        <f>DataCalc!J235</f>
        <v>43334</v>
      </c>
      <c r="C235" s="143">
        <f>DataCalc!I235</f>
        <v>34</v>
      </c>
      <c r="D235" s="148">
        <f t="shared" si="7"/>
        <v>4</v>
      </c>
      <c r="E235" s="13">
        <f>DataCalc!L235</f>
        <v>0</v>
      </c>
      <c r="F235" s="9">
        <f>DataCalc!M235</f>
        <v>0</v>
      </c>
      <c r="G235" s="9" t="str">
        <f>DataCalc!O235</f>
        <v/>
      </c>
    </row>
    <row r="236" spans="1:7" customFormat="1" x14ac:dyDescent="0.25">
      <c r="A236" s="145">
        <f t="shared" si="6"/>
        <v>43335</v>
      </c>
      <c r="B236" s="146">
        <f>DataCalc!J236</f>
        <v>43335</v>
      </c>
      <c r="C236" s="143">
        <f>DataCalc!I236</f>
        <v>34</v>
      </c>
      <c r="D236" s="148">
        <f t="shared" si="7"/>
        <v>5</v>
      </c>
      <c r="E236" s="13">
        <f>DataCalc!L236</f>
        <v>0</v>
      </c>
      <c r="F236" s="9">
        <f>DataCalc!M236</f>
        <v>0</v>
      </c>
      <c r="G236" s="9" t="str">
        <f>DataCalc!O236</f>
        <v/>
      </c>
    </row>
    <row r="237" spans="1:7" customFormat="1" x14ac:dyDescent="0.25">
      <c r="A237" s="145">
        <f t="shared" si="6"/>
        <v>43336</v>
      </c>
      <c r="B237" s="146">
        <f>DataCalc!J237</f>
        <v>43336</v>
      </c>
      <c r="C237" s="143">
        <f>DataCalc!I237</f>
        <v>34</v>
      </c>
      <c r="D237" s="148">
        <f t="shared" si="7"/>
        <v>6</v>
      </c>
      <c r="E237" s="13">
        <f>DataCalc!L237</f>
        <v>0</v>
      </c>
      <c r="F237" s="9">
        <f>DataCalc!M237</f>
        <v>0</v>
      </c>
      <c r="G237" s="9" t="str">
        <f>DataCalc!O237</f>
        <v/>
      </c>
    </row>
    <row r="238" spans="1:7" customFormat="1" x14ac:dyDescent="0.25">
      <c r="A238" s="145">
        <f t="shared" si="6"/>
        <v>43337</v>
      </c>
      <c r="B238" s="146">
        <f>DataCalc!J238</f>
        <v>43337</v>
      </c>
      <c r="C238" s="143">
        <f>DataCalc!I238</f>
        <v>34</v>
      </c>
      <c r="D238" s="148">
        <f t="shared" si="7"/>
        <v>7</v>
      </c>
      <c r="E238" s="13">
        <f>DataCalc!L238</f>
        <v>1</v>
      </c>
      <c r="F238" s="9">
        <f>DataCalc!M238</f>
        <v>0</v>
      </c>
      <c r="G238" s="9" t="str">
        <f>DataCalc!O238</f>
        <v/>
      </c>
    </row>
    <row r="239" spans="1:7" customFormat="1" x14ac:dyDescent="0.25">
      <c r="A239" s="145">
        <f t="shared" si="6"/>
        <v>43338</v>
      </c>
      <c r="B239" s="146">
        <f>DataCalc!J239</f>
        <v>43338</v>
      </c>
      <c r="C239" s="143">
        <f>DataCalc!I239</f>
        <v>34</v>
      </c>
      <c r="D239" s="148">
        <f t="shared" si="7"/>
        <v>1</v>
      </c>
      <c r="E239" s="13">
        <f>DataCalc!L239</f>
        <v>1</v>
      </c>
      <c r="F239" s="9">
        <f>DataCalc!M239</f>
        <v>0</v>
      </c>
      <c r="G239" s="9" t="str">
        <f>DataCalc!O239</f>
        <v/>
      </c>
    </row>
    <row r="240" spans="1:7" customFormat="1" x14ac:dyDescent="0.25">
      <c r="A240" s="145">
        <f t="shared" si="6"/>
        <v>43339</v>
      </c>
      <c r="B240" s="146">
        <f>DataCalc!J240</f>
        <v>43339</v>
      </c>
      <c r="C240" s="143">
        <f>DataCalc!I240</f>
        <v>35</v>
      </c>
      <c r="D240" s="148">
        <f t="shared" si="7"/>
        <v>2</v>
      </c>
      <c r="E240" s="13">
        <f>DataCalc!L240</f>
        <v>0</v>
      </c>
      <c r="F240" s="9">
        <f>DataCalc!M240</f>
        <v>0</v>
      </c>
      <c r="G240" s="9" t="str">
        <f>DataCalc!O240</f>
        <v/>
      </c>
    </row>
    <row r="241" spans="1:7" customFormat="1" x14ac:dyDescent="0.25">
      <c r="A241" s="145">
        <f t="shared" si="6"/>
        <v>43340</v>
      </c>
      <c r="B241" s="146">
        <f>DataCalc!J241</f>
        <v>43340</v>
      </c>
      <c r="C241" s="143">
        <f>DataCalc!I241</f>
        <v>35</v>
      </c>
      <c r="D241" s="148">
        <f t="shared" si="7"/>
        <v>3</v>
      </c>
      <c r="E241" s="13">
        <f>DataCalc!L241</f>
        <v>0</v>
      </c>
      <c r="F241" s="9">
        <f>DataCalc!M241</f>
        <v>0</v>
      </c>
      <c r="G241" s="9" t="str">
        <f>DataCalc!O241</f>
        <v/>
      </c>
    </row>
    <row r="242" spans="1:7" customFormat="1" x14ac:dyDescent="0.25">
      <c r="A242" s="145">
        <f t="shared" si="6"/>
        <v>43341</v>
      </c>
      <c r="B242" s="146">
        <f>DataCalc!J242</f>
        <v>43341</v>
      </c>
      <c r="C242" s="143">
        <f>DataCalc!I242</f>
        <v>35</v>
      </c>
      <c r="D242" s="148">
        <f t="shared" si="7"/>
        <v>4</v>
      </c>
      <c r="E242" s="13">
        <f>DataCalc!L242</f>
        <v>0</v>
      </c>
      <c r="F242" s="9">
        <f>DataCalc!M242</f>
        <v>0</v>
      </c>
      <c r="G242" s="9" t="str">
        <f>DataCalc!O242</f>
        <v/>
      </c>
    </row>
    <row r="243" spans="1:7" customFormat="1" x14ac:dyDescent="0.25">
      <c r="A243" s="145">
        <f t="shared" si="6"/>
        <v>43342</v>
      </c>
      <c r="B243" s="146">
        <f>DataCalc!J243</f>
        <v>43342</v>
      </c>
      <c r="C243" s="143">
        <f>DataCalc!I243</f>
        <v>35</v>
      </c>
      <c r="D243" s="148">
        <f t="shared" si="7"/>
        <v>5</v>
      </c>
      <c r="E243" s="13">
        <f>DataCalc!L243</f>
        <v>0</v>
      </c>
      <c r="F243" s="9">
        <f>DataCalc!M243</f>
        <v>0</v>
      </c>
      <c r="G243" s="9" t="str">
        <f>DataCalc!O243</f>
        <v/>
      </c>
    </row>
    <row r="244" spans="1:7" customFormat="1" x14ac:dyDescent="0.25">
      <c r="A244" s="145">
        <f t="shared" si="6"/>
        <v>43343</v>
      </c>
      <c r="B244" s="146">
        <f>DataCalc!J244</f>
        <v>43343</v>
      </c>
      <c r="C244" s="143">
        <f>DataCalc!I244</f>
        <v>35</v>
      </c>
      <c r="D244" s="148">
        <f t="shared" si="7"/>
        <v>6</v>
      </c>
      <c r="E244" s="13">
        <f>DataCalc!L244</f>
        <v>0</v>
      </c>
      <c r="F244" s="9">
        <f>DataCalc!M244</f>
        <v>0</v>
      </c>
      <c r="G244" s="9" t="str">
        <f>DataCalc!O244</f>
        <v/>
      </c>
    </row>
    <row r="245" spans="1:7" customFormat="1" x14ac:dyDescent="0.25">
      <c r="A245" s="145">
        <f t="shared" si="6"/>
        <v>43344</v>
      </c>
      <c r="B245" s="146">
        <f>DataCalc!J245</f>
        <v>43344</v>
      </c>
      <c r="C245" s="143">
        <f>DataCalc!I245</f>
        <v>35</v>
      </c>
      <c r="D245" s="148">
        <f t="shared" si="7"/>
        <v>7</v>
      </c>
      <c r="E245" s="13">
        <f>DataCalc!L245</f>
        <v>1</v>
      </c>
      <c r="F245" s="9">
        <f>DataCalc!M245</f>
        <v>0</v>
      </c>
      <c r="G245" s="9" t="str">
        <f>DataCalc!O245</f>
        <v/>
      </c>
    </row>
    <row r="246" spans="1:7" customFormat="1" x14ac:dyDescent="0.25">
      <c r="A246" s="145">
        <f t="shared" si="6"/>
        <v>43345</v>
      </c>
      <c r="B246" s="146">
        <f>DataCalc!J246</f>
        <v>43345</v>
      </c>
      <c r="C246" s="143">
        <f>DataCalc!I246</f>
        <v>35</v>
      </c>
      <c r="D246" s="148">
        <f t="shared" si="7"/>
        <v>1</v>
      </c>
      <c r="E246" s="13">
        <f>DataCalc!L246</f>
        <v>1</v>
      </c>
      <c r="F246" s="9">
        <f>DataCalc!M246</f>
        <v>0</v>
      </c>
      <c r="G246" s="9" t="str">
        <f>DataCalc!O246</f>
        <v/>
      </c>
    </row>
    <row r="247" spans="1:7" customFormat="1" x14ac:dyDescent="0.25">
      <c r="A247" s="145">
        <f t="shared" si="6"/>
        <v>43346</v>
      </c>
      <c r="B247" s="146">
        <f>DataCalc!J247</f>
        <v>43346</v>
      </c>
      <c r="C247" s="143">
        <f>DataCalc!I247</f>
        <v>36</v>
      </c>
      <c r="D247" s="148">
        <f t="shared" si="7"/>
        <v>2</v>
      </c>
      <c r="E247" s="13">
        <f>DataCalc!L247</f>
        <v>0</v>
      </c>
      <c r="F247" s="9">
        <f>DataCalc!M247</f>
        <v>0</v>
      </c>
      <c r="G247" s="9" t="str">
        <f>DataCalc!O247</f>
        <v/>
      </c>
    </row>
    <row r="248" spans="1:7" customFormat="1" x14ac:dyDescent="0.25">
      <c r="A248" s="145">
        <f t="shared" si="6"/>
        <v>43347</v>
      </c>
      <c r="B248" s="146">
        <f>DataCalc!J248</f>
        <v>43347</v>
      </c>
      <c r="C248" s="143">
        <f>DataCalc!I248</f>
        <v>36</v>
      </c>
      <c r="D248" s="148">
        <f t="shared" si="7"/>
        <v>3</v>
      </c>
      <c r="E248" s="13">
        <f>DataCalc!L248</f>
        <v>0</v>
      </c>
      <c r="F248" s="9">
        <f>DataCalc!M248</f>
        <v>0</v>
      </c>
      <c r="G248" s="9" t="str">
        <f>DataCalc!O248</f>
        <v/>
      </c>
    </row>
    <row r="249" spans="1:7" customFormat="1" x14ac:dyDescent="0.25">
      <c r="A249" s="145">
        <f t="shared" si="6"/>
        <v>43348</v>
      </c>
      <c r="B249" s="146">
        <f>DataCalc!J249</f>
        <v>43348</v>
      </c>
      <c r="C249" s="143">
        <f>DataCalc!I249</f>
        <v>36</v>
      </c>
      <c r="D249" s="148">
        <f t="shared" si="7"/>
        <v>4</v>
      </c>
      <c r="E249" s="13">
        <f>DataCalc!L249</f>
        <v>0</v>
      </c>
      <c r="F249" s="9">
        <f>DataCalc!M249</f>
        <v>0</v>
      </c>
      <c r="G249" s="9" t="str">
        <f>DataCalc!O249</f>
        <v/>
      </c>
    </row>
    <row r="250" spans="1:7" customFormat="1" x14ac:dyDescent="0.25">
      <c r="A250" s="145">
        <f t="shared" si="6"/>
        <v>43349</v>
      </c>
      <c r="B250" s="146">
        <f>DataCalc!J250</f>
        <v>43349</v>
      </c>
      <c r="C250" s="143">
        <f>DataCalc!I250</f>
        <v>36</v>
      </c>
      <c r="D250" s="148">
        <f t="shared" si="7"/>
        <v>5</v>
      </c>
      <c r="E250" s="13">
        <f>DataCalc!L250</f>
        <v>0</v>
      </c>
      <c r="F250" s="9">
        <f>DataCalc!M250</f>
        <v>0</v>
      </c>
      <c r="G250" s="9" t="str">
        <f>DataCalc!O250</f>
        <v/>
      </c>
    </row>
    <row r="251" spans="1:7" customFormat="1" x14ac:dyDescent="0.25">
      <c r="A251" s="145">
        <f t="shared" si="6"/>
        <v>43350</v>
      </c>
      <c r="B251" s="146">
        <f>DataCalc!J251</f>
        <v>43350</v>
      </c>
      <c r="C251" s="143">
        <f>DataCalc!I251</f>
        <v>36</v>
      </c>
      <c r="D251" s="148">
        <f t="shared" si="7"/>
        <v>6</v>
      </c>
      <c r="E251" s="13">
        <f>DataCalc!L251</f>
        <v>0</v>
      </c>
      <c r="F251" s="9">
        <f>DataCalc!M251</f>
        <v>0</v>
      </c>
      <c r="G251" s="9" t="str">
        <f>DataCalc!O251</f>
        <v/>
      </c>
    </row>
    <row r="252" spans="1:7" customFormat="1" x14ac:dyDescent="0.25">
      <c r="A252" s="145">
        <f t="shared" si="6"/>
        <v>43351</v>
      </c>
      <c r="B252" s="146">
        <f>DataCalc!J252</f>
        <v>43351</v>
      </c>
      <c r="C252" s="143">
        <f>DataCalc!I252</f>
        <v>36</v>
      </c>
      <c r="D252" s="148">
        <f t="shared" si="7"/>
        <v>7</v>
      </c>
      <c r="E252" s="13">
        <f>DataCalc!L252</f>
        <v>1</v>
      </c>
      <c r="F252" s="9">
        <f>DataCalc!M252</f>
        <v>0</v>
      </c>
      <c r="G252" s="9" t="str">
        <f>DataCalc!O252</f>
        <v/>
      </c>
    </row>
    <row r="253" spans="1:7" customFormat="1" x14ac:dyDescent="0.25">
      <c r="A253" s="145">
        <f t="shared" si="6"/>
        <v>43352</v>
      </c>
      <c r="B253" s="146">
        <f>DataCalc!J253</f>
        <v>43352</v>
      </c>
      <c r="C253" s="143">
        <f>DataCalc!I253</f>
        <v>36</v>
      </c>
      <c r="D253" s="148">
        <f t="shared" si="7"/>
        <v>1</v>
      </c>
      <c r="E253" s="13">
        <f>DataCalc!L253</f>
        <v>1</v>
      </c>
      <c r="F253" s="9">
        <f>DataCalc!M253</f>
        <v>0</v>
      </c>
      <c r="G253" s="9" t="str">
        <f>DataCalc!O253</f>
        <v/>
      </c>
    </row>
    <row r="254" spans="1:7" customFormat="1" x14ac:dyDescent="0.25">
      <c r="A254" s="145">
        <f t="shared" si="6"/>
        <v>43353</v>
      </c>
      <c r="B254" s="146">
        <f>DataCalc!J254</f>
        <v>43353</v>
      </c>
      <c r="C254" s="143">
        <f>DataCalc!I254</f>
        <v>37</v>
      </c>
      <c r="D254" s="148">
        <f t="shared" si="7"/>
        <v>2</v>
      </c>
      <c r="E254" s="13">
        <f>DataCalc!L254</f>
        <v>0</v>
      </c>
      <c r="F254" s="9">
        <f>DataCalc!M254</f>
        <v>0</v>
      </c>
      <c r="G254" s="9" t="str">
        <f>DataCalc!O254</f>
        <v/>
      </c>
    </row>
    <row r="255" spans="1:7" customFormat="1" x14ac:dyDescent="0.25">
      <c r="A255" s="145">
        <f t="shared" si="6"/>
        <v>43354</v>
      </c>
      <c r="B255" s="146">
        <f>DataCalc!J255</f>
        <v>43354</v>
      </c>
      <c r="C255" s="143">
        <f>DataCalc!I255</f>
        <v>37</v>
      </c>
      <c r="D255" s="148">
        <f t="shared" si="7"/>
        <v>3</v>
      </c>
      <c r="E255" s="13">
        <f>DataCalc!L255</f>
        <v>0</v>
      </c>
      <c r="F255" s="9">
        <f>DataCalc!M255</f>
        <v>0</v>
      </c>
      <c r="G255" s="9" t="str">
        <f>DataCalc!O255</f>
        <v/>
      </c>
    </row>
    <row r="256" spans="1:7" customFormat="1" x14ac:dyDescent="0.25">
      <c r="A256" s="145">
        <f t="shared" si="6"/>
        <v>43355</v>
      </c>
      <c r="B256" s="146">
        <f>DataCalc!J256</f>
        <v>43355</v>
      </c>
      <c r="C256" s="143">
        <f>DataCalc!I256</f>
        <v>37</v>
      </c>
      <c r="D256" s="148">
        <f t="shared" si="7"/>
        <v>4</v>
      </c>
      <c r="E256" s="13">
        <f>DataCalc!L256</f>
        <v>0</v>
      </c>
      <c r="F256" s="9">
        <f>DataCalc!M256</f>
        <v>0</v>
      </c>
      <c r="G256" s="9" t="str">
        <f>DataCalc!O256</f>
        <v/>
      </c>
    </row>
    <row r="257" spans="1:7" customFormat="1" x14ac:dyDescent="0.25">
      <c r="A257" s="145">
        <f t="shared" si="6"/>
        <v>43356</v>
      </c>
      <c r="B257" s="146">
        <f>DataCalc!J257</f>
        <v>43356</v>
      </c>
      <c r="C257" s="143">
        <f>DataCalc!I257</f>
        <v>37</v>
      </c>
      <c r="D257" s="148">
        <f t="shared" si="7"/>
        <v>5</v>
      </c>
      <c r="E257" s="13">
        <f>DataCalc!L257</f>
        <v>0</v>
      </c>
      <c r="F257" s="9">
        <f>DataCalc!M257</f>
        <v>0</v>
      </c>
      <c r="G257" s="9" t="str">
        <f>DataCalc!O257</f>
        <v/>
      </c>
    </row>
    <row r="258" spans="1:7" customFormat="1" x14ac:dyDescent="0.25">
      <c r="A258" s="145">
        <f t="shared" si="6"/>
        <v>43357</v>
      </c>
      <c r="B258" s="146">
        <f>DataCalc!J258</f>
        <v>43357</v>
      </c>
      <c r="C258" s="143">
        <f>DataCalc!I258</f>
        <v>37</v>
      </c>
      <c r="D258" s="148">
        <f t="shared" si="7"/>
        <v>6</v>
      </c>
      <c r="E258" s="13">
        <f>DataCalc!L258</f>
        <v>0</v>
      </c>
      <c r="F258" s="9">
        <f>DataCalc!M258</f>
        <v>0</v>
      </c>
      <c r="G258" s="9" t="str">
        <f>DataCalc!O258</f>
        <v/>
      </c>
    </row>
    <row r="259" spans="1:7" customFormat="1" x14ac:dyDescent="0.25">
      <c r="A259" s="145">
        <f t="shared" ref="A259:A322" si="8">B259</f>
        <v>43358</v>
      </c>
      <c r="B259" s="146">
        <f>DataCalc!J259</f>
        <v>43358</v>
      </c>
      <c r="C259" s="143">
        <f>DataCalc!I259</f>
        <v>37</v>
      </c>
      <c r="D259" s="148">
        <f t="shared" ref="D259:D322" si="9">WEEKDAY(B259,1)</f>
        <v>7</v>
      </c>
      <c r="E259" s="13">
        <f>DataCalc!L259</f>
        <v>1</v>
      </c>
      <c r="F259" s="9">
        <f>DataCalc!M259</f>
        <v>0</v>
      </c>
      <c r="G259" s="9" t="str">
        <f>DataCalc!O259</f>
        <v/>
      </c>
    </row>
    <row r="260" spans="1:7" customFormat="1" x14ac:dyDescent="0.25">
      <c r="A260" s="145">
        <f t="shared" si="8"/>
        <v>43359</v>
      </c>
      <c r="B260" s="146">
        <f>DataCalc!J260</f>
        <v>43359</v>
      </c>
      <c r="C260" s="143">
        <f>DataCalc!I260</f>
        <v>37</v>
      </c>
      <c r="D260" s="148">
        <f t="shared" si="9"/>
        <v>1</v>
      </c>
      <c r="E260" s="13">
        <f>DataCalc!L260</f>
        <v>1</v>
      </c>
      <c r="F260" s="9">
        <f>DataCalc!M260</f>
        <v>0</v>
      </c>
      <c r="G260" s="9" t="str">
        <f>DataCalc!O260</f>
        <v/>
      </c>
    </row>
    <row r="261" spans="1:7" customFormat="1" x14ac:dyDescent="0.25">
      <c r="A261" s="145">
        <f t="shared" si="8"/>
        <v>43360</v>
      </c>
      <c r="B261" s="146">
        <f>DataCalc!J261</f>
        <v>43360</v>
      </c>
      <c r="C261" s="143">
        <f>DataCalc!I261</f>
        <v>38</v>
      </c>
      <c r="D261" s="148">
        <f t="shared" si="9"/>
        <v>2</v>
      </c>
      <c r="E261" s="13">
        <f>DataCalc!L261</f>
        <v>0</v>
      </c>
      <c r="F261" s="9">
        <f>DataCalc!M261</f>
        <v>0</v>
      </c>
      <c r="G261" s="9" t="str">
        <f>DataCalc!O261</f>
        <v/>
      </c>
    </row>
    <row r="262" spans="1:7" customFormat="1" x14ac:dyDescent="0.25">
      <c r="A262" s="145">
        <f t="shared" si="8"/>
        <v>43361</v>
      </c>
      <c r="B262" s="146">
        <f>DataCalc!J262</f>
        <v>43361</v>
      </c>
      <c r="C262" s="143">
        <f>DataCalc!I262</f>
        <v>38</v>
      </c>
      <c r="D262" s="148">
        <f t="shared" si="9"/>
        <v>3</v>
      </c>
      <c r="E262" s="13">
        <f>DataCalc!L262</f>
        <v>0</v>
      </c>
      <c r="F262" s="9">
        <f>DataCalc!M262</f>
        <v>0</v>
      </c>
      <c r="G262" s="9" t="str">
        <f>DataCalc!O262</f>
        <v/>
      </c>
    </row>
    <row r="263" spans="1:7" customFormat="1" x14ac:dyDescent="0.25">
      <c r="A263" s="145">
        <f t="shared" si="8"/>
        <v>43362</v>
      </c>
      <c r="B263" s="146">
        <f>DataCalc!J263</f>
        <v>43362</v>
      </c>
      <c r="C263" s="143">
        <f>DataCalc!I263</f>
        <v>38</v>
      </c>
      <c r="D263" s="148">
        <f t="shared" si="9"/>
        <v>4</v>
      </c>
      <c r="E263" s="13">
        <f>DataCalc!L263</f>
        <v>0</v>
      </c>
      <c r="F263" s="9">
        <f>DataCalc!M263</f>
        <v>0</v>
      </c>
      <c r="G263" s="9" t="str">
        <f>DataCalc!O263</f>
        <v/>
      </c>
    </row>
    <row r="264" spans="1:7" customFormat="1" x14ac:dyDescent="0.25">
      <c r="A264" s="145">
        <f t="shared" si="8"/>
        <v>43363</v>
      </c>
      <c r="B264" s="146">
        <f>DataCalc!J264</f>
        <v>43363</v>
      </c>
      <c r="C264" s="143">
        <f>DataCalc!I264</f>
        <v>38</v>
      </c>
      <c r="D264" s="148">
        <f t="shared" si="9"/>
        <v>5</v>
      </c>
      <c r="E264" s="13">
        <f>DataCalc!L264</f>
        <v>0</v>
      </c>
      <c r="F264" s="9">
        <f>DataCalc!M264</f>
        <v>0</v>
      </c>
      <c r="G264" s="9" t="str">
        <f>DataCalc!O264</f>
        <v/>
      </c>
    </row>
    <row r="265" spans="1:7" customFormat="1" x14ac:dyDescent="0.25">
      <c r="A265" s="145">
        <f t="shared" si="8"/>
        <v>43364</v>
      </c>
      <c r="B265" s="146">
        <f>DataCalc!J265</f>
        <v>43364</v>
      </c>
      <c r="C265" s="143">
        <f>DataCalc!I265</f>
        <v>38</v>
      </c>
      <c r="D265" s="148">
        <f t="shared" si="9"/>
        <v>6</v>
      </c>
      <c r="E265" s="13">
        <f>DataCalc!L265</f>
        <v>0</v>
      </c>
      <c r="F265" s="9">
        <f>DataCalc!M265</f>
        <v>0</v>
      </c>
      <c r="G265" s="9" t="str">
        <f>DataCalc!O265</f>
        <v/>
      </c>
    </row>
    <row r="266" spans="1:7" customFormat="1" x14ac:dyDescent="0.25">
      <c r="A266" s="145">
        <f t="shared" si="8"/>
        <v>43365</v>
      </c>
      <c r="B266" s="146">
        <f>DataCalc!J266</f>
        <v>43365</v>
      </c>
      <c r="C266" s="143">
        <f>DataCalc!I266</f>
        <v>38</v>
      </c>
      <c r="D266" s="148">
        <f t="shared" si="9"/>
        <v>7</v>
      </c>
      <c r="E266" s="13">
        <f>DataCalc!L266</f>
        <v>1</v>
      </c>
      <c r="F266" s="9">
        <f>DataCalc!M266</f>
        <v>0</v>
      </c>
      <c r="G266" s="9" t="str">
        <f>DataCalc!O266</f>
        <v/>
      </c>
    </row>
    <row r="267" spans="1:7" customFormat="1" x14ac:dyDescent="0.25">
      <c r="A267" s="145">
        <f t="shared" si="8"/>
        <v>43366</v>
      </c>
      <c r="B267" s="146">
        <f>DataCalc!J267</f>
        <v>43366</v>
      </c>
      <c r="C267" s="143">
        <f>DataCalc!I267</f>
        <v>38</v>
      </c>
      <c r="D267" s="148">
        <f t="shared" si="9"/>
        <v>1</v>
      </c>
      <c r="E267" s="13">
        <f>DataCalc!L267</f>
        <v>1</v>
      </c>
      <c r="F267" s="9">
        <f>DataCalc!M267</f>
        <v>0</v>
      </c>
      <c r="G267" s="9" t="str">
        <f>DataCalc!O267</f>
        <v/>
      </c>
    </row>
    <row r="268" spans="1:7" customFormat="1" x14ac:dyDescent="0.25">
      <c r="A268" s="145">
        <f t="shared" si="8"/>
        <v>43367</v>
      </c>
      <c r="B268" s="146">
        <f>DataCalc!J268</f>
        <v>43367</v>
      </c>
      <c r="C268" s="143">
        <f>DataCalc!I268</f>
        <v>39</v>
      </c>
      <c r="D268" s="148">
        <f t="shared" si="9"/>
        <v>2</v>
      </c>
      <c r="E268" s="13">
        <f>DataCalc!L268</f>
        <v>0</v>
      </c>
      <c r="F268" s="9">
        <f>DataCalc!M268</f>
        <v>0</v>
      </c>
      <c r="G268" s="9" t="str">
        <f>DataCalc!O268</f>
        <v/>
      </c>
    </row>
    <row r="269" spans="1:7" customFormat="1" x14ac:dyDescent="0.25">
      <c r="A269" s="145">
        <f t="shared" si="8"/>
        <v>43368</v>
      </c>
      <c r="B269" s="146">
        <f>DataCalc!J269</f>
        <v>43368</v>
      </c>
      <c r="C269" s="143">
        <f>DataCalc!I269</f>
        <v>39</v>
      </c>
      <c r="D269" s="148">
        <f t="shared" si="9"/>
        <v>3</v>
      </c>
      <c r="E269" s="13">
        <f>DataCalc!L269</f>
        <v>0</v>
      </c>
      <c r="F269" s="9">
        <f>DataCalc!M269</f>
        <v>0</v>
      </c>
      <c r="G269" s="9" t="str">
        <f>DataCalc!O269</f>
        <v/>
      </c>
    </row>
    <row r="270" spans="1:7" customFormat="1" x14ac:dyDescent="0.25">
      <c r="A270" s="145">
        <f t="shared" si="8"/>
        <v>43369</v>
      </c>
      <c r="B270" s="146">
        <f>DataCalc!J270</f>
        <v>43369</v>
      </c>
      <c r="C270" s="143">
        <f>DataCalc!I270</f>
        <v>39</v>
      </c>
      <c r="D270" s="148">
        <f t="shared" si="9"/>
        <v>4</v>
      </c>
      <c r="E270" s="13">
        <f>DataCalc!L270</f>
        <v>0</v>
      </c>
      <c r="F270" s="9">
        <f>DataCalc!M270</f>
        <v>0</v>
      </c>
      <c r="G270" s="9" t="str">
        <f>DataCalc!O270</f>
        <v/>
      </c>
    </row>
    <row r="271" spans="1:7" customFormat="1" x14ac:dyDescent="0.25">
      <c r="A271" s="145">
        <f t="shared" si="8"/>
        <v>43370</v>
      </c>
      <c r="B271" s="146">
        <f>DataCalc!J271</f>
        <v>43370</v>
      </c>
      <c r="C271" s="143">
        <f>DataCalc!I271</f>
        <v>39</v>
      </c>
      <c r="D271" s="148">
        <f t="shared" si="9"/>
        <v>5</v>
      </c>
      <c r="E271" s="13">
        <f>DataCalc!L271</f>
        <v>0</v>
      </c>
      <c r="F271" s="9">
        <f>DataCalc!M271</f>
        <v>0</v>
      </c>
      <c r="G271" s="9" t="str">
        <f>DataCalc!O271</f>
        <v/>
      </c>
    </row>
    <row r="272" spans="1:7" customFormat="1" x14ac:dyDescent="0.25">
      <c r="A272" s="145">
        <f t="shared" si="8"/>
        <v>43371</v>
      </c>
      <c r="B272" s="146">
        <f>DataCalc!J272</f>
        <v>43371</v>
      </c>
      <c r="C272" s="143">
        <f>DataCalc!I272</f>
        <v>39</v>
      </c>
      <c r="D272" s="148">
        <f t="shared" si="9"/>
        <v>6</v>
      </c>
      <c r="E272" s="13">
        <f>DataCalc!L272</f>
        <v>0</v>
      </c>
      <c r="F272" s="9">
        <f>DataCalc!M272</f>
        <v>0</v>
      </c>
      <c r="G272" s="9" t="str">
        <f>DataCalc!O272</f>
        <v/>
      </c>
    </row>
    <row r="273" spans="1:7" customFormat="1" x14ac:dyDescent="0.25">
      <c r="A273" s="145">
        <f t="shared" si="8"/>
        <v>43372</v>
      </c>
      <c r="B273" s="146">
        <f>DataCalc!J273</f>
        <v>43372</v>
      </c>
      <c r="C273" s="143">
        <f>DataCalc!I273</f>
        <v>39</v>
      </c>
      <c r="D273" s="148">
        <f t="shared" si="9"/>
        <v>7</v>
      </c>
      <c r="E273" s="13">
        <f>DataCalc!L273</f>
        <v>1</v>
      </c>
      <c r="F273" s="9">
        <f>DataCalc!M273</f>
        <v>0</v>
      </c>
      <c r="G273" s="9" t="str">
        <f>DataCalc!O273</f>
        <v/>
      </c>
    </row>
    <row r="274" spans="1:7" customFormat="1" x14ac:dyDescent="0.25">
      <c r="A274" s="145">
        <f t="shared" si="8"/>
        <v>43373</v>
      </c>
      <c r="B274" s="146">
        <f>DataCalc!J274</f>
        <v>43373</v>
      </c>
      <c r="C274" s="143">
        <f>DataCalc!I274</f>
        <v>39</v>
      </c>
      <c r="D274" s="148">
        <f t="shared" si="9"/>
        <v>1</v>
      </c>
      <c r="E274" s="13">
        <f>DataCalc!L274</f>
        <v>1</v>
      </c>
      <c r="F274" s="9">
        <f>DataCalc!M274</f>
        <v>0</v>
      </c>
      <c r="G274" s="9" t="str">
        <f>DataCalc!O274</f>
        <v/>
      </c>
    </row>
    <row r="275" spans="1:7" customFormat="1" x14ac:dyDescent="0.25">
      <c r="A275" s="145">
        <f t="shared" si="8"/>
        <v>43374</v>
      </c>
      <c r="B275" s="146">
        <f>DataCalc!J275</f>
        <v>43374</v>
      </c>
      <c r="C275" s="143">
        <f>DataCalc!I275</f>
        <v>40</v>
      </c>
      <c r="D275" s="148">
        <f t="shared" si="9"/>
        <v>2</v>
      </c>
      <c r="E275" s="13">
        <f>DataCalc!L275</f>
        <v>0</v>
      </c>
      <c r="F275" s="9">
        <f>DataCalc!M275</f>
        <v>0</v>
      </c>
      <c r="G275" s="9" t="str">
        <f>DataCalc!O275</f>
        <v/>
      </c>
    </row>
    <row r="276" spans="1:7" customFormat="1" x14ac:dyDescent="0.25">
      <c r="A276" s="145">
        <f t="shared" si="8"/>
        <v>43375</v>
      </c>
      <c r="B276" s="146">
        <f>DataCalc!J276</f>
        <v>43375</v>
      </c>
      <c r="C276" s="143">
        <f>DataCalc!I276</f>
        <v>40</v>
      </c>
      <c r="D276" s="148">
        <f t="shared" si="9"/>
        <v>3</v>
      </c>
      <c r="E276" s="13">
        <f>DataCalc!L276</f>
        <v>0</v>
      </c>
      <c r="F276" s="9">
        <f>DataCalc!M276</f>
        <v>0</v>
      </c>
      <c r="G276" s="9" t="str">
        <f>DataCalc!O276</f>
        <v/>
      </c>
    </row>
    <row r="277" spans="1:7" customFormat="1" x14ac:dyDescent="0.25">
      <c r="A277" s="145">
        <f t="shared" si="8"/>
        <v>43376</v>
      </c>
      <c r="B277" s="146">
        <f>DataCalc!J277</f>
        <v>43376</v>
      </c>
      <c r="C277" s="143">
        <f>DataCalc!I277</f>
        <v>40</v>
      </c>
      <c r="D277" s="148">
        <f t="shared" si="9"/>
        <v>4</v>
      </c>
      <c r="E277" s="13">
        <f>DataCalc!L277</f>
        <v>0</v>
      </c>
      <c r="F277" s="9">
        <f>DataCalc!M277</f>
        <v>0</v>
      </c>
      <c r="G277" s="9" t="str">
        <f>DataCalc!O277</f>
        <v/>
      </c>
    </row>
    <row r="278" spans="1:7" customFormat="1" x14ac:dyDescent="0.25">
      <c r="A278" s="145">
        <f t="shared" si="8"/>
        <v>43377</v>
      </c>
      <c r="B278" s="146">
        <f>DataCalc!J278</f>
        <v>43377</v>
      </c>
      <c r="C278" s="143">
        <f>DataCalc!I278</f>
        <v>40</v>
      </c>
      <c r="D278" s="148">
        <f t="shared" si="9"/>
        <v>5</v>
      </c>
      <c r="E278" s="13">
        <f>DataCalc!L278</f>
        <v>0</v>
      </c>
      <c r="F278" s="9">
        <f>DataCalc!M278</f>
        <v>0</v>
      </c>
      <c r="G278" s="9" t="str">
        <f>DataCalc!O278</f>
        <v/>
      </c>
    </row>
    <row r="279" spans="1:7" customFormat="1" x14ac:dyDescent="0.25">
      <c r="A279" s="145">
        <f t="shared" si="8"/>
        <v>43378</v>
      </c>
      <c r="B279" s="146">
        <f>DataCalc!J279</f>
        <v>43378</v>
      </c>
      <c r="C279" s="143">
        <f>DataCalc!I279</f>
        <v>40</v>
      </c>
      <c r="D279" s="148">
        <f t="shared" si="9"/>
        <v>6</v>
      </c>
      <c r="E279" s="13">
        <f>DataCalc!L279</f>
        <v>0</v>
      </c>
      <c r="F279" s="9">
        <f>DataCalc!M279</f>
        <v>0</v>
      </c>
      <c r="G279" s="9" t="str">
        <f>DataCalc!O279</f>
        <v/>
      </c>
    </row>
    <row r="280" spans="1:7" customFormat="1" x14ac:dyDescent="0.25">
      <c r="A280" s="145">
        <f t="shared" si="8"/>
        <v>43379</v>
      </c>
      <c r="B280" s="146">
        <f>DataCalc!J280</f>
        <v>43379</v>
      </c>
      <c r="C280" s="143">
        <f>DataCalc!I280</f>
        <v>40</v>
      </c>
      <c r="D280" s="148">
        <f t="shared" si="9"/>
        <v>7</v>
      </c>
      <c r="E280" s="13">
        <f>DataCalc!L280</f>
        <v>1</v>
      </c>
      <c r="F280" s="9">
        <f>DataCalc!M280</f>
        <v>0</v>
      </c>
      <c r="G280" s="9" t="str">
        <f>DataCalc!O280</f>
        <v/>
      </c>
    </row>
    <row r="281" spans="1:7" customFormat="1" x14ac:dyDescent="0.25">
      <c r="A281" s="145">
        <f t="shared" si="8"/>
        <v>43380</v>
      </c>
      <c r="B281" s="146">
        <f>DataCalc!J281</f>
        <v>43380</v>
      </c>
      <c r="C281" s="143">
        <f>DataCalc!I281</f>
        <v>40</v>
      </c>
      <c r="D281" s="148">
        <f t="shared" si="9"/>
        <v>1</v>
      </c>
      <c r="E281" s="13">
        <f>DataCalc!L281</f>
        <v>1</v>
      </c>
      <c r="F281" s="9">
        <f>DataCalc!M281</f>
        <v>0</v>
      </c>
      <c r="G281" s="9" t="str">
        <f>DataCalc!O281</f>
        <v/>
      </c>
    </row>
    <row r="282" spans="1:7" customFormat="1" x14ac:dyDescent="0.25">
      <c r="A282" s="145">
        <f t="shared" si="8"/>
        <v>43381</v>
      </c>
      <c r="B282" s="146">
        <f>DataCalc!J282</f>
        <v>43381</v>
      </c>
      <c r="C282" s="143">
        <f>DataCalc!I282</f>
        <v>41</v>
      </c>
      <c r="D282" s="148">
        <f t="shared" si="9"/>
        <v>2</v>
      </c>
      <c r="E282" s="13">
        <f>DataCalc!L282</f>
        <v>0</v>
      </c>
      <c r="F282" s="9">
        <f>DataCalc!M282</f>
        <v>0</v>
      </c>
      <c r="G282" s="9" t="str">
        <f>DataCalc!O282</f>
        <v/>
      </c>
    </row>
    <row r="283" spans="1:7" customFormat="1" x14ac:dyDescent="0.25">
      <c r="A283" s="145">
        <f t="shared" si="8"/>
        <v>43382</v>
      </c>
      <c r="B283" s="146">
        <f>DataCalc!J283</f>
        <v>43382</v>
      </c>
      <c r="C283" s="143">
        <f>DataCalc!I283</f>
        <v>41</v>
      </c>
      <c r="D283" s="148">
        <f t="shared" si="9"/>
        <v>3</v>
      </c>
      <c r="E283" s="13">
        <f>DataCalc!L283</f>
        <v>0</v>
      </c>
      <c r="F283" s="9">
        <f>DataCalc!M283</f>
        <v>0</v>
      </c>
      <c r="G283" s="9" t="str">
        <f>DataCalc!O283</f>
        <v/>
      </c>
    </row>
    <row r="284" spans="1:7" customFormat="1" x14ac:dyDescent="0.25">
      <c r="A284" s="145">
        <f t="shared" si="8"/>
        <v>43383</v>
      </c>
      <c r="B284" s="146">
        <f>DataCalc!J284</f>
        <v>43383</v>
      </c>
      <c r="C284" s="143">
        <f>DataCalc!I284</f>
        <v>41</v>
      </c>
      <c r="D284" s="148">
        <f t="shared" si="9"/>
        <v>4</v>
      </c>
      <c r="E284" s="13">
        <f>DataCalc!L284</f>
        <v>0</v>
      </c>
      <c r="F284" s="9">
        <f>DataCalc!M284</f>
        <v>0</v>
      </c>
      <c r="G284" s="9" t="str">
        <f>DataCalc!O284</f>
        <v/>
      </c>
    </row>
    <row r="285" spans="1:7" customFormat="1" x14ac:dyDescent="0.25">
      <c r="A285" s="145">
        <f t="shared" si="8"/>
        <v>43384</v>
      </c>
      <c r="B285" s="146">
        <f>DataCalc!J285</f>
        <v>43384</v>
      </c>
      <c r="C285" s="143">
        <f>DataCalc!I285</f>
        <v>41</v>
      </c>
      <c r="D285" s="148">
        <f t="shared" si="9"/>
        <v>5</v>
      </c>
      <c r="E285" s="13">
        <f>DataCalc!L285</f>
        <v>0</v>
      </c>
      <c r="F285" s="9">
        <f>DataCalc!M285</f>
        <v>0</v>
      </c>
      <c r="G285" s="9" t="str">
        <f>DataCalc!O285</f>
        <v/>
      </c>
    </row>
    <row r="286" spans="1:7" customFormat="1" x14ac:dyDescent="0.25">
      <c r="A286" s="145">
        <f t="shared" si="8"/>
        <v>43385</v>
      </c>
      <c r="B286" s="146">
        <f>DataCalc!J286</f>
        <v>43385</v>
      </c>
      <c r="C286" s="143">
        <f>DataCalc!I286</f>
        <v>41</v>
      </c>
      <c r="D286" s="148">
        <f t="shared" si="9"/>
        <v>6</v>
      </c>
      <c r="E286" s="13">
        <f>DataCalc!L286</f>
        <v>0</v>
      </c>
      <c r="F286" s="9">
        <f>DataCalc!M286</f>
        <v>0</v>
      </c>
      <c r="G286" s="9" t="str">
        <f>DataCalc!O286</f>
        <v/>
      </c>
    </row>
    <row r="287" spans="1:7" customFormat="1" x14ac:dyDescent="0.25">
      <c r="A287" s="145">
        <f t="shared" si="8"/>
        <v>43386</v>
      </c>
      <c r="B287" s="146">
        <f>DataCalc!J287</f>
        <v>43386</v>
      </c>
      <c r="C287" s="143">
        <f>DataCalc!I287</f>
        <v>41</v>
      </c>
      <c r="D287" s="148">
        <f t="shared" si="9"/>
        <v>7</v>
      </c>
      <c r="E287" s="13">
        <f>DataCalc!L287</f>
        <v>1</v>
      </c>
      <c r="F287" s="9">
        <f>DataCalc!M287</f>
        <v>0</v>
      </c>
      <c r="G287" s="9" t="str">
        <f>DataCalc!O287</f>
        <v/>
      </c>
    </row>
    <row r="288" spans="1:7" customFormat="1" x14ac:dyDescent="0.25">
      <c r="A288" s="145">
        <f t="shared" si="8"/>
        <v>43387</v>
      </c>
      <c r="B288" s="146">
        <f>DataCalc!J288</f>
        <v>43387</v>
      </c>
      <c r="C288" s="143">
        <f>DataCalc!I288</f>
        <v>41</v>
      </c>
      <c r="D288" s="148">
        <f t="shared" si="9"/>
        <v>1</v>
      </c>
      <c r="E288" s="13">
        <f>DataCalc!L288</f>
        <v>1</v>
      </c>
      <c r="F288" s="9">
        <f>DataCalc!M288</f>
        <v>0</v>
      </c>
      <c r="G288" s="9" t="str">
        <f>DataCalc!O288</f>
        <v/>
      </c>
    </row>
    <row r="289" spans="1:7" customFormat="1" x14ac:dyDescent="0.25">
      <c r="A289" s="145">
        <f t="shared" si="8"/>
        <v>43388</v>
      </c>
      <c r="B289" s="146">
        <f>DataCalc!J289</f>
        <v>43388</v>
      </c>
      <c r="C289" s="143">
        <f>DataCalc!I289</f>
        <v>42</v>
      </c>
      <c r="D289" s="148">
        <f t="shared" si="9"/>
        <v>2</v>
      </c>
      <c r="E289" s="13">
        <f>DataCalc!L289</f>
        <v>0</v>
      </c>
      <c r="F289" s="9">
        <f>DataCalc!M289</f>
        <v>0</v>
      </c>
      <c r="G289" s="9" t="str">
        <f>DataCalc!O289</f>
        <v/>
      </c>
    </row>
    <row r="290" spans="1:7" customFormat="1" x14ac:dyDescent="0.25">
      <c r="A290" s="145">
        <f t="shared" si="8"/>
        <v>43389</v>
      </c>
      <c r="B290" s="146">
        <f>DataCalc!J290</f>
        <v>43389</v>
      </c>
      <c r="C290" s="143">
        <f>DataCalc!I290</f>
        <v>42</v>
      </c>
      <c r="D290" s="148">
        <f t="shared" si="9"/>
        <v>3</v>
      </c>
      <c r="E290" s="13">
        <f>DataCalc!L290</f>
        <v>0</v>
      </c>
      <c r="F290" s="9">
        <f>DataCalc!M290</f>
        <v>0</v>
      </c>
      <c r="G290" s="9" t="str">
        <f>DataCalc!O290</f>
        <v/>
      </c>
    </row>
    <row r="291" spans="1:7" customFormat="1" x14ac:dyDescent="0.25">
      <c r="A291" s="145">
        <f t="shared" si="8"/>
        <v>43390</v>
      </c>
      <c r="B291" s="146">
        <f>DataCalc!J291</f>
        <v>43390</v>
      </c>
      <c r="C291" s="143">
        <f>DataCalc!I291</f>
        <v>42</v>
      </c>
      <c r="D291" s="148">
        <f t="shared" si="9"/>
        <v>4</v>
      </c>
      <c r="E291" s="13">
        <f>DataCalc!L291</f>
        <v>0</v>
      </c>
      <c r="F291" s="9">
        <f>DataCalc!M291</f>
        <v>0</v>
      </c>
      <c r="G291" s="9" t="str">
        <f>DataCalc!O291</f>
        <v/>
      </c>
    </row>
    <row r="292" spans="1:7" customFormat="1" x14ac:dyDescent="0.25">
      <c r="A292" s="145">
        <f t="shared" si="8"/>
        <v>43391</v>
      </c>
      <c r="B292" s="146">
        <f>DataCalc!J292</f>
        <v>43391</v>
      </c>
      <c r="C292" s="143">
        <f>DataCalc!I292</f>
        <v>42</v>
      </c>
      <c r="D292" s="148">
        <f t="shared" si="9"/>
        <v>5</v>
      </c>
      <c r="E292" s="13">
        <f>DataCalc!L292</f>
        <v>0</v>
      </c>
      <c r="F292" s="9">
        <f>DataCalc!M292</f>
        <v>0</v>
      </c>
      <c r="G292" s="9" t="str">
        <f>DataCalc!O292</f>
        <v/>
      </c>
    </row>
    <row r="293" spans="1:7" customFormat="1" x14ac:dyDescent="0.25">
      <c r="A293" s="145">
        <f t="shared" si="8"/>
        <v>43392</v>
      </c>
      <c r="B293" s="146">
        <f>DataCalc!J293</f>
        <v>43392</v>
      </c>
      <c r="C293" s="143">
        <f>DataCalc!I293</f>
        <v>42</v>
      </c>
      <c r="D293" s="148">
        <f t="shared" si="9"/>
        <v>6</v>
      </c>
      <c r="E293" s="13">
        <f>DataCalc!L293</f>
        <v>0</v>
      </c>
      <c r="F293" s="9">
        <f>DataCalc!M293</f>
        <v>0</v>
      </c>
      <c r="G293" s="9" t="str">
        <f>DataCalc!O293</f>
        <v/>
      </c>
    </row>
    <row r="294" spans="1:7" customFormat="1" x14ac:dyDescent="0.25">
      <c r="A294" s="145">
        <f t="shared" si="8"/>
        <v>43393</v>
      </c>
      <c r="B294" s="146">
        <f>DataCalc!J294</f>
        <v>43393</v>
      </c>
      <c r="C294" s="143">
        <f>DataCalc!I294</f>
        <v>42</v>
      </c>
      <c r="D294" s="148">
        <f t="shared" si="9"/>
        <v>7</v>
      </c>
      <c r="E294" s="13">
        <f>DataCalc!L294</f>
        <v>1</v>
      </c>
      <c r="F294" s="9">
        <f>DataCalc!M294</f>
        <v>0</v>
      </c>
      <c r="G294" s="9" t="str">
        <f>DataCalc!O294</f>
        <v/>
      </c>
    </row>
    <row r="295" spans="1:7" customFormat="1" x14ac:dyDescent="0.25">
      <c r="A295" s="145">
        <f t="shared" si="8"/>
        <v>43394</v>
      </c>
      <c r="B295" s="146">
        <f>DataCalc!J295</f>
        <v>43394</v>
      </c>
      <c r="C295" s="143">
        <f>DataCalc!I295</f>
        <v>42</v>
      </c>
      <c r="D295" s="148">
        <f t="shared" si="9"/>
        <v>1</v>
      </c>
      <c r="E295" s="13">
        <f>DataCalc!L295</f>
        <v>1</v>
      </c>
      <c r="F295" s="9">
        <f>DataCalc!M295</f>
        <v>0</v>
      </c>
      <c r="G295" s="9" t="str">
        <f>DataCalc!O295</f>
        <v/>
      </c>
    </row>
    <row r="296" spans="1:7" customFormat="1" x14ac:dyDescent="0.25">
      <c r="A296" s="145">
        <f t="shared" si="8"/>
        <v>43395</v>
      </c>
      <c r="B296" s="146">
        <f>DataCalc!J296</f>
        <v>43395</v>
      </c>
      <c r="C296" s="143">
        <f>DataCalc!I296</f>
        <v>43</v>
      </c>
      <c r="D296" s="148">
        <f t="shared" si="9"/>
        <v>2</v>
      </c>
      <c r="E296" s="13">
        <f>DataCalc!L296</f>
        <v>0</v>
      </c>
      <c r="F296" s="9">
        <f>DataCalc!M296</f>
        <v>0</v>
      </c>
      <c r="G296" s="9" t="str">
        <f>DataCalc!O296</f>
        <v/>
      </c>
    </row>
    <row r="297" spans="1:7" customFormat="1" x14ac:dyDescent="0.25">
      <c r="A297" s="145">
        <f t="shared" si="8"/>
        <v>43396</v>
      </c>
      <c r="B297" s="146">
        <f>DataCalc!J297</f>
        <v>43396</v>
      </c>
      <c r="C297" s="143">
        <f>DataCalc!I297</f>
        <v>43</v>
      </c>
      <c r="D297" s="148">
        <f t="shared" si="9"/>
        <v>3</v>
      </c>
      <c r="E297" s="13">
        <f>DataCalc!L297</f>
        <v>0</v>
      </c>
      <c r="F297" s="9">
        <f>DataCalc!M297</f>
        <v>0</v>
      </c>
      <c r="G297" s="9" t="str">
        <f>DataCalc!O297</f>
        <v/>
      </c>
    </row>
    <row r="298" spans="1:7" customFormat="1" x14ac:dyDescent="0.25">
      <c r="A298" s="145">
        <f t="shared" si="8"/>
        <v>43397</v>
      </c>
      <c r="B298" s="146">
        <f>DataCalc!J298</f>
        <v>43397</v>
      </c>
      <c r="C298" s="143">
        <f>DataCalc!I298</f>
        <v>43</v>
      </c>
      <c r="D298" s="148">
        <f t="shared" si="9"/>
        <v>4</v>
      </c>
      <c r="E298" s="13">
        <f>DataCalc!L298</f>
        <v>0</v>
      </c>
      <c r="F298" s="9">
        <f>DataCalc!M298</f>
        <v>0</v>
      </c>
      <c r="G298" s="9" t="str">
        <f>DataCalc!O298</f>
        <v/>
      </c>
    </row>
    <row r="299" spans="1:7" customFormat="1" x14ac:dyDescent="0.25">
      <c r="A299" s="145">
        <f t="shared" si="8"/>
        <v>43398</v>
      </c>
      <c r="B299" s="146">
        <f>DataCalc!J299</f>
        <v>43398</v>
      </c>
      <c r="C299" s="143">
        <f>DataCalc!I299</f>
        <v>43</v>
      </c>
      <c r="D299" s="148">
        <f t="shared" si="9"/>
        <v>5</v>
      </c>
      <c r="E299" s="13">
        <f>DataCalc!L299</f>
        <v>0</v>
      </c>
      <c r="F299" s="9">
        <f>DataCalc!M299</f>
        <v>0</v>
      </c>
      <c r="G299" s="9" t="str">
        <f>DataCalc!O299</f>
        <v/>
      </c>
    </row>
    <row r="300" spans="1:7" customFormat="1" x14ac:dyDescent="0.25">
      <c r="A300" s="145">
        <f t="shared" si="8"/>
        <v>43399</v>
      </c>
      <c r="B300" s="146">
        <f>DataCalc!J300</f>
        <v>43399</v>
      </c>
      <c r="C300" s="143">
        <f>DataCalc!I300</f>
        <v>43</v>
      </c>
      <c r="D300" s="148">
        <f t="shared" si="9"/>
        <v>6</v>
      </c>
      <c r="E300" s="13">
        <f>DataCalc!L300</f>
        <v>0</v>
      </c>
      <c r="F300" s="9">
        <f>DataCalc!M300</f>
        <v>0</v>
      </c>
      <c r="G300" s="9" t="str">
        <f>DataCalc!O300</f>
        <v/>
      </c>
    </row>
    <row r="301" spans="1:7" customFormat="1" x14ac:dyDescent="0.25">
      <c r="A301" s="145">
        <f t="shared" si="8"/>
        <v>43400</v>
      </c>
      <c r="B301" s="146">
        <f>DataCalc!J301</f>
        <v>43400</v>
      </c>
      <c r="C301" s="143">
        <f>DataCalc!I301</f>
        <v>43</v>
      </c>
      <c r="D301" s="148">
        <f t="shared" si="9"/>
        <v>7</v>
      </c>
      <c r="E301" s="13">
        <f>DataCalc!L301</f>
        <v>1</v>
      </c>
      <c r="F301" s="9">
        <f>DataCalc!M301</f>
        <v>0</v>
      </c>
      <c r="G301" s="9" t="str">
        <f>DataCalc!O301</f>
        <v/>
      </c>
    </row>
    <row r="302" spans="1:7" customFormat="1" x14ac:dyDescent="0.25">
      <c r="A302" s="145">
        <f t="shared" si="8"/>
        <v>43401</v>
      </c>
      <c r="B302" s="146">
        <f>DataCalc!J302</f>
        <v>43401</v>
      </c>
      <c r="C302" s="143">
        <f>DataCalc!I302</f>
        <v>43</v>
      </c>
      <c r="D302" s="148">
        <f t="shared" si="9"/>
        <v>1</v>
      </c>
      <c r="E302" s="13">
        <f>DataCalc!L302</f>
        <v>1</v>
      </c>
      <c r="F302" s="9">
        <f>DataCalc!M302</f>
        <v>0</v>
      </c>
      <c r="G302" s="9" t="str">
        <f>DataCalc!O302</f>
        <v/>
      </c>
    </row>
    <row r="303" spans="1:7" customFormat="1" x14ac:dyDescent="0.25">
      <c r="A303" s="145">
        <f t="shared" si="8"/>
        <v>43402</v>
      </c>
      <c r="B303" s="146">
        <f>DataCalc!J303</f>
        <v>43402</v>
      </c>
      <c r="C303" s="143">
        <f>DataCalc!I303</f>
        <v>44</v>
      </c>
      <c r="D303" s="148">
        <f t="shared" si="9"/>
        <v>2</v>
      </c>
      <c r="E303" s="13">
        <f>DataCalc!L303</f>
        <v>0</v>
      </c>
      <c r="F303" s="9">
        <f>DataCalc!M303</f>
        <v>0</v>
      </c>
      <c r="G303" s="9" t="str">
        <f>DataCalc!O303</f>
        <v/>
      </c>
    </row>
    <row r="304" spans="1:7" customFormat="1" x14ac:dyDescent="0.25">
      <c r="A304" s="145">
        <f t="shared" si="8"/>
        <v>43403</v>
      </c>
      <c r="B304" s="146">
        <f>DataCalc!J304</f>
        <v>43403</v>
      </c>
      <c r="C304" s="143">
        <f>DataCalc!I304</f>
        <v>44</v>
      </c>
      <c r="D304" s="148">
        <f t="shared" si="9"/>
        <v>3</v>
      </c>
      <c r="E304" s="13">
        <f>DataCalc!L304</f>
        <v>0</v>
      </c>
      <c r="F304" s="9">
        <f>DataCalc!M304</f>
        <v>0</v>
      </c>
      <c r="G304" s="9" t="str">
        <f>DataCalc!O304</f>
        <v/>
      </c>
    </row>
    <row r="305" spans="1:7" customFormat="1" x14ac:dyDescent="0.25">
      <c r="A305" s="145">
        <f t="shared" si="8"/>
        <v>43404</v>
      </c>
      <c r="B305" s="146">
        <f>DataCalc!J305</f>
        <v>43404</v>
      </c>
      <c r="C305" s="143">
        <f>DataCalc!I305</f>
        <v>44</v>
      </c>
      <c r="D305" s="148">
        <f t="shared" si="9"/>
        <v>4</v>
      </c>
      <c r="E305" s="13">
        <f>DataCalc!L305</f>
        <v>0</v>
      </c>
      <c r="F305" s="9">
        <f>DataCalc!M305</f>
        <v>0</v>
      </c>
      <c r="G305" s="9" t="str">
        <f>DataCalc!O305</f>
        <v/>
      </c>
    </row>
    <row r="306" spans="1:7" customFormat="1" x14ac:dyDescent="0.25">
      <c r="A306" s="145">
        <f t="shared" si="8"/>
        <v>43405</v>
      </c>
      <c r="B306" s="146">
        <f>DataCalc!J306</f>
        <v>43405</v>
      </c>
      <c r="C306" s="143">
        <f>DataCalc!I306</f>
        <v>44</v>
      </c>
      <c r="D306" s="148">
        <f t="shared" si="9"/>
        <v>5</v>
      </c>
      <c r="E306" s="13">
        <f>DataCalc!L306</f>
        <v>0</v>
      </c>
      <c r="F306" s="9">
        <f>DataCalc!M306</f>
        <v>0</v>
      </c>
      <c r="G306" s="9" t="str">
        <f>DataCalc!O306</f>
        <v/>
      </c>
    </row>
    <row r="307" spans="1:7" customFormat="1" x14ac:dyDescent="0.25">
      <c r="A307" s="145">
        <f t="shared" si="8"/>
        <v>43406</v>
      </c>
      <c r="B307" s="146">
        <f>DataCalc!J307</f>
        <v>43406</v>
      </c>
      <c r="C307" s="143">
        <f>DataCalc!I307</f>
        <v>44</v>
      </c>
      <c r="D307" s="148">
        <f t="shared" si="9"/>
        <v>6</v>
      </c>
      <c r="E307" s="13">
        <f>DataCalc!L307</f>
        <v>0</v>
      </c>
      <c r="F307" s="9">
        <f>DataCalc!M307</f>
        <v>0</v>
      </c>
      <c r="G307" s="9" t="str">
        <f>DataCalc!O307</f>
        <v/>
      </c>
    </row>
    <row r="308" spans="1:7" customFormat="1" x14ac:dyDescent="0.25">
      <c r="A308" s="145">
        <f t="shared" si="8"/>
        <v>43407</v>
      </c>
      <c r="B308" s="146">
        <f>DataCalc!J308</f>
        <v>43407</v>
      </c>
      <c r="C308" s="143">
        <f>DataCalc!I308</f>
        <v>44</v>
      </c>
      <c r="D308" s="148">
        <f t="shared" si="9"/>
        <v>7</v>
      </c>
      <c r="E308" s="13">
        <f>DataCalc!L308</f>
        <v>1</v>
      </c>
      <c r="F308" s="9">
        <f>DataCalc!M308</f>
        <v>0</v>
      </c>
      <c r="G308" s="9" t="str">
        <f>DataCalc!O308</f>
        <v/>
      </c>
    </row>
    <row r="309" spans="1:7" customFormat="1" x14ac:dyDescent="0.25">
      <c r="A309" s="145">
        <f t="shared" si="8"/>
        <v>43408</v>
      </c>
      <c r="B309" s="146">
        <f>DataCalc!J309</f>
        <v>43408</v>
      </c>
      <c r="C309" s="143">
        <f>DataCalc!I309</f>
        <v>44</v>
      </c>
      <c r="D309" s="148">
        <f t="shared" si="9"/>
        <v>1</v>
      </c>
      <c r="E309" s="13">
        <f>DataCalc!L309</f>
        <v>1</v>
      </c>
      <c r="F309" s="9">
        <f>DataCalc!M309</f>
        <v>0</v>
      </c>
      <c r="G309" s="9" t="str">
        <f>DataCalc!O309</f>
        <v/>
      </c>
    </row>
    <row r="310" spans="1:7" customFormat="1" x14ac:dyDescent="0.25">
      <c r="A310" s="145">
        <f t="shared" si="8"/>
        <v>43409</v>
      </c>
      <c r="B310" s="146">
        <f>DataCalc!J310</f>
        <v>43409</v>
      </c>
      <c r="C310" s="143">
        <f>DataCalc!I310</f>
        <v>45</v>
      </c>
      <c r="D310" s="148">
        <f t="shared" si="9"/>
        <v>2</v>
      </c>
      <c r="E310" s="13">
        <f>DataCalc!L310</f>
        <v>0</v>
      </c>
      <c r="F310" s="9">
        <f>DataCalc!M310</f>
        <v>0</v>
      </c>
      <c r="G310" s="9" t="str">
        <f>DataCalc!O310</f>
        <v/>
      </c>
    </row>
    <row r="311" spans="1:7" customFormat="1" x14ac:dyDescent="0.25">
      <c r="A311" s="145">
        <f t="shared" si="8"/>
        <v>43410</v>
      </c>
      <c r="B311" s="146">
        <f>DataCalc!J311</f>
        <v>43410</v>
      </c>
      <c r="C311" s="143">
        <f>DataCalc!I311</f>
        <v>45</v>
      </c>
      <c r="D311" s="148">
        <f t="shared" si="9"/>
        <v>3</v>
      </c>
      <c r="E311" s="13">
        <f>DataCalc!L311</f>
        <v>0</v>
      </c>
      <c r="F311" s="9">
        <f>DataCalc!M311</f>
        <v>0</v>
      </c>
      <c r="G311" s="9" t="str">
        <f>DataCalc!O311</f>
        <v/>
      </c>
    </row>
    <row r="312" spans="1:7" customFormat="1" x14ac:dyDescent="0.25">
      <c r="A312" s="145">
        <f t="shared" si="8"/>
        <v>43411</v>
      </c>
      <c r="B312" s="146">
        <f>DataCalc!J312</f>
        <v>43411</v>
      </c>
      <c r="C312" s="143">
        <f>DataCalc!I312</f>
        <v>45</v>
      </c>
      <c r="D312" s="148">
        <f t="shared" si="9"/>
        <v>4</v>
      </c>
      <c r="E312" s="13">
        <f>DataCalc!L312</f>
        <v>0</v>
      </c>
      <c r="F312" s="9">
        <f>DataCalc!M312</f>
        <v>0</v>
      </c>
      <c r="G312" s="9" t="str">
        <f>DataCalc!O312</f>
        <v/>
      </c>
    </row>
    <row r="313" spans="1:7" customFormat="1" x14ac:dyDescent="0.25">
      <c r="A313" s="145">
        <f t="shared" si="8"/>
        <v>43412</v>
      </c>
      <c r="B313" s="146">
        <f>DataCalc!J313</f>
        <v>43412</v>
      </c>
      <c r="C313" s="143">
        <f>DataCalc!I313</f>
        <v>45</v>
      </c>
      <c r="D313" s="148">
        <f t="shared" si="9"/>
        <v>5</v>
      </c>
      <c r="E313" s="13">
        <f>DataCalc!L313</f>
        <v>0</v>
      </c>
      <c r="F313" s="9">
        <f>DataCalc!M313</f>
        <v>0</v>
      </c>
      <c r="G313" s="9" t="str">
        <f>DataCalc!O313</f>
        <v/>
      </c>
    </row>
    <row r="314" spans="1:7" customFormat="1" x14ac:dyDescent="0.25">
      <c r="A314" s="145">
        <f t="shared" si="8"/>
        <v>43413</v>
      </c>
      <c r="B314" s="146">
        <f>DataCalc!J314</f>
        <v>43413</v>
      </c>
      <c r="C314" s="143">
        <f>DataCalc!I314</f>
        <v>45</v>
      </c>
      <c r="D314" s="148">
        <f t="shared" si="9"/>
        <v>6</v>
      </c>
      <c r="E314" s="13">
        <f>DataCalc!L314</f>
        <v>0</v>
      </c>
      <c r="F314" s="9">
        <f>DataCalc!M314</f>
        <v>0</v>
      </c>
      <c r="G314" s="9" t="str">
        <f>DataCalc!O314</f>
        <v/>
      </c>
    </row>
    <row r="315" spans="1:7" customFormat="1" x14ac:dyDescent="0.25">
      <c r="A315" s="145">
        <f t="shared" si="8"/>
        <v>43414</v>
      </c>
      <c r="B315" s="146">
        <f>DataCalc!J315</f>
        <v>43414</v>
      </c>
      <c r="C315" s="143">
        <f>DataCalc!I315</f>
        <v>45</v>
      </c>
      <c r="D315" s="148">
        <f t="shared" si="9"/>
        <v>7</v>
      </c>
      <c r="E315" s="13">
        <f>DataCalc!L315</f>
        <v>1</v>
      </c>
      <c r="F315" s="9">
        <f>DataCalc!M315</f>
        <v>0</v>
      </c>
      <c r="G315" s="9" t="str">
        <f>DataCalc!O315</f>
        <v/>
      </c>
    </row>
    <row r="316" spans="1:7" customFormat="1" x14ac:dyDescent="0.25">
      <c r="A316" s="145">
        <f t="shared" si="8"/>
        <v>43415</v>
      </c>
      <c r="B316" s="146">
        <f>DataCalc!J316</f>
        <v>43415</v>
      </c>
      <c r="C316" s="143">
        <f>DataCalc!I316</f>
        <v>45</v>
      </c>
      <c r="D316" s="148">
        <f t="shared" si="9"/>
        <v>1</v>
      </c>
      <c r="E316" s="13">
        <f>DataCalc!L316</f>
        <v>1</v>
      </c>
      <c r="F316" s="9">
        <f>DataCalc!M316</f>
        <v>0</v>
      </c>
      <c r="G316" s="9" t="str">
        <f>DataCalc!O316</f>
        <v/>
      </c>
    </row>
    <row r="317" spans="1:7" customFormat="1" x14ac:dyDescent="0.25">
      <c r="A317" s="145">
        <f t="shared" si="8"/>
        <v>43416</v>
      </c>
      <c r="B317" s="146">
        <f>DataCalc!J317</f>
        <v>43416</v>
      </c>
      <c r="C317" s="143">
        <f>DataCalc!I317</f>
        <v>46</v>
      </c>
      <c r="D317" s="148">
        <f t="shared" si="9"/>
        <v>2</v>
      </c>
      <c r="E317" s="13">
        <f>DataCalc!L317</f>
        <v>0</v>
      </c>
      <c r="F317" s="9">
        <f>DataCalc!M317</f>
        <v>0</v>
      </c>
      <c r="G317" s="9" t="str">
        <f>DataCalc!O317</f>
        <v/>
      </c>
    </row>
    <row r="318" spans="1:7" customFormat="1" x14ac:dyDescent="0.25">
      <c r="A318" s="145">
        <f t="shared" si="8"/>
        <v>43417</v>
      </c>
      <c r="B318" s="146">
        <f>DataCalc!J318</f>
        <v>43417</v>
      </c>
      <c r="C318" s="143">
        <f>DataCalc!I318</f>
        <v>46</v>
      </c>
      <c r="D318" s="148">
        <f t="shared" si="9"/>
        <v>3</v>
      </c>
      <c r="E318" s="13">
        <f>DataCalc!L318</f>
        <v>0</v>
      </c>
      <c r="F318" s="9">
        <f>DataCalc!M318</f>
        <v>0</v>
      </c>
      <c r="G318" s="9" t="str">
        <f>DataCalc!O318</f>
        <v/>
      </c>
    </row>
    <row r="319" spans="1:7" customFormat="1" x14ac:dyDescent="0.25">
      <c r="A319" s="145">
        <f t="shared" si="8"/>
        <v>43418</v>
      </c>
      <c r="B319" s="146">
        <f>DataCalc!J319</f>
        <v>43418</v>
      </c>
      <c r="C319" s="143">
        <f>DataCalc!I319</f>
        <v>46</v>
      </c>
      <c r="D319" s="148">
        <f t="shared" si="9"/>
        <v>4</v>
      </c>
      <c r="E319" s="13">
        <f>DataCalc!L319</f>
        <v>0</v>
      </c>
      <c r="F319" s="9">
        <f>DataCalc!M319</f>
        <v>0</v>
      </c>
      <c r="G319" s="9" t="str">
        <f>DataCalc!O319</f>
        <v/>
      </c>
    </row>
    <row r="320" spans="1:7" customFormat="1" x14ac:dyDescent="0.25">
      <c r="A320" s="145">
        <f t="shared" si="8"/>
        <v>43419</v>
      </c>
      <c r="B320" s="146">
        <f>DataCalc!J320</f>
        <v>43419</v>
      </c>
      <c r="C320" s="143">
        <f>DataCalc!I320</f>
        <v>46</v>
      </c>
      <c r="D320" s="148">
        <f t="shared" si="9"/>
        <v>5</v>
      </c>
      <c r="E320" s="13">
        <f>DataCalc!L320</f>
        <v>0</v>
      </c>
      <c r="F320" s="9">
        <f>DataCalc!M320</f>
        <v>0</v>
      </c>
      <c r="G320" s="9" t="str">
        <f>DataCalc!O320</f>
        <v/>
      </c>
    </row>
    <row r="321" spans="1:7" customFormat="1" x14ac:dyDescent="0.25">
      <c r="A321" s="145">
        <f t="shared" si="8"/>
        <v>43420</v>
      </c>
      <c r="B321" s="146">
        <f>DataCalc!J321</f>
        <v>43420</v>
      </c>
      <c r="C321" s="143">
        <f>DataCalc!I321</f>
        <v>46</v>
      </c>
      <c r="D321" s="148">
        <f t="shared" si="9"/>
        <v>6</v>
      </c>
      <c r="E321" s="13">
        <f>DataCalc!L321</f>
        <v>0</v>
      </c>
      <c r="F321" s="9">
        <f>DataCalc!M321</f>
        <v>0</v>
      </c>
      <c r="G321" s="9" t="str">
        <f>DataCalc!O321</f>
        <v/>
      </c>
    </row>
    <row r="322" spans="1:7" customFormat="1" x14ac:dyDescent="0.25">
      <c r="A322" s="145">
        <f t="shared" si="8"/>
        <v>43421</v>
      </c>
      <c r="B322" s="146">
        <f>DataCalc!J322</f>
        <v>43421</v>
      </c>
      <c r="C322" s="143">
        <f>DataCalc!I322</f>
        <v>46</v>
      </c>
      <c r="D322" s="148">
        <f t="shared" si="9"/>
        <v>7</v>
      </c>
      <c r="E322" s="13">
        <f>DataCalc!L322</f>
        <v>1</v>
      </c>
      <c r="F322" s="9">
        <f>DataCalc!M322</f>
        <v>0</v>
      </c>
      <c r="G322" s="9" t="str">
        <f>DataCalc!O322</f>
        <v/>
      </c>
    </row>
    <row r="323" spans="1:7" customFormat="1" x14ac:dyDescent="0.25">
      <c r="A323" s="145">
        <f t="shared" ref="A323:A367" si="10">B323</f>
        <v>43422</v>
      </c>
      <c r="B323" s="146">
        <f>DataCalc!J323</f>
        <v>43422</v>
      </c>
      <c r="C323" s="143">
        <f>DataCalc!I323</f>
        <v>46</v>
      </c>
      <c r="D323" s="148">
        <f t="shared" ref="D323:D366" si="11">WEEKDAY(B323,1)</f>
        <v>1</v>
      </c>
      <c r="E323" s="13">
        <f>DataCalc!L323</f>
        <v>1</v>
      </c>
      <c r="F323" s="9">
        <f>DataCalc!M323</f>
        <v>0</v>
      </c>
      <c r="G323" s="9" t="str">
        <f>DataCalc!O323</f>
        <v/>
      </c>
    </row>
    <row r="324" spans="1:7" customFormat="1" x14ac:dyDescent="0.25">
      <c r="A324" s="145">
        <f t="shared" si="10"/>
        <v>43423</v>
      </c>
      <c r="B324" s="146">
        <f>DataCalc!J324</f>
        <v>43423</v>
      </c>
      <c r="C324" s="143">
        <f>DataCalc!I324</f>
        <v>47</v>
      </c>
      <c r="D324" s="148">
        <f t="shared" si="11"/>
        <v>2</v>
      </c>
      <c r="E324" s="13">
        <f>DataCalc!L324</f>
        <v>0</v>
      </c>
      <c r="F324" s="9">
        <f>DataCalc!M324</f>
        <v>0</v>
      </c>
      <c r="G324" s="9" t="str">
        <f>DataCalc!O324</f>
        <v/>
      </c>
    </row>
    <row r="325" spans="1:7" customFormat="1" x14ac:dyDescent="0.25">
      <c r="A325" s="145">
        <f t="shared" si="10"/>
        <v>43424</v>
      </c>
      <c r="B325" s="146">
        <f>DataCalc!J325</f>
        <v>43424</v>
      </c>
      <c r="C325" s="143">
        <f>DataCalc!I325</f>
        <v>47</v>
      </c>
      <c r="D325" s="148">
        <f t="shared" si="11"/>
        <v>3</v>
      </c>
      <c r="E325" s="13">
        <f>DataCalc!L325</f>
        <v>0</v>
      </c>
      <c r="F325" s="9">
        <f>DataCalc!M325</f>
        <v>0</v>
      </c>
      <c r="G325" s="9" t="str">
        <f>DataCalc!O325</f>
        <v/>
      </c>
    </row>
    <row r="326" spans="1:7" customFormat="1" x14ac:dyDescent="0.25">
      <c r="A326" s="145">
        <f t="shared" si="10"/>
        <v>43425</v>
      </c>
      <c r="B326" s="146">
        <f>DataCalc!J326</f>
        <v>43425</v>
      </c>
      <c r="C326" s="143">
        <f>DataCalc!I326</f>
        <v>47</v>
      </c>
      <c r="D326" s="148">
        <f t="shared" si="11"/>
        <v>4</v>
      </c>
      <c r="E326" s="13">
        <f>DataCalc!L326</f>
        <v>0</v>
      </c>
      <c r="F326" s="9">
        <f>DataCalc!M326</f>
        <v>0</v>
      </c>
      <c r="G326" s="9" t="str">
        <f>DataCalc!O326</f>
        <v/>
      </c>
    </row>
    <row r="327" spans="1:7" customFormat="1" x14ac:dyDescent="0.25">
      <c r="A327" s="145">
        <f t="shared" si="10"/>
        <v>43426</v>
      </c>
      <c r="B327" s="146">
        <f>DataCalc!J327</f>
        <v>43426</v>
      </c>
      <c r="C327" s="143">
        <f>DataCalc!I327</f>
        <v>47</v>
      </c>
      <c r="D327" s="148">
        <f t="shared" si="11"/>
        <v>5</v>
      </c>
      <c r="E327" s="13">
        <f>DataCalc!L327</f>
        <v>0</v>
      </c>
      <c r="F327" s="9">
        <f>DataCalc!M327</f>
        <v>0</v>
      </c>
      <c r="G327" s="9" t="str">
        <f>DataCalc!O327</f>
        <v/>
      </c>
    </row>
    <row r="328" spans="1:7" customFormat="1" x14ac:dyDescent="0.25">
      <c r="A328" s="145">
        <f t="shared" si="10"/>
        <v>43427</v>
      </c>
      <c r="B328" s="146">
        <f>DataCalc!J328</f>
        <v>43427</v>
      </c>
      <c r="C328" s="143">
        <f>DataCalc!I328</f>
        <v>47</v>
      </c>
      <c r="D328" s="148">
        <f t="shared" si="11"/>
        <v>6</v>
      </c>
      <c r="E328" s="13">
        <f>DataCalc!L328</f>
        <v>0</v>
      </c>
      <c r="F328" s="9">
        <f>DataCalc!M328</f>
        <v>0</v>
      </c>
      <c r="G328" s="9" t="str">
        <f>DataCalc!O328</f>
        <v/>
      </c>
    </row>
    <row r="329" spans="1:7" customFormat="1" x14ac:dyDescent="0.25">
      <c r="A329" s="145">
        <f t="shared" si="10"/>
        <v>43428</v>
      </c>
      <c r="B329" s="146">
        <f>DataCalc!J329</f>
        <v>43428</v>
      </c>
      <c r="C329" s="143">
        <f>DataCalc!I329</f>
        <v>47</v>
      </c>
      <c r="D329" s="148">
        <f t="shared" si="11"/>
        <v>7</v>
      </c>
      <c r="E329" s="13">
        <f>DataCalc!L329</f>
        <v>1</v>
      </c>
      <c r="F329" s="9">
        <f>DataCalc!M329</f>
        <v>0</v>
      </c>
      <c r="G329" s="9" t="str">
        <f>DataCalc!O329</f>
        <v/>
      </c>
    </row>
    <row r="330" spans="1:7" customFormat="1" x14ac:dyDescent="0.25">
      <c r="A330" s="145">
        <f t="shared" si="10"/>
        <v>43429</v>
      </c>
      <c r="B330" s="146">
        <f>DataCalc!J330</f>
        <v>43429</v>
      </c>
      <c r="C330" s="143">
        <f>DataCalc!I330</f>
        <v>47</v>
      </c>
      <c r="D330" s="148">
        <f t="shared" si="11"/>
        <v>1</v>
      </c>
      <c r="E330" s="13">
        <f>DataCalc!L330</f>
        <v>1</v>
      </c>
      <c r="F330" s="9">
        <f>DataCalc!M330</f>
        <v>0</v>
      </c>
      <c r="G330" s="9" t="str">
        <f>DataCalc!O330</f>
        <v/>
      </c>
    </row>
    <row r="331" spans="1:7" customFormat="1" x14ac:dyDescent="0.25">
      <c r="A331" s="145">
        <f t="shared" si="10"/>
        <v>43430</v>
      </c>
      <c r="B331" s="146">
        <f>DataCalc!J331</f>
        <v>43430</v>
      </c>
      <c r="C331" s="143">
        <f>DataCalc!I331</f>
        <v>48</v>
      </c>
      <c r="D331" s="148">
        <f t="shared" si="11"/>
        <v>2</v>
      </c>
      <c r="E331" s="13">
        <f>DataCalc!L331</f>
        <v>0</v>
      </c>
      <c r="F331" s="9">
        <f>DataCalc!M331</f>
        <v>0</v>
      </c>
      <c r="G331" s="9" t="str">
        <f>DataCalc!O331</f>
        <v/>
      </c>
    </row>
    <row r="332" spans="1:7" customFormat="1" x14ac:dyDescent="0.25">
      <c r="A332" s="145">
        <f t="shared" si="10"/>
        <v>43431</v>
      </c>
      <c r="B332" s="146">
        <f>DataCalc!J332</f>
        <v>43431</v>
      </c>
      <c r="C332" s="143">
        <f>DataCalc!I332</f>
        <v>48</v>
      </c>
      <c r="D332" s="148">
        <f t="shared" si="11"/>
        <v>3</v>
      </c>
      <c r="E332" s="13">
        <f>DataCalc!L332</f>
        <v>0</v>
      </c>
      <c r="F332" s="9">
        <f>DataCalc!M332</f>
        <v>0</v>
      </c>
      <c r="G332" s="9" t="str">
        <f>DataCalc!O332</f>
        <v/>
      </c>
    </row>
    <row r="333" spans="1:7" customFormat="1" x14ac:dyDescent="0.25">
      <c r="A333" s="145">
        <f t="shared" si="10"/>
        <v>43432</v>
      </c>
      <c r="B333" s="146">
        <f>DataCalc!J333</f>
        <v>43432</v>
      </c>
      <c r="C333" s="143">
        <f>DataCalc!I333</f>
        <v>48</v>
      </c>
      <c r="D333" s="148">
        <f t="shared" si="11"/>
        <v>4</v>
      </c>
      <c r="E333" s="13">
        <f>DataCalc!L333</f>
        <v>0</v>
      </c>
      <c r="F333" s="9">
        <f>DataCalc!M333</f>
        <v>0</v>
      </c>
      <c r="G333" s="9" t="str">
        <f>DataCalc!O333</f>
        <v/>
      </c>
    </row>
    <row r="334" spans="1:7" customFormat="1" x14ac:dyDescent="0.25">
      <c r="A334" s="145">
        <f t="shared" si="10"/>
        <v>43433</v>
      </c>
      <c r="B334" s="146">
        <f>DataCalc!J334</f>
        <v>43433</v>
      </c>
      <c r="C334" s="143">
        <f>DataCalc!I334</f>
        <v>48</v>
      </c>
      <c r="D334" s="148">
        <f t="shared" si="11"/>
        <v>5</v>
      </c>
      <c r="E334" s="13">
        <f>DataCalc!L334</f>
        <v>0</v>
      </c>
      <c r="F334" s="9">
        <f>DataCalc!M334</f>
        <v>0</v>
      </c>
      <c r="G334" s="9" t="str">
        <f>DataCalc!O334</f>
        <v/>
      </c>
    </row>
    <row r="335" spans="1:7" customFormat="1" x14ac:dyDescent="0.25">
      <c r="A335" s="145">
        <f t="shared" si="10"/>
        <v>43434</v>
      </c>
      <c r="B335" s="146">
        <f>DataCalc!J335</f>
        <v>43434</v>
      </c>
      <c r="C335" s="143">
        <f>DataCalc!I335</f>
        <v>48</v>
      </c>
      <c r="D335" s="148">
        <f t="shared" si="11"/>
        <v>6</v>
      </c>
      <c r="E335" s="13">
        <f>DataCalc!L335</f>
        <v>0</v>
      </c>
      <c r="F335" s="9">
        <f>DataCalc!M335</f>
        <v>0</v>
      </c>
      <c r="G335" s="9" t="str">
        <f>DataCalc!O335</f>
        <v/>
      </c>
    </row>
    <row r="336" spans="1:7" customFormat="1" x14ac:dyDescent="0.25">
      <c r="A336" s="145">
        <f t="shared" si="10"/>
        <v>43435</v>
      </c>
      <c r="B336" s="146">
        <f>DataCalc!J336</f>
        <v>43435</v>
      </c>
      <c r="C336" s="143">
        <f>DataCalc!I336</f>
        <v>48</v>
      </c>
      <c r="D336" s="148">
        <f t="shared" si="11"/>
        <v>7</v>
      </c>
      <c r="E336" s="13">
        <f>DataCalc!L336</f>
        <v>1</v>
      </c>
      <c r="F336" s="9">
        <f>DataCalc!M336</f>
        <v>0</v>
      </c>
      <c r="G336" s="9" t="str">
        <f>DataCalc!O336</f>
        <v/>
      </c>
    </row>
    <row r="337" spans="1:7" customFormat="1" x14ac:dyDescent="0.25">
      <c r="A337" s="145">
        <f t="shared" si="10"/>
        <v>43436</v>
      </c>
      <c r="B337" s="146">
        <f>DataCalc!J337</f>
        <v>43436</v>
      </c>
      <c r="C337" s="143">
        <f>DataCalc!I337</f>
        <v>48</v>
      </c>
      <c r="D337" s="148">
        <f t="shared" si="11"/>
        <v>1</v>
      </c>
      <c r="E337" s="13">
        <f>DataCalc!L337</f>
        <v>1</v>
      </c>
      <c r="F337" s="9">
        <f>DataCalc!M337</f>
        <v>0</v>
      </c>
      <c r="G337" s="9" t="str">
        <f>DataCalc!O337</f>
        <v/>
      </c>
    </row>
    <row r="338" spans="1:7" customFormat="1" x14ac:dyDescent="0.25">
      <c r="A338" s="145">
        <f t="shared" si="10"/>
        <v>43437</v>
      </c>
      <c r="B338" s="146">
        <f>DataCalc!J338</f>
        <v>43437</v>
      </c>
      <c r="C338" s="143">
        <f>DataCalc!I338</f>
        <v>49</v>
      </c>
      <c r="D338" s="148">
        <f t="shared" si="11"/>
        <v>2</v>
      </c>
      <c r="E338" s="13">
        <f>DataCalc!L338</f>
        <v>0</v>
      </c>
      <c r="F338" s="9">
        <f>DataCalc!M338</f>
        <v>0</v>
      </c>
      <c r="G338" s="9" t="str">
        <f>DataCalc!O338</f>
        <v/>
      </c>
    </row>
    <row r="339" spans="1:7" customFormat="1" x14ac:dyDescent="0.25">
      <c r="A339" s="145">
        <f t="shared" si="10"/>
        <v>43438</v>
      </c>
      <c r="B339" s="146">
        <f>DataCalc!J339</f>
        <v>43438</v>
      </c>
      <c r="C339" s="143">
        <f>DataCalc!I339</f>
        <v>49</v>
      </c>
      <c r="D339" s="148">
        <f t="shared" si="11"/>
        <v>3</v>
      </c>
      <c r="E339" s="13">
        <f>DataCalc!L339</f>
        <v>0</v>
      </c>
      <c r="F339" s="9">
        <f>DataCalc!M339</f>
        <v>0</v>
      </c>
      <c r="G339" s="9" t="str">
        <f>DataCalc!O339</f>
        <v/>
      </c>
    </row>
    <row r="340" spans="1:7" customFormat="1" x14ac:dyDescent="0.25">
      <c r="A340" s="145">
        <f t="shared" si="10"/>
        <v>43439</v>
      </c>
      <c r="B340" s="146">
        <f>DataCalc!J340</f>
        <v>43439</v>
      </c>
      <c r="C340" s="143">
        <f>DataCalc!I340</f>
        <v>49</v>
      </c>
      <c r="D340" s="148">
        <f t="shared" si="11"/>
        <v>4</v>
      </c>
      <c r="E340" s="13">
        <f>DataCalc!L340</f>
        <v>0</v>
      </c>
      <c r="F340" s="9">
        <f>DataCalc!M340</f>
        <v>0</v>
      </c>
      <c r="G340" s="9" t="str">
        <f>DataCalc!O340</f>
        <v/>
      </c>
    </row>
    <row r="341" spans="1:7" customFormat="1" x14ac:dyDescent="0.25">
      <c r="A341" s="145">
        <f t="shared" si="10"/>
        <v>43440</v>
      </c>
      <c r="B341" s="146">
        <f>DataCalc!J341</f>
        <v>43440</v>
      </c>
      <c r="C341" s="143">
        <f>DataCalc!I341</f>
        <v>49</v>
      </c>
      <c r="D341" s="148">
        <f t="shared" si="11"/>
        <v>5</v>
      </c>
      <c r="E341" s="13">
        <f>DataCalc!L341</f>
        <v>0</v>
      </c>
      <c r="F341" s="9">
        <f>DataCalc!M341</f>
        <v>0</v>
      </c>
      <c r="G341" s="9" t="str">
        <f>DataCalc!O341</f>
        <v/>
      </c>
    </row>
    <row r="342" spans="1:7" customFormat="1" x14ac:dyDescent="0.25">
      <c r="A342" s="145">
        <f t="shared" si="10"/>
        <v>43441</v>
      </c>
      <c r="B342" s="146">
        <f>DataCalc!J342</f>
        <v>43441</v>
      </c>
      <c r="C342" s="143">
        <f>DataCalc!I342</f>
        <v>49</v>
      </c>
      <c r="D342" s="148">
        <f t="shared" si="11"/>
        <v>6</v>
      </c>
      <c r="E342" s="13">
        <f>DataCalc!L342</f>
        <v>0</v>
      </c>
      <c r="F342" s="9">
        <f>DataCalc!M342</f>
        <v>0</v>
      </c>
      <c r="G342" s="9" t="str">
        <f>DataCalc!O342</f>
        <v/>
      </c>
    </row>
    <row r="343" spans="1:7" customFormat="1" x14ac:dyDescent="0.25">
      <c r="A343" s="145">
        <f t="shared" si="10"/>
        <v>43442</v>
      </c>
      <c r="B343" s="146">
        <f>DataCalc!J343</f>
        <v>43442</v>
      </c>
      <c r="C343" s="143">
        <f>DataCalc!I343</f>
        <v>49</v>
      </c>
      <c r="D343" s="148">
        <f t="shared" si="11"/>
        <v>7</v>
      </c>
      <c r="E343" s="13">
        <f>DataCalc!L343</f>
        <v>1</v>
      </c>
      <c r="F343" s="9">
        <f>DataCalc!M343</f>
        <v>0</v>
      </c>
      <c r="G343" s="9" t="str">
        <f>DataCalc!O343</f>
        <v/>
      </c>
    </row>
    <row r="344" spans="1:7" customFormat="1" x14ac:dyDescent="0.25">
      <c r="A344" s="145">
        <f t="shared" si="10"/>
        <v>43443</v>
      </c>
      <c r="B344" s="146">
        <f>DataCalc!J344</f>
        <v>43443</v>
      </c>
      <c r="C344" s="143">
        <f>DataCalc!I344</f>
        <v>49</v>
      </c>
      <c r="D344" s="148">
        <f t="shared" si="11"/>
        <v>1</v>
      </c>
      <c r="E344" s="13">
        <f>DataCalc!L344</f>
        <v>1</v>
      </c>
      <c r="F344" s="9">
        <f>DataCalc!M344</f>
        <v>0</v>
      </c>
      <c r="G344" s="9" t="str">
        <f>DataCalc!O344</f>
        <v/>
      </c>
    </row>
    <row r="345" spans="1:7" customFormat="1" x14ac:dyDescent="0.25">
      <c r="A345" s="145">
        <f t="shared" si="10"/>
        <v>43444</v>
      </c>
      <c r="B345" s="146">
        <f>DataCalc!J345</f>
        <v>43444</v>
      </c>
      <c r="C345" s="143">
        <f>DataCalc!I345</f>
        <v>50</v>
      </c>
      <c r="D345" s="148">
        <f t="shared" si="11"/>
        <v>2</v>
      </c>
      <c r="E345" s="13">
        <f>DataCalc!L345</f>
        <v>0</v>
      </c>
      <c r="F345" s="9">
        <f>DataCalc!M345</f>
        <v>0</v>
      </c>
      <c r="G345" s="9" t="str">
        <f>DataCalc!O345</f>
        <v/>
      </c>
    </row>
    <row r="346" spans="1:7" customFormat="1" x14ac:dyDescent="0.25">
      <c r="A346" s="145">
        <f t="shared" si="10"/>
        <v>43445</v>
      </c>
      <c r="B346" s="146">
        <f>DataCalc!J346</f>
        <v>43445</v>
      </c>
      <c r="C346" s="143">
        <f>DataCalc!I346</f>
        <v>50</v>
      </c>
      <c r="D346" s="148">
        <f t="shared" si="11"/>
        <v>3</v>
      </c>
      <c r="E346" s="13">
        <f>DataCalc!L346</f>
        <v>0</v>
      </c>
      <c r="F346" s="9">
        <f>DataCalc!M346</f>
        <v>0</v>
      </c>
      <c r="G346" s="9" t="str">
        <f>DataCalc!O346</f>
        <v/>
      </c>
    </row>
    <row r="347" spans="1:7" customFormat="1" x14ac:dyDescent="0.25">
      <c r="A347" s="145">
        <f t="shared" si="10"/>
        <v>43446</v>
      </c>
      <c r="B347" s="146">
        <f>DataCalc!J347</f>
        <v>43446</v>
      </c>
      <c r="C347" s="143">
        <f>DataCalc!I347</f>
        <v>50</v>
      </c>
      <c r="D347" s="148">
        <f t="shared" si="11"/>
        <v>4</v>
      </c>
      <c r="E347" s="13">
        <f>DataCalc!L347</f>
        <v>0</v>
      </c>
      <c r="F347" s="9">
        <f>DataCalc!M347</f>
        <v>0</v>
      </c>
      <c r="G347" s="9" t="str">
        <f>DataCalc!O347</f>
        <v/>
      </c>
    </row>
    <row r="348" spans="1:7" customFormat="1" x14ac:dyDescent="0.25">
      <c r="A348" s="145">
        <f t="shared" si="10"/>
        <v>43447</v>
      </c>
      <c r="B348" s="146">
        <f>DataCalc!J348</f>
        <v>43447</v>
      </c>
      <c r="C348" s="143">
        <f>DataCalc!I348</f>
        <v>50</v>
      </c>
      <c r="D348" s="148">
        <f t="shared" si="11"/>
        <v>5</v>
      </c>
      <c r="E348" s="13">
        <f>DataCalc!L348</f>
        <v>0</v>
      </c>
      <c r="F348" s="9">
        <f>DataCalc!M348</f>
        <v>0</v>
      </c>
      <c r="G348" s="9" t="str">
        <f>DataCalc!O348</f>
        <v/>
      </c>
    </row>
    <row r="349" spans="1:7" customFormat="1" x14ac:dyDescent="0.25">
      <c r="A349" s="145">
        <f t="shared" si="10"/>
        <v>43448</v>
      </c>
      <c r="B349" s="146">
        <f>DataCalc!J349</f>
        <v>43448</v>
      </c>
      <c r="C349" s="143">
        <f>DataCalc!I349</f>
        <v>50</v>
      </c>
      <c r="D349" s="148">
        <f t="shared" si="11"/>
        <v>6</v>
      </c>
      <c r="E349" s="13">
        <f>DataCalc!L349</f>
        <v>0</v>
      </c>
      <c r="F349" s="9">
        <f>DataCalc!M349</f>
        <v>0</v>
      </c>
      <c r="G349" s="9" t="str">
        <f>DataCalc!O349</f>
        <v/>
      </c>
    </row>
    <row r="350" spans="1:7" customFormat="1" x14ac:dyDescent="0.25">
      <c r="A350" s="145">
        <f t="shared" si="10"/>
        <v>43449</v>
      </c>
      <c r="B350" s="146">
        <f>DataCalc!J350</f>
        <v>43449</v>
      </c>
      <c r="C350" s="143">
        <f>DataCalc!I350</f>
        <v>50</v>
      </c>
      <c r="D350" s="148">
        <f t="shared" si="11"/>
        <v>7</v>
      </c>
      <c r="E350" s="13">
        <f>DataCalc!L350</f>
        <v>1</v>
      </c>
      <c r="F350" s="9">
        <f>DataCalc!M350</f>
        <v>0</v>
      </c>
      <c r="G350" s="9" t="str">
        <f>DataCalc!O350</f>
        <v/>
      </c>
    </row>
    <row r="351" spans="1:7" customFormat="1" x14ac:dyDescent="0.25">
      <c r="A351" s="145">
        <f t="shared" si="10"/>
        <v>43450</v>
      </c>
      <c r="B351" s="146">
        <f>DataCalc!J351</f>
        <v>43450</v>
      </c>
      <c r="C351" s="143">
        <f>DataCalc!I351</f>
        <v>50</v>
      </c>
      <c r="D351" s="148">
        <f t="shared" si="11"/>
        <v>1</v>
      </c>
      <c r="E351" s="13">
        <f>DataCalc!L351</f>
        <v>1</v>
      </c>
      <c r="F351" s="9">
        <f>DataCalc!M351</f>
        <v>0</v>
      </c>
      <c r="G351" s="9" t="str">
        <f>DataCalc!O351</f>
        <v/>
      </c>
    </row>
    <row r="352" spans="1:7" customFormat="1" x14ac:dyDescent="0.25">
      <c r="A352" s="145">
        <f t="shared" si="10"/>
        <v>43451</v>
      </c>
      <c r="B352" s="146">
        <f>DataCalc!J352</f>
        <v>43451</v>
      </c>
      <c r="C352" s="143">
        <f>DataCalc!I352</f>
        <v>51</v>
      </c>
      <c r="D352" s="148">
        <f t="shared" si="11"/>
        <v>2</v>
      </c>
      <c r="E352" s="13">
        <f>DataCalc!L352</f>
        <v>0</v>
      </c>
      <c r="F352" s="9">
        <f>DataCalc!M352</f>
        <v>0</v>
      </c>
      <c r="G352" s="9" t="str">
        <f>DataCalc!O352</f>
        <v/>
      </c>
    </row>
    <row r="353" spans="1:7" customFormat="1" x14ac:dyDescent="0.25">
      <c r="A353" s="145">
        <f t="shared" si="10"/>
        <v>43452</v>
      </c>
      <c r="B353" s="146">
        <f>DataCalc!J353</f>
        <v>43452</v>
      </c>
      <c r="C353" s="143">
        <f>DataCalc!I353</f>
        <v>51</v>
      </c>
      <c r="D353" s="148">
        <f t="shared" si="11"/>
        <v>3</v>
      </c>
      <c r="E353" s="13">
        <f>DataCalc!L353</f>
        <v>0</v>
      </c>
      <c r="F353" s="9">
        <f>DataCalc!M353</f>
        <v>0</v>
      </c>
      <c r="G353" s="9" t="str">
        <f>DataCalc!O353</f>
        <v/>
      </c>
    </row>
    <row r="354" spans="1:7" customFormat="1" x14ac:dyDescent="0.25">
      <c r="A354" s="145">
        <f t="shared" si="10"/>
        <v>43453</v>
      </c>
      <c r="B354" s="146">
        <f>DataCalc!J354</f>
        <v>43453</v>
      </c>
      <c r="C354" s="143">
        <f>DataCalc!I354</f>
        <v>51</v>
      </c>
      <c r="D354" s="148">
        <f t="shared" si="11"/>
        <v>4</v>
      </c>
      <c r="E354" s="13">
        <f>DataCalc!L354</f>
        <v>0</v>
      </c>
      <c r="F354" s="9">
        <f>DataCalc!M354</f>
        <v>0</v>
      </c>
      <c r="G354" s="9" t="str">
        <f>DataCalc!O354</f>
        <v/>
      </c>
    </row>
    <row r="355" spans="1:7" customFormat="1" x14ac:dyDescent="0.25">
      <c r="A355" s="145">
        <f t="shared" si="10"/>
        <v>43454</v>
      </c>
      <c r="B355" s="146">
        <f>DataCalc!J355</f>
        <v>43454</v>
      </c>
      <c r="C355" s="143">
        <f>DataCalc!I355</f>
        <v>51</v>
      </c>
      <c r="D355" s="148">
        <f t="shared" si="11"/>
        <v>5</v>
      </c>
      <c r="E355" s="13">
        <f>DataCalc!L355</f>
        <v>0</v>
      </c>
      <c r="F355" s="9">
        <f>DataCalc!M355</f>
        <v>0</v>
      </c>
      <c r="G355" s="9" t="str">
        <f>DataCalc!O355</f>
        <v/>
      </c>
    </row>
    <row r="356" spans="1:7" customFormat="1" x14ac:dyDescent="0.25">
      <c r="A356" s="145">
        <f t="shared" si="10"/>
        <v>43455</v>
      </c>
      <c r="B356" s="146">
        <f>DataCalc!J356</f>
        <v>43455</v>
      </c>
      <c r="C356" s="143">
        <f>DataCalc!I356</f>
        <v>51</v>
      </c>
      <c r="D356" s="148">
        <f t="shared" si="11"/>
        <v>6</v>
      </c>
      <c r="E356" s="13">
        <f>DataCalc!L356</f>
        <v>0</v>
      </c>
      <c r="F356" s="9">
        <f>DataCalc!M356</f>
        <v>0</v>
      </c>
      <c r="G356" s="9" t="str">
        <f>DataCalc!O356</f>
        <v/>
      </c>
    </row>
    <row r="357" spans="1:7" customFormat="1" x14ac:dyDescent="0.25">
      <c r="A357" s="145">
        <f t="shared" si="10"/>
        <v>43456</v>
      </c>
      <c r="B357" s="146">
        <f>DataCalc!J357</f>
        <v>43456</v>
      </c>
      <c r="C357" s="143">
        <f>DataCalc!I357</f>
        <v>51</v>
      </c>
      <c r="D357" s="148">
        <f t="shared" si="11"/>
        <v>7</v>
      </c>
      <c r="E357" s="13">
        <f>DataCalc!L357</f>
        <v>1</v>
      </c>
      <c r="F357" s="9">
        <f>DataCalc!M357</f>
        <v>0</v>
      </c>
      <c r="G357" s="9" t="str">
        <f>DataCalc!O357</f>
        <v/>
      </c>
    </row>
    <row r="358" spans="1:7" customFormat="1" x14ac:dyDescent="0.25">
      <c r="A358" s="145">
        <f t="shared" si="10"/>
        <v>43457</v>
      </c>
      <c r="B358" s="146">
        <f>DataCalc!J358</f>
        <v>43457</v>
      </c>
      <c r="C358" s="143">
        <f>DataCalc!I358</f>
        <v>51</v>
      </c>
      <c r="D358" s="148">
        <f t="shared" si="11"/>
        <v>1</v>
      </c>
      <c r="E358" s="13">
        <f>DataCalc!L358</f>
        <v>1</v>
      </c>
      <c r="F358" s="9">
        <f>DataCalc!M358</f>
        <v>0</v>
      </c>
      <c r="G358" s="9" t="str">
        <f>DataCalc!O358</f>
        <v/>
      </c>
    </row>
    <row r="359" spans="1:7" customFormat="1" x14ac:dyDescent="0.25">
      <c r="A359" s="145">
        <f t="shared" si="10"/>
        <v>43458</v>
      </c>
      <c r="B359" s="146">
        <f>DataCalc!J359</f>
        <v>43458</v>
      </c>
      <c r="C359" s="143">
        <f>DataCalc!I359</f>
        <v>52</v>
      </c>
      <c r="D359" s="148">
        <f t="shared" si="11"/>
        <v>2</v>
      </c>
      <c r="E359" s="13">
        <f>DataCalc!L359</f>
        <v>0</v>
      </c>
      <c r="F359" s="9">
        <f>DataCalc!M359</f>
        <v>0</v>
      </c>
      <c r="G359" s="9" t="str">
        <f>DataCalc!O359</f>
        <v/>
      </c>
    </row>
    <row r="360" spans="1:7" customFormat="1" x14ac:dyDescent="0.25">
      <c r="A360" s="145">
        <f t="shared" si="10"/>
        <v>43459</v>
      </c>
      <c r="B360" s="146">
        <f>DataCalc!J360</f>
        <v>43459</v>
      </c>
      <c r="C360" s="143">
        <f>DataCalc!I360</f>
        <v>52</v>
      </c>
      <c r="D360" s="148">
        <f t="shared" si="11"/>
        <v>3</v>
      </c>
      <c r="E360" s="13">
        <f>DataCalc!L360</f>
        <v>0</v>
      </c>
      <c r="F360" s="9">
        <f>DataCalc!M360</f>
        <v>0</v>
      </c>
      <c r="G360" s="9" t="str">
        <f>DataCalc!O360</f>
        <v/>
      </c>
    </row>
    <row r="361" spans="1:7" customFormat="1" x14ac:dyDescent="0.25">
      <c r="A361" s="145">
        <f t="shared" si="10"/>
        <v>43460</v>
      </c>
      <c r="B361" s="146">
        <f>DataCalc!J361</f>
        <v>43460</v>
      </c>
      <c r="C361" s="143">
        <f>DataCalc!I361</f>
        <v>52</v>
      </c>
      <c r="D361" s="148">
        <f t="shared" si="11"/>
        <v>4</v>
      </c>
      <c r="E361" s="13">
        <f>DataCalc!L361</f>
        <v>0</v>
      </c>
      <c r="F361" s="9">
        <f>DataCalc!M361</f>
        <v>0</v>
      </c>
      <c r="G361" s="9" t="str">
        <f>DataCalc!O361</f>
        <v/>
      </c>
    </row>
    <row r="362" spans="1:7" customFormat="1" x14ac:dyDescent="0.25">
      <c r="A362" s="145">
        <f t="shared" si="10"/>
        <v>43461</v>
      </c>
      <c r="B362" s="146">
        <f>DataCalc!J362</f>
        <v>43461</v>
      </c>
      <c r="C362" s="143">
        <f>DataCalc!I362</f>
        <v>52</v>
      </c>
      <c r="D362" s="148">
        <f t="shared" si="11"/>
        <v>5</v>
      </c>
      <c r="E362" s="13">
        <f>DataCalc!L362</f>
        <v>0</v>
      </c>
      <c r="F362" s="9">
        <f>DataCalc!M362</f>
        <v>0</v>
      </c>
      <c r="G362" s="9" t="str">
        <f>DataCalc!O362</f>
        <v/>
      </c>
    </row>
    <row r="363" spans="1:7" customFormat="1" x14ac:dyDescent="0.25">
      <c r="A363" s="145">
        <f t="shared" si="10"/>
        <v>43462</v>
      </c>
      <c r="B363" s="146">
        <f>DataCalc!J363</f>
        <v>43462</v>
      </c>
      <c r="C363" s="143">
        <f>DataCalc!I363</f>
        <v>52</v>
      </c>
      <c r="D363" s="148">
        <f t="shared" si="11"/>
        <v>6</v>
      </c>
      <c r="E363" s="13">
        <f>DataCalc!L363</f>
        <v>0</v>
      </c>
      <c r="F363" s="9">
        <f>DataCalc!M363</f>
        <v>0</v>
      </c>
      <c r="G363" s="9" t="str">
        <f>DataCalc!O363</f>
        <v/>
      </c>
    </row>
    <row r="364" spans="1:7" customFormat="1" x14ac:dyDescent="0.25">
      <c r="A364" s="145">
        <f t="shared" si="10"/>
        <v>43463</v>
      </c>
      <c r="B364" s="146">
        <f>DataCalc!J364</f>
        <v>43463</v>
      </c>
      <c r="C364" s="143">
        <f>DataCalc!I364</f>
        <v>52</v>
      </c>
      <c r="D364" s="148">
        <f t="shared" si="11"/>
        <v>7</v>
      </c>
      <c r="E364" s="13">
        <f>DataCalc!L364</f>
        <v>1</v>
      </c>
      <c r="F364" s="9">
        <f>DataCalc!M364</f>
        <v>0</v>
      </c>
      <c r="G364" s="9" t="str">
        <f>DataCalc!O364</f>
        <v/>
      </c>
    </row>
    <row r="365" spans="1:7" customFormat="1" x14ac:dyDescent="0.25">
      <c r="A365" s="145">
        <f t="shared" si="10"/>
        <v>43464</v>
      </c>
      <c r="B365" s="146">
        <f>DataCalc!J365</f>
        <v>43464</v>
      </c>
      <c r="C365" s="143">
        <f>DataCalc!I365</f>
        <v>52</v>
      </c>
      <c r="D365" s="148">
        <f t="shared" si="11"/>
        <v>1</v>
      </c>
      <c r="E365" s="13">
        <f>DataCalc!L365</f>
        <v>1</v>
      </c>
      <c r="F365" s="9">
        <f>DataCalc!M365</f>
        <v>0</v>
      </c>
      <c r="G365" s="9" t="str">
        <f>DataCalc!O365</f>
        <v/>
      </c>
    </row>
    <row r="366" spans="1:7" customFormat="1" x14ac:dyDescent="0.25">
      <c r="A366" s="145">
        <f t="shared" si="10"/>
        <v>43465</v>
      </c>
      <c r="B366" s="146">
        <f>DataCalc!J366</f>
        <v>43465</v>
      </c>
      <c r="C366" s="143">
        <f>DataCalc!I366</f>
        <v>1</v>
      </c>
      <c r="D366" s="148">
        <f t="shared" si="11"/>
        <v>2</v>
      </c>
      <c r="E366" s="13">
        <f>DataCalc!L366</f>
        <v>0</v>
      </c>
      <c r="F366" s="9">
        <f>DataCalc!M366</f>
        <v>0</v>
      </c>
      <c r="G366" s="9" t="str">
        <f>DataCalc!O366</f>
        <v/>
      </c>
    </row>
    <row r="367" spans="1:7" customFormat="1" x14ac:dyDescent="0.25">
      <c r="A367" s="145" t="str">
        <f t="shared" si="10"/>
        <v/>
      </c>
      <c r="B367" s="146" t="str">
        <f>DataCalc!J367</f>
        <v/>
      </c>
      <c r="C367" s="143" t="str">
        <f>DataCalc!I367</f>
        <v/>
      </c>
      <c r="D367" s="148" t="str">
        <f>IFERROR(WEEKDAY(B367,1),"")</f>
        <v/>
      </c>
      <c r="E367" s="13">
        <f>DataCalc!L367</f>
        <v>0</v>
      </c>
      <c r="F367" s="9">
        <f>DataCalc!M367</f>
        <v>0</v>
      </c>
      <c r="G367" s="9" t="str">
        <f>DataCalc!O367</f>
        <v/>
      </c>
    </row>
  </sheetData>
  <conditionalFormatting sqref="D1:E1048576">
    <cfRule type="expression" dxfId="3" priority="1" stopIfTrue="1">
      <formula>$G1&lt;&gt;""</formula>
    </cfRule>
    <cfRule type="expression" dxfId="2" priority="2" stopIfTrue="1">
      <formula>$E1=1</formula>
    </cfRule>
  </conditionalFormatting>
  <pageMargins left="0.7" right="0.7" top="0.75" bottom="0.75" header="0.3" footer="0.3"/>
  <pageSetup paperSize="9" scale="15" orientation="portrait" horizontalDpi="4294967292" r:id="rId1"/>
  <rowBreaks count="11" manualBreakCount="11">
    <brk id="32" max="7" man="1"/>
    <brk id="60" max="7" man="1"/>
    <brk id="91" max="7" man="1"/>
    <brk id="121" max="7" man="1"/>
    <brk id="152" max="16383" man="1"/>
    <brk id="182" max="16383" man="1"/>
    <brk id="213" max="16383" man="1"/>
    <brk id="244" max="16383" man="1"/>
    <brk id="274" max="7" man="1"/>
    <brk id="305" max="7" man="1"/>
    <brk id="335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K219"/>
  <sheetViews>
    <sheetView showZeros="0" view="pageBreakPreview" zoomScale="70" zoomScaleNormal="25" zoomScaleSheetLayoutView="70" zoomScalePageLayoutView="55" workbookViewId="0">
      <selection activeCell="C188" sqref="C188"/>
    </sheetView>
  </sheetViews>
  <sheetFormatPr baseColWidth="10" defaultColWidth="8.85546875" defaultRowHeight="26.25" x14ac:dyDescent="0.25"/>
  <cols>
    <col min="1" max="1" width="2.28515625" style="2" customWidth="1"/>
    <col min="2" max="2" width="11.7109375" style="66" customWidth="1"/>
    <col min="3" max="9" width="10.7109375" style="91" customWidth="1"/>
    <col min="10" max="10" width="4.7109375" style="109" customWidth="1"/>
    <col min="11" max="12" width="8.85546875" style="2"/>
    <col min="13" max="13" width="14.7109375" style="2" customWidth="1"/>
    <col min="14" max="14" width="13.5703125" style="2" bestFit="1" customWidth="1"/>
    <col min="15" max="16384" width="8.85546875" style="2"/>
  </cols>
  <sheetData>
    <row r="1" spans="1:11" ht="20.25" customHeight="1" thickBot="1" x14ac:dyDescent="0.3">
      <c r="A1" s="89"/>
      <c r="B1" s="90" t="s">
        <v>0</v>
      </c>
      <c r="C1" s="153">
        <v>2018</v>
      </c>
      <c r="I1" s="2"/>
    </row>
    <row r="2" spans="1:11" ht="27" hidden="1" customHeight="1" thickBot="1" x14ac:dyDescent="0.3">
      <c r="C2" s="154"/>
      <c r="D2" s="91">
        <v>4</v>
      </c>
      <c r="E2" s="91">
        <v>5</v>
      </c>
      <c r="F2" s="91">
        <v>6</v>
      </c>
      <c r="G2" s="91">
        <v>7</v>
      </c>
      <c r="H2" s="91">
        <v>1</v>
      </c>
      <c r="I2" s="2"/>
    </row>
    <row r="3" spans="1:11" ht="27" thickBot="1" x14ac:dyDescent="0.3">
      <c r="B3" s="126"/>
      <c r="C3" s="92" t="s">
        <v>8</v>
      </c>
      <c r="D3" s="93" t="s">
        <v>7</v>
      </c>
      <c r="E3" s="92" t="s">
        <v>6</v>
      </c>
      <c r="F3" s="93" t="s">
        <v>5</v>
      </c>
      <c r="G3" s="92" t="s">
        <v>4</v>
      </c>
      <c r="H3" s="93" t="s">
        <v>3</v>
      </c>
      <c r="I3" s="93" t="s">
        <v>1</v>
      </c>
      <c r="J3" s="114" t="s">
        <v>62</v>
      </c>
    </row>
    <row r="4" spans="1:11" ht="21" customHeight="1" x14ac:dyDescent="0.25">
      <c r="B4" s="150">
        <f>DataCalc!H2</f>
        <v>43101</v>
      </c>
      <c r="C4" s="123">
        <f ca="1">OFFSET(DataCalc!$D$2,DataCalc!F2*7,0)</f>
        <v>43101</v>
      </c>
      <c r="D4" s="4">
        <f ca="1">OFFSET(DataCalc!$D$2,DataCalc!F2*7+1,0)</f>
        <v>43102</v>
      </c>
      <c r="E4" s="5">
        <f ca="1">OFFSET(DataCalc!$D$2,DataCalc!F2*7+2,0)</f>
        <v>43103</v>
      </c>
      <c r="F4" s="4">
        <f ca="1">OFFSET(DataCalc!$D$2,DataCalc!F2*7+3,0)</f>
        <v>43104</v>
      </c>
      <c r="G4" s="4">
        <f ca="1">OFFSET(DataCalc!$D$2,DataCalc!F2*7+4,0)</f>
        <v>43105</v>
      </c>
      <c r="H4" s="85">
        <f ca="1">OFFSET(DataCalc!$D$2,DataCalc!F2*7+5,0)</f>
        <v>43106</v>
      </c>
      <c r="I4" s="113">
        <f ca="1">OFFSET(DataCalc!$D$2,DataCalc!F2*7+6,0)</f>
        <v>43107</v>
      </c>
      <c r="J4" s="110"/>
      <c r="K4" s="94"/>
    </row>
    <row r="5" spans="1:11" ht="21" customHeight="1" x14ac:dyDescent="0.25">
      <c r="B5" s="151"/>
      <c r="C5" s="124" t="str">
        <f ca="1">IFERROR(INDEX(DataCalc!$N:$N,MATCH(C4,DataCalc!$J:$J,0)),"")</f>
        <v>año nuevo</v>
      </c>
      <c r="D5" s="117">
        <f ca="1">IFERROR(INDEX(DataCalc!$N:$N,MATCH(D4,DataCalc!$J:$J,0)),"")</f>
        <v>0</v>
      </c>
      <c r="E5" s="115">
        <f ca="1">IFERROR(INDEX(DataCalc!$N:$N,MATCH(E4,DataCalc!$J:$J,0)),"")</f>
        <v>0</v>
      </c>
      <c r="F5" s="117">
        <f ca="1">IFERROR(INDEX(DataCalc!$N:$N,MATCH(F4,DataCalc!$J:$J,0)),"")</f>
        <v>0</v>
      </c>
      <c r="G5" s="117">
        <f ca="1">IFERROR(INDEX(DataCalc!$N:$N,MATCH(G4,DataCalc!$J:$J,0)),"")</f>
        <v>0</v>
      </c>
      <c r="H5" s="119" t="str">
        <f ca="1">IFERROR(INDEX(DataCalc!$N:$N,MATCH(H4,DataCalc!$J:$J,0)),"")</f>
        <v>Reyes</v>
      </c>
      <c r="I5" s="121">
        <f ca="1">IFERROR(INDEX(DataCalc!$N:$N,MATCH(I4,DataCalc!$J:$J,0)),"")</f>
        <v>0</v>
      </c>
      <c r="J5" s="111">
        <f ca="1">IF(G4&lt;&gt;0,WEEKNUM(G4,2),0)</f>
        <v>1</v>
      </c>
      <c r="K5" s="95"/>
    </row>
    <row r="6" spans="1:11" ht="21" customHeight="1" thickBot="1" x14ac:dyDescent="0.3">
      <c r="B6" s="151"/>
      <c r="C6" s="125"/>
      <c r="D6" s="118"/>
      <c r="E6" s="116"/>
      <c r="F6" s="118"/>
      <c r="G6" s="118"/>
      <c r="H6" s="120"/>
      <c r="I6" s="122"/>
      <c r="J6" s="112"/>
    </row>
    <row r="7" spans="1:11" ht="21" customHeight="1" x14ac:dyDescent="0.25">
      <c r="B7" s="151"/>
      <c r="C7" s="123">
        <f ca="1">OFFSET(DataCalc!$D$2,DataCalc!F5*7,0)</f>
        <v>43108</v>
      </c>
      <c r="D7" s="4">
        <f ca="1">OFFSET(DataCalc!$D$2,DataCalc!F5*7+1,0)</f>
        <v>43109</v>
      </c>
      <c r="E7" s="5">
        <f ca="1">OFFSET(DataCalc!$D$2,DataCalc!F5*7+2,0)</f>
        <v>43110</v>
      </c>
      <c r="F7" s="4">
        <f ca="1">OFFSET(DataCalc!$D$2,DataCalc!F5*7+3,0)</f>
        <v>43111</v>
      </c>
      <c r="G7" s="4">
        <f ca="1">OFFSET(DataCalc!$D$2,DataCalc!F5*7+4,0)</f>
        <v>43112</v>
      </c>
      <c r="H7" s="85">
        <f ca="1">OFFSET(DataCalc!$D$2,DataCalc!F5*7+5,0)</f>
        <v>43113</v>
      </c>
      <c r="I7" s="113">
        <f ca="1">OFFSET(DataCalc!$D$2,DataCalc!F5*7+6,0)</f>
        <v>43114</v>
      </c>
      <c r="J7" s="110"/>
    </row>
    <row r="8" spans="1:11" ht="21" customHeight="1" x14ac:dyDescent="0.25">
      <c r="B8" s="151"/>
      <c r="C8" s="124">
        <f ca="1">IFERROR(INDEX(DataCalc!$N:$N,MATCH(C7,DataCalc!$J:$J,0)),"")</f>
        <v>0</v>
      </c>
      <c r="D8" s="117">
        <f ca="1">IFERROR(INDEX(DataCalc!$N:$N,MATCH(D7,DataCalc!$J:$J,0)),"")</f>
        <v>0</v>
      </c>
      <c r="E8" s="115">
        <f ca="1">IFERROR(INDEX(DataCalc!$N:$N,MATCH(E7,DataCalc!$J:$J,0)),"")</f>
        <v>0</v>
      </c>
      <c r="F8" s="117">
        <f ca="1">IFERROR(INDEX(DataCalc!$N:$N,MATCH(F7,DataCalc!$J:$J,0)),"")</f>
        <v>0</v>
      </c>
      <c r="G8" s="117">
        <f ca="1">IFERROR(INDEX(DataCalc!$N:$N,MATCH(G7,DataCalc!$J:$J,0)),"")</f>
        <v>0</v>
      </c>
      <c r="H8" s="119">
        <f ca="1">IFERROR(INDEX(DataCalc!$N:$N,MATCH(H7,DataCalc!$J:$J,0)),"")</f>
        <v>0</v>
      </c>
      <c r="I8" s="121">
        <f ca="1">IFERROR(INDEX(DataCalc!$N:$N,MATCH(I7,DataCalc!$J:$J,0)),"")</f>
        <v>0</v>
      </c>
      <c r="J8" s="111">
        <f ca="1">IF(G7&lt;&gt;0,WEEKNUM(G7,2),0)</f>
        <v>2</v>
      </c>
    </row>
    <row r="9" spans="1:11" ht="21" customHeight="1" thickBot="1" x14ac:dyDescent="0.3">
      <c r="B9" s="151"/>
      <c r="C9" s="125"/>
      <c r="D9" s="118"/>
      <c r="E9" s="116"/>
      <c r="F9" s="118"/>
      <c r="G9" s="118"/>
      <c r="H9" s="120"/>
      <c r="I9" s="122"/>
      <c r="J9" s="112"/>
    </row>
    <row r="10" spans="1:11" ht="21" customHeight="1" x14ac:dyDescent="0.25">
      <c r="B10" s="151"/>
      <c r="C10" s="123">
        <f ca="1">OFFSET(DataCalc!$D$2,DataCalc!F8*7,0)</f>
        <v>43115</v>
      </c>
      <c r="D10" s="4">
        <f ca="1">OFFSET(DataCalc!$D$2,DataCalc!F8*7+1,0)</f>
        <v>43116</v>
      </c>
      <c r="E10" s="5">
        <f ca="1">OFFSET(DataCalc!$D$2,DataCalc!F8*7+2,0)</f>
        <v>43117</v>
      </c>
      <c r="F10" s="4">
        <f ca="1">OFFSET(DataCalc!$D$2,DataCalc!F8*7+3,0)</f>
        <v>43118</v>
      </c>
      <c r="G10" s="4">
        <f ca="1">OFFSET(DataCalc!$D$2,DataCalc!F8*7+4,0)</f>
        <v>43119</v>
      </c>
      <c r="H10" s="85">
        <f ca="1">OFFSET(DataCalc!$D$2,DataCalc!F8*7+5,0)</f>
        <v>43120</v>
      </c>
      <c r="I10" s="113">
        <f ca="1">OFFSET(DataCalc!$D$2,DataCalc!F8*7+6,0)</f>
        <v>43121</v>
      </c>
      <c r="J10" s="110"/>
    </row>
    <row r="11" spans="1:11" ht="21" customHeight="1" x14ac:dyDescent="0.25">
      <c r="B11" s="151"/>
      <c r="C11" s="124">
        <f ca="1">IFERROR(INDEX(DataCalc!$N:$N,MATCH(C10,DataCalc!$J:$J,0)),"")</f>
        <v>0</v>
      </c>
      <c r="D11" s="117">
        <f ca="1">IFERROR(INDEX(DataCalc!$N:$N,MATCH(D10,DataCalc!$J:$J,0)),"")</f>
        <v>0</v>
      </c>
      <c r="E11" s="115">
        <f ca="1">IFERROR(INDEX(DataCalc!$N:$N,MATCH(E10,DataCalc!$J:$J,0)),"")</f>
        <v>0</v>
      </c>
      <c r="F11" s="117">
        <f ca="1">IFERROR(INDEX(DataCalc!$N:$N,MATCH(F10,DataCalc!$J:$J,0)),"")</f>
        <v>0</v>
      </c>
      <c r="G11" s="117">
        <f ca="1">IFERROR(INDEX(DataCalc!$N:$N,MATCH(G10,DataCalc!$J:$J,0)),"")</f>
        <v>0</v>
      </c>
      <c r="H11" s="119">
        <f ca="1">IFERROR(INDEX(DataCalc!$N:$N,MATCH(H10,DataCalc!$J:$J,0)),"")</f>
        <v>0</v>
      </c>
      <c r="I11" s="121">
        <f ca="1">IFERROR(INDEX(DataCalc!$N:$N,MATCH(I10,DataCalc!$J:$J,0)),"")</f>
        <v>0</v>
      </c>
      <c r="J11" s="111">
        <f ca="1">IF(G10&lt;&gt;0,WEEKNUM(G10,2),0)</f>
        <v>3</v>
      </c>
    </row>
    <row r="12" spans="1:11" ht="21" customHeight="1" thickBot="1" x14ac:dyDescent="0.3">
      <c r="B12" s="151"/>
      <c r="C12" s="125"/>
      <c r="D12" s="118"/>
      <c r="E12" s="116"/>
      <c r="F12" s="118"/>
      <c r="G12" s="118"/>
      <c r="H12" s="120"/>
      <c r="I12" s="122"/>
      <c r="J12" s="112"/>
    </row>
    <row r="13" spans="1:11" ht="21" customHeight="1" x14ac:dyDescent="0.25">
      <c r="B13" s="151"/>
      <c r="C13" s="123">
        <f ca="1">OFFSET(DataCalc!$D$2,DataCalc!F11*7,0)</f>
        <v>43122</v>
      </c>
      <c r="D13" s="4">
        <f ca="1">OFFSET(DataCalc!$D$2,DataCalc!F11*7+1,0)</f>
        <v>43123</v>
      </c>
      <c r="E13" s="5">
        <f ca="1">OFFSET(DataCalc!$D$2,DataCalc!F11*7+2,0)</f>
        <v>43124</v>
      </c>
      <c r="F13" s="4">
        <f ca="1">OFFSET(DataCalc!$D$2,DataCalc!F11*7+3,0)</f>
        <v>43125</v>
      </c>
      <c r="G13" s="4">
        <f ca="1">OFFSET(DataCalc!$D$2,DataCalc!F11*7+4,0)</f>
        <v>43126</v>
      </c>
      <c r="H13" s="85">
        <f ca="1">OFFSET(DataCalc!$D$2,DataCalc!F11*7+5,0)</f>
        <v>43127</v>
      </c>
      <c r="I13" s="113">
        <f ca="1">OFFSET(DataCalc!$D$2,DataCalc!F11*7+6,0)</f>
        <v>43128</v>
      </c>
      <c r="J13" s="110"/>
    </row>
    <row r="14" spans="1:11" ht="21" customHeight="1" x14ac:dyDescent="0.25">
      <c r="B14" s="151"/>
      <c r="C14" s="124">
        <f ca="1">IFERROR(INDEX(DataCalc!$N:$N,MATCH(C13,DataCalc!$J:$J,0)),"")</f>
        <v>0</v>
      </c>
      <c r="D14" s="117">
        <f ca="1">IFERROR(INDEX(DataCalc!$N:$N,MATCH(D13,DataCalc!$J:$J,0)),"")</f>
        <v>0</v>
      </c>
      <c r="E14" s="115">
        <f ca="1">IFERROR(INDEX(DataCalc!$N:$N,MATCH(E13,DataCalc!$J:$J,0)),"")</f>
        <v>0</v>
      </c>
      <c r="F14" s="117">
        <f ca="1">IFERROR(INDEX(DataCalc!$N:$N,MATCH(F13,DataCalc!$J:$J,0)),"")</f>
        <v>0</v>
      </c>
      <c r="G14" s="117">
        <f ca="1">IFERROR(INDEX(DataCalc!$N:$N,MATCH(G13,DataCalc!$J:$J,0)),"")</f>
        <v>0</v>
      </c>
      <c r="H14" s="119">
        <f ca="1">IFERROR(INDEX(DataCalc!$N:$N,MATCH(H13,DataCalc!$J:$J,0)),"")</f>
        <v>0</v>
      </c>
      <c r="I14" s="121">
        <f ca="1">IFERROR(INDEX(DataCalc!$N:$N,MATCH(I13,DataCalc!$J:$J,0)),"")</f>
        <v>0</v>
      </c>
      <c r="J14" s="111">
        <f ca="1">IF(G13&lt;&gt;0,WEEKNUM(G13,2),0)</f>
        <v>4</v>
      </c>
    </row>
    <row r="15" spans="1:11" ht="21" customHeight="1" thickBot="1" x14ac:dyDescent="0.3">
      <c r="B15" s="151"/>
      <c r="C15" s="125"/>
      <c r="D15" s="118"/>
      <c r="E15" s="116"/>
      <c r="F15" s="118"/>
      <c r="G15" s="118"/>
      <c r="H15" s="120"/>
      <c r="I15" s="122"/>
      <c r="J15" s="112"/>
    </row>
    <row r="16" spans="1:11" ht="21" customHeight="1" x14ac:dyDescent="0.25">
      <c r="B16" s="151"/>
      <c r="C16" s="123">
        <f ca="1">OFFSET(DataCalc!$D$2,DataCalc!F14*7,0)</f>
        <v>43129</v>
      </c>
      <c r="D16" s="4">
        <f ca="1">OFFSET(DataCalc!$D$2,DataCalc!F14*7+1,0)</f>
        <v>43130</v>
      </c>
      <c r="E16" s="5">
        <f ca="1">OFFSET(DataCalc!$D$2,DataCalc!F14*7+2,0)</f>
        <v>43131</v>
      </c>
      <c r="F16" s="4">
        <f ca="1">OFFSET(DataCalc!$D$2,DataCalc!F14*7+3,0)</f>
        <v>0</v>
      </c>
      <c r="G16" s="4">
        <f ca="1">OFFSET(DataCalc!$D$2,DataCalc!F14*7+4,0)</f>
        <v>0</v>
      </c>
      <c r="H16" s="85">
        <f ca="1">OFFSET(DataCalc!$D$2,DataCalc!F14*7+5,0)</f>
        <v>0</v>
      </c>
      <c r="I16" s="113">
        <f ca="1">OFFSET(DataCalc!$D$2,DataCalc!F14*7+6,0)</f>
        <v>0</v>
      </c>
      <c r="J16" s="110"/>
    </row>
    <row r="17" spans="2:10" ht="21" customHeight="1" x14ac:dyDescent="0.25">
      <c r="B17" s="151"/>
      <c r="C17" s="124">
        <f ca="1">IFERROR(INDEX(DataCalc!$N:$N,MATCH(C16,DataCalc!$J:$J,0)),"")</f>
        <v>0</v>
      </c>
      <c r="D17" s="117">
        <f ca="1">IFERROR(INDEX(DataCalc!$N:$N,MATCH(D16,DataCalc!$J:$J,0)),"")</f>
        <v>0</v>
      </c>
      <c r="E17" s="115">
        <f ca="1">IFERROR(INDEX(DataCalc!$N:$N,MATCH(E16,DataCalc!$J:$J,0)),"")</f>
        <v>0</v>
      </c>
      <c r="F17" s="117" t="str">
        <f ca="1">IFERROR(INDEX(DataCalc!$N:$N,MATCH(F16,DataCalc!$J:$J,0)),"")</f>
        <v/>
      </c>
      <c r="G17" s="117" t="str">
        <f ca="1">IFERROR(INDEX(DataCalc!$N:$N,MATCH(G16,DataCalc!$J:$J,0)),"")</f>
        <v/>
      </c>
      <c r="H17" s="119" t="str">
        <f ca="1">IFERROR(INDEX(DataCalc!$N:$N,MATCH(H16,DataCalc!$J:$J,0)),"")</f>
        <v/>
      </c>
      <c r="I17" s="121" t="str">
        <f ca="1">IFERROR(INDEX(DataCalc!$N:$N,MATCH(I16,DataCalc!$J:$J,0)),"")</f>
        <v/>
      </c>
      <c r="J17" s="111">
        <f ca="1">IF(G16&lt;&gt;0,WEEKNUM(G16,2),0)</f>
        <v>0</v>
      </c>
    </row>
    <row r="18" spans="2:10" ht="21" customHeight="1" thickBot="1" x14ac:dyDescent="0.3">
      <c r="B18" s="151"/>
      <c r="C18" s="125"/>
      <c r="D18" s="118"/>
      <c r="E18" s="116"/>
      <c r="F18" s="118"/>
      <c r="G18" s="118"/>
      <c r="H18" s="120"/>
      <c r="I18" s="122"/>
      <c r="J18" s="112"/>
    </row>
    <row r="19" spans="2:10" ht="21" customHeight="1" x14ac:dyDescent="0.25">
      <c r="B19" s="151"/>
      <c r="C19" s="123">
        <f ca="1">OFFSET(DataCalc!$D$2,DataCalc!F17*7,0)</f>
        <v>0</v>
      </c>
      <c r="D19" s="4">
        <f ca="1">OFFSET(DataCalc!$D$2,DataCalc!F17*7+1,0)</f>
        <v>0</v>
      </c>
      <c r="E19" s="5">
        <f ca="1">OFFSET(DataCalc!$D$2,DataCalc!F17*7+2,0)</f>
        <v>0</v>
      </c>
      <c r="F19" s="4">
        <f ca="1">OFFSET(DataCalc!$D$2,DataCalc!F17*7+3,0)</f>
        <v>0</v>
      </c>
      <c r="G19" s="4">
        <f ca="1">OFFSET(DataCalc!$D$2,DataCalc!F17*7+4,0)</f>
        <v>0</v>
      </c>
      <c r="H19" s="85">
        <f ca="1">OFFSET(DataCalc!$D$2,DataCalc!F17*7+5,0)</f>
        <v>0</v>
      </c>
      <c r="I19" s="113">
        <f ca="1">OFFSET(DataCalc!$D$2,DataCalc!F17*7+6,0)</f>
        <v>0</v>
      </c>
      <c r="J19" s="110"/>
    </row>
    <row r="20" spans="2:10" ht="21" customHeight="1" x14ac:dyDescent="0.25">
      <c r="B20" s="151"/>
      <c r="C20" s="124" t="str">
        <f ca="1">IFERROR(INDEX(DataCalc!$N:$N,MATCH(C19,DataCalc!$J:$J,0)),"")</f>
        <v/>
      </c>
      <c r="D20" s="117" t="str">
        <f ca="1">IFERROR(INDEX(DataCalc!$N:$N,MATCH(D19,DataCalc!$J:$J,0)),"")</f>
        <v/>
      </c>
      <c r="E20" s="115" t="str">
        <f ca="1">IFERROR(INDEX(DataCalc!$N:$N,MATCH(E19,DataCalc!$J:$J,0)),"")</f>
        <v/>
      </c>
      <c r="F20" s="117" t="str">
        <f ca="1">IFERROR(INDEX(DataCalc!$N:$N,MATCH(F19,DataCalc!$J:$J,0)),"")</f>
        <v/>
      </c>
      <c r="G20" s="117" t="str">
        <f ca="1">IFERROR(INDEX(DataCalc!$N:$N,MATCH(G19,DataCalc!$J:$J,0)),"")</f>
        <v/>
      </c>
      <c r="H20" s="119" t="str">
        <f ca="1">IFERROR(INDEX(DataCalc!$N:$N,MATCH(H19,DataCalc!$J:$J,0)),"")</f>
        <v/>
      </c>
      <c r="I20" s="121" t="str">
        <f ca="1">IFERROR(INDEX(DataCalc!$N:$N,MATCH(I19,DataCalc!$J:$J,0)),"")</f>
        <v/>
      </c>
      <c r="J20" s="111">
        <f ca="1">IF(G19&lt;&gt;0,WEEKNUM(G19,2),0)</f>
        <v>0</v>
      </c>
    </row>
    <row r="21" spans="2:10" ht="21" customHeight="1" thickBot="1" x14ac:dyDescent="0.3">
      <c r="B21" s="152"/>
      <c r="C21" s="125"/>
      <c r="D21" s="118"/>
      <c r="E21" s="116"/>
      <c r="F21" s="118"/>
      <c r="G21" s="118"/>
      <c r="H21" s="120"/>
      <c r="I21" s="122"/>
      <c r="J21" s="112"/>
    </row>
    <row r="22" spans="2:10" ht="21" customHeight="1" x14ac:dyDescent="0.25">
      <c r="B22" s="150">
        <f>DATE($C$1,2,1)</f>
        <v>43132</v>
      </c>
      <c r="C22" s="4">
        <f ca="1">OFFSET(DataCalc!$D$2,DataCalc!F20*7,0)</f>
        <v>0</v>
      </c>
      <c r="D22" s="4">
        <f ca="1">OFFSET(DataCalc!$D$2,DataCalc!F20*7+1,0)</f>
        <v>0</v>
      </c>
      <c r="E22" s="5">
        <f ca="1">OFFSET(DataCalc!$D$2,DataCalc!F20*7+2,0)</f>
        <v>0</v>
      </c>
      <c r="F22" s="4">
        <f ca="1">OFFSET(DataCalc!$D$2,DataCalc!F20*7+3,0)</f>
        <v>43132</v>
      </c>
      <c r="G22" s="4">
        <f ca="1">OFFSET(DataCalc!$D$2,DataCalc!F20*7+4,0)</f>
        <v>43133</v>
      </c>
      <c r="H22" s="85">
        <f ca="1">OFFSET(DataCalc!$D$2,DataCalc!F20*7+5,0)</f>
        <v>43134</v>
      </c>
      <c r="I22" s="113">
        <f ca="1">OFFSET(DataCalc!$D$2,DataCalc!F20*7+6,0)</f>
        <v>43135</v>
      </c>
      <c r="J22" s="110"/>
    </row>
    <row r="23" spans="2:10" ht="21" customHeight="1" x14ac:dyDescent="0.25">
      <c r="B23" s="151"/>
      <c r="C23" s="117" t="str">
        <f ca="1">IFERROR(INDEX(DataCalc!$N:$N,MATCH(C22,DataCalc!$J:$J,0)),"")</f>
        <v/>
      </c>
      <c r="D23" s="117" t="str">
        <f ca="1">IFERROR(INDEX(DataCalc!$N:$N,MATCH(D22,DataCalc!$J:$J,0)),"")</f>
        <v/>
      </c>
      <c r="E23" s="115" t="str">
        <f ca="1">IFERROR(INDEX(DataCalc!$N:$N,MATCH(E22,DataCalc!$J:$J,0)),"")</f>
        <v/>
      </c>
      <c r="F23" s="117">
        <f ca="1">IFERROR(INDEX(DataCalc!$N:$N,MATCH(F22,DataCalc!$J:$J,0)),"")</f>
        <v>0</v>
      </c>
      <c r="G23" s="117">
        <f ca="1">IFERROR(INDEX(DataCalc!$N:$N,MATCH(G22,DataCalc!$J:$J,0)),"")</f>
        <v>0</v>
      </c>
      <c r="H23" s="119">
        <f ca="1">IFERROR(INDEX(DataCalc!$N:$N,MATCH(H22,DataCalc!$J:$J,0)),"")</f>
        <v>0</v>
      </c>
      <c r="I23" s="121">
        <f ca="1">IFERROR(INDEX(DataCalc!$N:$N,MATCH(I22,DataCalc!$J:$J,0)),"")</f>
        <v>0</v>
      </c>
      <c r="J23" s="111">
        <f ca="1">IF(G22&lt;&gt;0,WEEKNUM(G22,2),0)</f>
        <v>5</v>
      </c>
    </row>
    <row r="24" spans="2:10" ht="21" customHeight="1" thickBot="1" x14ac:dyDescent="0.3">
      <c r="B24" s="151"/>
      <c r="C24" s="118"/>
      <c r="D24" s="118"/>
      <c r="E24" s="116"/>
      <c r="F24" s="118"/>
      <c r="G24" s="118"/>
      <c r="H24" s="120"/>
      <c r="I24" s="122"/>
      <c r="J24" s="112"/>
    </row>
    <row r="25" spans="2:10" ht="21" customHeight="1" x14ac:dyDescent="0.25">
      <c r="B25" s="151"/>
      <c r="C25" s="4">
        <f ca="1">OFFSET(DataCalc!$D$2,DataCalc!F23*7,0)</f>
        <v>43136</v>
      </c>
      <c r="D25" s="4">
        <f ca="1">OFFSET(DataCalc!$D$2,DataCalc!F23*7+1,0)</f>
        <v>43137</v>
      </c>
      <c r="E25" s="5">
        <f ca="1">OFFSET(DataCalc!$D$2,DataCalc!F23*7+2,0)</f>
        <v>43138</v>
      </c>
      <c r="F25" s="4">
        <f ca="1">OFFSET(DataCalc!$D$2,DataCalc!F23*7+3,0)</f>
        <v>43139</v>
      </c>
      <c r="G25" s="4">
        <f ca="1">OFFSET(DataCalc!$D$2,DataCalc!F23*7+4,0)</f>
        <v>43140</v>
      </c>
      <c r="H25" s="85">
        <f ca="1">OFFSET(DataCalc!$D$2,DataCalc!F23*7+5,0)</f>
        <v>43141</v>
      </c>
      <c r="I25" s="113">
        <f ca="1">OFFSET(DataCalc!$D$2,DataCalc!F23*7+6,0)</f>
        <v>43142</v>
      </c>
      <c r="J25" s="110"/>
    </row>
    <row r="26" spans="2:10" ht="21" customHeight="1" x14ac:dyDescent="0.25">
      <c r="B26" s="151"/>
      <c r="C26" s="117">
        <f ca="1">IFERROR(INDEX(DataCalc!$N:$N,MATCH(C25,DataCalc!$J:$J,0)),"")</f>
        <v>0</v>
      </c>
      <c r="D26" s="117">
        <f ca="1">IFERROR(INDEX(DataCalc!$N:$N,MATCH(D25,DataCalc!$J:$J,0)),"")</f>
        <v>0</v>
      </c>
      <c r="E26" s="115">
        <f ca="1">IFERROR(INDEX(DataCalc!$N:$N,MATCH(E25,DataCalc!$J:$J,0)),"")</f>
        <v>0</v>
      </c>
      <c r="F26" s="117">
        <f ca="1">IFERROR(INDEX(DataCalc!$N:$N,MATCH(F25,DataCalc!$J:$J,0)),"")</f>
        <v>0</v>
      </c>
      <c r="G26" s="117">
        <f ca="1">IFERROR(INDEX(DataCalc!$N:$N,MATCH(G25,DataCalc!$J:$J,0)),"")</f>
        <v>0</v>
      </c>
      <c r="H26" s="119">
        <f ca="1">IFERROR(INDEX(DataCalc!$N:$N,MATCH(H25,DataCalc!$J:$J,0)),"")</f>
        <v>0</v>
      </c>
      <c r="I26" s="121">
        <f ca="1">IFERROR(INDEX(DataCalc!$N:$N,MATCH(I25,DataCalc!$J:$J,0)),"")</f>
        <v>0</v>
      </c>
      <c r="J26" s="111">
        <f ca="1">IF(G25&lt;&gt;0,WEEKNUM(G25,2),0)</f>
        <v>6</v>
      </c>
    </row>
    <row r="27" spans="2:10" ht="21" customHeight="1" thickBot="1" x14ac:dyDescent="0.3">
      <c r="B27" s="151"/>
      <c r="C27" s="118"/>
      <c r="D27" s="118"/>
      <c r="E27" s="116"/>
      <c r="F27" s="118"/>
      <c r="G27" s="118"/>
      <c r="H27" s="120"/>
      <c r="I27" s="122"/>
      <c r="J27" s="112"/>
    </row>
    <row r="28" spans="2:10" ht="21" customHeight="1" x14ac:dyDescent="0.25">
      <c r="B28" s="151"/>
      <c r="C28" s="4">
        <f ca="1">OFFSET(DataCalc!$D$2,DataCalc!F26*7,0)</f>
        <v>43143</v>
      </c>
      <c r="D28" s="4">
        <f ca="1">OFFSET(DataCalc!$D$2,DataCalc!F26*7+1,0)</f>
        <v>43144</v>
      </c>
      <c r="E28" s="5">
        <f ca="1">OFFSET(DataCalc!$D$2,DataCalc!F26*7+2,0)</f>
        <v>43145</v>
      </c>
      <c r="F28" s="4">
        <f ca="1">OFFSET(DataCalc!$D$2,DataCalc!F26*7+3,0)</f>
        <v>43146</v>
      </c>
      <c r="G28" s="4">
        <f ca="1">OFFSET(DataCalc!$D$2,DataCalc!F26*7+4,0)</f>
        <v>43147</v>
      </c>
      <c r="H28" s="85">
        <f ca="1">OFFSET(DataCalc!$D$2,DataCalc!F26*7+5,0)</f>
        <v>43148</v>
      </c>
      <c r="I28" s="113">
        <f ca="1">OFFSET(DataCalc!$D$2,DataCalc!F26*7+6,0)</f>
        <v>43149</v>
      </c>
      <c r="J28" s="110"/>
    </row>
    <row r="29" spans="2:10" ht="21" customHeight="1" x14ac:dyDescent="0.25">
      <c r="B29" s="151"/>
      <c r="C29" s="117">
        <f ca="1">IFERROR(INDEX(DataCalc!$N:$N,MATCH(C28,DataCalc!$J:$J,0)),"")</f>
        <v>0</v>
      </c>
      <c r="D29" s="117">
        <f ca="1">IFERROR(INDEX(DataCalc!$N:$N,MATCH(D28,DataCalc!$J:$J,0)),"")</f>
        <v>0</v>
      </c>
      <c r="E29" s="115">
        <f ca="1">IFERROR(INDEX(DataCalc!$N:$N,MATCH(E28,DataCalc!$J:$J,0)),"")</f>
        <v>0</v>
      </c>
      <c r="F29" s="117">
        <f ca="1">IFERROR(INDEX(DataCalc!$N:$N,MATCH(F28,DataCalc!$J:$J,0)),"")</f>
        <v>0</v>
      </c>
      <c r="G29" s="117">
        <f ca="1">IFERROR(INDEX(DataCalc!$N:$N,MATCH(G28,DataCalc!$J:$J,0)),"")</f>
        <v>0</v>
      </c>
      <c r="H29" s="119">
        <f ca="1">IFERROR(INDEX(DataCalc!$N:$N,MATCH(H28,DataCalc!$J:$J,0)),"")</f>
        <v>0</v>
      </c>
      <c r="I29" s="121">
        <f ca="1">IFERROR(INDEX(DataCalc!$N:$N,MATCH(I28,DataCalc!$J:$J,0)),"")</f>
        <v>0</v>
      </c>
      <c r="J29" s="111">
        <f ca="1">IF(G28&lt;&gt;0,WEEKNUM(G28,2),0)</f>
        <v>7</v>
      </c>
    </row>
    <row r="30" spans="2:10" ht="21" customHeight="1" thickBot="1" x14ac:dyDescent="0.3">
      <c r="B30" s="151"/>
      <c r="C30" s="118"/>
      <c r="D30" s="118"/>
      <c r="E30" s="116"/>
      <c r="F30" s="118"/>
      <c r="G30" s="118"/>
      <c r="H30" s="120"/>
      <c r="I30" s="122"/>
      <c r="J30" s="112"/>
    </row>
    <row r="31" spans="2:10" ht="21" customHeight="1" x14ac:dyDescent="0.25">
      <c r="B31" s="151"/>
      <c r="C31" s="4">
        <f ca="1">OFFSET(DataCalc!$D$2,DataCalc!F29*7,0)</f>
        <v>43150</v>
      </c>
      <c r="D31" s="4">
        <f ca="1">OFFSET(DataCalc!$D$2,DataCalc!F29*7+1,0)</f>
        <v>43151</v>
      </c>
      <c r="E31" s="5">
        <f ca="1">OFFSET(DataCalc!$D$2,DataCalc!F29*7+2,0)</f>
        <v>43152</v>
      </c>
      <c r="F31" s="4">
        <f ca="1">OFFSET(DataCalc!$D$2,DataCalc!F29*7+3,0)</f>
        <v>43153</v>
      </c>
      <c r="G31" s="4">
        <f ca="1">OFFSET(DataCalc!$D$2,DataCalc!F29*7+4,0)</f>
        <v>43154</v>
      </c>
      <c r="H31" s="85">
        <f ca="1">OFFSET(DataCalc!$D$2,DataCalc!F29*7+5,0)</f>
        <v>43155</v>
      </c>
      <c r="I31" s="113">
        <f ca="1">OFFSET(DataCalc!$D$2,DataCalc!F29*7+6,0)</f>
        <v>43156</v>
      </c>
      <c r="J31" s="110"/>
    </row>
    <row r="32" spans="2:10" ht="21" customHeight="1" x14ac:dyDescent="0.25">
      <c r="B32" s="151"/>
      <c r="C32" s="117">
        <f ca="1">IFERROR(INDEX(DataCalc!$N:$N,MATCH(C31,DataCalc!$J:$J,0)),"")</f>
        <v>0</v>
      </c>
      <c r="D32" s="117">
        <f ca="1">IFERROR(INDEX(DataCalc!$N:$N,MATCH(D31,DataCalc!$J:$J,0)),"")</f>
        <v>0</v>
      </c>
      <c r="E32" s="115">
        <f ca="1">IFERROR(INDEX(DataCalc!$N:$N,MATCH(E31,DataCalc!$J:$J,0)),"")</f>
        <v>0</v>
      </c>
      <c r="F32" s="117">
        <f ca="1">IFERROR(INDEX(DataCalc!$N:$N,MATCH(F31,DataCalc!$J:$J,0)),"")</f>
        <v>0</v>
      </c>
      <c r="G32" s="117">
        <f ca="1">IFERROR(INDEX(DataCalc!$N:$N,MATCH(G31,DataCalc!$J:$J,0)),"")</f>
        <v>0</v>
      </c>
      <c r="H32" s="119">
        <f ca="1">IFERROR(INDEX(DataCalc!$N:$N,MATCH(H31,DataCalc!$J:$J,0)),"")</f>
        <v>0</v>
      </c>
      <c r="I32" s="121">
        <f ca="1">IFERROR(INDEX(DataCalc!$N:$N,MATCH(I31,DataCalc!$J:$J,0)),"")</f>
        <v>0</v>
      </c>
      <c r="J32" s="111">
        <f ca="1">IF(G31&lt;&gt;0,WEEKNUM(G31,2),0)</f>
        <v>8</v>
      </c>
    </row>
    <row r="33" spans="2:10" ht="21" customHeight="1" thickBot="1" x14ac:dyDescent="0.3">
      <c r="B33" s="151"/>
      <c r="C33" s="118"/>
      <c r="D33" s="118"/>
      <c r="E33" s="116"/>
      <c r="F33" s="118"/>
      <c r="G33" s="118"/>
      <c r="H33" s="120"/>
      <c r="I33" s="122"/>
      <c r="J33" s="112"/>
    </row>
    <row r="34" spans="2:10" ht="21" customHeight="1" x14ac:dyDescent="0.25">
      <c r="B34" s="151"/>
      <c r="C34" s="4">
        <f ca="1">OFFSET(DataCalc!$D$2,DataCalc!F32*7,0)</f>
        <v>43157</v>
      </c>
      <c r="D34" s="4">
        <f ca="1">OFFSET(DataCalc!$D$2,DataCalc!F32*7+1,0)</f>
        <v>43158</v>
      </c>
      <c r="E34" s="5">
        <f ca="1">OFFSET(DataCalc!$D$2,DataCalc!F32*7+2,0)</f>
        <v>43159</v>
      </c>
      <c r="F34" s="4">
        <f ca="1">OFFSET(DataCalc!$D$2,DataCalc!F32*7+3,0)</f>
        <v>0</v>
      </c>
      <c r="G34" s="4">
        <f ca="1">OFFSET(DataCalc!$D$2,DataCalc!F32*7+4,0)</f>
        <v>0</v>
      </c>
      <c r="H34" s="85">
        <f ca="1">OFFSET(DataCalc!$D$2,DataCalc!F32*7+5,0)</f>
        <v>0</v>
      </c>
      <c r="I34" s="113">
        <f ca="1">OFFSET(DataCalc!$D$2,DataCalc!F32*7+6,0)</f>
        <v>0</v>
      </c>
      <c r="J34" s="110"/>
    </row>
    <row r="35" spans="2:10" ht="21" customHeight="1" x14ac:dyDescent="0.25">
      <c r="B35" s="151"/>
      <c r="C35" s="117">
        <f ca="1">IFERROR(INDEX(DataCalc!$N:$N,MATCH(C34,DataCalc!$J:$J,0)),"")</f>
        <v>0</v>
      </c>
      <c r="D35" s="117">
        <f ca="1">IFERROR(INDEX(DataCalc!$N:$N,MATCH(D34,DataCalc!$J:$J,0)),"")</f>
        <v>0</v>
      </c>
      <c r="E35" s="115">
        <f ca="1">IFERROR(INDEX(DataCalc!$N:$N,MATCH(E34,DataCalc!$J:$J,0)),"")</f>
        <v>0</v>
      </c>
      <c r="F35" s="117" t="str">
        <f ca="1">IFERROR(INDEX(DataCalc!$N:$N,MATCH(F34,DataCalc!$J:$J,0)),"")</f>
        <v/>
      </c>
      <c r="G35" s="117" t="str">
        <f ca="1">IFERROR(INDEX(DataCalc!$N:$N,MATCH(G34,DataCalc!$J:$J,0)),"")</f>
        <v/>
      </c>
      <c r="H35" s="119" t="str">
        <f ca="1">IFERROR(INDEX(DataCalc!$N:$N,MATCH(H34,DataCalc!$J:$J,0)),"")</f>
        <v/>
      </c>
      <c r="I35" s="121" t="str">
        <f ca="1">IFERROR(INDEX(DataCalc!$N:$N,MATCH(I34,DataCalc!$J:$J,0)),"")</f>
        <v/>
      </c>
      <c r="J35" s="111">
        <f ca="1">IF(G34&lt;&gt;0,WEEKNUM(G34,2),0)</f>
        <v>0</v>
      </c>
    </row>
    <row r="36" spans="2:10" ht="21" customHeight="1" thickBot="1" x14ac:dyDescent="0.3">
      <c r="B36" s="151"/>
      <c r="C36" s="118"/>
      <c r="D36" s="118"/>
      <c r="E36" s="116"/>
      <c r="F36" s="118"/>
      <c r="G36" s="118"/>
      <c r="H36" s="120"/>
      <c r="I36" s="122"/>
      <c r="J36" s="112"/>
    </row>
    <row r="37" spans="2:10" ht="21" customHeight="1" x14ac:dyDescent="0.25">
      <c r="B37" s="151"/>
      <c r="C37" s="4">
        <f ca="1">OFFSET(DataCalc!$D$2,DataCalc!F35*7,0)</f>
        <v>0</v>
      </c>
      <c r="D37" s="4">
        <f ca="1">OFFSET(DataCalc!$D$2,DataCalc!F35*7+1,0)</f>
        <v>0</v>
      </c>
      <c r="E37" s="5">
        <f ca="1">OFFSET(DataCalc!$D$2,DataCalc!F35*7+2,0)</f>
        <v>0</v>
      </c>
      <c r="F37" s="4">
        <f ca="1">OFFSET(DataCalc!$D$2,DataCalc!F35*7+3,0)</f>
        <v>0</v>
      </c>
      <c r="G37" s="4">
        <f ca="1">OFFSET(DataCalc!$D$2,DataCalc!F35*7+4,0)</f>
        <v>0</v>
      </c>
      <c r="H37" s="85">
        <f ca="1">OFFSET(DataCalc!$D$2,DataCalc!F35*7+5,0)</f>
        <v>0</v>
      </c>
      <c r="I37" s="113">
        <f ca="1">OFFSET(DataCalc!$D$2,DataCalc!F35*7+6,0)</f>
        <v>0</v>
      </c>
      <c r="J37" s="110"/>
    </row>
    <row r="38" spans="2:10" ht="21" customHeight="1" x14ac:dyDescent="0.25">
      <c r="B38" s="151"/>
      <c r="C38" s="117" t="str">
        <f ca="1">IFERROR(INDEX(DataCalc!$N:$N,MATCH(C37,DataCalc!$J:$J,0)),"")</f>
        <v/>
      </c>
      <c r="D38" s="117" t="str">
        <f ca="1">IFERROR(INDEX(DataCalc!$N:$N,MATCH(D37,DataCalc!$J:$J,0)),"")</f>
        <v/>
      </c>
      <c r="E38" s="115" t="str">
        <f ca="1">IFERROR(INDEX(DataCalc!$N:$N,MATCH(E37,DataCalc!$J:$J,0)),"")</f>
        <v/>
      </c>
      <c r="F38" s="117" t="str">
        <f ca="1">IFERROR(INDEX(DataCalc!$N:$N,MATCH(F37,DataCalc!$J:$J,0)),"")</f>
        <v/>
      </c>
      <c r="G38" s="117" t="str">
        <f ca="1">IFERROR(INDEX(DataCalc!$N:$N,MATCH(G37,DataCalc!$J:$J,0)),"")</f>
        <v/>
      </c>
      <c r="H38" s="119" t="str">
        <f ca="1">IFERROR(INDEX(DataCalc!$N:$N,MATCH(H37,DataCalc!$J:$J,0)),"")</f>
        <v/>
      </c>
      <c r="I38" s="121" t="str">
        <f ca="1">IFERROR(INDEX(DataCalc!$N:$N,MATCH(I37,DataCalc!$J:$J,0)),"")</f>
        <v/>
      </c>
      <c r="J38" s="111">
        <f ca="1">IF(G37&lt;&gt;0,WEEKNUM(G37,2),0)</f>
        <v>0</v>
      </c>
    </row>
    <row r="39" spans="2:10" ht="21" customHeight="1" thickBot="1" x14ac:dyDescent="0.3">
      <c r="B39" s="152"/>
      <c r="C39" s="118"/>
      <c r="D39" s="118"/>
      <c r="E39" s="116"/>
      <c r="F39" s="118"/>
      <c r="G39" s="118"/>
      <c r="H39" s="120"/>
      <c r="I39" s="122"/>
      <c r="J39" s="112"/>
    </row>
    <row r="40" spans="2:10" ht="21" customHeight="1" x14ac:dyDescent="0.25">
      <c r="B40" s="150">
        <f>DATE($C$1,3,1)</f>
        <v>43160</v>
      </c>
      <c r="C40" s="4">
        <f ca="1">OFFSET(DataCalc!$D$2,DataCalc!F38*7,0)</f>
        <v>0</v>
      </c>
      <c r="D40" s="4">
        <f ca="1">OFFSET(DataCalc!$D$2,DataCalc!F38*7+1,0)</f>
        <v>0</v>
      </c>
      <c r="E40" s="5">
        <f ca="1">OFFSET(DataCalc!$D$2,DataCalc!F38*7+2,0)</f>
        <v>0</v>
      </c>
      <c r="F40" s="4">
        <f ca="1">OFFSET(DataCalc!$D$2,DataCalc!F38*7+3,0)</f>
        <v>43160</v>
      </c>
      <c r="G40" s="4">
        <f ca="1">OFFSET(DataCalc!$D$2,DataCalc!F38*7+4,0)</f>
        <v>43161</v>
      </c>
      <c r="H40" s="85">
        <f ca="1">OFFSET(DataCalc!$D$2,DataCalc!F38*7+5,0)</f>
        <v>43162</v>
      </c>
      <c r="I40" s="113">
        <f ca="1">OFFSET(DataCalc!$D$2,DataCalc!F38*7+6,0)</f>
        <v>43163</v>
      </c>
      <c r="J40" s="110"/>
    </row>
    <row r="41" spans="2:10" ht="21" customHeight="1" x14ac:dyDescent="0.25">
      <c r="B41" s="151"/>
      <c r="C41" s="117" t="str">
        <f ca="1">IFERROR(INDEX(DataCalc!$N:$N,MATCH(C40,DataCalc!$J:$J,0)),"")</f>
        <v/>
      </c>
      <c r="D41" s="117" t="str">
        <f ca="1">IFERROR(INDEX(DataCalc!$N:$N,MATCH(D40,DataCalc!$J:$J,0)),"")</f>
        <v/>
      </c>
      <c r="E41" s="115" t="str">
        <f ca="1">IFERROR(INDEX(DataCalc!$N:$N,MATCH(E40,DataCalc!$J:$J,0)),"")</f>
        <v/>
      </c>
      <c r="F41" s="117">
        <f ca="1">IFERROR(INDEX(DataCalc!$N:$N,MATCH(F40,DataCalc!$J:$J,0)),"")</f>
        <v>0</v>
      </c>
      <c r="G41" s="117">
        <f ca="1">IFERROR(INDEX(DataCalc!$N:$N,MATCH(G40,DataCalc!$J:$J,0)),"")</f>
        <v>0</v>
      </c>
      <c r="H41" s="119">
        <f ca="1">IFERROR(INDEX(DataCalc!$N:$N,MATCH(H40,DataCalc!$J:$J,0)),"")</f>
        <v>0</v>
      </c>
      <c r="I41" s="121">
        <f ca="1">IFERROR(INDEX(DataCalc!$N:$N,MATCH(I40,DataCalc!$J:$J,0)),"")</f>
        <v>0</v>
      </c>
      <c r="J41" s="111">
        <f ca="1">IF(G40&lt;&gt;0,WEEKNUM(G40,2),0)</f>
        <v>9</v>
      </c>
    </row>
    <row r="42" spans="2:10" ht="21" customHeight="1" thickBot="1" x14ac:dyDescent="0.3">
      <c r="B42" s="151"/>
      <c r="C42" s="118"/>
      <c r="D42" s="118"/>
      <c r="E42" s="116"/>
      <c r="F42" s="118"/>
      <c r="G42" s="118"/>
      <c r="H42" s="120"/>
      <c r="I42" s="122"/>
      <c r="J42" s="112"/>
    </row>
    <row r="43" spans="2:10" ht="21" customHeight="1" x14ac:dyDescent="0.25">
      <c r="B43" s="151"/>
      <c r="C43" s="4">
        <f ca="1">OFFSET(DataCalc!$D$2,DataCalc!F41*7,0)</f>
        <v>43164</v>
      </c>
      <c r="D43" s="4">
        <f ca="1">OFFSET(DataCalc!$D$2,DataCalc!F41*7+1,0)</f>
        <v>43165</v>
      </c>
      <c r="E43" s="5">
        <f ca="1">OFFSET(DataCalc!$D$2,DataCalc!F41*7+2,0)</f>
        <v>43166</v>
      </c>
      <c r="F43" s="4">
        <f ca="1">OFFSET(DataCalc!$D$2,DataCalc!F41*7+3,0)</f>
        <v>43167</v>
      </c>
      <c r="G43" s="4">
        <f ca="1">OFFSET(DataCalc!$D$2,DataCalc!F41*7+4,0)</f>
        <v>43168</v>
      </c>
      <c r="H43" s="85">
        <f ca="1">OFFSET(DataCalc!$D$2,DataCalc!F41*7+5,0)</f>
        <v>43169</v>
      </c>
      <c r="I43" s="113">
        <f ca="1">OFFSET(DataCalc!$D$2,DataCalc!F41*7+6,0)</f>
        <v>43170</v>
      </c>
      <c r="J43" s="110"/>
    </row>
    <row r="44" spans="2:10" ht="21" customHeight="1" x14ac:dyDescent="0.25">
      <c r="B44" s="151"/>
      <c r="C44" s="117">
        <f ca="1">IFERROR(INDEX(DataCalc!$N:$N,MATCH(C43,DataCalc!$J:$J,0)),"")</f>
        <v>0</v>
      </c>
      <c r="D44" s="117">
        <f ca="1">IFERROR(INDEX(DataCalc!$N:$N,MATCH(D43,DataCalc!$J:$J,0)),"")</f>
        <v>0</v>
      </c>
      <c r="E44" s="115">
        <f ca="1">IFERROR(INDEX(DataCalc!$N:$N,MATCH(E43,DataCalc!$J:$J,0)),"")</f>
        <v>0</v>
      </c>
      <c r="F44" s="117">
        <f ca="1">IFERROR(INDEX(DataCalc!$N:$N,MATCH(F43,DataCalc!$J:$J,0)),"")</f>
        <v>0</v>
      </c>
      <c r="G44" s="117">
        <f ca="1">IFERROR(INDEX(DataCalc!$N:$N,MATCH(G43,DataCalc!$J:$J,0)),"")</f>
        <v>0</v>
      </c>
      <c r="H44" s="119">
        <f ca="1">IFERROR(INDEX(DataCalc!$N:$N,MATCH(H43,DataCalc!$J:$J,0)),"")</f>
        <v>0</v>
      </c>
      <c r="I44" s="121">
        <f ca="1">IFERROR(INDEX(DataCalc!$N:$N,MATCH(I43,DataCalc!$J:$J,0)),"")</f>
        <v>0</v>
      </c>
      <c r="J44" s="111">
        <f ca="1">IF(G43&lt;&gt;0,WEEKNUM(G43,2),0)</f>
        <v>10</v>
      </c>
    </row>
    <row r="45" spans="2:10" ht="21" customHeight="1" thickBot="1" x14ac:dyDescent="0.3">
      <c r="B45" s="151"/>
      <c r="C45" s="118"/>
      <c r="D45" s="118"/>
      <c r="E45" s="116"/>
      <c r="F45" s="118"/>
      <c r="G45" s="118"/>
      <c r="H45" s="120"/>
      <c r="I45" s="122"/>
      <c r="J45" s="112"/>
    </row>
    <row r="46" spans="2:10" ht="21" customHeight="1" x14ac:dyDescent="0.25">
      <c r="B46" s="151"/>
      <c r="C46" s="4">
        <f ca="1">OFFSET(DataCalc!$D$2,DataCalc!F44*7,0)</f>
        <v>43171</v>
      </c>
      <c r="D46" s="4">
        <f ca="1">OFFSET(DataCalc!$D$2,DataCalc!F44*7+1,0)</f>
        <v>43172</v>
      </c>
      <c r="E46" s="5">
        <f ca="1">OFFSET(DataCalc!$D$2,DataCalc!F44*7+2,0)</f>
        <v>43173</v>
      </c>
      <c r="F46" s="4">
        <f ca="1">OFFSET(DataCalc!$D$2,DataCalc!F44*7+3,0)</f>
        <v>43174</v>
      </c>
      <c r="G46" s="4">
        <f ca="1">OFFSET(DataCalc!$D$2,DataCalc!F44*7+4,0)</f>
        <v>43175</v>
      </c>
      <c r="H46" s="85">
        <f ca="1">OFFSET(DataCalc!$D$2,DataCalc!F44*7+5,0)</f>
        <v>43176</v>
      </c>
      <c r="I46" s="113">
        <f ca="1">OFFSET(DataCalc!$D$2,DataCalc!F44*7+6,0)</f>
        <v>43177</v>
      </c>
      <c r="J46" s="110"/>
    </row>
    <row r="47" spans="2:10" ht="21" customHeight="1" x14ac:dyDescent="0.25">
      <c r="B47" s="151"/>
      <c r="C47" s="117">
        <f ca="1">IFERROR(INDEX(DataCalc!$N:$N,MATCH(C46,DataCalc!$J:$J,0)),"")</f>
        <v>0</v>
      </c>
      <c r="D47" s="117">
        <f ca="1">IFERROR(INDEX(DataCalc!$N:$N,MATCH(D46,DataCalc!$J:$J,0)),"")</f>
        <v>0</v>
      </c>
      <c r="E47" s="115">
        <f ca="1">IFERROR(INDEX(DataCalc!$N:$N,MATCH(E46,DataCalc!$J:$J,0)),"")</f>
        <v>0</v>
      </c>
      <c r="F47" s="117">
        <f ca="1">IFERROR(INDEX(DataCalc!$N:$N,MATCH(F46,DataCalc!$J:$J,0)),"")</f>
        <v>0</v>
      </c>
      <c r="G47" s="117">
        <f ca="1">IFERROR(INDEX(DataCalc!$N:$N,MATCH(G46,DataCalc!$J:$J,0)),"")</f>
        <v>0</v>
      </c>
      <c r="H47" s="119">
        <f ca="1">IFERROR(INDEX(DataCalc!$N:$N,MATCH(H46,DataCalc!$J:$J,0)),"")</f>
        <v>0</v>
      </c>
      <c r="I47" s="121">
        <f ca="1">IFERROR(INDEX(DataCalc!$N:$N,MATCH(I46,DataCalc!$J:$J,0)),"")</f>
        <v>0</v>
      </c>
      <c r="J47" s="111">
        <f ca="1">IF(G46&lt;&gt;0,WEEKNUM(G46,2),0)</f>
        <v>11</v>
      </c>
    </row>
    <row r="48" spans="2:10" ht="21" customHeight="1" thickBot="1" x14ac:dyDescent="0.3">
      <c r="B48" s="151"/>
      <c r="C48" s="118"/>
      <c r="D48" s="118"/>
      <c r="E48" s="116"/>
      <c r="F48" s="118"/>
      <c r="G48" s="118"/>
      <c r="H48" s="120"/>
      <c r="I48" s="122"/>
      <c r="J48" s="112"/>
    </row>
    <row r="49" spans="2:10" ht="21" customHeight="1" x14ac:dyDescent="0.25">
      <c r="B49" s="151"/>
      <c r="C49" s="4">
        <f ca="1">OFFSET(DataCalc!$D$2,DataCalc!F47*7,0)</f>
        <v>43178</v>
      </c>
      <c r="D49" s="4">
        <f ca="1">OFFSET(DataCalc!$D$2,DataCalc!F47*7+1,0)</f>
        <v>43179</v>
      </c>
      <c r="E49" s="5">
        <f ca="1">OFFSET(DataCalc!$D$2,DataCalc!F47*7+2,0)</f>
        <v>43180</v>
      </c>
      <c r="F49" s="4">
        <f ca="1">OFFSET(DataCalc!$D$2,DataCalc!F47*7+3,0)</f>
        <v>43181</v>
      </c>
      <c r="G49" s="4">
        <f ca="1">OFFSET(DataCalc!$D$2,DataCalc!F47*7+4,0)</f>
        <v>43182</v>
      </c>
      <c r="H49" s="85">
        <f ca="1">OFFSET(DataCalc!$D$2,DataCalc!F47*7+5,0)</f>
        <v>43183</v>
      </c>
      <c r="I49" s="113">
        <f ca="1">OFFSET(DataCalc!$D$2,DataCalc!F47*7+6,0)</f>
        <v>43184</v>
      </c>
      <c r="J49" s="110"/>
    </row>
    <row r="50" spans="2:10" ht="21" customHeight="1" x14ac:dyDescent="0.25">
      <c r="B50" s="151"/>
      <c r="C50" s="117">
        <f ca="1">IFERROR(INDEX(DataCalc!$N:$N,MATCH(C49,DataCalc!$J:$J,0)),"")</f>
        <v>0</v>
      </c>
      <c r="D50" s="117">
        <f ca="1">IFERROR(INDEX(DataCalc!$N:$N,MATCH(D49,DataCalc!$J:$J,0)),"")</f>
        <v>0</v>
      </c>
      <c r="E50" s="115">
        <f ca="1">IFERROR(INDEX(DataCalc!$N:$N,MATCH(E49,DataCalc!$J:$J,0)),"")</f>
        <v>0</v>
      </c>
      <c r="F50" s="117">
        <f ca="1">IFERROR(INDEX(DataCalc!$N:$N,MATCH(F49,DataCalc!$J:$J,0)),"")</f>
        <v>0</v>
      </c>
      <c r="G50" s="117">
        <f ca="1">IFERROR(INDEX(DataCalc!$N:$N,MATCH(G49,DataCalc!$J:$J,0)),"")</f>
        <v>0</v>
      </c>
      <c r="H50" s="119">
        <f ca="1">IFERROR(INDEX(DataCalc!$N:$N,MATCH(H49,DataCalc!$J:$J,0)),"")</f>
        <v>0</v>
      </c>
      <c r="I50" s="121">
        <f ca="1">IFERROR(INDEX(DataCalc!$N:$N,MATCH(I49,DataCalc!$J:$J,0)),"")</f>
        <v>0</v>
      </c>
      <c r="J50" s="111">
        <f ca="1">IF(G49&lt;&gt;0,WEEKNUM(G49,2),0)</f>
        <v>12</v>
      </c>
    </row>
    <row r="51" spans="2:10" ht="21" customHeight="1" thickBot="1" x14ac:dyDescent="0.3">
      <c r="B51" s="151"/>
      <c r="C51" s="118"/>
      <c r="D51" s="118"/>
      <c r="E51" s="116"/>
      <c r="F51" s="118"/>
      <c r="G51" s="118"/>
      <c r="H51" s="120"/>
      <c r="I51" s="122"/>
      <c r="J51" s="112"/>
    </row>
    <row r="52" spans="2:10" ht="21" customHeight="1" x14ac:dyDescent="0.25">
      <c r="B52" s="151"/>
      <c r="C52" s="4">
        <f ca="1">OFFSET(DataCalc!$D$2,DataCalc!F50*7,0)</f>
        <v>43185</v>
      </c>
      <c r="D52" s="4">
        <f ca="1">OFFSET(DataCalc!$D$2,DataCalc!F50*7+1,0)</f>
        <v>43186</v>
      </c>
      <c r="E52" s="5">
        <f ca="1">OFFSET(DataCalc!$D$2,DataCalc!F50*7+2,0)</f>
        <v>43187</v>
      </c>
      <c r="F52" s="4">
        <f ca="1">OFFSET(DataCalc!$D$2,DataCalc!F50*7+3,0)</f>
        <v>43188</v>
      </c>
      <c r="G52" s="4">
        <f ca="1">OFFSET(DataCalc!$D$2,DataCalc!F50*7+4,0)</f>
        <v>43189</v>
      </c>
      <c r="H52" s="85">
        <f ca="1">OFFSET(DataCalc!$D$2,DataCalc!F50*7+5,0)</f>
        <v>43190</v>
      </c>
      <c r="I52" s="113">
        <f ca="1">OFFSET(DataCalc!$D$2,DataCalc!F50*7+6,0)</f>
        <v>0</v>
      </c>
      <c r="J52" s="110"/>
    </row>
    <row r="53" spans="2:10" ht="21" customHeight="1" x14ac:dyDescent="0.25">
      <c r="B53" s="151"/>
      <c r="C53" s="117">
        <f ca="1">IFERROR(INDEX(DataCalc!$N:$N,MATCH(C52,DataCalc!$J:$J,0)),"")</f>
        <v>0</v>
      </c>
      <c r="D53" s="117">
        <f ca="1">IFERROR(INDEX(DataCalc!$N:$N,MATCH(D52,DataCalc!$J:$J,0)),"")</f>
        <v>0</v>
      </c>
      <c r="E53" s="115">
        <f ca="1">IFERROR(INDEX(DataCalc!$N:$N,MATCH(E52,DataCalc!$J:$J,0)),"")</f>
        <v>0</v>
      </c>
      <c r="F53" s="117">
        <f ca="1">IFERROR(INDEX(DataCalc!$N:$N,MATCH(F52,DataCalc!$J:$J,0)),"")</f>
        <v>0</v>
      </c>
      <c r="G53" s="117">
        <f ca="1">IFERROR(INDEX(DataCalc!$N:$N,MATCH(G52,DataCalc!$J:$J,0)),"")</f>
        <v>0</v>
      </c>
      <c r="H53" s="119">
        <f ca="1">IFERROR(INDEX(DataCalc!$N:$N,MATCH(H52,DataCalc!$J:$J,0)),"")</f>
        <v>0</v>
      </c>
      <c r="I53" s="121" t="str">
        <f ca="1">IFERROR(INDEX(DataCalc!$N:$N,MATCH(I52,DataCalc!$J:$J,0)),"")</f>
        <v/>
      </c>
      <c r="J53" s="111">
        <f ca="1">IF(G52&lt;&gt;0,WEEKNUM(G52,2),0)</f>
        <v>13</v>
      </c>
    </row>
    <row r="54" spans="2:10" ht="21" customHeight="1" thickBot="1" x14ac:dyDescent="0.3">
      <c r="B54" s="151"/>
      <c r="C54" s="118"/>
      <c r="D54" s="118"/>
      <c r="E54" s="116"/>
      <c r="F54" s="118"/>
      <c r="G54" s="118"/>
      <c r="H54" s="120"/>
      <c r="I54" s="122"/>
      <c r="J54" s="112"/>
    </row>
    <row r="55" spans="2:10" ht="21" customHeight="1" x14ac:dyDescent="0.25">
      <c r="B55" s="151"/>
      <c r="C55" s="4">
        <f ca="1">OFFSET(DataCalc!$D$2,DataCalc!F53*7,0)</f>
        <v>0</v>
      </c>
      <c r="D55" s="4">
        <f ca="1">OFFSET(DataCalc!$D$2,DataCalc!F53*7+1,0)</f>
        <v>0</v>
      </c>
      <c r="E55" s="5">
        <f ca="1">OFFSET(DataCalc!$D$2,DataCalc!F53*7+2,0)</f>
        <v>0</v>
      </c>
      <c r="F55" s="4">
        <f ca="1">OFFSET(DataCalc!$D$2,DataCalc!F53*7+3,0)</f>
        <v>0</v>
      </c>
      <c r="G55" s="4">
        <f ca="1">OFFSET(DataCalc!$D$2,DataCalc!F53*7+4,0)</f>
        <v>0</v>
      </c>
      <c r="H55" s="85">
        <f ca="1">OFFSET(DataCalc!$D$2,DataCalc!F53*7+5,0)</f>
        <v>0</v>
      </c>
      <c r="I55" s="113">
        <f ca="1">OFFSET(DataCalc!$D$2,DataCalc!F53*7+6,0)</f>
        <v>0</v>
      </c>
      <c r="J55" s="110"/>
    </row>
    <row r="56" spans="2:10" ht="21" customHeight="1" x14ac:dyDescent="0.25">
      <c r="B56" s="151"/>
      <c r="C56" s="117" t="str">
        <f ca="1">IFERROR(INDEX(DataCalc!$N:$N,MATCH(C55,DataCalc!$J:$J,0)),"")</f>
        <v/>
      </c>
      <c r="D56" s="117" t="str">
        <f ca="1">IFERROR(INDEX(DataCalc!$N:$N,MATCH(D55,DataCalc!$J:$J,0)),"")</f>
        <v/>
      </c>
      <c r="E56" s="115" t="str">
        <f ca="1">IFERROR(INDEX(DataCalc!$N:$N,MATCH(E55,DataCalc!$J:$J,0)),"")</f>
        <v/>
      </c>
      <c r="F56" s="117" t="str">
        <f ca="1">IFERROR(INDEX(DataCalc!$N:$N,MATCH(F55,DataCalc!$J:$J,0)),"")</f>
        <v/>
      </c>
      <c r="G56" s="117" t="str">
        <f ca="1">IFERROR(INDEX(DataCalc!$N:$N,MATCH(G55,DataCalc!$J:$J,0)),"")</f>
        <v/>
      </c>
      <c r="H56" s="119" t="str">
        <f ca="1">IFERROR(INDEX(DataCalc!$N:$N,MATCH(H55,DataCalc!$J:$J,0)),"")</f>
        <v/>
      </c>
      <c r="I56" s="121" t="str">
        <f ca="1">IFERROR(INDEX(DataCalc!$N:$N,MATCH(I55,DataCalc!$J:$J,0)),"")</f>
        <v/>
      </c>
      <c r="J56" s="111">
        <f ca="1">IF(G55&lt;&gt;0,WEEKNUM(G55,2),0)</f>
        <v>0</v>
      </c>
    </row>
    <row r="57" spans="2:10" ht="21" customHeight="1" thickBot="1" x14ac:dyDescent="0.3">
      <c r="B57" s="152"/>
      <c r="C57" s="118"/>
      <c r="D57" s="118"/>
      <c r="E57" s="116"/>
      <c r="F57" s="118"/>
      <c r="G57" s="118"/>
      <c r="H57" s="120"/>
      <c r="I57" s="122"/>
      <c r="J57" s="112"/>
    </row>
    <row r="58" spans="2:10" ht="21" customHeight="1" x14ac:dyDescent="0.25">
      <c r="B58" s="150">
        <f>DATE($C$1,4,1)</f>
        <v>43191</v>
      </c>
      <c r="C58" s="4">
        <f ca="1">OFFSET(DataCalc!$D$2,DataCalc!F56*7,0)</f>
        <v>0</v>
      </c>
      <c r="D58" s="4">
        <f ca="1">OFFSET(DataCalc!$D$2,DataCalc!F56*7+1,0)</f>
        <v>0</v>
      </c>
      <c r="E58" s="5">
        <f ca="1">OFFSET(DataCalc!$D$2,DataCalc!F56*7+2,0)</f>
        <v>0</v>
      </c>
      <c r="F58" s="4">
        <f ca="1">OFFSET(DataCalc!$D$2,DataCalc!F56*7+3,0)</f>
        <v>0</v>
      </c>
      <c r="G58" s="4">
        <f ca="1">OFFSET(DataCalc!$D$2,DataCalc!F56*7+4,0)</f>
        <v>0</v>
      </c>
      <c r="H58" s="85">
        <f ca="1">OFFSET(DataCalc!$D$2,DataCalc!F56*7+5,0)</f>
        <v>0</v>
      </c>
      <c r="I58" s="113">
        <f ca="1">OFFSET(DataCalc!$D$2,DataCalc!F56*7+6,0)</f>
        <v>43191</v>
      </c>
      <c r="J58" s="110"/>
    </row>
    <row r="59" spans="2:10" ht="21" customHeight="1" x14ac:dyDescent="0.25">
      <c r="B59" s="151"/>
      <c r="C59" s="117" t="str">
        <f ca="1">IFERROR(INDEX(DataCalc!$N:$N,MATCH(C58,DataCalc!$J:$J,0)),"")</f>
        <v/>
      </c>
      <c r="D59" s="117" t="str">
        <f ca="1">IFERROR(INDEX(DataCalc!$N:$N,MATCH(D58,DataCalc!$J:$J,0)),"")</f>
        <v/>
      </c>
      <c r="E59" s="115" t="str">
        <f ca="1">IFERROR(INDEX(DataCalc!$N:$N,MATCH(E58,DataCalc!$J:$J,0)),"")</f>
        <v/>
      </c>
      <c r="F59" s="117" t="str">
        <f ca="1">IFERROR(INDEX(DataCalc!$N:$N,MATCH(F58,DataCalc!$J:$J,0)),"")</f>
        <v/>
      </c>
      <c r="G59" s="117" t="str">
        <f ca="1">IFERROR(INDEX(DataCalc!$N:$N,MATCH(G58,DataCalc!$J:$J,0)),"")</f>
        <v/>
      </c>
      <c r="H59" s="119" t="str">
        <f ca="1">IFERROR(INDEX(DataCalc!$N:$N,MATCH(H58,DataCalc!$J:$J,0)),"")</f>
        <v/>
      </c>
      <c r="I59" s="121">
        <f ca="1">IFERROR(INDEX(DataCalc!$N:$N,MATCH(I58,DataCalc!$J:$J,0)),"")</f>
        <v>0</v>
      </c>
      <c r="J59" s="111">
        <f ca="1">IF(G58&lt;&gt;0,WEEKNUM(G58,2),0)</f>
        <v>0</v>
      </c>
    </row>
    <row r="60" spans="2:10" ht="21" customHeight="1" thickBot="1" x14ac:dyDescent="0.3">
      <c r="B60" s="151"/>
      <c r="C60" s="118"/>
      <c r="D60" s="118"/>
      <c r="E60" s="116"/>
      <c r="F60" s="118"/>
      <c r="G60" s="118"/>
      <c r="H60" s="120"/>
      <c r="I60" s="122"/>
      <c r="J60" s="112"/>
    </row>
    <row r="61" spans="2:10" ht="21" customHeight="1" x14ac:dyDescent="0.25">
      <c r="B61" s="151"/>
      <c r="C61" s="4">
        <f ca="1">OFFSET(DataCalc!$D$2,DataCalc!F59*7,0)</f>
        <v>43192</v>
      </c>
      <c r="D61" s="4">
        <f ca="1">OFFSET(DataCalc!$D$2,DataCalc!F59*7+1,0)</f>
        <v>43193</v>
      </c>
      <c r="E61" s="5">
        <f ca="1">OFFSET(DataCalc!$D$2,DataCalc!F59*7+2,0)</f>
        <v>43194</v>
      </c>
      <c r="F61" s="4">
        <f ca="1">OFFSET(DataCalc!$D$2,DataCalc!F59*7+3,0)</f>
        <v>43195</v>
      </c>
      <c r="G61" s="4">
        <f ca="1">OFFSET(DataCalc!$D$2,DataCalc!F59*7+4,0)</f>
        <v>43196</v>
      </c>
      <c r="H61" s="85">
        <f ca="1">OFFSET(DataCalc!$D$2,DataCalc!F59*7+5,0)</f>
        <v>43197</v>
      </c>
      <c r="I61" s="113">
        <f ca="1">OFFSET(DataCalc!$D$2,DataCalc!F59*7+6,0)</f>
        <v>43198</v>
      </c>
      <c r="J61" s="110"/>
    </row>
    <row r="62" spans="2:10" ht="21" customHeight="1" x14ac:dyDescent="0.25">
      <c r="B62" s="151"/>
      <c r="C62" s="117">
        <f ca="1">IFERROR(INDEX(DataCalc!$N:$N,MATCH(C61,DataCalc!$J:$J,0)),"")</f>
        <v>0</v>
      </c>
      <c r="D62" s="117">
        <f ca="1">IFERROR(INDEX(DataCalc!$N:$N,MATCH(D61,DataCalc!$J:$J,0)),"")</f>
        <v>0</v>
      </c>
      <c r="E62" s="115">
        <f ca="1">IFERROR(INDEX(DataCalc!$N:$N,MATCH(E61,DataCalc!$J:$J,0)),"")</f>
        <v>0</v>
      </c>
      <c r="F62" s="117">
        <f ca="1">IFERROR(INDEX(DataCalc!$N:$N,MATCH(F61,DataCalc!$J:$J,0)),"")</f>
        <v>0</v>
      </c>
      <c r="G62" s="117">
        <f ca="1">IFERROR(INDEX(DataCalc!$N:$N,MATCH(G61,DataCalc!$J:$J,0)),"")</f>
        <v>0</v>
      </c>
      <c r="H62" s="119">
        <f ca="1">IFERROR(INDEX(DataCalc!$N:$N,MATCH(H61,DataCalc!$J:$J,0)),"")</f>
        <v>0</v>
      </c>
      <c r="I62" s="121">
        <f ca="1">IFERROR(INDEX(DataCalc!$N:$N,MATCH(I61,DataCalc!$J:$J,0)),"")</f>
        <v>0</v>
      </c>
      <c r="J62" s="111">
        <f ca="1">IF(G61&lt;&gt;0,WEEKNUM(G61,2),0)</f>
        <v>14</v>
      </c>
    </row>
    <row r="63" spans="2:10" ht="21" customHeight="1" thickBot="1" x14ac:dyDescent="0.3">
      <c r="B63" s="151"/>
      <c r="C63" s="118"/>
      <c r="D63" s="118"/>
      <c r="E63" s="116"/>
      <c r="F63" s="118"/>
      <c r="G63" s="118"/>
      <c r="H63" s="120"/>
      <c r="I63" s="122"/>
      <c r="J63" s="112"/>
    </row>
    <row r="64" spans="2:10" ht="21" customHeight="1" x14ac:dyDescent="0.25">
      <c r="B64" s="151"/>
      <c r="C64" s="4">
        <f ca="1">OFFSET(DataCalc!$D$2,DataCalc!F62*7,0)</f>
        <v>43199</v>
      </c>
      <c r="D64" s="4">
        <f ca="1">OFFSET(DataCalc!$D$2,DataCalc!F62*7+1,0)</f>
        <v>43200</v>
      </c>
      <c r="E64" s="5">
        <f ca="1">OFFSET(DataCalc!$D$2,DataCalc!F62*7+2,0)</f>
        <v>43201</v>
      </c>
      <c r="F64" s="4">
        <f ca="1">OFFSET(DataCalc!$D$2,DataCalc!F62*7+3,0)</f>
        <v>43202</v>
      </c>
      <c r="G64" s="4">
        <f ca="1">OFFSET(DataCalc!$D$2,DataCalc!F62*7+4,0)</f>
        <v>43203</v>
      </c>
      <c r="H64" s="85">
        <f ca="1">OFFSET(DataCalc!$D$2,DataCalc!F62*7+5,0)</f>
        <v>43204</v>
      </c>
      <c r="I64" s="113">
        <f ca="1">OFFSET(DataCalc!$D$2,DataCalc!F62*7+6,0)</f>
        <v>43205</v>
      </c>
      <c r="J64" s="110"/>
    </row>
    <row r="65" spans="2:10" ht="21" customHeight="1" x14ac:dyDescent="0.25">
      <c r="B65" s="151"/>
      <c r="C65" s="117">
        <f ca="1">IFERROR(INDEX(DataCalc!$N:$N,MATCH(C64,DataCalc!$J:$J,0)),"")</f>
        <v>0</v>
      </c>
      <c r="D65" s="117">
        <f ca="1">IFERROR(INDEX(DataCalc!$N:$N,MATCH(D64,DataCalc!$J:$J,0)),"")</f>
        <v>0</v>
      </c>
      <c r="E65" s="115">
        <f ca="1">IFERROR(INDEX(DataCalc!$N:$N,MATCH(E64,DataCalc!$J:$J,0)),"")</f>
        <v>0</v>
      </c>
      <c r="F65" s="117">
        <f ca="1">IFERROR(INDEX(DataCalc!$N:$N,MATCH(F64,DataCalc!$J:$J,0)),"")</f>
        <v>0</v>
      </c>
      <c r="G65" s="117">
        <f ca="1">IFERROR(INDEX(DataCalc!$N:$N,MATCH(G64,DataCalc!$J:$J,0)),"")</f>
        <v>0</v>
      </c>
      <c r="H65" s="119">
        <f ca="1">IFERROR(INDEX(DataCalc!$N:$N,MATCH(H64,DataCalc!$J:$J,0)),"")</f>
        <v>0</v>
      </c>
      <c r="I65" s="121">
        <f ca="1">IFERROR(INDEX(DataCalc!$N:$N,MATCH(I64,DataCalc!$J:$J,0)),"")</f>
        <v>0</v>
      </c>
      <c r="J65" s="111">
        <f ca="1">IF(G64&lt;&gt;0,WEEKNUM(G64,2),0)</f>
        <v>15</v>
      </c>
    </row>
    <row r="66" spans="2:10" ht="21" customHeight="1" thickBot="1" x14ac:dyDescent="0.3">
      <c r="B66" s="151"/>
      <c r="C66" s="118"/>
      <c r="D66" s="118"/>
      <c r="E66" s="116"/>
      <c r="F66" s="118"/>
      <c r="G66" s="118"/>
      <c r="H66" s="120"/>
      <c r="I66" s="122"/>
      <c r="J66" s="112"/>
    </row>
    <row r="67" spans="2:10" ht="21" customHeight="1" x14ac:dyDescent="0.25">
      <c r="B67" s="151"/>
      <c r="C67" s="4">
        <f ca="1">OFFSET(DataCalc!$D$2,DataCalc!F65*7,0)</f>
        <v>43206</v>
      </c>
      <c r="D67" s="4">
        <f ca="1">OFFSET(DataCalc!$D$2,DataCalc!F65*7+1,0)</f>
        <v>43207</v>
      </c>
      <c r="E67" s="5">
        <f ca="1">OFFSET(DataCalc!$D$2,DataCalc!F65*7+2,0)</f>
        <v>43208</v>
      </c>
      <c r="F67" s="4">
        <f ca="1">OFFSET(DataCalc!$D$2,DataCalc!F65*7+3,0)</f>
        <v>43209</v>
      </c>
      <c r="G67" s="4">
        <f ca="1">OFFSET(DataCalc!$D$2,DataCalc!F65*7+4,0)</f>
        <v>43210</v>
      </c>
      <c r="H67" s="85">
        <f ca="1">OFFSET(DataCalc!$D$2,DataCalc!F65*7+5,0)</f>
        <v>43211</v>
      </c>
      <c r="I67" s="113">
        <f ca="1">OFFSET(DataCalc!$D$2,DataCalc!F65*7+6,0)</f>
        <v>43212</v>
      </c>
      <c r="J67" s="110"/>
    </row>
    <row r="68" spans="2:10" ht="21" customHeight="1" x14ac:dyDescent="0.25">
      <c r="B68" s="151"/>
      <c r="C68" s="117">
        <f ca="1">IFERROR(INDEX(DataCalc!$N:$N,MATCH(C67,DataCalc!$J:$J,0)),"")</f>
        <v>0</v>
      </c>
      <c r="D68" s="117">
        <f ca="1">IFERROR(INDEX(DataCalc!$N:$N,MATCH(D67,DataCalc!$J:$J,0)),"")</f>
        <v>0</v>
      </c>
      <c r="E68" s="115">
        <f ca="1">IFERROR(INDEX(DataCalc!$N:$N,MATCH(E67,DataCalc!$J:$J,0)),"")</f>
        <v>0</v>
      </c>
      <c r="F68" s="117">
        <f ca="1">IFERROR(INDEX(DataCalc!$N:$N,MATCH(F67,DataCalc!$J:$J,0)),"")</f>
        <v>0</v>
      </c>
      <c r="G68" s="117">
        <f ca="1">IFERROR(INDEX(DataCalc!$N:$N,MATCH(G67,DataCalc!$J:$J,0)),"")</f>
        <v>0</v>
      </c>
      <c r="H68" s="119">
        <f ca="1">IFERROR(INDEX(DataCalc!$N:$N,MATCH(H67,DataCalc!$J:$J,0)),"")</f>
        <v>0</v>
      </c>
      <c r="I68" s="121">
        <f ca="1">IFERROR(INDEX(DataCalc!$N:$N,MATCH(I67,DataCalc!$J:$J,0)),"")</f>
        <v>0</v>
      </c>
      <c r="J68" s="111">
        <f ca="1">IF(G67&lt;&gt;0,WEEKNUM(G67,2),0)</f>
        <v>16</v>
      </c>
    </row>
    <row r="69" spans="2:10" ht="21" customHeight="1" thickBot="1" x14ac:dyDescent="0.3">
      <c r="B69" s="151"/>
      <c r="C69" s="118"/>
      <c r="D69" s="118"/>
      <c r="E69" s="116"/>
      <c r="F69" s="118"/>
      <c r="G69" s="118"/>
      <c r="H69" s="120"/>
      <c r="I69" s="122"/>
      <c r="J69" s="112"/>
    </row>
    <row r="70" spans="2:10" ht="21" customHeight="1" x14ac:dyDescent="0.25">
      <c r="B70" s="151"/>
      <c r="C70" s="4">
        <f ca="1">OFFSET(DataCalc!$D$2,DataCalc!F68*7,0)</f>
        <v>43213</v>
      </c>
      <c r="D70" s="4">
        <f ca="1">OFFSET(DataCalc!$D$2,DataCalc!F68*7+1,0)</f>
        <v>43214</v>
      </c>
      <c r="E70" s="5">
        <f ca="1">OFFSET(DataCalc!$D$2,DataCalc!F68*7+2,0)</f>
        <v>43215</v>
      </c>
      <c r="F70" s="4">
        <f ca="1">OFFSET(DataCalc!$D$2,DataCalc!F68*7+3,0)</f>
        <v>43216</v>
      </c>
      <c r="G70" s="4">
        <f ca="1">OFFSET(DataCalc!$D$2,DataCalc!F68*7+4,0)</f>
        <v>43217</v>
      </c>
      <c r="H70" s="85">
        <f ca="1">OFFSET(DataCalc!$D$2,DataCalc!F68*7+5,0)</f>
        <v>43218</v>
      </c>
      <c r="I70" s="113">
        <f ca="1">OFFSET(DataCalc!$D$2,DataCalc!F68*7+6,0)</f>
        <v>43219</v>
      </c>
      <c r="J70" s="110"/>
    </row>
    <row r="71" spans="2:10" ht="21" customHeight="1" x14ac:dyDescent="0.25">
      <c r="B71" s="151"/>
      <c r="C71" s="117">
        <f ca="1">IFERROR(INDEX(DataCalc!$N:$N,MATCH(C70,DataCalc!$J:$J,0)),"")</f>
        <v>0</v>
      </c>
      <c r="D71" s="117">
        <f ca="1">IFERROR(INDEX(DataCalc!$N:$N,MATCH(D70,DataCalc!$J:$J,0)),"")</f>
        <v>0</v>
      </c>
      <c r="E71" s="115">
        <f ca="1">IFERROR(INDEX(DataCalc!$N:$N,MATCH(E70,DataCalc!$J:$J,0)),"")</f>
        <v>0</v>
      </c>
      <c r="F71" s="117">
        <f ca="1">IFERROR(INDEX(DataCalc!$N:$N,MATCH(F70,DataCalc!$J:$J,0)),"")</f>
        <v>0</v>
      </c>
      <c r="G71" s="117">
        <f ca="1">IFERROR(INDEX(DataCalc!$N:$N,MATCH(G70,DataCalc!$J:$J,0)),"")</f>
        <v>0</v>
      </c>
      <c r="H71" s="119">
        <f ca="1">IFERROR(INDEX(DataCalc!$N:$N,MATCH(H70,DataCalc!$J:$J,0)),"")</f>
        <v>0</v>
      </c>
      <c r="I71" s="121">
        <f ca="1">IFERROR(INDEX(DataCalc!$N:$N,MATCH(I70,DataCalc!$J:$J,0)),"")</f>
        <v>0</v>
      </c>
      <c r="J71" s="111">
        <f ca="1">IF(G70&lt;&gt;0,WEEKNUM(G70,2),0)</f>
        <v>17</v>
      </c>
    </row>
    <row r="72" spans="2:10" ht="21" customHeight="1" thickBot="1" x14ac:dyDescent="0.3">
      <c r="B72" s="151"/>
      <c r="C72" s="118"/>
      <c r="D72" s="118"/>
      <c r="E72" s="116"/>
      <c r="F72" s="118"/>
      <c r="G72" s="118"/>
      <c r="H72" s="120"/>
      <c r="I72" s="122"/>
      <c r="J72" s="112"/>
    </row>
    <row r="73" spans="2:10" ht="21" customHeight="1" x14ac:dyDescent="0.25">
      <c r="B73" s="151"/>
      <c r="C73" s="4">
        <f ca="1">OFFSET(DataCalc!$D$2,DataCalc!F71*7,0)</f>
        <v>43220</v>
      </c>
      <c r="D73" s="4">
        <f ca="1">OFFSET(DataCalc!$D$2,DataCalc!F71*7+1,0)</f>
        <v>0</v>
      </c>
      <c r="E73" s="5">
        <f ca="1">OFFSET(DataCalc!$D$2,DataCalc!F71*7+2,0)</f>
        <v>0</v>
      </c>
      <c r="F73" s="4">
        <f ca="1">OFFSET(DataCalc!$D$2,DataCalc!F71*7+3,0)</f>
        <v>0</v>
      </c>
      <c r="G73" s="4">
        <f ca="1">OFFSET(DataCalc!$D$2,DataCalc!F71*7+4,0)</f>
        <v>0</v>
      </c>
      <c r="H73" s="85">
        <f ca="1">OFFSET(DataCalc!$D$2,DataCalc!F71*7+5,0)</f>
        <v>0</v>
      </c>
      <c r="I73" s="113">
        <f ca="1">OFFSET(DataCalc!$D$2,DataCalc!F71*7+6,0)</f>
        <v>0</v>
      </c>
      <c r="J73" s="110"/>
    </row>
    <row r="74" spans="2:10" ht="21" customHeight="1" x14ac:dyDescent="0.25">
      <c r="B74" s="151"/>
      <c r="C74" s="117">
        <f ca="1">IFERROR(INDEX(DataCalc!$N:$N,MATCH(C73,DataCalc!$J:$J,0)),"")</f>
        <v>0</v>
      </c>
      <c r="D74" s="117" t="str">
        <f ca="1">IFERROR(INDEX(DataCalc!$N:$N,MATCH(D73,DataCalc!$J:$J,0)),"")</f>
        <v/>
      </c>
      <c r="E74" s="115" t="str">
        <f ca="1">IFERROR(INDEX(DataCalc!$N:$N,MATCH(E73,DataCalc!$J:$J,0)),"")</f>
        <v/>
      </c>
      <c r="F74" s="117" t="str">
        <f ca="1">IFERROR(INDEX(DataCalc!$N:$N,MATCH(F73,DataCalc!$J:$J,0)),"")</f>
        <v/>
      </c>
      <c r="G74" s="117" t="str">
        <f ca="1">IFERROR(INDEX(DataCalc!$N:$N,MATCH(G73,DataCalc!$J:$J,0)),"")</f>
        <v/>
      </c>
      <c r="H74" s="119" t="str">
        <f ca="1">IFERROR(INDEX(DataCalc!$N:$N,MATCH(H73,DataCalc!$J:$J,0)),"")</f>
        <v/>
      </c>
      <c r="I74" s="121" t="str">
        <f ca="1">IFERROR(INDEX(DataCalc!$N:$N,MATCH(I73,DataCalc!$J:$J,0)),"")</f>
        <v/>
      </c>
      <c r="J74" s="111">
        <f ca="1">IF(G73&lt;&gt;0,WEEKNUM(G73,2),0)</f>
        <v>0</v>
      </c>
    </row>
    <row r="75" spans="2:10" ht="21" customHeight="1" thickBot="1" x14ac:dyDescent="0.3">
      <c r="B75" s="152"/>
      <c r="C75" s="118"/>
      <c r="D75" s="118"/>
      <c r="E75" s="116"/>
      <c r="F75" s="118"/>
      <c r="G75" s="118"/>
      <c r="H75" s="120"/>
      <c r="I75" s="122"/>
      <c r="J75" s="112"/>
    </row>
    <row r="76" spans="2:10" ht="21" customHeight="1" x14ac:dyDescent="0.25">
      <c r="B76" s="150">
        <f>DATE($C$1,5,1)</f>
        <v>43221</v>
      </c>
      <c r="C76" s="4">
        <f ca="1">OFFSET(DataCalc!$D$2,DataCalc!F74*7,0)</f>
        <v>0</v>
      </c>
      <c r="D76" s="4">
        <f ca="1">OFFSET(DataCalc!$D$2,DataCalc!F74*7+1,0)</f>
        <v>43221</v>
      </c>
      <c r="E76" s="5">
        <f ca="1">OFFSET(DataCalc!$D$2,DataCalc!F74*7+2,0)</f>
        <v>43222</v>
      </c>
      <c r="F76" s="4">
        <f ca="1">OFFSET(DataCalc!$D$2,DataCalc!F74*7+3,0)</f>
        <v>43223</v>
      </c>
      <c r="G76" s="4">
        <f ca="1">OFFSET(DataCalc!$D$2,DataCalc!F74*7+4,0)</f>
        <v>43224</v>
      </c>
      <c r="H76" s="85">
        <f ca="1">OFFSET(DataCalc!$D$2,DataCalc!F74*7+5,0)</f>
        <v>43225</v>
      </c>
      <c r="I76" s="113">
        <f ca="1">OFFSET(DataCalc!$D$2,DataCalc!F74*7+6,0)</f>
        <v>43226</v>
      </c>
      <c r="J76" s="110"/>
    </row>
    <row r="77" spans="2:10" ht="21" customHeight="1" x14ac:dyDescent="0.25">
      <c r="B77" s="151"/>
      <c r="C77" s="117" t="str">
        <f ca="1">IFERROR(INDEX(DataCalc!$N:$N,MATCH(C76,DataCalc!$J:$J,0)),"")</f>
        <v/>
      </c>
      <c r="D77" s="117">
        <f ca="1">IFERROR(INDEX(DataCalc!$N:$N,MATCH(D76,DataCalc!$J:$J,0)),"")</f>
        <v>0</v>
      </c>
      <c r="E77" s="115">
        <f ca="1">IFERROR(INDEX(DataCalc!$N:$N,MATCH(E76,DataCalc!$J:$J,0)),"")</f>
        <v>0</v>
      </c>
      <c r="F77" s="117">
        <f ca="1">IFERROR(INDEX(DataCalc!$N:$N,MATCH(F76,DataCalc!$J:$J,0)),"")</f>
        <v>0</v>
      </c>
      <c r="G77" s="117">
        <f ca="1">IFERROR(INDEX(DataCalc!$N:$N,MATCH(G76,DataCalc!$J:$J,0)),"")</f>
        <v>0</v>
      </c>
      <c r="H77" s="119">
        <f ca="1">IFERROR(INDEX(DataCalc!$N:$N,MATCH(H76,DataCalc!$J:$J,0)),"")</f>
        <v>0</v>
      </c>
      <c r="I77" s="121">
        <f ca="1">IFERROR(INDEX(DataCalc!$N:$N,MATCH(I76,DataCalc!$J:$J,0)),"")</f>
        <v>0</v>
      </c>
      <c r="J77" s="111">
        <f ca="1">IF(G76&lt;&gt;0,WEEKNUM(G76,2),0)</f>
        <v>18</v>
      </c>
    </row>
    <row r="78" spans="2:10" ht="21" customHeight="1" thickBot="1" x14ac:dyDescent="0.3">
      <c r="B78" s="151"/>
      <c r="C78" s="118"/>
      <c r="D78" s="118"/>
      <c r="E78" s="116"/>
      <c r="F78" s="118"/>
      <c r="G78" s="118"/>
      <c r="H78" s="120"/>
      <c r="I78" s="122"/>
      <c r="J78" s="112"/>
    </row>
    <row r="79" spans="2:10" ht="21" customHeight="1" x14ac:dyDescent="0.25">
      <c r="B79" s="151"/>
      <c r="C79" s="4">
        <f ca="1">OFFSET(DataCalc!$D$2,DataCalc!F77*7,0)</f>
        <v>43227</v>
      </c>
      <c r="D79" s="4">
        <f ca="1">OFFSET(DataCalc!$D$2,DataCalc!F77*7+1,0)</f>
        <v>43228</v>
      </c>
      <c r="E79" s="5">
        <f ca="1">OFFSET(DataCalc!$D$2,DataCalc!F77*7+2,0)</f>
        <v>43229</v>
      </c>
      <c r="F79" s="4">
        <f ca="1">OFFSET(DataCalc!$D$2,DataCalc!F77*7+3,0)</f>
        <v>43230</v>
      </c>
      <c r="G79" s="4">
        <f ca="1">OFFSET(DataCalc!$D$2,DataCalc!F77*7+4,0)</f>
        <v>43231</v>
      </c>
      <c r="H79" s="85">
        <f ca="1">OFFSET(DataCalc!$D$2,DataCalc!F77*7+5,0)</f>
        <v>43232</v>
      </c>
      <c r="I79" s="113">
        <f ca="1">OFFSET(DataCalc!$D$2,DataCalc!F77*7+6,0)</f>
        <v>43233</v>
      </c>
      <c r="J79" s="110"/>
    </row>
    <row r="80" spans="2:10" ht="21" customHeight="1" x14ac:dyDescent="0.25">
      <c r="B80" s="151"/>
      <c r="C80" s="117">
        <f ca="1">IFERROR(INDEX(DataCalc!$N:$N,MATCH(C79,DataCalc!$J:$J,0)),"")</f>
        <v>0</v>
      </c>
      <c r="D80" s="117">
        <f ca="1">IFERROR(INDEX(DataCalc!$N:$N,MATCH(D79,DataCalc!$J:$J,0)),"")</f>
        <v>0</v>
      </c>
      <c r="E80" s="115">
        <f ca="1">IFERROR(INDEX(DataCalc!$N:$N,MATCH(E79,DataCalc!$J:$J,0)),"")</f>
        <v>0</v>
      </c>
      <c r="F80" s="117">
        <f ca="1">IFERROR(INDEX(DataCalc!$N:$N,MATCH(F79,DataCalc!$J:$J,0)),"")</f>
        <v>0</v>
      </c>
      <c r="G80" s="117">
        <f ca="1">IFERROR(INDEX(DataCalc!$N:$N,MATCH(G79,DataCalc!$J:$J,0)),"")</f>
        <v>0</v>
      </c>
      <c r="H80" s="119">
        <f ca="1">IFERROR(INDEX(DataCalc!$N:$N,MATCH(H79,DataCalc!$J:$J,0)),"")</f>
        <v>0</v>
      </c>
      <c r="I80" s="121">
        <f ca="1">IFERROR(INDEX(DataCalc!$N:$N,MATCH(I79,DataCalc!$J:$J,0)),"")</f>
        <v>0</v>
      </c>
      <c r="J80" s="111">
        <f ca="1">IF(G79&lt;&gt;0,WEEKNUM(G79,2),0)</f>
        <v>19</v>
      </c>
    </row>
    <row r="81" spans="2:10" ht="21" customHeight="1" thickBot="1" x14ac:dyDescent="0.3">
      <c r="B81" s="151"/>
      <c r="C81" s="118"/>
      <c r="D81" s="118"/>
      <c r="E81" s="116"/>
      <c r="F81" s="118"/>
      <c r="G81" s="118"/>
      <c r="H81" s="120"/>
      <c r="I81" s="122"/>
      <c r="J81" s="112"/>
    </row>
    <row r="82" spans="2:10" ht="21" customHeight="1" x14ac:dyDescent="0.25">
      <c r="B82" s="151"/>
      <c r="C82" s="4">
        <f ca="1">OFFSET(DataCalc!$D$2,DataCalc!F80*7,0)</f>
        <v>43234</v>
      </c>
      <c r="D82" s="4">
        <f ca="1">OFFSET(DataCalc!$D$2,DataCalc!F80*7+1,0)</f>
        <v>43235</v>
      </c>
      <c r="E82" s="5">
        <f ca="1">OFFSET(DataCalc!$D$2,DataCalc!F80*7+2,0)</f>
        <v>43236</v>
      </c>
      <c r="F82" s="4">
        <f ca="1">OFFSET(DataCalc!$D$2,DataCalc!F80*7+3,0)</f>
        <v>43237</v>
      </c>
      <c r="G82" s="4">
        <f ca="1">OFFSET(DataCalc!$D$2,DataCalc!F80*7+4,0)</f>
        <v>43238</v>
      </c>
      <c r="H82" s="85">
        <f ca="1">OFFSET(DataCalc!$D$2,DataCalc!F80*7+5,0)</f>
        <v>43239</v>
      </c>
      <c r="I82" s="113">
        <f ca="1">OFFSET(DataCalc!$D$2,DataCalc!F80*7+6,0)</f>
        <v>43240</v>
      </c>
      <c r="J82" s="110"/>
    </row>
    <row r="83" spans="2:10" ht="21" customHeight="1" x14ac:dyDescent="0.25">
      <c r="B83" s="151"/>
      <c r="C83" s="117">
        <f ca="1">IFERROR(INDEX(DataCalc!$N:$N,MATCH(C82,DataCalc!$J:$J,0)),"")</f>
        <v>0</v>
      </c>
      <c r="D83" s="117">
        <f ca="1">IFERROR(INDEX(DataCalc!$N:$N,MATCH(D82,DataCalc!$J:$J,0)),"")</f>
        <v>0</v>
      </c>
      <c r="E83" s="115">
        <f ca="1">IFERROR(INDEX(DataCalc!$N:$N,MATCH(E82,DataCalc!$J:$J,0)),"")</f>
        <v>0</v>
      </c>
      <c r="F83" s="117">
        <f ca="1">IFERROR(INDEX(DataCalc!$N:$N,MATCH(F82,DataCalc!$J:$J,0)),"")</f>
        <v>0</v>
      </c>
      <c r="G83" s="117">
        <f ca="1">IFERROR(INDEX(DataCalc!$N:$N,MATCH(G82,DataCalc!$J:$J,0)),"")</f>
        <v>0</v>
      </c>
      <c r="H83" s="119">
        <f ca="1">IFERROR(INDEX(DataCalc!$N:$N,MATCH(H82,DataCalc!$J:$J,0)),"")</f>
        <v>0</v>
      </c>
      <c r="I83" s="121">
        <f ca="1">IFERROR(INDEX(DataCalc!$N:$N,MATCH(I82,DataCalc!$J:$J,0)),"")</f>
        <v>0</v>
      </c>
      <c r="J83" s="111">
        <f ca="1">IF(G82&lt;&gt;0,WEEKNUM(G82,2),0)</f>
        <v>20</v>
      </c>
    </row>
    <row r="84" spans="2:10" ht="21" customHeight="1" thickBot="1" x14ac:dyDescent="0.3">
      <c r="B84" s="151"/>
      <c r="C84" s="118"/>
      <c r="D84" s="118"/>
      <c r="E84" s="116"/>
      <c r="F84" s="118"/>
      <c r="G84" s="118"/>
      <c r="H84" s="120"/>
      <c r="I84" s="122"/>
      <c r="J84" s="112"/>
    </row>
    <row r="85" spans="2:10" ht="21" customHeight="1" x14ac:dyDescent="0.25">
      <c r="B85" s="151"/>
      <c r="C85" s="4">
        <f ca="1">OFFSET(DataCalc!$D$2,DataCalc!F83*7,0)</f>
        <v>43241</v>
      </c>
      <c r="D85" s="4">
        <f ca="1">OFFSET(DataCalc!$D$2,DataCalc!F83*7+1,0)</f>
        <v>43242</v>
      </c>
      <c r="E85" s="5">
        <f ca="1">OFFSET(DataCalc!$D$2,DataCalc!F83*7+2,0)</f>
        <v>43243</v>
      </c>
      <c r="F85" s="4">
        <f ca="1">OFFSET(DataCalc!$D$2,DataCalc!F83*7+3,0)</f>
        <v>43244</v>
      </c>
      <c r="G85" s="4">
        <f ca="1">OFFSET(DataCalc!$D$2,DataCalc!F83*7+4,0)</f>
        <v>43245</v>
      </c>
      <c r="H85" s="85">
        <f ca="1">OFFSET(DataCalc!$D$2,DataCalc!F83*7+5,0)</f>
        <v>43246</v>
      </c>
      <c r="I85" s="113">
        <f ca="1">OFFSET(DataCalc!$D$2,DataCalc!F83*7+6,0)</f>
        <v>43247</v>
      </c>
      <c r="J85" s="110"/>
    </row>
    <row r="86" spans="2:10" ht="21" customHeight="1" x14ac:dyDescent="0.25">
      <c r="B86" s="151"/>
      <c r="C86" s="117">
        <f ca="1">IFERROR(INDEX(DataCalc!$N:$N,MATCH(C85,DataCalc!$J:$J,0)),"")</f>
        <v>0</v>
      </c>
      <c r="D86" s="117">
        <f ca="1">IFERROR(INDEX(DataCalc!$N:$N,MATCH(D85,DataCalc!$J:$J,0)),"")</f>
        <v>0</v>
      </c>
      <c r="E86" s="115">
        <f ca="1">IFERROR(INDEX(DataCalc!$N:$N,MATCH(E85,DataCalc!$J:$J,0)),"")</f>
        <v>0</v>
      </c>
      <c r="F86" s="117">
        <f ca="1">IFERROR(INDEX(DataCalc!$N:$N,MATCH(F85,DataCalc!$J:$J,0)),"")</f>
        <v>0</v>
      </c>
      <c r="G86" s="117">
        <f ca="1">IFERROR(INDEX(DataCalc!$N:$N,MATCH(G85,DataCalc!$J:$J,0)),"")</f>
        <v>0</v>
      </c>
      <c r="H86" s="119">
        <f ca="1">IFERROR(INDEX(DataCalc!$N:$N,MATCH(H85,DataCalc!$J:$J,0)),"")</f>
        <v>0</v>
      </c>
      <c r="I86" s="121">
        <f ca="1">IFERROR(INDEX(DataCalc!$N:$N,MATCH(I85,DataCalc!$J:$J,0)),"")</f>
        <v>0</v>
      </c>
      <c r="J86" s="111">
        <f ca="1">IF(G85&lt;&gt;0,WEEKNUM(G85,2),0)</f>
        <v>21</v>
      </c>
    </row>
    <row r="87" spans="2:10" ht="21" customHeight="1" thickBot="1" x14ac:dyDescent="0.3">
      <c r="B87" s="151"/>
      <c r="C87" s="118"/>
      <c r="D87" s="118"/>
      <c r="E87" s="116"/>
      <c r="F87" s="118"/>
      <c r="G87" s="118"/>
      <c r="H87" s="120"/>
      <c r="I87" s="122"/>
      <c r="J87" s="112"/>
    </row>
    <row r="88" spans="2:10" ht="21" customHeight="1" x14ac:dyDescent="0.25">
      <c r="B88" s="151"/>
      <c r="C88" s="4">
        <f ca="1">OFFSET(DataCalc!$D$2,DataCalc!F86*7,0)</f>
        <v>43248</v>
      </c>
      <c r="D88" s="4">
        <f ca="1">OFFSET(DataCalc!$D$2,DataCalc!F86*7+1,0)</f>
        <v>43249</v>
      </c>
      <c r="E88" s="5">
        <f ca="1">OFFSET(DataCalc!$D$2,DataCalc!F86*7+2,0)</f>
        <v>43250</v>
      </c>
      <c r="F88" s="4">
        <f ca="1">OFFSET(DataCalc!$D$2,DataCalc!F86*7+3,0)</f>
        <v>43251</v>
      </c>
      <c r="G88" s="4">
        <f ca="1">OFFSET(DataCalc!$D$2,DataCalc!F86*7+4,0)</f>
        <v>0</v>
      </c>
      <c r="H88" s="85">
        <f ca="1">OFFSET(DataCalc!$D$2,DataCalc!F86*7+5,0)</f>
        <v>0</v>
      </c>
      <c r="I88" s="113">
        <f ca="1">OFFSET(DataCalc!$D$2,DataCalc!F86*7+6,0)</f>
        <v>0</v>
      </c>
      <c r="J88" s="110"/>
    </row>
    <row r="89" spans="2:10" ht="21" customHeight="1" x14ac:dyDescent="0.25">
      <c r="B89" s="151"/>
      <c r="C89" s="117">
        <f ca="1">IFERROR(INDEX(DataCalc!$N:$N,MATCH(C88,DataCalc!$J:$J,0)),"")</f>
        <v>0</v>
      </c>
      <c r="D89" s="117">
        <f ca="1">IFERROR(INDEX(DataCalc!$N:$N,MATCH(D88,DataCalc!$J:$J,0)),"")</f>
        <v>0</v>
      </c>
      <c r="E89" s="115">
        <f ca="1">IFERROR(INDEX(DataCalc!$N:$N,MATCH(E88,DataCalc!$J:$J,0)),"")</f>
        <v>0</v>
      </c>
      <c r="F89" s="117">
        <f ca="1">IFERROR(INDEX(DataCalc!$N:$N,MATCH(F88,DataCalc!$J:$J,0)),"")</f>
        <v>0</v>
      </c>
      <c r="G89" s="117" t="str">
        <f ca="1">IFERROR(INDEX(DataCalc!$N:$N,MATCH(G88,DataCalc!$J:$J,0)),"")</f>
        <v/>
      </c>
      <c r="H89" s="119" t="str">
        <f ca="1">IFERROR(INDEX(DataCalc!$N:$N,MATCH(H88,DataCalc!$J:$J,0)),"")</f>
        <v/>
      </c>
      <c r="I89" s="121" t="str">
        <f ca="1">IFERROR(INDEX(DataCalc!$N:$N,MATCH(I88,DataCalc!$J:$J,0)),"")</f>
        <v/>
      </c>
      <c r="J89" s="111">
        <f ca="1">IF(G88&lt;&gt;0,WEEKNUM(G88,2),0)</f>
        <v>0</v>
      </c>
    </row>
    <row r="90" spans="2:10" ht="21" customHeight="1" thickBot="1" x14ac:dyDescent="0.3">
      <c r="B90" s="151"/>
      <c r="C90" s="118"/>
      <c r="D90" s="118"/>
      <c r="E90" s="116"/>
      <c r="F90" s="118"/>
      <c r="G90" s="118"/>
      <c r="H90" s="120"/>
      <c r="I90" s="122"/>
      <c r="J90" s="112"/>
    </row>
    <row r="91" spans="2:10" ht="21" customHeight="1" x14ac:dyDescent="0.25">
      <c r="B91" s="151"/>
      <c r="C91" s="4">
        <f ca="1">OFFSET(DataCalc!$D$2,DataCalc!F89*7,0)</f>
        <v>0</v>
      </c>
      <c r="D91" s="4">
        <f ca="1">OFFSET(DataCalc!$D$2,DataCalc!F89*7+1,0)</f>
        <v>0</v>
      </c>
      <c r="E91" s="5">
        <f ca="1">OFFSET(DataCalc!$D$2,DataCalc!F89*7+2,0)</f>
        <v>0</v>
      </c>
      <c r="F91" s="4">
        <f ca="1">OFFSET(DataCalc!$D$2,DataCalc!F89*7+3,0)</f>
        <v>0</v>
      </c>
      <c r="G91" s="4">
        <f ca="1">OFFSET(DataCalc!$D$2,DataCalc!F89*7+4,0)</f>
        <v>0</v>
      </c>
      <c r="H91" s="85">
        <f ca="1">OFFSET(DataCalc!$D$2,DataCalc!F89*7+5,0)</f>
        <v>0</v>
      </c>
      <c r="I91" s="113">
        <f ca="1">OFFSET(DataCalc!$D$2,DataCalc!F89*7+6,0)</f>
        <v>0</v>
      </c>
      <c r="J91" s="110"/>
    </row>
    <row r="92" spans="2:10" ht="21" customHeight="1" x14ac:dyDescent="0.25">
      <c r="B92" s="151"/>
      <c r="C92" s="117" t="str">
        <f ca="1">IFERROR(INDEX(DataCalc!$N:$N,MATCH(C91,DataCalc!$J:$J,0)),"")</f>
        <v/>
      </c>
      <c r="D92" s="117" t="str">
        <f ca="1">IFERROR(INDEX(DataCalc!$N:$N,MATCH(D91,DataCalc!$J:$J,0)),"")</f>
        <v/>
      </c>
      <c r="E92" s="115" t="str">
        <f ca="1">IFERROR(INDEX(DataCalc!$N:$N,MATCH(E91,DataCalc!$J:$J,0)),"")</f>
        <v/>
      </c>
      <c r="F92" s="117" t="str">
        <f ca="1">IFERROR(INDEX(DataCalc!$N:$N,MATCH(F91,DataCalc!$J:$J,0)),"")</f>
        <v/>
      </c>
      <c r="G92" s="117" t="str">
        <f ca="1">IFERROR(INDEX(DataCalc!$N:$N,MATCH(G91,DataCalc!$J:$J,0)),"")</f>
        <v/>
      </c>
      <c r="H92" s="119" t="str">
        <f ca="1">IFERROR(INDEX(DataCalc!$N:$N,MATCH(H91,DataCalc!$J:$J,0)),"")</f>
        <v/>
      </c>
      <c r="I92" s="121" t="str">
        <f ca="1">IFERROR(INDEX(DataCalc!$N:$N,MATCH(I91,DataCalc!$J:$J,0)),"")</f>
        <v/>
      </c>
      <c r="J92" s="111">
        <f ca="1">IF(G91&lt;&gt;0,WEEKNUM(G91,2),0)</f>
        <v>0</v>
      </c>
    </row>
    <row r="93" spans="2:10" ht="21" customHeight="1" thickBot="1" x14ac:dyDescent="0.3">
      <c r="B93" s="152"/>
      <c r="C93" s="118"/>
      <c r="D93" s="118"/>
      <c r="E93" s="116"/>
      <c r="F93" s="118"/>
      <c r="G93" s="118"/>
      <c r="H93" s="120"/>
      <c r="I93" s="122"/>
      <c r="J93" s="112"/>
    </row>
    <row r="94" spans="2:10" ht="21" customHeight="1" x14ac:dyDescent="0.25">
      <c r="B94" s="150">
        <f>DATE($C$1,6,1)</f>
        <v>43252</v>
      </c>
      <c r="C94" s="4">
        <f ca="1">OFFSET(DataCalc!$D$2,DataCalc!F92*7,0)</f>
        <v>0</v>
      </c>
      <c r="D94" s="4">
        <f ca="1">OFFSET(DataCalc!$D$2,DataCalc!F92*7+1,0)</f>
        <v>0</v>
      </c>
      <c r="E94" s="5">
        <f ca="1">OFFSET(DataCalc!$D$2,DataCalc!F92*7+2,0)</f>
        <v>0</v>
      </c>
      <c r="F94" s="4">
        <f ca="1">OFFSET(DataCalc!$D$2,DataCalc!F92*7+3,0)</f>
        <v>0</v>
      </c>
      <c r="G94" s="4">
        <f ca="1">OFFSET(DataCalc!$D$2,DataCalc!F92*7+4,0)</f>
        <v>43252</v>
      </c>
      <c r="H94" s="85">
        <f ca="1">OFFSET(DataCalc!$D$2,DataCalc!F92*7+5,0)</f>
        <v>43253</v>
      </c>
      <c r="I94" s="113">
        <f ca="1">OFFSET(DataCalc!$D$2,DataCalc!F92*7+6,0)</f>
        <v>43254</v>
      </c>
      <c r="J94" s="110"/>
    </row>
    <row r="95" spans="2:10" ht="21" customHeight="1" x14ac:dyDescent="0.25">
      <c r="B95" s="151"/>
      <c r="C95" s="117" t="str">
        <f ca="1">IFERROR(INDEX(DataCalc!$N:$N,MATCH(C94,DataCalc!$J:$J,0)),"")</f>
        <v/>
      </c>
      <c r="D95" s="117" t="str">
        <f ca="1">IFERROR(INDEX(DataCalc!$N:$N,MATCH(D94,DataCalc!$J:$J,0)),"")</f>
        <v/>
      </c>
      <c r="E95" s="115" t="str">
        <f ca="1">IFERROR(INDEX(DataCalc!$N:$N,MATCH(E94,DataCalc!$J:$J,0)),"")</f>
        <v/>
      </c>
      <c r="F95" s="117" t="str">
        <f ca="1">IFERROR(INDEX(DataCalc!$N:$N,MATCH(F94,DataCalc!$J:$J,0)),"")</f>
        <v/>
      </c>
      <c r="G95" s="117">
        <f ca="1">IFERROR(INDEX(DataCalc!$N:$N,MATCH(G94,DataCalc!$J:$J,0)),"")</f>
        <v>0</v>
      </c>
      <c r="H95" s="119">
        <f ca="1">IFERROR(INDEX(DataCalc!$N:$N,MATCH(H94,DataCalc!$J:$J,0)),"")</f>
        <v>0</v>
      </c>
      <c r="I95" s="121">
        <f ca="1">IFERROR(INDEX(DataCalc!$N:$N,MATCH(I94,DataCalc!$J:$J,0)),"")</f>
        <v>0</v>
      </c>
      <c r="J95" s="111">
        <f ca="1">IF(G94&lt;&gt;0,WEEKNUM(G94,2),0)</f>
        <v>22</v>
      </c>
    </row>
    <row r="96" spans="2:10" ht="21" customHeight="1" thickBot="1" x14ac:dyDescent="0.3">
      <c r="B96" s="151"/>
      <c r="C96" s="118"/>
      <c r="D96" s="118"/>
      <c r="E96" s="116"/>
      <c r="F96" s="118"/>
      <c r="G96" s="118"/>
      <c r="H96" s="120"/>
      <c r="I96" s="122"/>
      <c r="J96" s="112"/>
    </row>
    <row r="97" spans="2:10" ht="21" customHeight="1" x14ac:dyDescent="0.25">
      <c r="B97" s="151"/>
      <c r="C97" s="4">
        <f ca="1">OFFSET(DataCalc!$D$2,DataCalc!F95*7,0)</f>
        <v>43255</v>
      </c>
      <c r="D97" s="4">
        <f ca="1">OFFSET(DataCalc!$D$2,DataCalc!F95*7+1,0)</f>
        <v>43256</v>
      </c>
      <c r="E97" s="5">
        <f ca="1">OFFSET(DataCalc!$D$2,DataCalc!F95*7+2,0)</f>
        <v>43257</v>
      </c>
      <c r="F97" s="4">
        <f ca="1">OFFSET(DataCalc!$D$2,DataCalc!F95*7+3,0)</f>
        <v>43258</v>
      </c>
      <c r="G97" s="4">
        <f ca="1">OFFSET(DataCalc!$D$2,DataCalc!F95*7+4,0)</f>
        <v>43259</v>
      </c>
      <c r="H97" s="85">
        <f ca="1">OFFSET(DataCalc!$D$2,DataCalc!F95*7+5,0)</f>
        <v>43260</v>
      </c>
      <c r="I97" s="113">
        <f ca="1">OFFSET(DataCalc!$D$2,DataCalc!F95*7+6,0)</f>
        <v>43261</v>
      </c>
      <c r="J97" s="110"/>
    </row>
    <row r="98" spans="2:10" ht="21" customHeight="1" x14ac:dyDescent="0.25">
      <c r="B98" s="151"/>
      <c r="C98" s="117">
        <f ca="1">IFERROR(INDEX(DataCalc!$N:$N,MATCH(C97,DataCalc!$J:$J,0)),"")</f>
        <v>0</v>
      </c>
      <c r="D98" s="117">
        <f ca="1">IFERROR(INDEX(DataCalc!$N:$N,MATCH(D97,DataCalc!$J:$J,0)),"")</f>
        <v>0</v>
      </c>
      <c r="E98" s="115">
        <f ca="1">IFERROR(INDEX(DataCalc!$N:$N,MATCH(E97,DataCalc!$J:$J,0)),"")</f>
        <v>0</v>
      </c>
      <c r="F98" s="117">
        <f ca="1">IFERROR(INDEX(DataCalc!$N:$N,MATCH(F97,DataCalc!$J:$J,0)),"")</f>
        <v>0</v>
      </c>
      <c r="G98" s="117">
        <f ca="1">IFERROR(INDEX(DataCalc!$N:$N,MATCH(G97,DataCalc!$J:$J,0)),"")</f>
        <v>0</v>
      </c>
      <c r="H98" s="119">
        <f ca="1">IFERROR(INDEX(DataCalc!$N:$N,MATCH(H97,DataCalc!$J:$J,0)),"")</f>
        <v>0</v>
      </c>
      <c r="I98" s="121">
        <f ca="1">IFERROR(INDEX(DataCalc!$N:$N,MATCH(I97,DataCalc!$J:$J,0)),"")</f>
        <v>0</v>
      </c>
      <c r="J98" s="111">
        <f ca="1">IF(G97&lt;&gt;0,WEEKNUM(G97,2),0)</f>
        <v>23</v>
      </c>
    </row>
    <row r="99" spans="2:10" ht="21" customHeight="1" thickBot="1" x14ac:dyDescent="0.3">
      <c r="B99" s="151"/>
      <c r="C99" s="118"/>
      <c r="D99" s="118"/>
      <c r="E99" s="116"/>
      <c r="F99" s="118"/>
      <c r="G99" s="118"/>
      <c r="H99" s="120"/>
      <c r="I99" s="122"/>
      <c r="J99" s="112"/>
    </row>
    <row r="100" spans="2:10" ht="21" customHeight="1" x14ac:dyDescent="0.25">
      <c r="B100" s="151"/>
      <c r="C100" s="4">
        <f ca="1">OFFSET(DataCalc!$D$2,DataCalc!F98*7,0)</f>
        <v>43262</v>
      </c>
      <c r="D100" s="4">
        <f ca="1">OFFSET(DataCalc!$D$2,DataCalc!F98*7+1,0)</f>
        <v>43263</v>
      </c>
      <c r="E100" s="5">
        <f ca="1">OFFSET(DataCalc!$D$2,DataCalc!F98*7+2,0)</f>
        <v>43264</v>
      </c>
      <c r="F100" s="4">
        <f ca="1">OFFSET(DataCalc!$D$2,DataCalc!F98*7+3,0)</f>
        <v>43265</v>
      </c>
      <c r="G100" s="4">
        <f ca="1">OFFSET(DataCalc!$D$2,DataCalc!F98*7+4,0)</f>
        <v>43266</v>
      </c>
      <c r="H100" s="85">
        <f ca="1">OFFSET(DataCalc!$D$2,DataCalc!F98*7+5,0)</f>
        <v>43267</v>
      </c>
      <c r="I100" s="113">
        <f ca="1">OFFSET(DataCalc!$D$2,DataCalc!F98*7+6,0)</f>
        <v>43268</v>
      </c>
      <c r="J100" s="110"/>
    </row>
    <row r="101" spans="2:10" ht="21" customHeight="1" x14ac:dyDescent="0.25">
      <c r="B101" s="151"/>
      <c r="C101" s="117">
        <f ca="1">IFERROR(INDEX(DataCalc!$N:$N,MATCH(C100,DataCalc!$J:$J,0)),"")</f>
        <v>0</v>
      </c>
      <c r="D101" s="117">
        <f ca="1">IFERROR(INDEX(DataCalc!$N:$N,MATCH(D100,DataCalc!$J:$J,0)),"")</f>
        <v>0</v>
      </c>
      <c r="E101" s="115">
        <f ca="1">IFERROR(INDEX(DataCalc!$N:$N,MATCH(E100,DataCalc!$J:$J,0)),"")</f>
        <v>0</v>
      </c>
      <c r="F101" s="117">
        <f ca="1">IFERROR(INDEX(DataCalc!$N:$N,MATCH(F100,DataCalc!$J:$J,0)),"")</f>
        <v>0</v>
      </c>
      <c r="G101" s="117">
        <f ca="1">IFERROR(INDEX(DataCalc!$N:$N,MATCH(G100,DataCalc!$J:$J,0)),"")</f>
        <v>0</v>
      </c>
      <c r="H101" s="119">
        <f ca="1">IFERROR(INDEX(DataCalc!$N:$N,MATCH(H100,DataCalc!$J:$J,0)),"")</f>
        <v>0</v>
      </c>
      <c r="I101" s="121">
        <f ca="1">IFERROR(INDEX(DataCalc!$N:$N,MATCH(I100,DataCalc!$J:$J,0)),"")</f>
        <v>0</v>
      </c>
      <c r="J101" s="111">
        <f ca="1">IF(G100&lt;&gt;0,WEEKNUM(G100,2),0)</f>
        <v>24</v>
      </c>
    </row>
    <row r="102" spans="2:10" ht="21" customHeight="1" thickBot="1" x14ac:dyDescent="0.3">
      <c r="B102" s="151"/>
      <c r="C102" s="118"/>
      <c r="D102" s="118"/>
      <c r="E102" s="116"/>
      <c r="F102" s="118"/>
      <c r="G102" s="118"/>
      <c r="H102" s="120"/>
      <c r="I102" s="122"/>
      <c r="J102" s="112"/>
    </row>
    <row r="103" spans="2:10" ht="21" customHeight="1" x14ac:dyDescent="0.25">
      <c r="B103" s="151"/>
      <c r="C103" s="4">
        <f ca="1">OFFSET(DataCalc!$D$2,DataCalc!F101*7,0)</f>
        <v>43269</v>
      </c>
      <c r="D103" s="4">
        <f ca="1">OFFSET(DataCalc!$D$2,DataCalc!F101*7+1,0)</f>
        <v>43270</v>
      </c>
      <c r="E103" s="5">
        <f ca="1">OFFSET(DataCalc!$D$2,DataCalc!F101*7+2,0)</f>
        <v>43271</v>
      </c>
      <c r="F103" s="4">
        <f ca="1">OFFSET(DataCalc!$D$2,DataCalc!F101*7+3,0)</f>
        <v>43272</v>
      </c>
      <c r="G103" s="4">
        <f ca="1">OFFSET(DataCalc!$D$2,DataCalc!F101*7+4,0)</f>
        <v>43273</v>
      </c>
      <c r="H103" s="85">
        <f ca="1">OFFSET(DataCalc!$D$2,DataCalc!F101*7+5,0)</f>
        <v>43274</v>
      </c>
      <c r="I103" s="113">
        <f ca="1">OFFSET(DataCalc!$D$2,DataCalc!F101*7+6,0)</f>
        <v>43275</v>
      </c>
      <c r="J103" s="110"/>
    </row>
    <row r="104" spans="2:10" ht="21" customHeight="1" x14ac:dyDescent="0.25">
      <c r="B104" s="151"/>
      <c r="C104" s="117">
        <f ca="1">IFERROR(INDEX(DataCalc!$N:$N,MATCH(C103,DataCalc!$J:$J,0)),"")</f>
        <v>0</v>
      </c>
      <c r="D104" s="117">
        <f ca="1">IFERROR(INDEX(DataCalc!$N:$N,MATCH(D103,DataCalc!$J:$J,0)),"")</f>
        <v>0</v>
      </c>
      <c r="E104" s="115">
        <f ca="1">IFERROR(INDEX(DataCalc!$N:$N,MATCH(E103,DataCalc!$J:$J,0)),"")</f>
        <v>0</v>
      </c>
      <c r="F104" s="117">
        <f ca="1">IFERROR(INDEX(DataCalc!$N:$N,MATCH(F103,DataCalc!$J:$J,0)),"")</f>
        <v>0</v>
      </c>
      <c r="G104" s="117">
        <f ca="1">IFERROR(INDEX(DataCalc!$N:$N,MATCH(G103,DataCalc!$J:$J,0)),"")</f>
        <v>0</v>
      </c>
      <c r="H104" s="119">
        <f ca="1">IFERROR(INDEX(DataCalc!$N:$N,MATCH(H103,DataCalc!$J:$J,0)),"")</f>
        <v>0</v>
      </c>
      <c r="I104" s="121">
        <f ca="1">IFERROR(INDEX(DataCalc!$N:$N,MATCH(I103,DataCalc!$J:$J,0)),"")</f>
        <v>0</v>
      </c>
      <c r="J104" s="111">
        <f ca="1">IF(G103&lt;&gt;0,WEEKNUM(G103,2),0)</f>
        <v>25</v>
      </c>
    </row>
    <row r="105" spans="2:10" ht="21" customHeight="1" thickBot="1" x14ac:dyDescent="0.3">
      <c r="B105" s="151"/>
      <c r="C105" s="118"/>
      <c r="D105" s="118"/>
      <c r="E105" s="116"/>
      <c r="F105" s="118"/>
      <c r="G105" s="118"/>
      <c r="H105" s="120"/>
      <c r="I105" s="122"/>
      <c r="J105" s="112"/>
    </row>
    <row r="106" spans="2:10" ht="21" customHeight="1" x14ac:dyDescent="0.25">
      <c r="B106" s="151"/>
      <c r="C106" s="4">
        <f ca="1">OFFSET(DataCalc!$D$2,DataCalc!F104*7,0)</f>
        <v>43276</v>
      </c>
      <c r="D106" s="4">
        <f ca="1">OFFSET(DataCalc!$D$2,DataCalc!F104*7+1,0)</f>
        <v>43277</v>
      </c>
      <c r="E106" s="5">
        <f ca="1">OFFSET(DataCalc!$D$2,DataCalc!F104*7+2,0)</f>
        <v>43278</v>
      </c>
      <c r="F106" s="4">
        <f ca="1">OFFSET(DataCalc!$D$2,DataCalc!F104*7+3,0)</f>
        <v>43279</v>
      </c>
      <c r="G106" s="4">
        <f ca="1">OFFSET(DataCalc!$D$2,DataCalc!F104*7+4,0)</f>
        <v>43280</v>
      </c>
      <c r="H106" s="85">
        <f ca="1">OFFSET(DataCalc!$D$2,DataCalc!F104*7+5,0)</f>
        <v>43281</v>
      </c>
      <c r="I106" s="113">
        <f ca="1">OFFSET(DataCalc!$D$2,DataCalc!F104*7+6,0)</f>
        <v>0</v>
      </c>
      <c r="J106" s="110"/>
    </row>
    <row r="107" spans="2:10" ht="21" customHeight="1" x14ac:dyDescent="0.25">
      <c r="B107" s="151"/>
      <c r="C107" s="117">
        <f ca="1">IFERROR(INDEX(DataCalc!$N:$N,MATCH(C106,DataCalc!$J:$J,0)),"")</f>
        <v>0</v>
      </c>
      <c r="D107" s="117">
        <f ca="1">IFERROR(INDEX(DataCalc!$N:$N,MATCH(D106,DataCalc!$J:$J,0)),"")</f>
        <v>0</v>
      </c>
      <c r="E107" s="115">
        <f ca="1">IFERROR(INDEX(DataCalc!$N:$N,MATCH(E106,DataCalc!$J:$J,0)),"")</f>
        <v>0</v>
      </c>
      <c r="F107" s="117">
        <f ca="1">IFERROR(INDEX(DataCalc!$N:$N,MATCH(F106,DataCalc!$J:$J,0)),"")</f>
        <v>0</v>
      </c>
      <c r="G107" s="117">
        <f ca="1">IFERROR(INDEX(DataCalc!$N:$N,MATCH(G106,DataCalc!$J:$J,0)),"")</f>
        <v>0</v>
      </c>
      <c r="H107" s="119">
        <f ca="1">IFERROR(INDEX(DataCalc!$N:$N,MATCH(H106,DataCalc!$J:$J,0)),"")</f>
        <v>0</v>
      </c>
      <c r="I107" s="121" t="str">
        <f ca="1">IFERROR(INDEX(DataCalc!$N:$N,MATCH(I106,DataCalc!$J:$J,0)),"")</f>
        <v/>
      </c>
      <c r="J107" s="111">
        <f ca="1">IF(G106&lt;&gt;0,WEEKNUM(G106,2),0)</f>
        <v>26</v>
      </c>
    </row>
    <row r="108" spans="2:10" ht="21" customHeight="1" thickBot="1" x14ac:dyDescent="0.3">
      <c r="B108" s="151"/>
      <c r="C108" s="118"/>
      <c r="D108" s="118"/>
      <c r="E108" s="116"/>
      <c r="F108" s="118"/>
      <c r="G108" s="118"/>
      <c r="H108" s="120"/>
      <c r="I108" s="122"/>
      <c r="J108" s="112"/>
    </row>
    <row r="109" spans="2:10" ht="21" customHeight="1" x14ac:dyDescent="0.25">
      <c r="B109" s="151"/>
      <c r="C109" s="4">
        <f ca="1">OFFSET(DataCalc!$D$2,DataCalc!F107*7,0)</f>
        <v>0</v>
      </c>
      <c r="D109" s="4">
        <f ca="1">OFFSET(DataCalc!$D$2,DataCalc!F107*7+1,0)</f>
        <v>0</v>
      </c>
      <c r="E109" s="5">
        <f ca="1">OFFSET(DataCalc!$D$2,DataCalc!F107*7+2,0)</f>
        <v>0</v>
      </c>
      <c r="F109" s="4">
        <f ca="1">OFFSET(DataCalc!$D$2,DataCalc!F107*7+3,0)</f>
        <v>0</v>
      </c>
      <c r="G109" s="4">
        <f ca="1">OFFSET(DataCalc!$D$2,DataCalc!F107*7+4,0)</f>
        <v>0</v>
      </c>
      <c r="H109" s="85">
        <f ca="1">OFFSET(DataCalc!$D$2,DataCalc!F107*7+5,0)</f>
        <v>0</v>
      </c>
      <c r="I109" s="113">
        <f ca="1">OFFSET(DataCalc!$D$2,DataCalc!F107*7+6,0)</f>
        <v>0</v>
      </c>
      <c r="J109" s="110"/>
    </row>
    <row r="110" spans="2:10" ht="21" customHeight="1" x14ac:dyDescent="0.25">
      <c r="B110" s="151"/>
      <c r="C110" s="117" t="str">
        <f ca="1">IFERROR(INDEX(DataCalc!$N:$N,MATCH(C109,DataCalc!$J:$J,0)),"")</f>
        <v/>
      </c>
      <c r="D110" s="117" t="str">
        <f ca="1">IFERROR(INDEX(DataCalc!$N:$N,MATCH(D109,DataCalc!$J:$J,0)),"")</f>
        <v/>
      </c>
      <c r="E110" s="115" t="str">
        <f ca="1">IFERROR(INDEX(DataCalc!$N:$N,MATCH(E109,DataCalc!$J:$J,0)),"")</f>
        <v/>
      </c>
      <c r="F110" s="117" t="str">
        <f ca="1">IFERROR(INDEX(DataCalc!$N:$N,MATCH(F109,DataCalc!$J:$J,0)),"")</f>
        <v/>
      </c>
      <c r="G110" s="117" t="str">
        <f ca="1">IFERROR(INDEX(DataCalc!$N:$N,MATCH(G109,DataCalc!$J:$J,0)),"")</f>
        <v/>
      </c>
      <c r="H110" s="119" t="str">
        <f ca="1">IFERROR(INDEX(DataCalc!$N:$N,MATCH(H109,DataCalc!$J:$J,0)),"")</f>
        <v/>
      </c>
      <c r="I110" s="121" t="str">
        <f ca="1">IFERROR(INDEX(DataCalc!$N:$N,MATCH(I109,DataCalc!$J:$J,0)),"")</f>
        <v/>
      </c>
      <c r="J110" s="111">
        <f ca="1">IF(G109&lt;&gt;0,WEEKNUM(G109,2),0)</f>
        <v>0</v>
      </c>
    </row>
    <row r="111" spans="2:10" ht="21" customHeight="1" thickBot="1" x14ac:dyDescent="0.3">
      <c r="B111" s="152"/>
      <c r="C111" s="118"/>
      <c r="D111" s="118"/>
      <c r="E111" s="116"/>
      <c r="F111" s="118"/>
      <c r="G111" s="118"/>
      <c r="H111" s="120"/>
      <c r="I111" s="122"/>
      <c r="J111" s="112"/>
    </row>
    <row r="112" spans="2:10" ht="21" customHeight="1" x14ac:dyDescent="0.25">
      <c r="B112" s="150">
        <f>DATE($C$1,7,1)</f>
        <v>43282</v>
      </c>
      <c r="C112" s="4">
        <f ca="1">OFFSET(DataCalc!$D$2,DataCalc!F110*7,0)</f>
        <v>0</v>
      </c>
      <c r="D112" s="4">
        <f ca="1">OFFSET(DataCalc!$D$2,DataCalc!F110*7+1,0)</f>
        <v>0</v>
      </c>
      <c r="E112" s="5">
        <f ca="1">OFFSET(DataCalc!$D$2,DataCalc!F110*7+2,0)</f>
        <v>0</v>
      </c>
      <c r="F112" s="4">
        <f ca="1">OFFSET(DataCalc!$D$2,DataCalc!F110*7+3,0)</f>
        <v>0</v>
      </c>
      <c r="G112" s="4">
        <f ca="1">OFFSET(DataCalc!$D$2,DataCalc!F110*7+4,0)</f>
        <v>0</v>
      </c>
      <c r="H112" s="85">
        <f ca="1">OFFSET(DataCalc!$D$2,DataCalc!F110*7+5,0)</f>
        <v>0</v>
      </c>
      <c r="I112" s="113">
        <f ca="1">OFFSET(DataCalc!$D$2,DataCalc!F110*7+6,0)</f>
        <v>43282</v>
      </c>
      <c r="J112" s="110"/>
    </row>
    <row r="113" spans="2:10" ht="21" customHeight="1" x14ac:dyDescent="0.25">
      <c r="B113" s="151"/>
      <c r="C113" s="117" t="str">
        <f ca="1">IFERROR(INDEX(DataCalc!$N:$N,MATCH(C112,DataCalc!$J:$J,0)),"")</f>
        <v/>
      </c>
      <c r="D113" s="117" t="str">
        <f ca="1">IFERROR(INDEX(DataCalc!$N:$N,MATCH(D112,DataCalc!$J:$J,0)),"")</f>
        <v/>
      </c>
      <c r="E113" s="115" t="str">
        <f ca="1">IFERROR(INDEX(DataCalc!$N:$N,MATCH(E112,DataCalc!$J:$J,0)),"")</f>
        <v/>
      </c>
      <c r="F113" s="117" t="str">
        <f ca="1">IFERROR(INDEX(DataCalc!$N:$N,MATCH(F112,DataCalc!$J:$J,0)),"")</f>
        <v/>
      </c>
      <c r="G113" s="117" t="str">
        <f ca="1">IFERROR(INDEX(DataCalc!$N:$N,MATCH(G112,DataCalc!$J:$J,0)),"")</f>
        <v/>
      </c>
      <c r="H113" s="119" t="str">
        <f ca="1">IFERROR(INDEX(DataCalc!$N:$N,MATCH(H112,DataCalc!$J:$J,0)),"")</f>
        <v/>
      </c>
      <c r="I113" s="121">
        <f ca="1">IFERROR(INDEX(DataCalc!$N:$N,MATCH(I112,DataCalc!$J:$J,0)),"")</f>
        <v>0</v>
      </c>
      <c r="J113" s="111">
        <f ca="1">IF(G112&lt;&gt;0,WEEKNUM(G112,2),0)</f>
        <v>0</v>
      </c>
    </row>
    <row r="114" spans="2:10" ht="21" customHeight="1" thickBot="1" x14ac:dyDescent="0.3">
      <c r="B114" s="151"/>
      <c r="C114" s="118"/>
      <c r="D114" s="118"/>
      <c r="E114" s="116"/>
      <c r="F114" s="118"/>
      <c r="G114" s="118"/>
      <c r="H114" s="120"/>
      <c r="I114" s="122"/>
      <c r="J114" s="112"/>
    </row>
    <row r="115" spans="2:10" ht="21" customHeight="1" x14ac:dyDescent="0.25">
      <c r="B115" s="151"/>
      <c r="C115" s="4">
        <f ca="1">OFFSET(DataCalc!$D$2,DataCalc!F113*7,0)</f>
        <v>43283</v>
      </c>
      <c r="D115" s="4">
        <f ca="1">OFFSET(DataCalc!$D$2,DataCalc!F113*7+1,0)</f>
        <v>43284</v>
      </c>
      <c r="E115" s="5">
        <f ca="1">OFFSET(DataCalc!$D$2,DataCalc!F113*7+2,0)</f>
        <v>43285</v>
      </c>
      <c r="F115" s="4">
        <f ca="1">OFFSET(DataCalc!$D$2,DataCalc!F113*7+3,0)</f>
        <v>43286</v>
      </c>
      <c r="G115" s="4">
        <f ca="1">OFFSET(DataCalc!$D$2,DataCalc!F113*7+4,0)</f>
        <v>43287</v>
      </c>
      <c r="H115" s="85">
        <f ca="1">OFFSET(DataCalc!$D$2,DataCalc!F113*7+5,0)</f>
        <v>43288</v>
      </c>
      <c r="I115" s="113">
        <f ca="1">OFFSET(DataCalc!$D$2,DataCalc!F113*7+6,0)</f>
        <v>43289</v>
      </c>
      <c r="J115" s="110"/>
    </row>
    <row r="116" spans="2:10" ht="21" customHeight="1" x14ac:dyDescent="0.25">
      <c r="B116" s="151"/>
      <c r="C116" s="117">
        <f ca="1">IFERROR(INDEX(DataCalc!$N:$N,MATCH(C115,DataCalc!$J:$J,0)),"")</f>
        <v>0</v>
      </c>
      <c r="D116" s="117">
        <f ca="1">IFERROR(INDEX(DataCalc!$N:$N,MATCH(D115,DataCalc!$J:$J,0)),"")</f>
        <v>0</v>
      </c>
      <c r="E116" s="115">
        <f ca="1">IFERROR(INDEX(DataCalc!$N:$N,MATCH(E115,DataCalc!$J:$J,0)),"")</f>
        <v>0</v>
      </c>
      <c r="F116" s="117">
        <f ca="1">IFERROR(INDEX(DataCalc!$N:$N,MATCH(F115,DataCalc!$J:$J,0)),"")</f>
        <v>0</v>
      </c>
      <c r="G116" s="117">
        <f ca="1">IFERROR(INDEX(DataCalc!$N:$N,MATCH(G115,DataCalc!$J:$J,0)),"")</f>
        <v>0</v>
      </c>
      <c r="H116" s="119">
        <f ca="1">IFERROR(INDEX(DataCalc!$N:$N,MATCH(H115,DataCalc!$J:$J,0)),"")</f>
        <v>0</v>
      </c>
      <c r="I116" s="121">
        <f ca="1">IFERROR(INDEX(DataCalc!$N:$N,MATCH(I115,DataCalc!$J:$J,0)),"")</f>
        <v>0</v>
      </c>
      <c r="J116" s="111">
        <f ca="1">IF(G115&lt;&gt;0,WEEKNUM(G115,2),0)</f>
        <v>27</v>
      </c>
    </row>
    <row r="117" spans="2:10" ht="21" customHeight="1" thickBot="1" x14ac:dyDescent="0.3">
      <c r="B117" s="151"/>
      <c r="C117" s="118"/>
      <c r="D117" s="118"/>
      <c r="E117" s="116"/>
      <c r="F117" s="118"/>
      <c r="G117" s="118"/>
      <c r="H117" s="120"/>
      <c r="I117" s="122"/>
      <c r="J117" s="112"/>
    </row>
    <row r="118" spans="2:10" ht="21" customHeight="1" x14ac:dyDescent="0.25">
      <c r="B118" s="151"/>
      <c r="C118" s="4">
        <f ca="1">OFFSET(DataCalc!$D$2,DataCalc!F116*7,0)</f>
        <v>43290</v>
      </c>
      <c r="D118" s="4">
        <f ca="1">OFFSET(DataCalc!$D$2,DataCalc!F116*7+1,0)</f>
        <v>43291</v>
      </c>
      <c r="E118" s="5">
        <f ca="1">OFFSET(DataCalc!$D$2,DataCalc!F116*7+2,0)</f>
        <v>43292</v>
      </c>
      <c r="F118" s="4">
        <f ca="1">OFFSET(DataCalc!$D$2,DataCalc!F116*7+3,0)</f>
        <v>43293</v>
      </c>
      <c r="G118" s="4">
        <f ca="1">OFFSET(DataCalc!$D$2,DataCalc!F116*7+4,0)</f>
        <v>43294</v>
      </c>
      <c r="H118" s="85">
        <f ca="1">OFFSET(DataCalc!$D$2,DataCalc!F116*7+5,0)</f>
        <v>43295</v>
      </c>
      <c r="I118" s="113">
        <f ca="1">OFFSET(DataCalc!$D$2,DataCalc!F116*7+6,0)</f>
        <v>43296</v>
      </c>
      <c r="J118" s="110"/>
    </row>
    <row r="119" spans="2:10" ht="21" customHeight="1" x14ac:dyDescent="0.25">
      <c r="B119" s="151"/>
      <c r="C119" s="117">
        <f ca="1">IFERROR(INDEX(DataCalc!$N:$N,MATCH(C118,DataCalc!$J:$J,0)),"")</f>
        <v>0</v>
      </c>
      <c r="D119" s="117">
        <f ca="1">IFERROR(INDEX(DataCalc!$N:$N,MATCH(D118,DataCalc!$J:$J,0)),"")</f>
        <v>0</v>
      </c>
      <c r="E119" s="115">
        <f ca="1">IFERROR(INDEX(DataCalc!$N:$N,MATCH(E118,DataCalc!$J:$J,0)),"")</f>
        <v>0</v>
      </c>
      <c r="F119" s="117">
        <f ca="1">IFERROR(INDEX(DataCalc!$N:$N,MATCH(F118,DataCalc!$J:$J,0)),"")</f>
        <v>0</v>
      </c>
      <c r="G119" s="117">
        <f ca="1">IFERROR(INDEX(DataCalc!$N:$N,MATCH(G118,DataCalc!$J:$J,0)),"")</f>
        <v>0</v>
      </c>
      <c r="H119" s="119">
        <f ca="1">IFERROR(INDEX(DataCalc!$N:$N,MATCH(H118,DataCalc!$J:$J,0)),"")</f>
        <v>0</v>
      </c>
      <c r="I119" s="121">
        <f ca="1">IFERROR(INDEX(DataCalc!$N:$N,MATCH(I118,DataCalc!$J:$J,0)),"")</f>
        <v>0</v>
      </c>
      <c r="J119" s="111">
        <f ca="1">IF(G118&lt;&gt;0,WEEKNUM(G118,2),0)</f>
        <v>28</v>
      </c>
    </row>
    <row r="120" spans="2:10" ht="21" customHeight="1" thickBot="1" x14ac:dyDescent="0.3">
      <c r="B120" s="151"/>
      <c r="C120" s="118"/>
      <c r="D120" s="118"/>
      <c r="E120" s="116"/>
      <c r="F120" s="118"/>
      <c r="G120" s="118"/>
      <c r="H120" s="120"/>
      <c r="I120" s="122"/>
      <c r="J120" s="112"/>
    </row>
    <row r="121" spans="2:10" ht="21" customHeight="1" x14ac:dyDescent="0.25">
      <c r="B121" s="151"/>
      <c r="C121" s="4">
        <f ca="1">OFFSET(DataCalc!$D$2,DataCalc!F119*7,0)</f>
        <v>43297</v>
      </c>
      <c r="D121" s="4">
        <f ca="1">OFFSET(DataCalc!$D$2,DataCalc!F119*7+1,0)</f>
        <v>43298</v>
      </c>
      <c r="E121" s="5">
        <f ca="1">OFFSET(DataCalc!$D$2,DataCalc!F119*7+2,0)</f>
        <v>43299</v>
      </c>
      <c r="F121" s="4">
        <f ca="1">OFFSET(DataCalc!$D$2,DataCalc!F119*7+3,0)</f>
        <v>43300</v>
      </c>
      <c r="G121" s="4">
        <f ca="1">OFFSET(DataCalc!$D$2,DataCalc!F119*7+4,0)</f>
        <v>43301</v>
      </c>
      <c r="H121" s="85">
        <f ca="1">OFFSET(DataCalc!$D$2,DataCalc!F119*7+5,0)</f>
        <v>43302</v>
      </c>
      <c r="I121" s="113">
        <f ca="1">OFFSET(DataCalc!$D$2,DataCalc!F119*7+6,0)</f>
        <v>43303</v>
      </c>
      <c r="J121" s="110"/>
    </row>
    <row r="122" spans="2:10" ht="21" customHeight="1" x14ac:dyDescent="0.25">
      <c r="B122" s="151"/>
      <c r="C122" s="117">
        <f ca="1">IFERROR(INDEX(DataCalc!$N:$N,MATCH(C121,DataCalc!$J:$J,0)),"")</f>
        <v>0</v>
      </c>
      <c r="D122" s="117">
        <f ca="1">IFERROR(INDEX(DataCalc!$N:$N,MATCH(D121,DataCalc!$J:$J,0)),"")</f>
        <v>0</v>
      </c>
      <c r="E122" s="115">
        <f ca="1">IFERROR(INDEX(DataCalc!$N:$N,MATCH(E121,DataCalc!$J:$J,0)),"")</f>
        <v>0</v>
      </c>
      <c r="F122" s="117">
        <f ca="1">IFERROR(INDEX(DataCalc!$N:$N,MATCH(F121,DataCalc!$J:$J,0)),"")</f>
        <v>0</v>
      </c>
      <c r="G122" s="117">
        <f ca="1">IFERROR(INDEX(DataCalc!$N:$N,MATCH(G121,DataCalc!$J:$J,0)),"")</f>
        <v>0</v>
      </c>
      <c r="H122" s="119">
        <f ca="1">IFERROR(INDEX(DataCalc!$N:$N,MATCH(H121,DataCalc!$J:$J,0)),"")</f>
        <v>0</v>
      </c>
      <c r="I122" s="121">
        <f ca="1">IFERROR(INDEX(DataCalc!$N:$N,MATCH(I121,DataCalc!$J:$J,0)),"")</f>
        <v>0</v>
      </c>
      <c r="J122" s="111">
        <f ca="1">IF(G121&lt;&gt;0,WEEKNUM(G121,2),0)</f>
        <v>29</v>
      </c>
    </row>
    <row r="123" spans="2:10" ht="21" customHeight="1" thickBot="1" x14ac:dyDescent="0.3">
      <c r="B123" s="151"/>
      <c r="C123" s="118"/>
      <c r="D123" s="118"/>
      <c r="E123" s="116"/>
      <c r="F123" s="118"/>
      <c r="G123" s="118"/>
      <c r="H123" s="120"/>
      <c r="I123" s="122"/>
      <c r="J123" s="112"/>
    </row>
    <row r="124" spans="2:10" ht="21" customHeight="1" x14ac:dyDescent="0.25">
      <c r="B124" s="151"/>
      <c r="C124" s="4">
        <f ca="1">OFFSET(DataCalc!$D$2,DataCalc!F122*7,0)</f>
        <v>43304</v>
      </c>
      <c r="D124" s="4">
        <f ca="1">OFFSET(DataCalc!$D$2,DataCalc!F122*7+1,0)</f>
        <v>43305</v>
      </c>
      <c r="E124" s="5">
        <f ca="1">OFFSET(DataCalc!$D$2,DataCalc!F122*7+2,0)</f>
        <v>43306</v>
      </c>
      <c r="F124" s="4">
        <f ca="1">OFFSET(DataCalc!$D$2,DataCalc!F122*7+3,0)</f>
        <v>43307</v>
      </c>
      <c r="G124" s="4">
        <f ca="1">OFFSET(DataCalc!$D$2,DataCalc!F122*7+4,0)</f>
        <v>43308</v>
      </c>
      <c r="H124" s="85">
        <f ca="1">OFFSET(DataCalc!$D$2,DataCalc!F122*7+5,0)</f>
        <v>43309</v>
      </c>
      <c r="I124" s="113">
        <f ca="1">OFFSET(DataCalc!$D$2,DataCalc!F122*7+6,0)</f>
        <v>43310</v>
      </c>
      <c r="J124" s="110"/>
    </row>
    <row r="125" spans="2:10" ht="21" customHeight="1" x14ac:dyDescent="0.25">
      <c r="B125" s="151"/>
      <c r="C125" s="117">
        <f ca="1">IFERROR(INDEX(DataCalc!$N:$N,MATCH(C124,DataCalc!$J:$J,0)),"")</f>
        <v>0</v>
      </c>
      <c r="D125" s="117">
        <f ca="1">IFERROR(INDEX(DataCalc!$N:$N,MATCH(D124,DataCalc!$J:$J,0)),"")</f>
        <v>0</v>
      </c>
      <c r="E125" s="115">
        <f ca="1">IFERROR(INDEX(DataCalc!$N:$N,MATCH(E124,DataCalc!$J:$J,0)),"")</f>
        <v>0</v>
      </c>
      <c r="F125" s="117">
        <f ca="1">IFERROR(INDEX(DataCalc!$N:$N,MATCH(F124,DataCalc!$J:$J,0)),"")</f>
        <v>0</v>
      </c>
      <c r="G125" s="117">
        <f ca="1">IFERROR(INDEX(DataCalc!$N:$N,MATCH(G124,DataCalc!$J:$J,0)),"")</f>
        <v>0</v>
      </c>
      <c r="H125" s="119">
        <f ca="1">IFERROR(INDEX(DataCalc!$N:$N,MATCH(H124,DataCalc!$J:$J,0)),"")</f>
        <v>0</v>
      </c>
      <c r="I125" s="121">
        <f ca="1">IFERROR(INDEX(DataCalc!$N:$N,MATCH(I124,DataCalc!$J:$J,0)),"")</f>
        <v>0</v>
      </c>
      <c r="J125" s="111">
        <f ca="1">IF(G124&lt;&gt;0,WEEKNUM(G124,2),0)</f>
        <v>30</v>
      </c>
    </row>
    <row r="126" spans="2:10" ht="21" customHeight="1" thickBot="1" x14ac:dyDescent="0.3">
      <c r="B126" s="151"/>
      <c r="C126" s="118"/>
      <c r="D126" s="118"/>
      <c r="E126" s="116"/>
      <c r="F126" s="118"/>
      <c r="G126" s="118"/>
      <c r="H126" s="120"/>
      <c r="I126" s="122"/>
      <c r="J126" s="112"/>
    </row>
    <row r="127" spans="2:10" ht="21" customHeight="1" x14ac:dyDescent="0.25">
      <c r="B127" s="151"/>
      <c r="C127" s="4">
        <f ca="1">OFFSET(DataCalc!$D$2,DataCalc!F125*7,0)</f>
        <v>43311</v>
      </c>
      <c r="D127" s="4">
        <f ca="1">OFFSET(DataCalc!$D$2,DataCalc!F125*7+1,0)</f>
        <v>43312</v>
      </c>
      <c r="E127" s="5">
        <f ca="1">OFFSET(DataCalc!$D$2,DataCalc!F125*7+2,0)</f>
        <v>0</v>
      </c>
      <c r="F127" s="4">
        <f ca="1">OFFSET(DataCalc!$D$2,DataCalc!F125*7+3,0)</f>
        <v>0</v>
      </c>
      <c r="G127" s="4">
        <f ca="1">OFFSET(DataCalc!$D$2,DataCalc!F125*7+4,0)</f>
        <v>0</v>
      </c>
      <c r="H127" s="85">
        <f ca="1">OFFSET(DataCalc!$D$2,DataCalc!F125*7+5,0)</f>
        <v>0</v>
      </c>
      <c r="I127" s="113">
        <f ca="1">OFFSET(DataCalc!$D$2,DataCalc!F125*7+6,0)</f>
        <v>0</v>
      </c>
      <c r="J127" s="110"/>
    </row>
    <row r="128" spans="2:10" ht="21" customHeight="1" x14ac:dyDescent="0.25">
      <c r="B128" s="151"/>
      <c r="C128" s="117">
        <f ca="1">IFERROR(INDEX(DataCalc!$N:$N,MATCH(C127,DataCalc!$J:$J,0)),"")</f>
        <v>0</v>
      </c>
      <c r="D128" s="117">
        <f ca="1">IFERROR(INDEX(DataCalc!$N:$N,MATCH(D127,DataCalc!$J:$J,0)),"")</f>
        <v>0</v>
      </c>
      <c r="E128" s="115" t="str">
        <f ca="1">IFERROR(INDEX(DataCalc!$N:$N,MATCH(E127,DataCalc!$J:$J,0)),"")</f>
        <v/>
      </c>
      <c r="F128" s="117" t="str">
        <f ca="1">IFERROR(INDEX(DataCalc!$N:$N,MATCH(F127,DataCalc!$J:$J,0)),"")</f>
        <v/>
      </c>
      <c r="G128" s="117" t="str">
        <f ca="1">IFERROR(INDEX(DataCalc!$N:$N,MATCH(G127,DataCalc!$J:$J,0)),"")</f>
        <v/>
      </c>
      <c r="H128" s="119" t="str">
        <f ca="1">IFERROR(INDEX(DataCalc!$N:$N,MATCH(H127,DataCalc!$J:$J,0)),"")</f>
        <v/>
      </c>
      <c r="I128" s="121" t="str">
        <f ca="1">IFERROR(INDEX(DataCalc!$N:$N,MATCH(I127,DataCalc!$J:$J,0)),"")</f>
        <v/>
      </c>
      <c r="J128" s="111">
        <f ca="1">IF(G127&lt;&gt;0,WEEKNUM(G127,2),0)</f>
        <v>0</v>
      </c>
    </row>
    <row r="129" spans="2:10" ht="21" customHeight="1" thickBot="1" x14ac:dyDescent="0.3">
      <c r="B129" s="152"/>
      <c r="C129" s="118"/>
      <c r="D129" s="118"/>
      <c r="E129" s="116"/>
      <c r="F129" s="118"/>
      <c r="G129" s="118"/>
      <c r="H129" s="120"/>
      <c r="I129" s="122"/>
      <c r="J129" s="112"/>
    </row>
    <row r="130" spans="2:10" ht="21" customHeight="1" x14ac:dyDescent="0.25">
      <c r="B130" s="150">
        <f>DATE($C$1,8,1)</f>
        <v>43313</v>
      </c>
      <c r="C130" s="4">
        <f ca="1">OFFSET(DataCalc!$D$2,DataCalc!F128*7,0)</f>
        <v>0</v>
      </c>
      <c r="D130" s="4">
        <f ca="1">OFFSET(DataCalc!$D$2,DataCalc!F128*7+1,0)</f>
        <v>0</v>
      </c>
      <c r="E130" s="5">
        <f ca="1">OFFSET(DataCalc!$D$2,DataCalc!F128*7+2,0)</f>
        <v>43313</v>
      </c>
      <c r="F130" s="4">
        <f ca="1">OFFSET(DataCalc!$D$2,DataCalc!F128*7+3,0)</f>
        <v>43314</v>
      </c>
      <c r="G130" s="4">
        <f ca="1">OFFSET(DataCalc!$D$2,DataCalc!F128*7+4,0)</f>
        <v>43315</v>
      </c>
      <c r="H130" s="85">
        <f ca="1">OFFSET(DataCalc!$D$2,DataCalc!F128*7+5,0)</f>
        <v>43316</v>
      </c>
      <c r="I130" s="113">
        <f ca="1">OFFSET(DataCalc!$D$2,DataCalc!F128*7+6,0)</f>
        <v>43317</v>
      </c>
      <c r="J130" s="110"/>
    </row>
    <row r="131" spans="2:10" ht="21" customHeight="1" x14ac:dyDescent="0.25">
      <c r="B131" s="151"/>
      <c r="C131" s="117" t="str">
        <f ca="1">IFERROR(INDEX(DataCalc!$N:$N,MATCH(C130,DataCalc!$J:$J,0)),"")</f>
        <v/>
      </c>
      <c r="D131" s="117" t="str">
        <f ca="1">IFERROR(INDEX(DataCalc!$N:$N,MATCH(D130,DataCalc!$J:$J,0)),"")</f>
        <v/>
      </c>
      <c r="E131" s="115">
        <f ca="1">IFERROR(INDEX(DataCalc!$N:$N,MATCH(E130,DataCalc!$J:$J,0)),"")</f>
        <v>0</v>
      </c>
      <c r="F131" s="117">
        <f ca="1">IFERROR(INDEX(DataCalc!$N:$N,MATCH(F130,DataCalc!$J:$J,0)),"")</f>
        <v>0</v>
      </c>
      <c r="G131" s="117">
        <f ca="1">IFERROR(INDEX(DataCalc!$N:$N,MATCH(G130,DataCalc!$J:$J,0)),"")</f>
        <v>0</v>
      </c>
      <c r="H131" s="119">
        <f ca="1">IFERROR(INDEX(DataCalc!$N:$N,MATCH(H130,DataCalc!$J:$J,0)),"")</f>
        <v>0</v>
      </c>
      <c r="I131" s="121">
        <f ca="1">IFERROR(INDEX(DataCalc!$N:$N,MATCH(I130,DataCalc!$J:$J,0)),"")</f>
        <v>0</v>
      </c>
      <c r="J131" s="111">
        <f ca="1">IF(G130&lt;&gt;0,WEEKNUM(G130,2),0)</f>
        <v>31</v>
      </c>
    </row>
    <row r="132" spans="2:10" ht="21" customHeight="1" thickBot="1" x14ac:dyDescent="0.3">
      <c r="B132" s="151"/>
      <c r="C132" s="118"/>
      <c r="D132" s="118"/>
      <c r="E132" s="116"/>
      <c r="F132" s="118"/>
      <c r="G132" s="118"/>
      <c r="H132" s="120"/>
      <c r="I132" s="122"/>
      <c r="J132" s="112"/>
    </row>
    <row r="133" spans="2:10" ht="21" customHeight="1" x14ac:dyDescent="0.25">
      <c r="B133" s="151"/>
      <c r="C133" s="4">
        <f ca="1">OFFSET(DataCalc!$D$2,DataCalc!F131*7,0)</f>
        <v>43318</v>
      </c>
      <c r="D133" s="4">
        <f ca="1">OFFSET(DataCalc!$D$2,DataCalc!F131*7+1,0)</f>
        <v>43319</v>
      </c>
      <c r="E133" s="5">
        <f ca="1">OFFSET(DataCalc!$D$2,DataCalc!F131*7+2,0)</f>
        <v>43320</v>
      </c>
      <c r="F133" s="4">
        <f ca="1">OFFSET(DataCalc!$D$2,DataCalc!F131*7+3,0)</f>
        <v>43321</v>
      </c>
      <c r="G133" s="4">
        <f ca="1">OFFSET(DataCalc!$D$2,DataCalc!F131*7+4,0)</f>
        <v>43322</v>
      </c>
      <c r="H133" s="85">
        <f ca="1">OFFSET(DataCalc!$D$2,DataCalc!F131*7+5,0)</f>
        <v>43323</v>
      </c>
      <c r="I133" s="113">
        <f ca="1">OFFSET(DataCalc!$D$2,DataCalc!F131*7+6,0)</f>
        <v>43324</v>
      </c>
      <c r="J133" s="110"/>
    </row>
    <row r="134" spans="2:10" ht="21" customHeight="1" x14ac:dyDescent="0.25">
      <c r="B134" s="151"/>
      <c r="C134" s="117">
        <f ca="1">IFERROR(INDEX(DataCalc!$N:$N,MATCH(C133,DataCalc!$J:$J,0)),"")</f>
        <v>0</v>
      </c>
      <c r="D134" s="117">
        <f ca="1">IFERROR(INDEX(DataCalc!$N:$N,MATCH(D133,DataCalc!$J:$J,0)),"")</f>
        <v>0</v>
      </c>
      <c r="E134" s="115">
        <f ca="1">IFERROR(INDEX(DataCalc!$N:$N,MATCH(E133,DataCalc!$J:$J,0)),"")</f>
        <v>0</v>
      </c>
      <c r="F134" s="117">
        <f ca="1">IFERROR(INDEX(DataCalc!$N:$N,MATCH(F133,DataCalc!$J:$J,0)),"")</f>
        <v>0</v>
      </c>
      <c r="G134" s="117">
        <f ca="1">IFERROR(INDEX(DataCalc!$N:$N,MATCH(G133,DataCalc!$J:$J,0)),"")</f>
        <v>0</v>
      </c>
      <c r="H134" s="119">
        <f ca="1">IFERROR(INDEX(DataCalc!$N:$N,MATCH(H133,DataCalc!$J:$J,0)),"")</f>
        <v>0</v>
      </c>
      <c r="I134" s="121">
        <f ca="1">IFERROR(INDEX(DataCalc!$N:$N,MATCH(I133,DataCalc!$J:$J,0)),"")</f>
        <v>0</v>
      </c>
      <c r="J134" s="111">
        <f ca="1">IF(G133&lt;&gt;0,WEEKNUM(G133,2),0)</f>
        <v>32</v>
      </c>
    </row>
    <row r="135" spans="2:10" ht="21" customHeight="1" thickBot="1" x14ac:dyDescent="0.3">
      <c r="B135" s="151"/>
      <c r="C135" s="118"/>
      <c r="D135" s="118"/>
      <c r="E135" s="116"/>
      <c r="F135" s="118"/>
      <c r="G135" s="118"/>
      <c r="H135" s="120"/>
      <c r="I135" s="122"/>
      <c r="J135" s="112"/>
    </row>
    <row r="136" spans="2:10" ht="21" customHeight="1" x14ac:dyDescent="0.25">
      <c r="B136" s="151"/>
      <c r="C136" s="4">
        <f ca="1">OFFSET(DataCalc!$D$2,DataCalc!F134*7,0)</f>
        <v>43325</v>
      </c>
      <c r="D136" s="4">
        <f ca="1">OFFSET(DataCalc!$D$2,DataCalc!F134*7+1,0)</f>
        <v>43326</v>
      </c>
      <c r="E136" s="5">
        <f ca="1">OFFSET(DataCalc!$D$2,DataCalc!F134*7+2,0)</f>
        <v>43327</v>
      </c>
      <c r="F136" s="4">
        <f ca="1">OFFSET(DataCalc!$D$2,DataCalc!F134*7+3,0)</f>
        <v>43328</v>
      </c>
      <c r="G136" s="4">
        <f ca="1">OFFSET(DataCalc!$D$2,DataCalc!F134*7+4,0)</f>
        <v>43329</v>
      </c>
      <c r="H136" s="85">
        <f ca="1">OFFSET(DataCalc!$D$2,DataCalc!F134*7+5,0)</f>
        <v>43330</v>
      </c>
      <c r="I136" s="113">
        <f ca="1">OFFSET(DataCalc!$D$2,DataCalc!F134*7+6,0)</f>
        <v>43331</v>
      </c>
      <c r="J136" s="110"/>
    </row>
    <row r="137" spans="2:10" ht="21" customHeight="1" x14ac:dyDescent="0.25">
      <c r="B137" s="151"/>
      <c r="C137" s="117">
        <f ca="1">IFERROR(INDEX(DataCalc!$N:$N,MATCH(C136,DataCalc!$J:$J,0)),"")</f>
        <v>0</v>
      </c>
      <c r="D137" s="117">
        <f ca="1">IFERROR(INDEX(DataCalc!$N:$N,MATCH(D136,DataCalc!$J:$J,0)),"")</f>
        <v>0</v>
      </c>
      <c r="E137" s="115" t="str">
        <f ca="1">IFERROR(INDEX(DataCalc!$N:$N,MATCH(E136,DataCalc!$J:$J,0)),"")</f>
        <v>Virgen</v>
      </c>
      <c r="F137" s="117">
        <f ca="1">IFERROR(INDEX(DataCalc!$N:$N,MATCH(F136,DataCalc!$J:$J,0)),"")</f>
        <v>0</v>
      </c>
      <c r="G137" s="117">
        <f ca="1">IFERROR(INDEX(DataCalc!$N:$N,MATCH(G136,DataCalc!$J:$J,0)),"")</f>
        <v>0</v>
      </c>
      <c r="H137" s="119">
        <f ca="1">IFERROR(INDEX(DataCalc!$N:$N,MATCH(H136,DataCalc!$J:$J,0)),"")</f>
        <v>0</v>
      </c>
      <c r="I137" s="121">
        <f ca="1">IFERROR(INDEX(DataCalc!$N:$N,MATCH(I136,DataCalc!$J:$J,0)),"")</f>
        <v>0</v>
      </c>
      <c r="J137" s="111">
        <f ca="1">IF(G136&lt;&gt;0,WEEKNUM(G136,2),0)</f>
        <v>33</v>
      </c>
    </row>
    <row r="138" spans="2:10" ht="21" customHeight="1" thickBot="1" x14ac:dyDescent="0.3">
      <c r="B138" s="151"/>
      <c r="C138" s="118"/>
      <c r="D138" s="118"/>
      <c r="E138" s="116"/>
      <c r="F138" s="118"/>
      <c r="G138" s="118"/>
      <c r="H138" s="120"/>
      <c r="I138" s="122"/>
      <c r="J138" s="112"/>
    </row>
    <row r="139" spans="2:10" ht="21" customHeight="1" x14ac:dyDescent="0.25">
      <c r="B139" s="151"/>
      <c r="C139" s="4">
        <f ca="1">OFFSET(DataCalc!$D$2,DataCalc!F137*7,0)</f>
        <v>43332</v>
      </c>
      <c r="D139" s="4">
        <f ca="1">OFFSET(DataCalc!$D$2,DataCalc!F137*7+1,0)</f>
        <v>43333</v>
      </c>
      <c r="E139" s="5">
        <f ca="1">OFFSET(DataCalc!$D$2,DataCalc!F137*7+2,0)</f>
        <v>43334</v>
      </c>
      <c r="F139" s="4">
        <f ca="1">OFFSET(DataCalc!$D$2,DataCalc!F137*7+3,0)</f>
        <v>43335</v>
      </c>
      <c r="G139" s="4">
        <f ca="1">OFFSET(DataCalc!$D$2,DataCalc!F137*7+4,0)</f>
        <v>43336</v>
      </c>
      <c r="H139" s="85">
        <f ca="1">OFFSET(DataCalc!$D$2,DataCalc!F137*7+5,0)</f>
        <v>43337</v>
      </c>
      <c r="I139" s="113">
        <f ca="1">OFFSET(DataCalc!$D$2,DataCalc!F137*7+6,0)</f>
        <v>43338</v>
      </c>
      <c r="J139" s="110"/>
    </row>
    <row r="140" spans="2:10" ht="21" customHeight="1" x14ac:dyDescent="0.25">
      <c r="B140" s="151"/>
      <c r="C140" s="117">
        <f ca="1">IFERROR(INDEX(DataCalc!$N:$N,MATCH(C139,DataCalc!$J:$J,0)),"")</f>
        <v>0</v>
      </c>
      <c r="D140" s="117">
        <f ca="1">IFERROR(INDEX(DataCalc!$N:$N,MATCH(D139,DataCalc!$J:$J,0)),"")</f>
        <v>0</v>
      </c>
      <c r="E140" s="115">
        <f ca="1">IFERROR(INDEX(DataCalc!$N:$N,MATCH(E139,DataCalc!$J:$J,0)),"")</f>
        <v>0</v>
      </c>
      <c r="F140" s="117">
        <f ca="1">IFERROR(INDEX(DataCalc!$N:$N,MATCH(F139,DataCalc!$J:$J,0)),"")</f>
        <v>0</v>
      </c>
      <c r="G140" s="117">
        <f ca="1">IFERROR(INDEX(DataCalc!$N:$N,MATCH(G139,DataCalc!$J:$J,0)),"")</f>
        <v>0</v>
      </c>
      <c r="H140" s="119">
        <f ca="1">IFERROR(INDEX(DataCalc!$N:$N,MATCH(H139,DataCalc!$J:$J,0)),"")</f>
        <v>0</v>
      </c>
      <c r="I140" s="121">
        <f ca="1">IFERROR(INDEX(DataCalc!$N:$N,MATCH(I139,DataCalc!$J:$J,0)),"")</f>
        <v>0</v>
      </c>
      <c r="J140" s="111">
        <f ca="1">IF(G139&lt;&gt;0,WEEKNUM(G139,2),0)</f>
        <v>34</v>
      </c>
    </row>
    <row r="141" spans="2:10" ht="21" customHeight="1" thickBot="1" x14ac:dyDescent="0.3">
      <c r="B141" s="151"/>
      <c r="C141" s="118"/>
      <c r="D141" s="118"/>
      <c r="E141" s="116"/>
      <c r="F141" s="118"/>
      <c r="G141" s="118"/>
      <c r="H141" s="120"/>
      <c r="I141" s="122"/>
      <c r="J141" s="112"/>
    </row>
    <row r="142" spans="2:10" ht="21" customHeight="1" x14ac:dyDescent="0.25">
      <c r="B142" s="151"/>
      <c r="C142" s="4">
        <f ca="1">OFFSET(DataCalc!$D$2,DataCalc!F140*7,0)</f>
        <v>43339</v>
      </c>
      <c r="D142" s="4">
        <f ca="1">OFFSET(DataCalc!$D$2,DataCalc!F140*7+1,0)</f>
        <v>43340</v>
      </c>
      <c r="E142" s="5">
        <f ca="1">OFFSET(DataCalc!$D$2,DataCalc!F140*7+2,0)</f>
        <v>43341</v>
      </c>
      <c r="F142" s="4">
        <f ca="1">OFFSET(DataCalc!$D$2,DataCalc!F140*7+3,0)</f>
        <v>43342</v>
      </c>
      <c r="G142" s="4">
        <f ca="1">OFFSET(DataCalc!$D$2,DataCalc!F140*7+4,0)</f>
        <v>43343</v>
      </c>
      <c r="H142" s="85">
        <f ca="1">OFFSET(DataCalc!$D$2,DataCalc!F140*7+5,0)</f>
        <v>0</v>
      </c>
      <c r="I142" s="113">
        <f ca="1">OFFSET(DataCalc!$D$2,DataCalc!F140*7+6,0)</f>
        <v>0</v>
      </c>
      <c r="J142" s="110"/>
    </row>
    <row r="143" spans="2:10" ht="21" customHeight="1" x14ac:dyDescent="0.25">
      <c r="B143" s="151"/>
      <c r="C143" s="117">
        <f ca="1">IFERROR(INDEX(DataCalc!$N:$N,MATCH(C142,DataCalc!$J:$J,0)),"")</f>
        <v>0</v>
      </c>
      <c r="D143" s="117">
        <f ca="1">IFERROR(INDEX(DataCalc!$N:$N,MATCH(D142,DataCalc!$J:$J,0)),"")</f>
        <v>0</v>
      </c>
      <c r="E143" s="115">
        <f ca="1">IFERROR(INDEX(DataCalc!$N:$N,MATCH(E142,DataCalc!$J:$J,0)),"")</f>
        <v>0</v>
      </c>
      <c r="F143" s="117">
        <f ca="1">IFERROR(INDEX(DataCalc!$N:$N,MATCH(F142,DataCalc!$J:$J,0)),"")</f>
        <v>0</v>
      </c>
      <c r="G143" s="117">
        <f ca="1">IFERROR(INDEX(DataCalc!$N:$N,MATCH(G142,DataCalc!$J:$J,0)),"")</f>
        <v>0</v>
      </c>
      <c r="H143" s="119" t="str">
        <f ca="1">IFERROR(INDEX(DataCalc!$N:$N,MATCH(H142,DataCalc!$J:$J,0)),"")</f>
        <v/>
      </c>
      <c r="I143" s="121" t="str">
        <f ca="1">IFERROR(INDEX(DataCalc!$N:$N,MATCH(I142,DataCalc!$J:$J,0)),"")</f>
        <v/>
      </c>
      <c r="J143" s="111">
        <f ca="1">IF(G142&lt;&gt;0,WEEKNUM(G142,2),0)</f>
        <v>35</v>
      </c>
    </row>
    <row r="144" spans="2:10" ht="21" customHeight="1" thickBot="1" x14ac:dyDescent="0.3">
      <c r="B144" s="151"/>
      <c r="C144" s="118"/>
      <c r="D144" s="118"/>
      <c r="E144" s="116"/>
      <c r="F144" s="118"/>
      <c r="G144" s="118"/>
      <c r="H144" s="120"/>
      <c r="I144" s="122"/>
      <c r="J144" s="112"/>
    </row>
    <row r="145" spans="2:10" ht="21" customHeight="1" x14ac:dyDescent="0.25">
      <c r="B145" s="151"/>
      <c r="C145" s="4">
        <f ca="1">OFFSET(DataCalc!$D$2,DataCalc!F143*7,0)</f>
        <v>0</v>
      </c>
      <c r="D145" s="4">
        <f ca="1">OFFSET(DataCalc!$D$2,DataCalc!F143*7+1,0)</f>
        <v>0</v>
      </c>
      <c r="E145" s="5">
        <f ca="1">OFFSET(DataCalc!$D$2,DataCalc!F143*7+2,0)</f>
        <v>0</v>
      </c>
      <c r="F145" s="4">
        <f ca="1">OFFSET(DataCalc!$D$2,DataCalc!F143*7+3,0)</f>
        <v>0</v>
      </c>
      <c r="G145" s="4">
        <f ca="1">OFFSET(DataCalc!$D$2,DataCalc!F143*7+4,0)</f>
        <v>0</v>
      </c>
      <c r="H145" s="85">
        <f ca="1">OFFSET(DataCalc!$D$2,DataCalc!F143*7+5,0)</f>
        <v>0</v>
      </c>
      <c r="I145" s="113">
        <f ca="1">OFFSET(DataCalc!$D$2,DataCalc!F143*7+6,0)</f>
        <v>0</v>
      </c>
      <c r="J145" s="110"/>
    </row>
    <row r="146" spans="2:10" ht="21" customHeight="1" x14ac:dyDescent="0.25">
      <c r="B146" s="151"/>
      <c r="C146" s="117" t="str">
        <f ca="1">IFERROR(INDEX(DataCalc!$N:$N,MATCH(C145,DataCalc!$J:$J,0)),"")</f>
        <v/>
      </c>
      <c r="D146" s="117" t="str">
        <f ca="1">IFERROR(INDEX(DataCalc!$N:$N,MATCH(D145,DataCalc!$J:$J,0)),"")</f>
        <v/>
      </c>
      <c r="E146" s="115" t="str">
        <f ca="1">IFERROR(INDEX(DataCalc!$N:$N,MATCH(E145,DataCalc!$J:$J,0)),"")</f>
        <v/>
      </c>
      <c r="F146" s="117" t="str">
        <f ca="1">IFERROR(INDEX(DataCalc!$N:$N,MATCH(F145,DataCalc!$J:$J,0)),"")</f>
        <v/>
      </c>
      <c r="G146" s="117" t="str">
        <f ca="1">IFERROR(INDEX(DataCalc!$N:$N,MATCH(G145,DataCalc!$J:$J,0)),"")</f>
        <v/>
      </c>
      <c r="H146" s="119" t="str">
        <f ca="1">IFERROR(INDEX(DataCalc!$N:$N,MATCH(H145,DataCalc!$J:$J,0)),"")</f>
        <v/>
      </c>
      <c r="I146" s="121" t="str">
        <f ca="1">IFERROR(INDEX(DataCalc!$N:$N,MATCH(I145,DataCalc!$J:$J,0)),"")</f>
        <v/>
      </c>
      <c r="J146" s="111">
        <f ca="1">IF(G145&lt;&gt;0,WEEKNUM(G145,2),0)</f>
        <v>0</v>
      </c>
    </row>
    <row r="147" spans="2:10" ht="21" customHeight="1" thickBot="1" x14ac:dyDescent="0.3">
      <c r="B147" s="152"/>
      <c r="C147" s="118"/>
      <c r="D147" s="118"/>
      <c r="E147" s="116"/>
      <c r="F147" s="118"/>
      <c r="G147" s="118"/>
      <c r="H147" s="120"/>
      <c r="I147" s="122"/>
      <c r="J147" s="112"/>
    </row>
    <row r="148" spans="2:10" ht="21" customHeight="1" x14ac:dyDescent="0.25">
      <c r="B148" s="150">
        <f>DATE($C$1,9,1)</f>
        <v>43344</v>
      </c>
      <c r="C148" s="4">
        <f ca="1">OFFSET(DataCalc!$D$2,DataCalc!F146*7,0)</f>
        <v>0</v>
      </c>
      <c r="D148" s="4">
        <f ca="1">OFFSET(DataCalc!$D$2,DataCalc!F146*7+1,0)</f>
        <v>0</v>
      </c>
      <c r="E148" s="5">
        <f ca="1">OFFSET(DataCalc!$D$2,DataCalc!F146*7+2,0)</f>
        <v>0</v>
      </c>
      <c r="F148" s="4">
        <f ca="1">OFFSET(DataCalc!$D$2,DataCalc!F146*7+3,0)</f>
        <v>0</v>
      </c>
      <c r="G148" s="4">
        <f ca="1">OFFSET(DataCalc!$D$2,DataCalc!F146*7+4,0)</f>
        <v>0</v>
      </c>
      <c r="H148" s="85">
        <f ca="1">OFFSET(DataCalc!$D$2,DataCalc!F146*7+5,0)</f>
        <v>43344</v>
      </c>
      <c r="I148" s="113">
        <f ca="1">OFFSET(DataCalc!$D$2,DataCalc!F146*7+6,0)</f>
        <v>43345</v>
      </c>
      <c r="J148" s="110"/>
    </row>
    <row r="149" spans="2:10" ht="21" customHeight="1" x14ac:dyDescent="0.25">
      <c r="B149" s="151"/>
      <c r="C149" s="117" t="str">
        <f ca="1">IFERROR(INDEX(DataCalc!$N:$N,MATCH(C148,DataCalc!$J:$J,0)),"")</f>
        <v/>
      </c>
      <c r="D149" s="117" t="str">
        <f ca="1">IFERROR(INDEX(DataCalc!$N:$N,MATCH(D148,DataCalc!$J:$J,0)),"")</f>
        <v/>
      </c>
      <c r="E149" s="115" t="str">
        <f ca="1">IFERROR(INDEX(DataCalc!$N:$N,MATCH(E148,DataCalc!$J:$J,0)),"")</f>
        <v/>
      </c>
      <c r="F149" s="117" t="str">
        <f ca="1">IFERROR(INDEX(DataCalc!$N:$N,MATCH(F148,DataCalc!$J:$J,0)),"")</f>
        <v/>
      </c>
      <c r="G149" s="117" t="str">
        <f ca="1">IFERROR(INDEX(DataCalc!$N:$N,MATCH(G148,DataCalc!$J:$J,0)),"")</f>
        <v/>
      </c>
      <c r="H149" s="119">
        <f ca="1">IFERROR(INDEX(DataCalc!$N:$N,MATCH(H148,DataCalc!$J:$J,0)),"")</f>
        <v>0</v>
      </c>
      <c r="I149" s="121">
        <f ca="1">IFERROR(INDEX(DataCalc!$N:$N,MATCH(I148,DataCalc!$J:$J,0)),"")</f>
        <v>0</v>
      </c>
      <c r="J149" s="111">
        <f ca="1">IF(G148&lt;&gt;0,WEEKNUM(G148,2),0)</f>
        <v>0</v>
      </c>
    </row>
    <row r="150" spans="2:10" ht="21" customHeight="1" thickBot="1" x14ac:dyDescent="0.3">
      <c r="B150" s="151"/>
      <c r="C150" s="118"/>
      <c r="D150" s="118"/>
      <c r="E150" s="116"/>
      <c r="F150" s="118"/>
      <c r="G150" s="118"/>
      <c r="H150" s="120"/>
      <c r="I150" s="122"/>
      <c r="J150" s="112"/>
    </row>
    <row r="151" spans="2:10" ht="21" customHeight="1" x14ac:dyDescent="0.25">
      <c r="B151" s="151"/>
      <c r="C151" s="4">
        <f ca="1">OFFSET(DataCalc!$D$2,DataCalc!F149*7,0)</f>
        <v>43346</v>
      </c>
      <c r="D151" s="4">
        <f ca="1">OFFSET(DataCalc!$D$2,DataCalc!F149*7+1,0)</f>
        <v>43347</v>
      </c>
      <c r="E151" s="5">
        <f ca="1">OFFSET(DataCalc!$D$2,DataCalc!F149*7+2,0)</f>
        <v>43348</v>
      </c>
      <c r="F151" s="4">
        <f ca="1">OFFSET(DataCalc!$D$2,DataCalc!F149*7+3,0)</f>
        <v>43349</v>
      </c>
      <c r="G151" s="4">
        <f ca="1">OFFSET(DataCalc!$D$2,DataCalc!F149*7+4,0)</f>
        <v>43350</v>
      </c>
      <c r="H151" s="85">
        <f ca="1">OFFSET(DataCalc!$D$2,DataCalc!F149*7+5,0)</f>
        <v>43351</v>
      </c>
      <c r="I151" s="113">
        <f ca="1">OFFSET(DataCalc!$D$2,DataCalc!F149*7+6,0)</f>
        <v>43352</v>
      </c>
      <c r="J151" s="110"/>
    </row>
    <row r="152" spans="2:10" ht="21" customHeight="1" x14ac:dyDescent="0.25">
      <c r="B152" s="151"/>
      <c r="C152" s="117">
        <f ca="1">IFERROR(INDEX(DataCalc!$N:$N,MATCH(C151,DataCalc!$J:$J,0)),"")</f>
        <v>0</v>
      </c>
      <c r="D152" s="117">
        <f ca="1">IFERROR(INDEX(DataCalc!$N:$N,MATCH(D151,DataCalc!$J:$J,0)),"")</f>
        <v>0</v>
      </c>
      <c r="E152" s="115">
        <f ca="1">IFERROR(INDEX(DataCalc!$N:$N,MATCH(E151,DataCalc!$J:$J,0)),"")</f>
        <v>0</v>
      </c>
      <c r="F152" s="117">
        <f ca="1">IFERROR(INDEX(DataCalc!$N:$N,MATCH(F151,DataCalc!$J:$J,0)),"")</f>
        <v>0</v>
      </c>
      <c r="G152" s="117">
        <f ca="1">IFERROR(INDEX(DataCalc!$N:$N,MATCH(G151,DataCalc!$J:$J,0)),"")</f>
        <v>0</v>
      </c>
      <c r="H152" s="119">
        <f ca="1">IFERROR(INDEX(DataCalc!$N:$N,MATCH(H151,DataCalc!$J:$J,0)),"")</f>
        <v>0</v>
      </c>
      <c r="I152" s="121">
        <f ca="1">IFERROR(INDEX(DataCalc!$N:$N,MATCH(I151,DataCalc!$J:$J,0)),"")</f>
        <v>0</v>
      </c>
      <c r="J152" s="111">
        <f ca="1">IF(G151&lt;&gt;0,WEEKNUM(G151,2),0)</f>
        <v>36</v>
      </c>
    </row>
    <row r="153" spans="2:10" ht="21" customHeight="1" thickBot="1" x14ac:dyDescent="0.3">
      <c r="B153" s="151"/>
      <c r="C153" s="118"/>
      <c r="D153" s="118"/>
      <c r="E153" s="116"/>
      <c r="F153" s="118"/>
      <c r="G153" s="118"/>
      <c r="H153" s="120"/>
      <c r="I153" s="122"/>
      <c r="J153" s="112"/>
    </row>
    <row r="154" spans="2:10" ht="21" customHeight="1" x14ac:dyDescent="0.25">
      <c r="B154" s="151"/>
      <c r="C154" s="4">
        <f ca="1">OFFSET(DataCalc!$D$2,DataCalc!F152*7,0)</f>
        <v>43353</v>
      </c>
      <c r="D154" s="4">
        <f ca="1">OFFSET(DataCalc!$D$2,DataCalc!F152*7+1,0)</f>
        <v>43354</v>
      </c>
      <c r="E154" s="5">
        <f ca="1">OFFSET(DataCalc!$D$2,DataCalc!F152*7+2,0)</f>
        <v>43355</v>
      </c>
      <c r="F154" s="4">
        <f ca="1">OFFSET(DataCalc!$D$2,DataCalc!F152*7+3,0)</f>
        <v>43356</v>
      </c>
      <c r="G154" s="4">
        <f ca="1">OFFSET(DataCalc!$D$2,DataCalc!F152*7+4,0)</f>
        <v>43357</v>
      </c>
      <c r="H154" s="85">
        <f ca="1">OFFSET(DataCalc!$D$2,DataCalc!F152*7+5,0)</f>
        <v>43358</v>
      </c>
      <c r="I154" s="113">
        <f ca="1">OFFSET(DataCalc!$D$2,DataCalc!F152*7+6,0)</f>
        <v>43359</v>
      </c>
      <c r="J154" s="110"/>
    </row>
    <row r="155" spans="2:10" ht="21" customHeight="1" x14ac:dyDescent="0.25">
      <c r="B155" s="151"/>
      <c r="C155" s="117">
        <f ca="1">IFERROR(INDEX(DataCalc!$N:$N,MATCH(C154,DataCalc!$J:$J,0)),"")</f>
        <v>0</v>
      </c>
      <c r="D155" s="117">
        <f ca="1">IFERROR(INDEX(DataCalc!$N:$N,MATCH(D154,DataCalc!$J:$J,0)),"")</f>
        <v>0</v>
      </c>
      <c r="E155" s="115">
        <f ca="1">IFERROR(INDEX(DataCalc!$N:$N,MATCH(E154,DataCalc!$J:$J,0)),"")</f>
        <v>0</v>
      </c>
      <c r="F155" s="117">
        <f ca="1">IFERROR(INDEX(DataCalc!$N:$N,MATCH(F154,DataCalc!$J:$J,0)),"")</f>
        <v>0</v>
      </c>
      <c r="G155" s="117">
        <f ca="1">IFERROR(INDEX(DataCalc!$N:$N,MATCH(G154,DataCalc!$J:$J,0)),"")</f>
        <v>0</v>
      </c>
      <c r="H155" s="119">
        <f ca="1">IFERROR(INDEX(DataCalc!$N:$N,MATCH(H154,DataCalc!$J:$J,0)),"")</f>
        <v>0</v>
      </c>
      <c r="I155" s="121">
        <f ca="1">IFERROR(INDEX(DataCalc!$N:$N,MATCH(I154,DataCalc!$J:$J,0)),"")</f>
        <v>0</v>
      </c>
      <c r="J155" s="111">
        <f ca="1">IF(G154&lt;&gt;0,WEEKNUM(G154,2),0)</f>
        <v>37</v>
      </c>
    </row>
    <row r="156" spans="2:10" ht="21" customHeight="1" thickBot="1" x14ac:dyDescent="0.3">
      <c r="B156" s="151"/>
      <c r="C156" s="118"/>
      <c r="D156" s="118"/>
      <c r="E156" s="116"/>
      <c r="F156" s="118"/>
      <c r="G156" s="118"/>
      <c r="H156" s="120"/>
      <c r="I156" s="122"/>
      <c r="J156" s="112"/>
    </row>
    <row r="157" spans="2:10" ht="21" customHeight="1" x14ac:dyDescent="0.25">
      <c r="B157" s="151"/>
      <c r="C157" s="4">
        <f ca="1">OFFSET(DataCalc!$D$2,DataCalc!F155*7,0)</f>
        <v>43360</v>
      </c>
      <c r="D157" s="4">
        <f ca="1">OFFSET(DataCalc!$D$2,DataCalc!F155*7+1,0)</f>
        <v>43361</v>
      </c>
      <c r="E157" s="5">
        <f ca="1">OFFSET(DataCalc!$D$2,DataCalc!F155*7+2,0)</f>
        <v>43362</v>
      </c>
      <c r="F157" s="4">
        <f ca="1">OFFSET(DataCalc!$D$2,DataCalc!F155*7+3,0)</f>
        <v>43363</v>
      </c>
      <c r="G157" s="4">
        <f ca="1">OFFSET(DataCalc!$D$2,DataCalc!F155*7+4,0)</f>
        <v>43364</v>
      </c>
      <c r="H157" s="85">
        <f ca="1">OFFSET(DataCalc!$D$2,DataCalc!F155*7+5,0)</f>
        <v>43365</v>
      </c>
      <c r="I157" s="113">
        <f ca="1">OFFSET(DataCalc!$D$2,DataCalc!F155*7+6,0)</f>
        <v>43366</v>
      </c>
      <c r="J157" s="110"/>
    </row>
    <row r="158" spans="2:10" ht="21" customHeight="1" x14ac:dyDescent="0.25">
      <c r="B158" s="151"/>
      <c r="C158" s="117">
        <f ca="1">IFERROR(INDEX(DataCalc!$N:$N,MATCH(C157,DataCalc!$J:$J,0)),"")</f>
        <v>0</v>
      </c>
      <c r="D158" s="117">
        <f ca="1">IFERROR(INDEX(DataCalc!$N:$N,MATCH(D157,DataCalc!$J:$J,0)),"")</f>
        <v>0</v>
      </c>
      <c r="E158" s="115">
        <f ca="1">IFERROR(INDEX(DataCalc!$N:$N,MATCH(E157,DataCalc!$J:$J,0)),"")</f>
        <v>0</v>
      </c>
      <c r="F158" s="117">
        <f ca="1">IFERROR(INDEX(DataCalc!$N:$N,MATCH(F157,DataCalc!$J:$J,0)),"")</f>
        <v>0</v>
      </c>
      <c r="G158" s="117">
        <f ca="1">IFERROR(INDEX(DataCalc!$N:$N,MATCH(G157,DataCalc!$J:$J,0)),"")</f>
        <v>0</v>
      </c>
      <c r="H158" s="119">
        <f ca="1">IFERROR(INDEX(DataCalc!$N:$N,MATCH(H157,DataCalc!$J:$J,0)),"")</f>
        <v>0</v>
      </c>
      <c r="I158" s="121">
        <f ca="1">IFERROR(INDEX(DataCalc!$N:$N,MATCH(I157,DataCalc!$J:$J,0)),"")</f>
        <v>0</v>
      </c>
      <c r="J158" s="111">
        <f ca="1">IF(G157&lt;&gt;0,WEEKNUM(G157,2),0)</f>
        <v>38</v>
      </c>
    </row>
    <row r="159" spans="2:10" ht="21" customHeight="1" thickBot="1" x14ac:dyDescent="0.3">
      <c r="B159" s="151"/>
      <c r="C159" s="118"/>
      <c r="D159" s="118"/>
      <c r="E159" s="116"/>
      <c r="F159" s="118"/>
      <c r="G159" s="118"/>
      <c r="H159" s="120"/>
      <c r="I159" s="122"/>
      <c r="J159" s="112"/>
    </row>
    <row r="160" spans="2:10" ht="21" customHeight="1" x14ac:dyDescent="0.25">
      <c r="B160" s="151"/>
      <c r="C160" s="4">
        <f ca="1">OFFSET(DataCalc!$D$2,DataCalc!F158*7,0)</f>
        <v>43367</v>
      </c>
      <c r="D160" s="4">
        <f ca="1">OFFSET(DataCalc!$D$2,DataCalc!F158*7+1,0)</f>
        <v>43368</v>
      </c>
      <c r="E160" s="5">
        <f ca="1">OFFSET(DataCalc!$D$2,DataCalc!F158*7+2,0)</f>
        <v>43369</v>
      </c>
      <c r="F160" s="4">
        <f ca="1">OFFSET(DataCalc!$D$2,DataCalc!F158*7+3,0)</f>
        <v>43370</v>
      </c>
      <c r="G160" s="4">
        <f ca="1">OFFSET(DataCalc!$D$2,DataCalc!F158*7+4,0)</f>
        <v>43371</v>
      </c>
      <c r="H160" s="85">
        <f ca="1">OFFSET(DataCalc!$D$2,DataCalc!F158*7+5,0)</f>
        <v>43372</v>
      </c>
      <c r="I160" s="113">
        <f ca="1">OFFSET(DataCalc!$D$2,DataCalc!F158*7+6,0)</f>
        <v>43373</v>
      </c>
      <c r="J160" s="110"/>
    </row>
    <row r="161" spans="2:10" ht="21" customHeight="1" x14ac:dyDescent="0.25">
      <c r="B161" s="151"/>
      <c r="C161" s="117">
        <f ca="1">IFERROR(INDEX(DataCalc!$N:$N,MATCH(C160,DataCalc!$J:$J,0)),"")</f>
        <v>0</v>
      </c>
      <c r="D161" s="117">
        <f ca="1">IFERROR(INDEX(DataCalc!$N:$N,MATCH(D160,DataCalc!$J:$J,0)),"")</f>
        <v>0</v>
      </c>
      <c r="E161" s="115">
        <f ca="1">IFERROR(INDEX(DataCalc!$N:$N,MATCH(E160,DataCalc!$J:$J,0)),"")</f>
        <v>0</v>
      </c>
      <c r="F161" s="117">
        <f ca="1">IFERROR(INDEX(DataCalc!$N:$N,MATCH(F160,DataCalc!$J:$J,0)),"")</f>
        <v>0</v>
      </c>
      <c r="G161" s="117">
        <f ca="1">IFERROR(INDEX(DataCalc!$N:$N,MATCH(G160,DataCalc!$J:$J,0)),"")</f>
        <v>0</v>
      </c>
      <c r="H161" s="119">
        <f ca="1">IFERROR(INDEX(DataCalc!$N:$N,MATCH(H160,DataCalc!$J:$J,0)),"")</f>
        <v>0</v>
      </c>
      <c r="I161" s="121">
        <f ca="1">IFERROR(INDEX(DataCalc!$N:$N,MATCH(I160,DataCalc!$J:$J,0)),"")</f>
        <v>0</v>
      </c>
      <c r="J161" s="111">
        <f ca="1">IF(G160&lt;&gt;0,WEEKNUM(G160,2),0)</f>
        <v>39</v>
      </c>
    </row>
    <row r="162" spans="2:10" ht="21" customHeight="1" thickBot="1" x14ac:dyDescent="0.3">
      <c r="B162" s="151"/>
      <c r="C162" s="118"/>
      <c r="D162" s="118"/>
      <c r="E162" s="116"/>
      <c r="F162" s="118"/>
      <c r="G162" s="118"/>
      <c r="H162" s="120"/>
      <c r="I162" s="122"/>
      <c r="J162" s="112"/>
    </row>
    <row r="163" spans="2:10" ht="21" customHeight="1" x14ac:dyDescent="0.25">
      <c r="B163" s="151"/>
      <c r="C163" s="4">
        <f ca="1">OFFSET(DataCalc!$D$2,DataCalc!F161*7,0)</f>
        <v>0</v>
      </c>
      <c r="D163" s="4">
        <f ca="1">OFFSET(DataCalc!$D$2,DataCalc!F161*7+1,0)</f>
        <v>0</v>
      </c>
      <c r="E163" s="5">
        <f ca="1">OFFSET(DataCalc!$D$2,DataCalc!F161*7+2,0)</f>
        <v>0</v>
      </c>
      <c r="F163" s="4">
        <f ca="1">OFFSET(DataCalc!$D$2,DataCalc!F161*7+3,0)</f>
        <v>0</v>
      </c>
      <c r="G163" s="4">
        <f ca="1">OFFSET(DataCalc!$D$2,DataCalc!F161*7+4,0)</f>
        <v>0</v>
      </c>
      <c r="H163" s="85">
        <f ca="1">OFFSET(DataCalc!$D$2,DataCalc!F161*7+5,0)</f>
        <v>0</v>
      </c>
      <c r="I163" s="113">
        <f ca="1">OFFSET(DataCalc!$D$2,DataCalc!F161*7+6,0)</f>
        <v>0</v>
      </c>
      <c r="J163" s="110"/>
    </row>
    <row r="164" spans="2:10" ht="21" customHeight="1" x14ac:dyDescent="0.25">
      <c r="B164" s="151"/>
      <c r="C164" s="117" t="str">
        <f ca="1">IFERROR(INDEX(DataCalc!$N:$N,MATCH(C163,DataCalc!$J:$J,0)),"")</f>
        <v/>
      </c>
      <c r="D164" s="117" t="str">
        <f ca="1">IFERROR(INDEX(DataCalc!$N:$N,MATCH(D163,DataCalc!$J:$J,0)),"")</f>
        <v/>
      </c>
      <c r="E164" s="115" t="str">
        <f ca="1">IFERROR(INDEX(DataCalc!$N:$N,MATCH(E163,DataCalc!$J:$J,0)),"")</f>
        <v/>
      </c>
      <c r="F164" s="117" t="str">
        <f ca="1">IFERROR(INDEX(DataCalc!$N:$N,MATCH(F163,DataCalc!$J:$J,0)),"")</f>
        <v/>
      </c>
      <c r="G164" s="117" t="str">
        <f ca="1">IFERROR(INDEX(DataCalc!$N:$N,MATCH(G163,DataCalc!$J:$J,0)),"")</f>
        <v/>
      </c>
      <c r="H164" s="119" t="str">
        <f ca="1">IFERROR(INDEX(DataCalc!$N:$N,MATCH(H163,DataCalc!$J:$J,0)),"")</f>
        <v/>
      </c>
      <c r="I164" s="121" t="str">
        <f ca="1">IFERROR(INDEX(DataCalc!$N:$N,MATCH(I163,DataCalc!$J:$J,0)),"")</f>
        <v/>
      </c>
      <c r="J164" s="111">
        <f ca="1">IF(G163&lt;&gt;0,WEEKNUM(G163,2),0)</f>
        <v>0</v>
      </c>
    </row>
    <row r="165" spans="2:10" ht="21" customHeight="1" thickBot="1" x14ac:dyDescent="0.3">
      <c r="B165" s="152"/>
      <c r="C165" s="118"/>
      <c r="D165" s="118"/>
      <c r="E165" s="116"/>
      <c r="F165" s="118"/>
      <c r="G165" s="118"/>
      <c r="H165" s="120"/>
      <c r="I165" s="122"/>
      <c r="J165" s="112"/>
    </row>
    <row r="166" spans="2:10" ht="21" customHeight="1" x14ac:dyDescent="0.25">
      <c r="B166" s="150">
        <f>DATE($C$1,10,1)</f>
        <v>43374</v>
      </c>
      <c r="C166" s="4">
        <f ca="1">OFFSET(DataCalc!$D$2,DataCalc!F164*7,0)</f>
        <v>43374</v>
      </c>
      <c r="D166" s="4">
        <f ca="1">OFFSET(DataCalc!$D$2,DataCalc!F164*7+1,0)</f>
        <v>43375</v>
      </c>
      <c r="E166" s="5">
        <f ca="1">OFFSET(DataCalc!$D$2,DataCalc!F164*7+2,0)</f>
        <v>43376</v>
      </c>
      <c r="F166" s="4">
        <f ca="1">OFFSET(DataCalc!$D$2,DataCalc!F164*7+3,0)</f>
        <v>43377</v>
      </c>
      <c r="G166" s="4">
        <f ca="1">OFFSET(DataCalc!$D$2,DataCalc!F164*7+4,0)</f>
        <v>43378</v>
      </c>
      <c r="H166" s="85">
        <f ca="1">OFFSET(DataCalc!$D$2,DataCalc!F164*7+5,0)</f>
        <v>43379</v>
      </c>
      <c r="I166" s="113">
        <f ca="1">OFFSET(DataCalc!$D$2,DataCalc!F164*7+6,0)</f>
        <v>43380</v>
      </c>
      <c r="J166" s="110"/>
    </row>
    <row r="167" spans="2:10" ht="21" customHeight="1" x14ac:dyDescent="0.25">
      <c r="B167" s="151"/>
      <c r="C167" s="117">
        <f ca="1">IFERROR(INDEX(DataCalc!$N:$N,MATCH(C166,DataCalc!$J:$J,0)),"")</f>
        <v>0</v>
      </c>
      <c r="D167" s="117">
        <f ca="1">IFERROR(INDEX(DataCalc!$N:$N,MATCH(D166,DataCalc!$J:$J,0)),"")</f>
        <v>0</v>
      </c>
      <c r="E167" s="115">
        <f ca="1">IFERROR(INDEX(DataCalc!$N:$N,MATCH(E166,DataCalc!$J:$J,0)),"")</f>
        <v>0</v>
      </c>
      <c r="F167" s="117">
        <f ca="1">IFERROR(INDEX(DataCalc!$N:$N,MATCH(F166,DataCalc!$J:$J,0)),"")</f>
        <v>0</v>
      </c>
      <c r="G167" s="117">
        <f ca="1">IFERROR(INDEX(DataCalc!$N:$N,MATCH(G166,DataCalc!$J:$J,0)),"")</f>
        <v>0</v>
      </c>
      <c r="H167" s="119">
        <f ca="1">IFERROR(INDEX(DataCalc!$N:$N,MATCH(H166,DataCalc!$J:$J,0)),"")</f>
        <v>0</v>
      </c>
      <c r="I167" s="121">
        <f ca="1">IFERROR(INDEX(DataCalc!$N:$N,MATCH(I166,DataCalc!$J:$J,0)),"")</f>
        <v>0</v>
      </c>
      <c r="J167" s="111">
        <f ca="1">IF(G166&lt;&gt;0,WEEKNUM(G166,2),0)</f>
        <v>40</v>
      </c>
    </row>
    <row r="168" spans="2:10" ht="21" customHeight="1" thickBot="1" x14ac:dyDescent="0.3">
      <c r="B168" s="151"/>
      <c r="C168" s="118"/>
      <c r="D168" s="118"/>
      <c r="E168" s="116"/>
      <c r="F168" s="118"/>
      <c r="G168" s="118"/>
      <c r="H168" s="120"/>
      <c r="I168" s="122"/>
      <c r="J168" s="112"/>
    </row>
    <row r="169" spans="2:10" ht="21" customHeight="1" x14ac:dyDescent="0.25">
      <c r="B169" s="151"/>
      <c r="C169" s="4">
        <f ca="1">OFFSET(DataCalc!$D$2,DataCalc!F167*7,0)</f>
        <v>43381</v>
      </c>
      <c r="D169" s="4">
        <f ca="1">OFFSET(DataCalc!$D$2,DataCalc!F167*7+1,0)</f>
        <v>43382</v>
      </c>
      <c r="E169" s="5">
        <f ca="1">OFFSET(DataCalc!$D$2,DataCalc!F167*7+2,0)</f>
        <v>43383</v>
      </c>
      <c r="F169" s="4">
        <f ca="1">OFFSET(DataCalc!$D$2,DataCalc!F167*7+3,0)</f>
        <v>43384</v>
      </c>
      <c r="G169" s="4">
        <f ca="1">OFFSET(DataCalc!$D$2,DataCalc!F167*7+4,0)</f>
        <v>43385</v>
      </c>
      <c r="H169" s="85">
        <f ca="1">OFFSET(DataCalc!$D$2,DataCalc!F167*7+5,0)</f>
        <v>43386</v>
      </c>
      <c r="I169" s="113">
        <f ca="1">OFFSET(DataCalc!$D$2,DataCalc!F167*7+6,0)</f>
        <v>43387</v>
      </c>
      <c r="J169" s="110"/>
    </row>
    <row r="170" spans="2:10" ht="21" customHeight="1" x14ac:dyDescent="0.25">
      <c r="B170" s="151"/>
      <c r="C170" s="117">
        <f ca="1">IFERROR(INDEX(DataCalc!$N:$N,MATCH(C169,DataCalc!$J:$J,0)),"")</f>
        <v>0</v>
      </c>
      <c r="D170" s="117">
        <f ca="1">IFERROR(INDEX(DataCalc!$N:$N,MATCH(D169,DataCalc!$J:$J,0)),"")</f>
        <v>0</v>
      </c>
      <c r="E170" s="115">
        <f ca="1">IFERROR(INDEX(DataCalc!$N:$N,MATCH(E169,DataCalc!$J:$J,0)),"")</f>
        <v>0</v>
      </c>
      <c r="F170" s="117">
        <f ca="1">IFERROR(INDEX(DataCalc!$N:$N,MATCH(F169,DataCalc!$J:$J,0)),"")</f>
        <v>0</v>
      </c>
      <c r="G170" s="117">
        <f ca="1">IFERROR(INDEX(DataCalc!$N:$N,MATCH(G169,DataCalc!$J:$J,0)),"")</f>
        <v>0</v>
      </c>
      <c r="H170" s="119">
        <f ca="1">IFERROR(INDEX(DataCalc!$N:$N,MATCH(H169,DataCalc!$J:$J,0)),"")</f>
        <v>0</v>
      </c>
      <c r="I170" s="121">
        <f ca="1">IFERROR(INDEX(DataCalc!$N:$N,MATCH(I169,DataCalc!$J:$J,0)),"")</f>
        <v>0</v>
      </c>
      <c r="J170" s="111">
        <f ca="1">IF(G169&lt;&gt;0,WEEKNUM(G169,2),0)</f>
        <v>41</v>
      </c>
    </row>
    <row r="171" spans="2:10" ht="21" customHeight="1" thickBot="1" x14ac:dyDescent="0.3">
      <c r="B171" s="151"/>
      <c r="C171" s="118"/>
      <c r="D171" s="118"/>
      <c r="E171" s="116"/>
      <c r="F171" s="118"/>
      <c r="G171" s="118"/>
      <c r="H171" s="120"/>
      <c r="I171" s="122"/>
      <c r="J171" s="112"/>
    </row>
    <row r="172" spans="2:10" ht="21" customHeight="1" x14ac:dyDescent="0.25">
      <c r="B172" s="151"/>
      <c r="C172" s="4">
        <f ca="1">OFFSET(DataCalc!$D$2,DataCalc!F170*7,0)</f>
        <v>43388</v>
      </c>
      <c r="D172" s="4">
        <f ca="1">OFFSET(DataCalc!$D$2,DataCalc!F170*7+1,0)</f>
        <v>43389</v>
      </c>
      <c r="E172" s="5">
        <f ca="1">OFFSET(DataCalc!$D$2,DataCalc!F170*7+2,0)</f>
        <v>43390</v>
      </c>
      <c r="F172" s="4">
        <f ca="1">OFFSET(DataCalc!$D$2,DataCalc!F170*7+3,0)</f>
        <v>43391</v>
      </c>
      <c r="G172" s="4">
        <f ca="1">OFFSET(DataCalc!$D$2,DataCalc!F170*7+4,0)</f>
        <v>43392</v>
      </c>
      <c r="H172" s="85">
        <f ca="1">OFFSET(DataCalc!$D$2,DataCalc!F170*7+5,0)</f>
        <v>43393</v>
      </c>
      <c r="I172" s="113">
        <f ca="1">OFFSET(DataCalc!$D$2,DataCalc!F170*7+6,0)</f>
        <v>43394</v>
      </c>
      <c r="J172" s="110"/>
    </row>
    <row r="173" spans="2:10" ht="21" customHeight="1" x14ac:dyDescent="0.25">
      <c r="B173" s="151"/>
      <c r="C173" s="117">
        <f ca="1">IFERROR(INDEX(DataCalc!$N:$N,MATCH(C172,DataCalc!$J:$J,0)),"")</f>
        <v>0</v>
      </c>
      <c r="D173" s="117">
        <f ca="1">IFERROR(INDEX(DataCalc!$N:$N,MATCH(D172,DataCalc!$J:$J,0)),"")</f>
        <v>0</v>
      </c>
      <c r="E173" s="115">
        <f ca="1">IFERROR(INDEX(DataCalc!$N:$N,MATCH(E172,DataCalc!$J:$J,0)),"")</f>
        <v>0</v>
      </c>
      <c r="F173" s="117">
        <f ca="1">IFERROR(INDEX(DataCalc!$N:$N,MATCH(F172,DataCalc!$J:$J,0)),"")</f>
        <v>0</v>
      </c>
      <c r="G173" s="117">
        <f ca="1">IFERROR(INDEX(DataCalc!$N:$N,MATCH(G172,DataCalc!$J:$J,0)),"")</f>
        <v>0</v>
      </c>
      <c r="H173" s="119">
        <f ca="1">IFERROR(INDEX(DataCalc!$N:$N,MATCH(H172,DataCalc!$J:$J,0)),"")</f>
        <v>0</v>
      </c>
      <c r="I173" s="121">
        <f ca="1">IFERROR(INDEX(DataCalc!$N:$N,MATCH(I172,DataCalc!$J:$J,0)),"")</f>
        <v>0</v>
      </c>
      <c r="J173" s="111">
        <f ca="1">IF(G172&lt;&gt;0,WEEKNUM(G172,2),0)</f>
        <v>42</v>
      </c>
    </row>
    <row r="174" spans="2:10" ht="21" customHeight="1" thickBot="1" x14ac:dyDescent="0.3">
      <c r="B174" s="151"/>
      <c r="C174" s="118"/>
      <c r="D174" s="118"/>
      <c r="E174" s="116"/>
      <c r="F174" s="118"/>
      <c r="G174" s="118"/>
      <c r="H174" s="120"/>
      <c r="I174" s="122"/>
      <c r="J174" s="112"/>
    </row>
    <row r="175" spans="2:10" ht="21" customHeight="1" x14ac:dyDescent="0.25">
      <c r="B175" s="151"/>
      <c r="C175" s="4">
        <f ca="1">OFFSET(DataCalc!$D$2,DataCalc!F173*7,0)</f>
        <v>43395</v>
      </c>
      <c r="D175" s="4">
        <f ca="1">OFFSET(DataCalc!$D$2,DataCalc!F173*7+1,0)</f>
        <v>43396</v>
      </c>
      <c r="E175" s="5">
        <f ca="1">OFFSET(DataCalc!$D$2,DataCalc!F173*7+2,0)</f>
        <v>43397</v>
      </c>
      <c r="F175" s="4">
        <f ca="1">OFFSET(DataCalc!$D$2,DataCalc!F173*7+3,0)</f>
        <v>43398</v>
      </c>
      <c r="G175" s="4">
        <f ca="1">OFFSET(DataCalc!$D$2,DataCalc!F173*7+4,0)</f>
        <v>43399</v>
      </c>
      <c r="H175" s="85">
        <f ca="1">OFFSET(DataCalc!$D$2,DataCalc!F173*7+5,0)</f>
        <v>43400</v>
      </c>
      <c r="I175" s="113">
        <f ca="1">OFFSET(DataCalc!$D$2,DataCalc!F173*7+6,0)</f>
        <v>43401</v>
      </c>
      <c r="J175" s="110"/>
    </row>
    <row r="176" spans="2:10" ht="21" customHeight="1" x14ac:dyDescent="0.25">
      <c r="B176" s="151"/>
      <c r="C176" s="117">
        <f ca="1">IFERROR(INDEX(DataCalc!$N:$N,MATCH(C175,DataCalc!$J:$J,0)),"")</f>
        <v>0</v>
      </c>
      <c r="D176" s="117">
        <f ca="1">IFERROR(INDEX(DataCalc!$N:$N,MATCH(D175,DataCalc!$J:$J,0)),"")</f>
        <v>0</v>
      </c>
      <c r="E176" s="115">
        <f ca="1">IFERROR(INDEX(DataCalc!$N:$N,MATCH(E175,DataCalc!$J:$J,0)),"")</f>
        <v>0</v>
      </c>
      <c r="F176" s="117">
        <f ca="1">IFERROR(INDEX(DataCalc!$N:$N,MATCH(F175,DataCalc!$J:$J,0)),"")</f>
        <v>0</v>
      </c>
      <c r="G176" s="117">
        <f ca="1">IFERROR(INDEX(DataCalc!$N:$N,MATCH(G175,DataCalc!$J:$J,0)),"")</f>
        <v>0</v>
      </c>
      <c r="H176" s="119">
        <f ca="1">IFERROR(INDEX(DataCalc!$N:$N,MATCH(H175,DataCalc!$J:$J,0)),"")</f>
        <v>0</v>
      </c>
      <c r="I176" s="121">
        <f ca="1">IFERROR(INDEX(DataCalc!$N:$N,MATCH(I175,DataCalc!$J:$J,0)),"")</f>
        <v>0</v>
      </c>
      <c r="J176" s="111">
        <f ca="1">IF(G175&lt;&gt;0,WEEKNUM(G175,2),0)</f>
        <v>43</v>
      </c>
    </row>
    <row r="177" spans="2:10" ht="21" customHeight="1" thickBot="1" x14ac:dyDescent="0.3">
      <c r="B177" s="151"/>
      <c r="C177" s="118"/>
      <c r="D177" s="118"/>
      <c r="E177" s="116"/>
      <c r="F177" s="118"/>
      <c r="G177" s="118"/>
      <c r="H177" s="120"/>
      <c r="I177" s="122"/>
      <c r="J177" s="112"/>
    </row>
    <row r="178" spans="2:10" ht="21" customHeight="1" x14ac:dyDescent="0.25">
      <c r="B178" s="151"/>
      <c r="C178" s="4">
        <f ca="1">OFFSET(DataCalc!$D$2,DataCalc!F176*7,0)</f>
        <v>43402</v>
      </c>
      <c r="D178" s="4">
        <f ca="1">OFFSET(DataCalc!$D$2,DataCalc!F176*7+1,0)</f>
        <v>43403</v>
      </c>
      <c r="E178" s="5">
        <f ca="1">OFFSET(DataCalc!$D$2,DataCalc!F176*7+2,0)</f>
        <v>43404</v>
      </c>
      <c r="F178" s="4">
        <f ca="1">OFFSET(DataCalc!$D$2,DataCalc!F176*7+3,0)</f>
        <v>0</v>
      </c>
      <c r="G178" s="4">
        <f ca="1">OFFSET(DataCalc!$D$2,DataCalc!F176*7+4,0)</f>
        <v>0</v>
      </c>
      <c r="H178" s="85">
        <f ca="1">OFFSET(DataCalc!$D$2,DataCalc!F176*7+5,0)</f>
        <v>0</v>
      </c>
      <c r="I178" s="113">
        <f ca="1">OFFSET(DataCalc!$D$2,DataCalc!F176*7+6,0)</f>
        <v>0</v>
      </c>
      <c r="J178" s="110"/>
    </row>
    <row r="179" spans="2:10" ht="21" customHeight="1" x14ac:dyDescent="0.25">
      <c r="B179" s="151"/>
      <c r="C179" s="117">
        <f ca="1">IFERROR(INDEX(DataCalc!$N:$N,MATCH(C178,DataCalc!$J:$J,0)),"")</f>
        <v>0</v>
      </c>
      <c r="D179" s="117">
        <f ca="1">IFERROR(INDEX(DataCalc!$N:$N,MATCH(D178,DataCalc!$J:$J,0)),"")</f>
        <v>0</v>
      </c>
      <c r="E179" s="115" t="str">
        <f ca="1">IFERROR(INDEX(DataCalc!$N:$N,MATCH(E178,DataCalc!$J:$J,0)),"")</f>
        <v>Halloween</v>
      </c>
      <c r="F179" s="117" t="str">
        <f ca="1">IFERROR(INDEX(DataCalc!$N:$N,MATCH(F178,DataCalc!$J:$J,0)),"")</f>
        <v/>
      </c>
      <c r="G179" s="117" t="str">
        <f ca="1">IFERROR(INDEX(DataCalc!$N:$N,MATCH(G178,DataCalc!$J:$J,0)),"")</f>
        <v/>
      </c>
      <c r="H179" s="119" t="str">
        <f ca="1">IFERROR(INDEX(DataCalc!$N:$N,MATCH(H178,DataCalc!$J:$J,0)),"")</f>
        <v/>
      </c>
      <c r="I179" s="121" t="str">
        <f ca="1">IFERROR(INDEX(DataCalc!$N:$N,MATCH(I178,DataCalc!$J:$J,0)),"")</f>
        <v/>
      </c>
      <c r="J179" s="111">
        <f ca="1">IF(G178&lt;&gt;0,WEEKNUM(G178,2),0)</f>
        <v>0</v>
      </c>
    </row>
    <row r="180" spans="2:10" ht="21" customHeight="1" thickBot="1" x14ac:dyDescent="0.3">
      <c r="B180" s="151"/>
      <c r="C180" s="118"/>
      <c r="D180" s="118"/>
      <c r="E180" s="116"/>
      <c r="F180" s="118"/>
      <c r="G180" s="118"/>
      <c r="H180" s="120"/>
      <c r="I180" s="122"/>
      <c r="J180" s="112"/>
    </row>
    <row r="181" spans="2:10" ht="21" customHeight="1" x14ac:dyDescent="0.25">
      <c r="B181" s="151"/>
      <c r="C181" s="4">
        <f ca="1">OFFSET(DataCalc!$D$2,DataCalc!F179*7,0)</f>
        <v>0</v>
      </c>
      <c r="D181" s="4">
        <f ca="1">OFFSET(DataCalc!$D$2,DataCalc!F179*7+1,0)</f>
        <v>0</v>
      </c>
      <c r="E181" s="5">
        <f ca="1">OFFSET(DataCalc!$D$2,DataCalc!F179*7+2,0)</f>
        <v>0</v>
      </c>
      <c r="F181" s="4">
        <f ca="1">OFFSET(DataCalc!$D$2,DataCalc!F179*7+3,0)</f>
        <v>0</v>
      </c>
      <c r="G181" s="4">
        <f ca="1">OFFSET(DataCalc!$D$2,DataCalc!F179*7+4,0)</f>
        <v>0</v>
      </c>
      <c r="H181" s="85">
        <f ca="1">OFFSET(DataCalc!$D$2,DataCalc!F179*7+5,0)</f>
        <v>0</v>
      </c>
      <c r="I181" s="113">
        <f ca="1">OFFSET(DataCalc!$D$2,DataCalc!F179*7+6,0)</f>
        <v>0</v>
      </c>
      <c r="J181" s="110"/>
    </row>
    <row r="182" spans="2:10" ht="21" customHeight="1" x14ac:dyDescent="0.25">
      <c r="B182" s="151"/>
      <c r="C182" s="117" t="str">
        <f ca="1">IFERROR(INDEX(DataCalc!$N:$N,MATCH(C181,DataCalc!$J:$J,0)),"")</f>
        <v/>
      </c>
      <c r="D182" s="117" t="str">
        <f ca="1">IFERROR(INDEX(DataCalc!$N:$N,MATCH(D181,DataCalc!$J:$J,0)),"")</f>
        <v/>
      </c>
      <c r="E182" s="115" t="str">
        <f ca="1">IFERROR(INDEX(DataCalc!$N:$N,MATCH(E181,DataCalc!$J:$J,0)),"")</f>
        <v/>
      </c>
      <c r="F182" s="117" t="str">
        <f ca="1">IFERROR(INDEX(DataCalc!$N:$N,MATCH(F181,DataCalc!$J:$J,0)),"")</f>
        <v/>
      </c>
      <c r="G182" s="117" t="str">
        <f ca="1">IFERROR(INDEX(DataCalc!$N:$N,MATCH(G181,DataCalc!$J:$J,0)),"")</f>
        <v/>
      </c>
      <c r="H182" s="119" t="str">
        <f ca="1">IFERROR(INDEX(DataCalc!$N:$N,MATCH(H181,DataCalc!$J:$J,0)),"")</f>
        <v/>
      </c>
      <c r="I182" s="121" t="str">
        <f ca="1">IFERROR(INDEX(DataCalc!$N:$N,MATCH(I181,DataCalc!$J:$J,0)),"")</f>
        <v/>
      </c>
      <c r="J182" s="111">
        <f ca="1">IF(G181&lt;&gt;0,WEEKNUM(G181,2),0)</f>
        <v>0</v>
      </c>
    </row>
    <row r="183" spans="2:10" ht="21" customHeight="1" thickBot="1" x14ac:dyDescent="0.3">
      <c r="B183" s="152"/>
      <c r="C183" s="118"/>
      <c r="D183" s="118"/>
      <c r="E183" s="116"/>
      <c r="F183" s="118"/>
      <c r="G183" s="118"/>
      <c r="H183" s="120"/>
      <c r="I183" s="122"/>
      <c r="J183" s="112"/>
    </row>
    <row r="184" spans="2:10" ht="21" customHeight="1" x14ac:dyDescent="0.25">
      <c r="B184" s="150">
        <f>DATE($C$1,11,1)</f>
        <v>43405</v>
      </c>
      <c r="C184" s="4">
        <f ca="1">OFFSET(DataCalc!$D$2,DataCalc!F182*7,0)</f>
        <v>0</v>
      </c>
      <c r="D184" s="4">
        <f ca="1">OFFSET(DataCalc!$D$2,DataCalc!F182*7+1,0)</f>
        <v>0</v>
      </c>
      <c r="E184" s="5">
        <f ca="1">OFFSET(DataCalc!$D$2,DataCalc!F182*7+2,0)</f>
        <v>0</v>
      </c>
      <c r="F184" s="4">
        <f ca="1">OFFSET(DataCalc!$D$2,DataCalc!F182*7+3,0)</f>
        <v>43405</v>
      </c>
      <c r="G184" s="4">
        <f ca="1">OFFSET(DataCalc!$D$2,DataCalc!F182*7+4,0)</f>
        <v>43406</v>
      </c>
      <c r="H184" s="85">
        <f ca="1">OFFSET(DataCalc!$D$2,DataCalc!F182*7+5,0)</f>
        <v>43407</v>
      </c>
      <c r="I184" s="113">
        <f ca="1">OFFSET(DataCalc!$D$2,DataCalc!F182*7+6,0)</f>
        <v>43408</v>
      </c>
      <c r="J184" s="110"/>
    </row>
    <row r="185" spans="2:10" ht="21" customHeight="1" x14ac:dyDescent="0.25">
      <c r="B185" s="151"/>
      <c r="C185" s="117" t="str">
        <f ca="1">IFERROR(INDEX(DataCalc!$N:$N,MATCH(C184,DataCalc!$J:$J,0)),"")</f>
        <v/>
      </c>
      <c r="D185" s="117" t="str">
        <f ca="1">IFERROR(INDEX(DataCalc!$N:$N,MATCH(D184,DataCalc!$J:$J,0)),"")</f>
        <v/>
      </c>
      <c r="E185" s="115" t="str">
        <f ca="1">IFERROR(INDEX(DataCalc!$N:$N,MATCH(E184,DataCalc!$J:$J,0)),"")</f>
        <v/>
      </c>
      <c r="F185" s="117" t="str">
        <f ca="1">IFERROR(INDEX(DataCalc!$N:$N,MATCH(F184,DataCalc!$J:$J,0)),"")</f>
        <v>Todos Santos</v>
      </c>
      <c r="G185" s="117" t="str">
        <f ca="1">IFERROR(INDEX(DataCalc!$N:$N,MATCH(G184,DataCalc!$J:$J,0)),"")</f>
        <v>Dia Muertos</v>
      </c>
      <c r="H185" s="119">
        <f ca="1">IFERROR(INDEX(DataCalc!$N:$N,MATCH(H184,DataCalc!$J:$J,0)),"")</f>
        <v>0</v>
      </c>
      <c r="I185" s="121">
        <f ca="1">IFERROR(INDEX(DataCalc!$N:$N,MATCH(I184,DataCalc!$J:$J,0)),"")</f>
        <v>0</v>
      </c>
      <c r="J185" s="111">
        <f ca="1">IF(G184&lt;&gt;0,WEEKNUM(G184,2),0)</f>
        <v>44</v>
      </c>
    </row>
    <row r="186" spans="2:10" ht="21" customHeight="1" thickBot="1" x14ac:dyDescent="0.3">
      <c r="B186" s="151"/>
      <c r="C186" s="118"/>
      <c r="D186" s="118"/>
      <c r="E186" s="116"/>
      <c r="F186" s="118"/>
      <c r="G186" s="118"/>
      <c r="H186" s="120"/>
      <c r="I186" s="122"/>
      <c r="J186" s="112"/>
    </row>
    <row r="187" spans="2:10" ht="21" customHeight="1" x14ac:dyDescent="0.25">
      <c r="B187" s="151"/>
      <c r="C187" s="4">
        <f ca="1">OFFSET(DataCalc!$D$2,DataCalc!F185*7,0)</f>
        <v>43409</v>
      </c>
      <c r="D187" s="4">
        <f ca="1">OFFSET(DataCalc!$D$2,DataCalc!F185*7+1,0)</f>
        <v>43410</v>
      </c>
      <c r="E187" s="5">
        <f ca="1">OFFSET(DataCalc!$D$2,DataCalc!F185*7+2,0)</f>
        <v>43411</v>
      </c>
      <c r="F187" s="4">
        <f ca="1">OFFSET(DataCalc!$D$2,DataCalc!F185*7+3,0)</f>
        <v>43412</v>
      </c>
      <c r="G187" s="4">
        <f ca="1">OFFSET(DataCalc!$D$2,DataCalc!F185*7+4,0)</f>
        <v>43413</v>
      </c>
      <c r="H187" s="85">
        <f ca="1">OFFSET(DataCalc!$D$2,DataCalc!F185*7+5,0)</f>
        <v>43414</v>
      </c>
      <c r="I187" s="113">
        <f ca="1">OFFSET(DataCalc!$D$2,DataCalc!F185*7+6,0)</f>
        <v>43415</v>
      </c>
      <c r="J187" s="110"/>
    </row>
    <row r="188" spans="2:10" ht="21" customHeight="1" x14ac:dyDescent="0.25">
      <c r="B188" s="151"/>
      <c r="C188" s="117" t="str">
        <f ca="1">IFERROR(INDEX(DataCalc!$N:$N,MATCH(C187,DataCalc!$J:$J,0)),"")</f>
        <v>Guy Fawkes</v>
      </c>
      <c r="D188" s="117">
        <f ca="1">IFERROR(INDEX(DataCalc!$N:$N,MATCH(D187,DataCalc!$J:$J,0)),"")</f>
        <v>0</v>
      </c>
      <c r="E188" s="115">
        <f ca="1">IFERROR(INDEX(DataCalc!$N:$N,MATCH(E187,DataCalc!$J:$J,0)),"")</f>
        <v>0</v>
      </c>
      <c r="F188" s="117">
        <f ca="1">IFERROR(INDEX(DataCalc!$N:$N,MATCH(F187,DataCalc!$J:$J,0)),"")</f>
        <v>0</v>
      </c>
      <c r="G188" s="117">
        <f ca="1">IFERROR(INDEX(DataCalc!$N:$N,MATCH(G187,DataCalc!$J:$J,0)),"")</f>
        <v>0</v>
      </c>
      <c r="H188" s="119">
        <f ca="1">IFERROR(INDEX(DataCalc!$N:$N,MATCH(H187,DataCalc!$J:$J,0)),"")</f>
        <v>0</v>
      </c>
      <c r="I188" s="121">
        <f ca="1">IFERROR(INDEX(DataCalc!$N:$N,MATCH(I187,DataCalc!$J:$J,0)),"")</f>
        <v>0</v>
      </c>
      <c r="J188" s="111">
        <f ca="1">IF(G187&lt;&gt;0,WEEKNUM(G187,2),0)</f>
        <v>45</v>
      </c>
    </row>
    <row r="189" spans="2:10" ht="21" customHeight="1" thickBot="1" x14ac:dyDescent="0.3">
      <c r="B189" s="151"/>
      <c r="C189" s="118"/>
      <c r="D189" s="118"/>
      <c r="E189" s="116"/>
      <c r="F189" s="118"/>
      <c r="G189" s="118"/>
      <c r="H189" s="120"/>
      <c r="I189" s="122"/>
      <c r="J189" s="112"/>
    </row>
    <row r="190" spans="2:10" ht="21" customHeight="1" x14ac:dyDescent="0.25">
      <c r="B190" s="151"/>
      <c r="C190" s="4">
        <f ca="1">OFFSET(DataCalc!$D$2,DataCalc!F188*7,0)</f>
        <v>43416</v>
      </c>
      <c r="D190" s="4">
        <f ca="1">OFFSET(DataCalc!$D$2,DataCalc!F188*7+1,0)</f>
        <v>43417</v>
      </c>
      <c r="E190" s="5">
        <f ca="1">OFFSET(DataCalc!$D$2,DataCalc!F188*7+2,0)</f>
        <v>43418</v>
      </c>
      <c r="F190" s="4">
        <f ca="1">OFFSET(DataCalc!$D$2,DataCalc!F188*7+3,0)</f>
        <v>43419</v>
      </c>
      <c r="G190" s="4">
        <f ca="1">OFFSET(DataCalc!$D$2,DataCalc!F188*7+4,0)</f>
        <v>43420</v>
      </c>
      <c r="H190" s="85">
        <f ca="1">OFFSET(DataCalc!$D$2,DataCalc!F188*7+5,0)</f>
        <v>43421</v>
      </c>
      <c r="I190" s="113">
        <f ca="1">OFFSET(DataCalc!$D$2,DataCalc!F188*7+6,0)</f>
        <v>43422</v>
      </c>
      <c r="J190" s="110"/>
    </row>
    <row r="191" spans="2:10" ht="21" customHeight="1" x14ac:dyDescent="0.25">
      <c r="B191" s="151"/>
      <c r="C191" s="117">
        <f ca="1">IFERROR(INDEX(DataCalc!$N:$N,MATCH(C190,DataCalc!$J:$J,0)),"")</f>
        <v>0</v>
      </c>
      <c r="D191" s="117">
        <f ca="1">IFERROR(INDEX(DataCalc!$N:$N,MATCH(D190,DataCalc!$J:$J,0)),"")</f>
        <v>0</v>
      </c>
      <c r="E191" s="115">
        <f ca="1">IFERROR(INDEX(DataCalc!$N:$N,MATCH(E190,DataCalc!$J:$J,0)),"")</f>
        <v>0</v>
      </c>
      <c r="F191" s="117">
        <f ca="1">IFERROR(INDEX(DataCalc!$N:$N,MATCH(F190,DataCalc!$J:$J,0)),"")</f>
        <v>0</v>
      </c>
      <c r="G191" s="117">
        <f ca="1">IFERROR(INDEX(DataCalc!$N:$N,MATCH(G190,DataCalc!$J:$J,0)),"")</f>
        <v>0</v>
      </c>
      <c r="H191" s="119">
        <f ca="1">IFERROR(INDEX(DataCalc!$N:$N,MATCH(H190,DataCalc!$J:$J,0)),"")</f>
        <v>0</v>
      </c>
      <c r="I191" s="121">
        <f ca="1">IFERROR(INDEX(DataCalc!$N:$N,MATCH(I190,DataCalc!$J:$J,0)),"")</f>
        <v>0</v>
      </c>
      <c r="J191" s="111">
        <f ca="1">IF(G190&lt;&gt;0,WEEKNUM(G190,2),0)</f>
        <v>46</v>
      </c>
    </row>
    <row r="192" spans="2:10" ht="21" customHeight="1" thickBot="1" x14ac:dyDescent="0.3">
      <c r="B192" s="151"/>
      <c r="C192" s="118"/>
      <c r="D192" s="118"/>
      <c r="E192" s="116"/>
      <c r="F192" s="118"/>
      <c r="G192" s="118"/>
      <c r="H192" s="120"/>
      <c r="I192" s="122"/>
      <c r="J192" s="112"/>
    </row>
    <row r="193" spans="2:10" ht="21" customHeight="1" x14ac:dyDescent="0.25">
      <c r="B193" s="151"/>
      <c r="C193" s="4">
        <f ca="1">OFFSET(DataCalc!$D$2,DataCalc!F191*7,0)</f>
        <v>43423</v>
      </c>
      <c r="D193" s="4">
        <f ca="1">OFFSET(DataCalc!$D$2,DataCalc!F191*7+1,0)</f>
        <v>43424</v>
      </c>
      <c r="E193" s="5">
        <f ca="1">OFFSET(DataCalc!$D$2,DataCalc!F191*7+2,0)</f>
        <v>43425</v>
      </c>
      <c r="F193" s="4">
        <f ca="1">OFFSET(DataCalc!$D$2,DataCalc!F191*7+3,0)</f>
        <v>43426</v>
      </c>
      <c r="G193" s="4">
        <f ca="1">OFFSET(DataCalc!$D$2,DataCalc!F191*7+4,0)</f>
        <v>43427</v>
      </c>
      <c r="H193" s="85">
        <f ca="1">OFFSET(DataCalc!$D$2,DataCalc!F191*7+5,0)</f>
        <v>43428</v>
      </c>
      <c r="I193" s="113">
        <f ca="1">OFFSET(DataCalc!$D$2,DataCalc!F191*7+6,0)</f>
        <v>43429</v>
      </c>
      <c r="J193" s="110"/>
    </row>
    <row r="194" spans="2:10" ht="21" customHeight="1" x14ac:dyDescent="0.25">
      <c r="B194" s="151"/>
      <c r="C194" s="117">
        <f ca="1">IFERROR(INDEX(DataCalc!$N:$N,MATCH(C193,DataCalc!$J:$J,0)),"")</f>
        <v>0</v>
      </c>
      <c r="D194" s="117">
        <f ca="1">IFERROR(INDEX(DataCalc!$N:$N,MATCH(D193,DataCalc!$J:$J,0)),"")</f>
        <v>0</v>
      </c>
      <c r="E194" s="115">
        <f ca="1">IFERROR(INDEX(DataCalc!$N:$N,MATCH(E193,DataCalc!$J:$J,0)),"")</f>
        <v>0</v>
      </c>
      <c r="F194" s="117">
        <f ca="1">IFERROR(INDEX(DataCalc!$N:$N,MATCH(F193,DataCalc!$J:$J,0)),"")</f>
        <v>0</v>
      </c>
      <c r="G194" s="117">
        <f ca="1">IFERROR(INDEX(DataCalc!$N:$N,MATCH(G193,DataCalc!$J:$J,0)),"")</f>
        <v>0</v>
      </c>
      <c r="H194" s="119">
        <f ca="1">IFERROR(INDEX(DataCalc!$N:$N,MATCH(H193,DataCalc!$J:$J,0)),"")</f>
        <v>0</v>
      </c>
      <c r="I194" s="121">
        <f ca="1">IFERROR(INDEX(DataCalc!$N:$N,MATCH(I193,DataCalc!$J:$J,0)),"")</f>
        <v>0</v>
      </c>
      <c r="J194" s="111">
        <f ca="1">IF(G193&lt;&gt;0,WEEKNUM(G193,2),0)</f>
        <v>47</v>
      </c>
    </row>
    <row r="195" spans="2:10" ht="21" customHeight="1" thickBot="1" x14ac:dyDescent="0.3">
      <c r="B195" s="151"/>
      <c r="C195" s="118"/>
      <c r="D195" s="118"/>
      <c r="E195" s="116"/>
      <c r="F195" s="118"/>
      <c r="G195" s="118"/>
      <c r="H195" s="120"/>
      <c r="I195" s="122"/>
      <c r="J195" s="112"/>
    </row>
    <row r="196" spans="2:10" ht="21" customHeight="1" x14ac:dyDescent="0.25">
      <c r="B196" s="151"/>
      <c r="C196" s="4">
        <f ca="1">OFFSET(DataCalc!$D$2,DataCalc!F194*7,0)</f>
        <v>43430</v>
      </c>
      <c r="D196" s="4">
        <f ca="1">OFFSET(DataCalc!$D$2,DataCalc!F194*7+1,0)</f>
        <v>43431</v>
      </c>
      <c r="E196" s="5">
        <f ca="1">OFFSET(DataCalc!$D$2,DataCalc!F194*7+2,0)</f>
        <v>43432</v>
      </c>
      <c r="F196" s="4">
        <f ca="1">OFFSET(DataCalc!$D$2,DataCalc!F194*7+3,0)</f>
        <v>43433</v>
      </c>
      <c r="G196" s="4">
        <f ca="1">OFFSET(DataCalc!$D$2,DataCalc!F194*7+4,0)</f>
        <v>43434</v>
      </c>
      <c r="H196" s="85">
        <f ca="1">OFFSET(DataCalc!$D$2,DataCalc!F194*7+5,0)</f>
        <v>0</v>
      </c>
      <c r="I196" s="113">
        <f ca="1">OFFSET(DataCalc!$D$2,DataCalc!F194*7+6,0)</f>
        <v>0</v>
      </c>
      <c r="J196" s="110"/>
    </row>
    <row r="197" spans="2:10" ht="21" customHeight="1" x14ac:dyDescent="0.25">
      <c r="B197" s="151"/>
      <c r="C197" s="117">
        <f ca="1">IFERROR(INDEX(DataCalc!$N:$N,MATCH(C196,DataCalc!$J:$J,0)),"")</f>
        <v>0</v>
      </c>
      <c r="D197" s="117">
        <f ca="1">IFERROR(INDEX(DataCalc!$N:$N,MATCH(D196,DataCalc!$J:$J,0)),"")</f>
        <v>0</v>
      </c>
      <c r="E197" s="115">
        <f ca="1">IFERROR(INDEX(DataCalc!$N:$N,MATCH(E196,DataCalc!$J:$J,0)),"")</f>
        <v>0</v>
      </c>
      <c r="F197" s="117">
        <f ca="1">IFERROR(INDEX(DataCalc!$N:$N,MATCH(F196,DataCalc!$J:$J,0)),"")</f>
        <v>0</v>
      </c>
      <c r="G197" s="117">
        <f ca="1">IFERROR(INDEX(DataCalc!$N:$N,MATCH(G196,DataCalc!$J:$J,0)),"")</f>
        <v>0</v>
      </c>
      <c r="H197" s="119" t="str">
        <f ca="1">IFERROR(INDEX(DataCalc!$N:$N,MATCH(H196,DataCalc!$J:$J,0)),"")</f>
        <v/>
      </c>
      <c r="I197" s="121" t="str">
        <f ca="1">IFERROR(INDEX(DataCalc!$N:$N,MATCH(I196,DataCalc!$J:$J,0)),"")</f>
        <v/>
      </c>
      <c r="J197" s="111">
        <f ca="1">IF(G196&lt;&gt;0,WEEKNUM(G196,2),0)</f>
        <v>48</v>
      </c>
    </row>
    <row r="198" spans="2:10" ht="21" customHeight="1" thickBot="1" x14ac:dyDescent="0.3">
      <c r="B198" s="151"/>
      <c r="C198" s="118"/>
      <c r="D198" s="118"/>
      <c r="E198" s="116"/>
      <c r="F198" s="118"/>
      <c r="G198" s="118"/>
      <c r="H198" s="120"/>
      <c r="I198" s="122"/>
      <c r="J198" s="112"/>
    </row>
    <row r="199" spans="2:10" ht="21" customHeight="1" x14ac:dyDescent="0.25">
      <c r="B199" s="151"/>
      <c r="C199" s="4">
        <f ca="1">OFFSET(DataCalc!$D$2,DataCalc!F197*7,0)</f>
        <v>0</v>
      </c>
      <c r="D199" s="4">
        <f ca="1">OFFSET(DataCalc!$D$2,DataCalc!F197*7+1,0)</f>
        <v>0</v>
      </c>
      <c r="E199" s="5">
        <f ca="1">OFFSET(DataCalc!$D$2,DataCalc!F197*7+2,0)</f>
        <v>0</v>
      </c>
      <c r="F199" s="4">
        <f ca="1">OFFSET(DataCalc!$D$2,DataCalc!F197*7+3,0)</f>
        <v>0</v>
      </c>
      <c r="G199" s="4">
        <f ca="1">OFFSET(DataCalc!$D$2,DataCalc!F197*7+4,0)</f>
        <v>0</v>
      </c>
      <c r="H199" s="85">
        <f ca="1">OFFSET(DataCalc!$D$2,DataCalc!F197*7+5,0)</f>
        <v>0</v>
      </c>
      <c r="I199" s="113">
        <f ca="1">OFFSET(DataCalc!$D$2,DataCalc!F197*7+6,0)</f>
        <v>0</v>
      </c>
      <c r="J199" s="110"/>
    </row>
    <row r="200" spans="2:10" ht="21" customHeight="1" x14ac:dyDescent="0.25">
      <c r="B200" s="151"/>
      <c r="C200" s="117" t="str">
        <f ca="1">IFERROR(INDEX(DataCalc!$N:$N,MATCH(C199,DataCalc!$J:$J,0)),"")</f>
        <v/>
      </c>
      <c r="D200" s="117" t="str">
        <f ca="1">IFERROR(INDEX(DataCalc!$N:$N,MATCH(D199,DataCalc!$J:$J,0)),"")</f>
        <v/>
      </c>
      <c r="E200" s="115" t="str">
        <f ca="1">IFERROR(INDEX(DataCalc!$N:$N,MATCH(E199,DataCalc!$J:$J,0)),"")</f>
        <v/>
      </c>
      <c r="F200" s="117" t="str">
        <f ca="1">IFERROR(INDEX(DataCalc!$N:$N,MATCH(F199,DataCalc!$J:$J,0)),"")</f>
        <v/>
      </c>
      <c r="G200" s="117" t="str">
        <f ca="1">IFERROR(INDEX(DataCalc!$N:$N,MATCH(G199,DataCalc!$J:$J,0)),"")</f>
        <v/>
      </c>
      <c r="H200" s="119" t="str">
        <f ca="1">IFERROR(INDEX(DataCalc!$N:$N,MATCH(H199,DataCalc!$J:$J,0)),"")</f>
        <v/>
      </c>
      <c r="I200" s="121" t="str">
        <f ca="1">IFERROR(INDEX(DataCalc!$N:$N,MATCH(I199,DataCalc!$J:$J,0)),"")</f>
        <v/>
      </c>
      <c r="J200" s="111">
        <f ca="1">IF(G199&lt;&gt;0,WEEKNUM(G199,2),0)</f>
        <v>0</v>
      </c>
    </row>
    <row r="201" spans="2:10" ht="21" customHeight="1" thickBot="1" x14ac:dyDescent="0.3">
      <c r="B201" s="152"/>
      <c r="C201" s="118"/>
      <c r="D201" s="118"/>
      <c r="E201" s="116"/>
      <c r="F201" s="118"/>
      <c r="G201" s="118"/>
      <c r="H201" s="120"/>
      <c r="I201" s="122"/>
      <c r="J201" s="112"/>
    </row>
    <row r="202" spans="2:10" ht="21" customHeight="1" x14ac:dyDescent="0.25">
      <c r="B202" s="150">
        <f>DATE($C$1,12,1)</f>
        <v>43435</v>
      </c>
      <c r="C202" s="4">
        <f ca="1">OFFSET(DataCalc!$D$2,DataCalc!F200*7,0)</f>
        <v>0</v>
      </c>
      <c r="D202" s="4">
        <f ca="1">OFFSET(DataCalc!$D$2,DataCalc!F200*7+1,0)</f>
        <v>0</v>
      </c>
      <c r="E202" s="5">
        <f ca="1">OFFSET(DataCalc!$D$2,DataCalc!F200*7+2,0)</f>
        <v>0</v>
      </c>
      <c r="F202" s="4">
        <f ca="1">OFFSET(DataCalc!$D$2,DataCalc!F200*7+3,0)</f>
        <v>0</v>
      </c>
      <c r="G202" s="4">
        <f ca="1">OFFSET(DataCalc!$D$2,DataCalc!F200*7+4,0)</f>
        <v>0</v>
      </c>
      <c r="H202" s="85">
        <f ca="1">OFFSET(DataCalc!$D$2,DataCalc!F200*7+5,0)</f>
        <v>43435</v>
      </c>
      <c r="I202" s="113">
        <f ca="1">OFFSET(DataCalc!$D$2,DataCalc!F200*7+6,0)</f>
        <v>43436</v>
      </c>
      <c r="J202" s="110"/>
    </row>
    <row r="203" spans="2:10" ht="21" customHeight="1" x14ac:dyDescent="0.25">
      <c r="B203" s="151"/>
      <c r="C203" s="117" t="str">
        <f ca="1">IFERROR(INDEX(DataCalc!$N:$N,MATCH(C202,DataCalc!$J:$J,0)),"")</f>
        <v/>
      </c>
      <c r="D203" s="117" t="str">
        <f ca="1">IFERROR(INDEX(DataCalc!$N:$N,MATCH(D202,DataCalc!$J:$J,0)),"")</f>
        <v/>
      </c>
      <c r="E203" s="115" t="str">
        <f ca="1">IFERROR(INDEX(DataCalc!$N:$N,MATCH(E202,DataCalc!$J:$J,0)),"")</f>
        <v/>
      </c>
      <c r="F203" s="117" t="str">
        <f ca="1">IFERROR(INDEX(DataCalc!$N:$N,MATCH(F202,DataCalc!$J:$J,0)),"")</f>
        <v/>
      </c>
      <c r="G203" s="117" t="str">
        <f ca="1">IFERROR(INDEX(DataCalc!$N:$N,MATCH(G202,DataCalc!$J:$J,0)),"")</f>
        <v/>
      </c>
      <c r="H203" s="119">
        <f ca="1">IFERROR(INDEX(DataCalc!$N:$N,MATCH(H202,DataCalc!$J:$J,0)),"")</f>
        <v>0</v>
      </c>
      <c r="I203" s="121">
        <f ca="1">IFERROR(INDEX(DataCalc!$N:$N,MATCH(I202,DataCalc!$J:$J,0)),"")</f>
        <v>0</v>
      </c>
      <c r="J203" s="111">
        <f ca="1">IF(G202&lt;&gt;0,WEEKNUM(G202,2),0)</f>
        <v>0</v>
      </c>
    </row>
    <row r="204" spans="2:10" ht="21" customHeight="1" thickBot="1" x14ac:dyDescent="0.3">
      <c r="B204" s="151"/>
      <c r="C204" s="118"/>
      <c r="D204" s="118"/>
      <c r="E204" s="116"/>
      <c r="F204" s="118"/>
      <c r="G204" s="118"/>
      <c r="H204" s="120"/>
      <c r="I204" s="122"/>
      <c r="J204" s="112"/>
    </row>
    <row r="205" spans="2:10" ht="21" customHeight="1" x14ac:dyDescent="0.25">
      <c r="B205" s="151"/>
      <c r="C205" s="4">
        <f ca="1">OFFSET(DataCalc!$D$2,DataCalc!F203*7,0)</f>
        <v>43437</v>
      </c>
      <c r="D205" s="4">
        <f ca="1">OFFSET(DataCalc!$D$2,DataCalc!F203*7+1,0)</f>
        <v>43438</v>
      </c>
      <c r="E205" s="5">
        <f ca="1">OFFSET(DataCalc!$D$2,DataCalc!F203*7+2,0)</f>
        <v>43439</v>
      </c>
      <c r="F205" s="4">
        <f ca="1">OFFSET(DataCalc!$D$2,DataCalc!F203*7+3,0)</f>
        <v>43440</v>
      </c>
      <c r="G205" s="4">
        <f ca="1">OFFSET(DataCalc!$D$2,DataCalc!F203*7+4,0)</f>
        <v>43441</v>
      </c>
      <c r="H205" s="85">
        <f ca="1">OFFSET(DataCalc!$D$2,DataCalc!F203*7+5,0)</f>
        <v>43442</v>
      </c>
      <c r="I205" s="113">
        <f ca="1">OFFSET(DataCalc!$D$2,DataCalc!F203*7+6,0)</f>
        <v>43443</v>
      </c>
      <c r="J205" s="110"/>
    </row>
    <row r="206" spans="2:10" ht="21" customHeight="1" x14ac:dyDescent="0.25">
      <c r="B206" s="151"/>
      <c r="C206" s="117">
        <f ca="1">IFERROR(INDEX(DataCalc!$N:$N,MATCH(C205,DataCalc!$J:$J,0)),"")</f>
        <v>0</v>
      </c>
      <c r="D206" s="117">
        <f ca="1">IFERROR(INDEX(DataCalc!$N:$N,MATCH(D205,DataCalc!$J:$J,0)),"")</f>
        <v>0</v>
      </c>
      <c r="E206" s="115">
        <f ca="1">IFERROR(INDEX(DataCalc!$N:$N,MATCH(E205,DataCalc!$J:$J,0)),"")</f>
        <v>0</v>
      </c>
      <c r="F206" s="117" t="str">
        <f ca="1">IFERROR(INDEX(DataCalc!$N:$N,MATCH(F205,DataCalc!$J:$J,0)),"")</f>
        <v>Consti</v>
      </c>
      <c r="G206" s="117">
        <f ca="1">IFERROR(INDEX(DataCalc!$N:$N,MATCH(G205,DataCalc!$J:$J,0)),"")</f>
        <v>0</v>
      </c>
      <c r="H206" s="119" t="str">
        <f ca="1">IFERROR(INDEX(DataCalc!$N:$N,MATCH(H205,DataCalc!$J:$J,0)),"")</f>
        <v>Inma</v>
      </c>
      <c r="I206" s="121">
        <f ca="1">IFERROR(INDEX(DataCalc!$N:$N,MATCH(I205,DataCalc!$J:$J,0)),"")</f>
        <v>0</v>
      </c>
      <c r="J206" s="111">
        <f ca="1">IF(G205&lt;&gt;0,WEEKNUM(G205,2),0)</f>
        <v>49</v>
      </c>
    </row>
    <row r="207" spans="2:10" ht="21" customHeight="1" thickBot="1" x14ac:dyDescent="0.3">
      <c r="B207" s="151"/>
      <c r="C207" s="118"/>
      <c r="D207" s="118"/>
      <c r="E207" s="116"/>
      <c r="F207" s="118"/>
      <c r="G207" s="118"/>
      <c r="H207" s="120"/>
      <c r="I207" s="122"/>
      <c r="J207" s="112"/>
    </row>
    <row r="208" spans="2:10" ht="21" customHeight="1" x14ac:dyDescent="0.25">
      <c r="B208" s="151"/>
      <c r="C208" s="4">
        <f ca="1">OFFSET(DataCalc!$D$2,DataCalc!F206*7,0)</f>
        <v>43444</v>
      </c>
      <c r="D208" s="4">
        <f ca="1">OFFSET(DataCalc!$D$2,DataCalc!F206*7+1,0)</f>
        <v>43445</v>
      </c>
      <c r="E208" s="5">
        <f ca="1">OFFSET(DataCalc!$D$2,DataCalc!F206*7+2,0)</f>
        <v>43446</v>
      </c>
      <c r="F208" s="4">
        <f ca="1">OFFSET(DataCalc!$D$2,DataCalc!F206*7+3,0)</f>
        <v>43447</v>
      </c>
      <c r="G208" s="4">
        <f ca="1">OFFSET(DataCalc!$D$2,DataCalc!F206*7+4,0)</f>
        <v>43448</v>
      </c>
      <c r="H208" s="85">
        <f ca="1">OFFSET(DataCalc!$D$2,DataCalc!F206*7+5,0)</f>
        <v>43449</v>
      </c>
      <c r="I208" s="113">
        <f ca="1">OFFSET(DataCalc!$D$2,DataCalc!F206*7+6,0)</f>
        <v>43450</v>
      </c>
      <c r="J208" s="110"/>
    </row>
    <row r="209" spans="2:10" ht="21" customHeight="1" x14ac:dyDescent="0.25">
      <c r="B209" s="151"/>
      <c r="C209" s="117">
        <f ca="1">IFERROR(INDEX(DataCalc!$N:$N,MATCH(C208,DataCalc!$J:$J,0)),"")</f>
        <v>0</v>
      </c>
      <c r="D209" s="117">
        <f ca="1">IFERROR(INDEX(DataCalc!$N:$N,MATCH(D208,DataCalc!$J:$J,0)),"")</f>
        <v>0</v>
      </c>
      <c r="E209" s="115">
        <f ca="1">IFERROR(INDEX(DataCalc!$N:$N,MATCH(E208,DataCalc!$J:$J,0)),"")</f>
        <v>0</v>
      </c>
      <c r="F209" s="117">
        <f ca="1">IFERROR(INDEX(DataCalc!$N:$N,MATCH(F208,DataCalc!$J:$J,0)),"")</f>
        <v>0</v>
      </c>
      <c r="G209" s="117">
        <f ca="1">IFERROR(INDEX(DataCalc!$N:$N,MATCH(G208,DataCalc!$J:$J,0)),"")</f>
        <v>0</v>
      </c>
      <c r="H209" s="119">
        <f ca="1">IFERROR(INDEX(DataCalc!$N:$N,MATCH(H208,DataCalc!$J:$J,0)),"")</f>
        <v>0</v>
      </c>
      <c r="I209" s="121">
        <f ca="1">IFERROR(INDEX(DataCalc!$N:$N,MATCH(I208,DataCalc!$J:$J,0)),"")</f>
        <v>0</v>
      </c>
      <c r="J209" s="111">
        <f ca="1">IF(G208&lt;&gt;0,WEEKNUM(G208,2),0)</f>
        <v>50</v>
      </c>
    </row>
    <row r="210" spans="2:10" ht="21" customHeight="1" thickBot="1" x14ac:dyDescent="0.3">
      <c r="B210" s="151"/>
      <c r="C210" s="118"/>
      <c r="D210" s="118"/>
      <c r="E210" s="116"/>
      <c r="F210" s="118"/>
      <c r="G210" s="118"/>
      <c r="H210" s="120"/>
      <c r="I210" s="122"/>
      <c r="J210" s="112"/>
    </row>
    <row r="211" spans="2:10" ht="21" customHeight="1" x14ac:dyDescent="0.25">
      <c r="B211" s="151"/>
      <c r="C211" s="4">
        <f ca="1">OFFSET(DataCalc!$D$2,DataCalc!F209*7,0)</f>
        <v>43451</v>
      </c>
      <c r="D211" s="4">
        <f ca="1">OFFSET(DataCalc!$D$2,DataCalc!F209*7+1,0)</f>
        <v>43452</v>
      </c>
      <c r="E211" s="5">
        <f ca="1">OFFSET(DataCalc!$D$2,DataCalc!F209*7+2,0)</f>
        <v>43453</v>
      </c>
      <c r="F211" s="4">
        <f ca="1">OFFSET(DataCalc!$D$2,DataCalc!F209*7+3,0)</f>
        <v>43454</v>
      </c>
      <c r="G211" s="4">
        <f ca="1">OFFSET(DataCalc!$D$2,DataCalc!F209*7+4,0)</f>
        <v>43455</v>
      </c>
      <c r="H211" s="85">
        <f ca="1">OFFSET(DataCalc!$D$2,DataCalc!F209*7+5,0)</f>
        <v>43456</v>
      </c>
      <c r="I211" s="113">
        <f ca="1">OFFSET(DataCalc!$D$2,DataCalc!F209*7+6,0)</f>
        <v>43457</v>
      </c>
      <c r="J211" s="110"/>
    </row>
    <row r="212" spans="2:10" ht="21" customHeight="1" x14ac:dyDescent="0.25">
      <c r="B212" s="151"/>
      <c r="C212" s="117">
        <f ca="1">IFERROR(INDEX(DataCalc!$N:$N,MATCH(C211,DataCalc!$J:$J,0)),"")</f>
        <v>0</v>
      </c>
      <c r="D212" s="117">
        <f ca="1">IFERROR(INDEX(DataCalc!$N:$N,MATCH(D211,DataCalc!$J:$J,0)),"")</f>
        <v>0</v>
      </c>
      <c r="E212" s="115">
        <f ca="1">IFERROR(INDEX(DataCalc!$N:$N,MATCH(E211,DataCalc!$J:$J,0)),"")</f>
        <v>0</v>
      </c>
      <c r="F212" s="117">
        <f ca="1">IFERROR(INDEX(DataCalc!$N:$N,MATCH(F211,DataCalc!$J:$J,0)),"")</f>
        <v>0</v>
      </c>
      <c r="G212" s="117">
        <f ca="1">IFERROR(INDEX(DataCalc!$N:$N,MATCH(G211,DataCalc!$J:$J,0)),"")</f>
        <v>0</v>
      </c>
      <c r="H212" s="119">
        <f ca="1">IFERROR(INDEX(DataCalc!$N:$N,MATCH(H211,DataCalc!$J:$J,0)),"")</f>
        <v>0</v>
      </c>
      <c r="I212" s="121">
        <f ca="1">IFERROR(INDEX(DataCalc!$N:$N,MATCH(I211,DataCalc!$J:$J,0)),"")</f>
        <v>0</v>
      </c>
      <c r="J212" s="111">
        <f ca="1">IF(G211&lt;&gt;0,WEEKNUM(G211,2),0)</f>
        <v>51</v>
      </c>
    </row>
    <row r="213" spans="2:10" ht="21" customHeight="1" thickBot="1" x14ac:dyDescent="0.3">
      <c r="B213" s="151"/>
      <c r="C213" s="118"/>
      <c r="D213" s="118"/>
      <c r="E213" s="116"/>
      <c r="F213" s="118"/>
      <c r="G213" s="118"/>
      <c r="H213" s="120"/>
      <c r="I213" s="122"/>
      <c r="J213" s="112"/>
    </row>
    <row r="214" spans="2:10" ht="21" customHeight="1" x14ac:dyDescent="0.25">
      <c r="B214" s="151"/>
      <c r="C214" s="4">
        <f ca="1">OFFSET(DataCalc!$D$2,DataCalc!F212*7,0)</f>
        <v>43458</v>
      </c>
      <c r="D214" s="4">
        <f ca="1">OFFSET(DataCalc!$D$2,DataCalc!F212*7+1,0)</f>
        <v>43459</v>
      </c>
      <c r="E214" s="5">
        <f ca="1">OFFSET(DataCalc!$D$2,DataCalc!F212*7+2,0)</f>
        <v>43460</v>
      </c>
      <c r="F214" s="4">
        <f ca="1">OFFSET(DataCalc!$D$2,DataCalc!F212*7+3,0)</f>
        <v>43461</v>
      </c>
      <c r="G214" s="4">
        <f ca="1">OFFSET(DataCalc!$D$2,DataCalc!F212*7+4,0)</f>
        <v>43462</v>
      </c>
      <c r="H214" s="85">
        <f ca="1">OFFSET(DataCalc!$D$2,DataCalc!F212*7+5,0)</f>
        <v>43463</v>
      </c>
      <c r="I214" s="113">
        <f ca="1">OFFSET(DataCalc!$D$2,DataCalc!F212*7+6,0)</f>
        <v>43464</v>
      </c>
      <c r="J214" s="110"/>
    </row>
    <row r="215" spans="2:10" ht="21" customHeight="1" x14ac:dyDescent="0.25">
      <c r="B215" s="151"/>
      <c r="C215" s="117" t="str">
        <f ca="1">IFERROR(INDEX(DataCalc!$N:$N,MATCH(C214,DataCalc!$J:$J,0)),"")</f>
        <v>nochebuena</v>
      </c>
      <c r="D215" s="117" t="str">
        <f ca="1">IFERROR(INDEX(DataCalc!$N:$N,MATCH(D214,DataCalc!$J:$J,0)),"")</f>
        <v>navidad</v>
      </c>
      <c r="E215" s="115">
        <f ca="1">IFERROR(INDEX(DataCalc!$N:$N,MATCH(E214,DataCalc!$J:$J,0)),"")</f>
        <v>0</v>
      </c>
      <c r="F215" s="117">
        <f ca="1">IFERROR(INDEX(DataCalc!$N:$N,MATCH(F214,DataCalc!$J:$J,0)),"")</f>
        <v>0</v>
      </c>
      <c r="G215" s="117">
        <f ca="1">IFERROR(INDEX(DataCalc!$N:$N,MATCH(G214,DataCalc!$J:$J,0)),"")</f>
        <v>0</v>
      </c>
      <c r="H215" s="119">
        <f ca="1">IFERROR(INDEX(DataCalc!$N:$N,MATCH(H214,DataCalc!$J:$J,0)),"")</f>
        <v>0</v>
      </c>
      <c r="I215" s="121">
        <f ca="1">IFERROR(INDEX(DataCalc!$N:$N,MATCH(I214,DataCalc!$J:$J,0)),"")</f>
        <v>0</v>
      </c>
      <c r="J215" s="111">
        <f ca="1">IF(G214&lt;&gt;0,WEEKNUM(G214,2),0)</f>
        <v>52</v>
      </c>
    </row>
    <row r="216" spans="2:10" ht="21" customHeight="1" thickBot="1" x14ac:dyDescent="0.3">
      <c r="B216" s="151"/>
      <c r="C216" s="118"/>
      <c r="D216" s="118"/>
      <c r="E216" s="116"/>
      <c r="F216" s="118"/>
      <c r="G216" s="118"/>
      <c r="H216" s="120"/>
      <c r="I216" s="122"/>
      <c r="J216" s="112"/>
    </row>
    <row r="217" spans="2:10" ht="21" customHeight="1" x14ac:dyDescent="0.25">
      <c r="B217" s="151"/>
      <c r="C217" s="4">
        <f ca="1">OFFSET(DataCalc!$D$2,DataCalc!F215*7,0)</f>
        <v>43465</v>
      </c>
      <c r="D217" s="4">
        <f ca="1">OFFSET(DataCalc!$D$2,DataCalc!F215*7+1,0)</f>
        <v>0</v>
      </c>
      <c r="E217" s="5">
        <f ca="1">OFFSET(DataCalc!$D$2,DataCalc!F215*7+2,0)</f>
        <v>0</v>
      </c>
      <c r="F217" s="4">
        <f ca="1">OFFSET(DataCalc!$D$2,DataCalc!F215*7+3,0)</f>
        <v>0</v>
      </c>
      <c r="G217" s="4">
        <f ca="1">OFFSET(DataCalc!$D$2,DataCalc!F215*7+4,0)</f>
        <v>0</v>
      </c>
      <c r="H217" s="85">
        <f ca="1">OFFSET(DataCalc!$D$2,DataCalc!F215*7+5,0)</f>
        <v>0</v>
      </c>
      <c r="I217" s="113">
        <f ca="1">OFFSET(DataCalc!$D$2,DataCalc!F215*7+6,0)</f>
        <v>0</v>
      </c>
      <c r="J217" s="110"/>
    </row>
    <row r="218" spans="2:10" ht="21" customHeight="1" x14ac:dyDescent="0.25">
      <c r="B218" s="151"/>
      <c r="C218" s="117" t="str">
        <f ca="1">IFERROR(INDEX(DataCalc!$N:$N,MATCH(C217,DataCalc!$J:$J,0)),"")</f>
        <v>Fin de año</v>
      </c>
      <c r="D218" s="117" t="str">
        <f ca="1">IFERROR(INDEX(DataCalc!$N:$N,MATCH(D217,DataCalc!$J:$J,0)),"")</f>
        <v/>
      </c>
      <c r="E218" s="115" t="str">
        <f ca="1">IFERROR(INDEX(DataCalc!$N:$N,MATCH(E217,DataCalc!$J:$J,0)),"")</f>
        <v/>
      </c>
      <c r="F218" s="117" t="str">
        <f ca="1">IFERROR(INDEX(DataCalc!$N:$N,MATCH(F217,DataCalc!$J:$J,0)),"")</f>
        <v/>
      </c>
      <c r="G218" s="117" t="str">
        <f ca="1">IFERROR(INDEX(DataCalc!$N:$N,MATCH(G217,DataCalc!$J:$J,0)),"")</f>
        <v/>
      </c>
      <c r="H218" s="119" t="str">
        <f ca="1">IFERROR(INDEX(DataCalc!$N:$N,MATCH(H217,DataCalc!$J:$J,0)),"")</f>
        <v/>
      </c>
      <c r="I218" s="121" t="str">
        <f ca="1">IFERROR(INDEX(DataCalc!$N:$N,MATCH(I217,DataCalc!$J:$J,0)),"")</f>
        <v/>
      </c>
      <c r="J218" s="111">
        <f ca="1">IF(G217&lt;&gt;0,WEEKNUM(G217,2),0)</f>
        <v>0</v>
      </c>
    </row>
    <row r="219" spans="2:10" ht="21" customHeight="1" thickBot="1" x14ac:dyDescent="0.3">
      <c r="B219" s="152"/>
      <c r="C219" s="118"/>
      <c r="D219" s="118"/>
      <c r="E219" s="116"/>
      <c r="F219" s="118"/>
      <c r="G219" s="118"/>
      <c r="H219" s="120"/>
      <c r="I219" s="122"/>
      <c r="J219" s="112"/>
    </row>
  </sheetData>
  <mergeCells count="13">
    <mergeCell ref="C1:C2"/>
    <mergeCell ref="B22:B39"/>
    <mergeCell ref="B4:B21"/>
    <mergeCell ref="B40:B57"/>
    <mergeCell ref="B58:B75"/>
    <mergeCell ref="B76:B93"/>
    <mergeCell ref="B184:B201"/>
    <mergeCell ref="B202:B219"/>
    <mergeCell ref="B94:B111"/>
    <mergeCell ref="B112:B129"/>
    <mergeCell ref="B130:B147"/>
    <mergeCell ref="B148:B165"/>
    <mergeCell ref="B166:B183"/>
  </mergeCells>
  <dataValidations disablePrompts="1" count="1">
    <dataValidation type="list" allowBlank="1" showInputMessage="1" showErrorMessage="1" sqref="C1:C2">
      <formula1>Años</formula1>
    </dataValidation>
  </dataValidations>
  <printOptions horizontalCentered="1" verticalCentered="1"/>
  <pageMargins left="0.23622047244094491" right="0.23622047244094491" top="0.39370078740157483" bottom="0.39370078740157483" header="0" footer="0.39370078740157483"/>
  <pageSetup paperSize="9" orientation="portrait" r:id="rId1"/>
  <rowBreaks count="5" manualBreakCount="5">
    <brk id="39" min="1" max="9" man="1"/>
    <brk id="75" min="1" max="9" man="1"/>
    <brk id="111" min="1" max="9" man="1"/>
    <brk id="147" min="1" max="9" man="1"/>
    <brk id="183" min="1" max="9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77"/>
  <sheetViews>
    <sheetView showZeros="0" view="pageBreakPreview" zoomScaleNormal="25" zoomScaleSheetLayoutView="100" zoomScalePageLayoutView="55" workbookViewId="0">
      <selection activeCell="AC9" sqref="AC9"/>
    </sheetView>
  </sheetViews>
  <sheetFormatPr baseColWidth="10" defaultColWidth="8.85546875" defaultRowHeight="26.25" x14ac:dyDescent="0.25"/>
  <cols>
    <col min="1" max="1" width="2.28515625" style="2" customWidth="1"/>
    <col min="2" max="2" width="8.5703125" style="66" bestFit="1" customWidth="1"/>
    <col min="3" max="3" width="4.7109375" style="109" customWidth="1"/>
    <col min="4" max="4" width="1.7109375" style="66" customWidth="1"/>
    <col min="5" max="8" width="3.28515625" style="133" bestFit="1" customWidth="1"/>
    <col min="9" max="9" width="3" style="133" bestFit="1" customWidth="1"/>
    <col min="10" max="11" width="3.28515625" style="133" bestFit="1" customWidth="1"/>
    <col min="12" max="12" width="1.7109375" style="66" customWidth="1"/>
    <col min="13" max="16" width="3.28515625" style="133" bestFit="1" customWidth="1"/>
    <col min="17" max="17" width="3" style="133" bestFit="1" customWidth="1"/>
    <col min="18" max="19" width="3.28515625" style="133" bestFit="1" customWidth="1"/>
    <col min="20" max="20" width="2" style="137" bestFit="1" customWidth="1"/>
    <col min="21" max="24" width="3.28515625" style="133" bestFit="1" customWidth="1"/>
    <col min="25" max="25" width="3" style="133" bestFit="1" customWidth="1"/>
    <col min="26" max="27" width="3.28515625" style="133" bestFit="1" customWidth="1"/>
    <col min="28" max="28" width="4" style="2" customWidth="1"/>
    <col min="29" max="29" width="11.85546875" style="2" bestFit="1" customWidth="1"/>
    <col min="30" max="41" width="4" style="2" customWidth="1"/>
    <col min="42" max="42" width="5.140625" style="2" bestFit="1" customWidth="1"/>
    <col min="43" max="56" width="4" style="2" customWidth="1"/>
    <col min="57" max="16384" width="8.85546875" style="2"/>
  </cols>
  <sheetData>
    <row r="1" spans="1:67" ht="20.25" customHeight="1" x14ac:dyDescent="0.25">
      <c r="A1" s="109"/>
      <c r="B1" s="109"/>
      <c r="D1" s="109"/>
      <c r="E1" s="130" t="s">
        <v>69</v>
      </c>
      <c r="F1" s="131"/>
      <c r="G1" s="131"/>
      <c r="H1" s="131"/>
      <c r="I1" s="131">
        <v>1</v>
      </c>
      <c r="J1" s="131"/>
      <c r="K1" s="131"/>
      <c r="L1" s="109"/>
      <c r="M1" s="130"/>
      <c r="N1" s="131"/>
      <c r="O1" s="131"/>
      <c r="P1" s="131"/>
      <c r="Q1" s="131"/>
      <c r="R1" s="131"/>
      <c r="S1" s="131"/>
      <c r="U1" s="130"/>
      <c r="V1" s="131"/>
      <c r="W1" s="131"/>
      <c r="X1" s="131"/>
      <c r="Y1" s="131"/>
      <c r="Z1" s="131"/>
      <c r="AA1" s="131"/>
    </row>
    <row r="2" spans="1:67" ht="21.75" customHeight="1" x14ac:dyDescent="0.25">
      <c r="A2" s="109"/>
      <c r="B2" s="109"/>
      <c r="D2" s="109"/>
      <c r="E2" s="131"/>
      <c r="F2" s="131"/>
      <c r="G2" s="131"/>
      <c r="H2" s="131"/>
      <c r="I2" s="131"/>
      <c r="J2" s="131"/>
      <c r="K2" s="131"/>
      <c r="L2" s="109"/>
      <c r="M2" s="131"/>
      <c r="N2" s="131"/>
      <c r="O2" s="131"/>
      <c r="P2" s="131"/>
      <c r="Q2" s="131"/>
      <c r="R2" s="131"/>
      <c r="S2" s="131"/>
      <c r="U2" s="131"/>
      <c r="V2" s="131"/>
      <c r="W2" s="131"/>
      <c r="X2" s="131"/>
      <c r="Y2" s="131"/>
      <c r="Z2" s="131"/>
      <c r="AA2" s="131"/>
    </row>
    <row r="3" spans="1:67" ht="17.25" customHeight="1" x14ac:dyDescent="0.25">
      <c r="A3" s="127"/>
      <c r="B3" s="127"/>
      <c r="C3" s="127"/>
      <c r="D3" s="127"/>
      <c r="E3" s="184" t="s">
        <v>63</v>
      </c>
      <c r="F3" s="184" t="s">
        <v>26</v>
      </c>
      <c r="G3" s="184" t="s">
        <v>68</v>
      </c>
      <c r="H3" s="184" t="s">
        <v>64</v>
      </c>
      <c r="I3" s="184" t="s">
        <v>65</v>
      </c>
      <c r="J3" s="184" t="s">
        <v>62</v>
      </c>
      <c r="K3" s="184" t="s">
        <v>66</v>
      </c>
      <c r="L3" s="185"/>
      <c r="M3" s="184" t="s">
        <v>63</v>
      </c>
      <c r="N3" s="184" t="s">
        <v>26</v>
      </c>
      <c r="O3" s="184" t="s">
        <v>68</v>
      </c>
      <c r="P3" s="184" t="s">
        <v>64</v>
      </c>
      <c r="Q3" s="184" t="s">
        <v>65</v>
      </c>
      <c r="R3" s="184" t="s">
        <v>62</v>
      </c>
      <c r="S3" s="184" t="s">
        <v>66</v>
      </c>
      <c r="T3" s="186"/>
      <c r="U3" s="184" t="s">
        <v>63</v>
      </c>
      <c r="V3" s="184" t="s">
        <v>26</v>
      </c>
      <c r="W3" s="184" t="s">
        <v>68</v>
      </c>
      <c r="X3" s="184" t="s">
        <v>64</v>
      </c>
      <c r="Y3" s="184" t="s">
        <v>65</v>
      </c>
      <c r="Z3" s="184" t="s">
        <v>62</v>
      </c>
      <c r="AA3" s="184" t="s">
        <v>66</v>
      </c>
    </row>
    <row r="4" spans="1:67" ht="6" customHeight="1" thickBot="1" x14ac:dyDescent="0.3">
      <c r="B4" s="127"/>
      <c r="C4" s="127"/>
      <c r="D4" s="127"/>
      <c r="E4" s="132"/>
      <c r="F4" s="132"/>
      <c r="G4" s="132"/>
      <c r="H4" s="132"/>
      <c r="I4" s="132"/>
      <c r="J4" s="132"/>
      <c r="K4" s="132"/>
      <c r="L4" s="127"/>
      <c r="M4" s="132"/>
      <c r="N4" s="132"/>
      <c r="O4" s="132"/>
      <c r="P4" s="132"/>
      <c r="Q4" s="132"/>
      <c r="R4" s="132"/>
      <c r="S4" s="132"/>
      <c r="T4" s="138"/>
      <c r="U4" s="132"/>
      <c r="V4" s="132"/>
      <c r="W4" s="132"/>
      <c r="X4" s="132"/>
      <c r="Y4" s="132"/>
      <c r="Z4" s="132"/>
      <c r="AA4" s="132"/>
    </row>
    <row r="5" spans="1:67" ht="16.5" customHeight="1" thickTop="1" thickBot="1" x14ac:dyDescent="0.3">
      <c r="B5" s="155">
        <v>1</v>
      </c>
      <c r="C5" s="128">
        <f ca="1">IF(I5&lt;&gt;0,WEEKNUM(I5,2),"")</f>
        <v>1</v>
      </c>
      <c r="D5" s="127"/>
      <c r="E5" s="129">
        <f ca="1">OFFSET(DataCalc!$D$2,DataCalc!T2*7,0)</f>
        <v>43101</v>
      </c>
      <c r="F5" s="129">
        <f ca="1">OFFSET(DataCalc!$D$2,DataCalc!T2*7+1,0)</f>
        <v>43102</v>
      </c>
      <c r="G5" s="129">
        <f ca="1">OFFSET(DataCalc!$D$2,DataCalc!T2*7+2,0)</f>
        <v>43103</v>
      </c>
      <c r="H5" s="129">
        <f ca="1">OFFSET(DataCalc!$D$2,DataCalc!T2*7+3,0)</f>
        <v>43104</v>
      </c>
      <c r="I5" s="129">
        <f ca="1">OFFSET(DataCalc!$D$2,DataCalc!T2*7+4,0)</f>
        <v>43105</v>
      </c>
      <c r="J5" s="129">
        <f ca="1">OFFSET(DataCalc!$D$2,DataCalc!T2*7+5,0)</f>
        <v>43106</v>
      </c>
      <c r="K5" s="129">
        <f ca="1">OFFSET(DataCalc!$D$2,DataCalc!T2*7+6,0)</f>
        <v>43107</v>
      </c>
      <c r="L5" s="127"/>
      <c r="M5" s="129">
        <f ca="1">WEEKNUM(E5,2)</f>
        <v>1</v>
      </c>
      <c r="N5" s="129">
        <f ca="1">WEEKNUM(F5,2)</f>
        <v>1</v>
      </c>
      <c r="O5" s="129">
        <f t="shared" ref="N5:S5" ca="1" si="0">WEEKNUM(G5,2)</f>
        <v>1</v>
      </c>
      <c r="P5" s="129">
        <f t="shared" ca="1" si="0"/>
        <v>1</v>
      </c>
      <c r="Q5" s="129">
        <f t="shared" ca="1" si="0"/>
        <v>1</v>
      </c>
      <c r="R5" s="129">
        <f t="shared" ca="1" si="0"/>
        <v>1</v>
      </c>
      <c r="S5" s="129">
        <f t="shared" ca="1" si="0"/>
        <v>1</v>
      </c>
      <c r="T5" s="138"/>
      <c r="U5" s="129">
        <f ca="1">IFERROR(INDEX(DataCalc!$U:$U,MATCH(E5,DataCalc!$J:$J,0)),"")</f>
        <v>0</v>
      </c>
      <c r="V5" s="129">
        <f ca="1">IFERROR(INDEX(DataCalc!$U:$U,MATCH(F5,DataCalc!$J:$J,0)),"")</f>
        <v>0</v>
      </c>
      <c r="W5" s="129">
        <f ca="1">IFERROR(INDEX(DataCalc!$U:$U,MATCH(G5,DataCalc!$J:$J,0)),"")</f>
        <v>0</v>
      </c>
      <c r="X5" s="129">
        <f ca="1">IFERROR(INDEX(DataCalc!$U:$U,MATCH(H5,DataCalc!$J:$J,0)),"")</f>
        <v>0</v>
      </c>
      <c r="Y5" s="129">
        <f ca="1">IFERROR(INDEX(DataCalc!$U:$U,MATCH(I5,DataCalc!$J:$J,0)),"")</f>
        <v>0</v>
      </c>
      <c r="Z5" s="129">
        <f ca="1">IFERROR(INDEX(DataCalc!$U:$U,MATCH(J5,DataCalc!$J:$J,0)),"")</f>
        <v>0</v>
      </c>
      <c r="AA5" s="129">
        <f ca="1">IFERROR(INDEX(DataCalc!$U:$U,MATCH(K5,DataCalc!$J:$J,0)),"")</f>
        <v>0</v>
      </c>
      <c r="AB5" s="134"/>
      <c r="AD5" s="134"/>
      <c r="AE5" s="134"/>
      <c r="AF5" s="162"/>
      <c r="AG5" s="134"/>
      <c r="AH5" s="135" t="s">
        <v>84</v>
      </c>
      <c r="AI5" s="134"/>
      <c r="AJ5" s="134"/>
      <c r="AK5" s="134"/>
      <c r="AL5" s="134"/>
      <c r="AM5" s="134"/>
      <c r="AN5" s="134"/>
      <c r="AO5" s="134"/>
      <c r="AP5" s="163"/>
      <c r="AQ5" s="134"/>
      <c r="AR5" s="135" t="s">
        <v>85</v>
      </c>
      <c r="AS5" s="134"/>
      <c r="AT5" s="134"/>
      <c r="AU5" s="134"/>
      <c r="AV5" s="134"/>
      <c r="AW5" s="134"/>
      <c r="AX5" s="134"/>
      <c r="AY5" s="134"/>
      <c r="AZ5" s="164"/>
      <c r="BA5" s="134"/>
      <c r="BB5" s="135" t="s">
        <v>70</v>
      </c>
      <c r="BC5" s="134"/>
      <c r="BD5" s="134"/>
      <c r="BE5" s="134"/>
      <c r="BF5" s="134"/>
      <c r="BG5" s="134"/>
      <c r="BH5" s="134"/>
      <c r="BI5" s="134"/>
      <c r="BJ5" s="165"/>
      <c r="BK5" s="134"/>
      <c r="BL5" s="135" t="s">
        <v>71</v>
      </c>
      <c r="BM5" s="134"/>
      <c r="BN5" s="134"/>
      <c r="BO5" s="134"/>
    </row>
    <row r="6" spans="1:67" ht="16.5" thickTop="1" thickBot="1" x14ac:dyDescent="0.3">
      <c r="B6" s="156"/>
      <c r="C6" s="128">
        <f t="shared" ref="C6:C69" ca="1" si="1">IF(I6&lt;&gt;0,WEEKNUM(I6,2),"")</f>
        <v>2</v>
      </c>
      <c r="D6" s="127"/>
      <c r="E6" s="129">
        <f ca="1">OFFSET(DataCalc!$D$2,DataCalc!T3*7,0)</f>
        <v>43108</v>
      </c>
      <c r="F6" s="129">
        <f ca="1">OFFSET(DataCalc!$D$2,DataCalc!T3*7+1,0)</f>
        <v>43109</v>
      </c>
      <c r="G6" s="129">
        <f ca="1">OFFSET(DataCalc!$D$2,DataCalc!T3*7+2,0)</f>
        <v>43110</v>
      </c>
      <c r="H6" s="129">
        <f ca="1">OFFSET(DataCalc!$D$2,DataCalc!T3*7+3,0)</f>
        <v>43111</v>
      </c>
      <c r="I6" s="129">
        <f ca="1">OFFSET(DataCalc!$D$2,DataCalc!T3*7+4,0)</f>
        <v>43112</v>
      </c>
      <c r="J6" s="129">
        <f ca="1">OFFSET(DataCalc!$D$2,DataCalc!T3*7+5,0)</f>
        <v>43113</v>
      </c>
      <c r="K6" s="129">
        <f ca="1">OFFSET(DataCalc!$D$2,DataCalc!T3*7+6,0)</f>
        <v>43114</v>
      </c>
      <c r="L6" s="127"/>
      <c r="M6" s="129">
        <f ca="1">IF(WEEKNUM(E6,2)&lt;&gt;1,WEEKNUM(E6,2),0)</f>
        <v>2</v>
      </c>
      <c r="N6" s="129">
        <f t="shared" ref="N6:S6" ca="1" si="2">IF(WEEKNUM(F6,2)&lt;&gt;1,WEEKNUM(F6,2),0)</f>
        <v>2</v>
      </c>
      <c r="O6" s="129">
        <f t="shared" ca="1" si="2"/>
        <v>2</v>
      </c>
      <c r="P6" s="129">
        <f t="shared" ca="1" si="2"/>
        <v>2</v>
      </c>
      <c r="Q6" s="129">
        <f t="shared" ca="1" si="2"/>
        <v>2</v>
      </c>
      <c r="R6" s="129">
        <f t="shared" ca="1" si="2"/>
        <v>2</v>
      </c>
      <c r="S6" s="129">
        <f t="shared" ca="1" si="2"/>
        <v>2</v>
      </c>
      <c r="T6" s="138"/>
      <c r="U6" s="129">
        <f ca="1">IFERROR(INDEX(DataCalc!$U:$U,MATCH(E6,DataCalc!$J:$J,0)),"")</f>
        <v>0</v>
      </c>
      <c r="V6" s="129">
        <f ca="1">IFERROR(INDEX(DataCalc!$U:$U,MATCH(F6,DataCalc!$J:$J,0)),"")</f>
        <v>0</v>
      </c>
      <c r="W6" s="129">
        <f ca="1">IFERROR(INDEX(DataCalc!$U:$U,MATCH(G6,DataCalc!$J:$J,0)),"")</f>
        <v>0</v>
      </c>
      <c r="X6" s="129">
        <f ca="1">IFERROR(INDEX(DataCalc!$U:$U,MATCH(H6,DataCalc!$J:$J,0)),"")</f>
        <v>0</v>
      </c>
      <c r="Y6" s="129">
        <f ca="1">IFERROR(INDEX(DataCalc!$U:$U,MATCH(I6,DataCalc!$J:$J,0)),"")</f>
        <v>0</v>
      </c>
      <c r="Z6" s="129">
        <f ca="1">IFERROR(INDEX(DataCalc!$U:$U,MATCH(J6,DataCalc!$J:$J,0)),"")</f>
        <v>0</v>
      </c>
      <c r="AA6" s="129">
        <f ca="1">IFERROR(INDEX(DataCalc!$U:$U,MATCH(K6,DataCalc!$J:$J,0)),"")</f>
        <v>0</v>
      </c>
      <c r="AB6" s="127"/>
      <c r="AD6" s="127"/>
      <c r="AE6" s="127"/>
      <c r="AF6" s="127"/>
      <c r="AG6" s="127"/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7"/>
      <c r="BB6" s="127"/>
      <c r="BC6" s="127"/>
      <c r="BD6" s="127"/>
      <c r="BE6" s="127"/>
      <c r="BF6" s="127"/>
      <c r="BG6" s="127"/>
      <c r="BH6" s="127"/>
      <c r="BI6" s="127"/>
      <c r="BJ6" s="127"/>
      <c r="BK6" s="127"/>
      <c r="BL6" s="127"/>
      <c r="BM6" s="127"/>
      <c r="BN6" s="127"/>
      <c r="BO6" s="127"/>
    </row>
    <row r="7" spans="1:67" ht="16.5" thickTop="1" thickBot="1" x14ac:dyDescent="0.3">
      <c r="B7" s="156"/>
      <c r="C7" s="128">
        <f t="shared" ca="1" si="1"/>
        <v>3</v>
      </c>
      <c r="D7" s="127"/>
      <c r="E7" s="129">
        <f ca="1">OFFSET(DataCalc!$D$2,DataCalc!T4*7,0)</f>
        <v>43115</v>
      </c>
      <c r="F7" s="129">
        <f ca="1">OFFSET(DataCalc!$D$2,DataCalc!T4*7+1,0)</f>
        <v>43116</v>
      </c>
      <c r="G7" s="129">
        <f ca="1">OFFSET(DataCalc!$D$2,DataCalc!T4*7+2,0)</f>
        <v>43117</v>
      </c>
      <c r="H7" s="129">
        <f ca="1">OFFSET(DataCalc!$D$2,DataCalc!T4*7+3,0)</f>
        <v>43118</v>
      </c>
      <c r="I7" s="129">
        <f ca="1">OFFSET(DataCalc!$D$2,DataCalc!T4*7+4,0)</f>
        <v>43119</v>
      </c>
      <c r="J7" s="129">
        <f ca="1">OFFSET(DataCalc!$D$2,DataCalc!T4*7+5,0)</f>
        <v>43120</v>
      </c>
      <c r="K7" s="129">
        <f ca="1">OFFSET(DataCalc!$D$2,DataCalc!T4*7+6,0)</f>
        <v>43121</v>
      </c>
      <c r="L7" s="127"/>
      <c r="M7" s="129">
        <f t="shared" ref="M7:M16" ca="1" si="3">IF(WEEKNUM(E7,2)&lt;&gt;1,WEEKNUM(E7,2),0)</f>
        <v>3</v>
      </c>
      <c r="N7" s="129">
        <f t="shared" ref="N7:N16" ca="1" si="4">IF(WEEKNUM(F7,2)&lt;&gt;1,WEEKNUM(F7,2),0)</f>
        <v>3</v>
      </c>
      <c r="O7" s="129">
        <f t="shared" ref="O7:O16" ca="1" si="5">IF(WEEKNUM(G7,2)&lt;&gt;1,WEEKNUM(G7,2),0)</f>
        <v>3</v>
      </c>
      <c r="P7" s="129">
        <f t="shared" ref="P7:P16" ca="1" si="6">IF(WEEKNUM(H7,2)&lt;&gt;1,WEEKNUM(H7,2),0)</f>
        <v>3</v>
      </c>
      <c r="Q7" s="129">
        <f t="shared" ref="Q7:Q16" ca="1" si="7">IF(WEEKNUM(I7,2)&lt;&gt;1,WEEKNUM(I7,2),0)</f>
        <v>3</v>
      </c>
      <c r="R7" s="129">
        <f t="shared" ref="R7:R16" ca="1" si="8">IF(WEEKNUM(J7,2)&lt;&gt;1,WEEKNUM(J7,2),0)</f>
        <v>3</v>
      </c>
      <c r="S7" s="129">
        <f t="shared" ref="S7:S16" ca="1" si="9">IF(WEEKNUM(K7,2)&lt;&gt;1,WEEKNUM(K7,2),0)</f>
        <v>3</v>
      </c>
      <c r="T7" s="138"/>
      <c r="U7" s="129">
        <f ca="1">IFERROR(INDEX(DataCalc!$U:$U,MATCH(E7,DataCalc!$J:$J,0)),"")</f>
        <v>0</v>
      </c>
      <c r="V7" s="129">
        <f ca="1">IFERROR(INDEX(DataCalc!$U:$U,MATCH(F7,DataCalc!$J:$J,0)),"")</f>
        <v>0</v>
      </c>
      <c r="W7" s="129">
        <f ca="1">IFERROR(INDEX(DataCalc!$U:$U,MATCH(G7,DataCalc!$J:$J,0)),"")</f>
        <v>0</v>
      </c>
      <c r="X7" s="129">
        <f ca="1">IFERROR(INDEX(DataCalc!$U:$U,MATCH(H7,DataCalc!$J:$J,0)),"")</f>
        <v>0</v>
      </c>
      <c r="Y7" s="129">
        <f ca="1">IFERROR(INDEX(DataCalc!$U:$U,MATCH(I7,DataCalc!$J:$J,0)),"")</f>
        <v>0</v>
      </c>
      <c r="Z7" s="129">
        <f ca="1">IFERROR(INDEX(DataCalc!$U:$U,MATCH(J7,DataCalc!$J:$J,0)),"")</f>
        <v>0</v>
      </c>
      <c r="AA7" s="129">
        <f ca="1">IFERROR(INDEX(DataCalc!$U:$U,MATCH(K7,DataCalc!$J:$J,0)),"")</f>
        <v>0</v>
      </c>
      <c r="AB7" s="134"/>
      <c r="AD7" s="134"/>
      <c r="AE7" s="134"/>
      <c r="AF7" s="166"/>
      <c r="AG7" s="134"/>
      <c r="AH7" s="135" t="s">
        <v>86</v>
      </c>
      <c r="AI7" s="134"/>
      <c r="AJ7" s="134"/>
      <c r="AK7" s="134"/>
      <c r="AL7" s="134"/>
      <c r="AM7" s="134"/>
      <c r="AN7" s="134"/>
      <c r="AO7" s="134"/>
      <c r="AP7" s="167"/>
      <c r="AQ7" s="134"/>
      <c r="AR7" s="134" t="s">
        <v>72</v>
      </c>
      <c r="AS7" s="134"/>
      <c r="AT7" s="134"/>
      <c r="AU7" s="134"/>
      <c r="AV7" s="134"/>
      <c r="AW7" s="134"/>
      <c r="AX7" s="134"/>
      <c r="AY7" s="134"/>
      <c r="AZ7" s="168">
        <v>9</v>
      </c>
      <c r="BA7" s="134"/>
      <c r="BB7" s="134" t="s">
        <v>87</v>
      </c>
      <c r="BC7" s="134"/>
      <c r="BD7" s="134"/>
      <c r="BE7" s="134"/>
      <c r="BF7" s="134"/>
      <c r="BG7" s="134"/>
      <c r="BH7" s="134"/>
      <c r="BI7" s="134"/>
      <c r="BJ7" s="169">
        <v>18</v>
      </c>
      <c r="BK7" s="134"/>
      <c r="BL7" s="134" t="s">
        <v>88</v>
      </c>
      <c r="BM7" s="134"/>
      <c r="BN7" s="134"/>
      <c r="BO7" s="134"/>
    </row>
    <row r="8" spans="1:67" ht="15.75" thickTop="1" x14ac:dyDescent="0.25">
      <c r="B8" s="156"/>
      <c r="C8" s="128">
        <f t="shared" ca="1" si="1"/>
        <v>4</v>
      </c>
      <c r="D8" s="127"/>
      <c r="E8" s="129">
        <f ca="1">OFFSET(DataCalc!$D$2,DataCalc!T5*7,0)</f>
        <v>43122</v>
      </c>
      <c r="F8" s="129">
        <f ca="1">OFFSET(DataCalc!$D$2,DataCalc!T5*7+1,0)</f>
        <v>43123</v>
      </c>
      <c r="G8" s="129">
        <f ca="1">OFFSET(DataCalc!$D$2,DataCalc!T5*7+2,0)</f>
        <v>43124</v>
      </c>
      <c r="H8" s="129">
        <f ca="1">OFFSET(DataCalc!$D$2,DataCalc!T5*7+3,0)</f>
        <v>43125</v>
      </c>
      <c r="I8" s="129">
        <f ca="1">OFFSET(DataCalc!$D$2,DataCalc!T5*7+4,0)</f>
        <v>43126</v>
      </c>
      <c r="J8" s="129">
        <f ca="1">OFFSET(DataCalc!$D$2,DataCalc!T5*7+5,0)</f>
        <v>43127</v>
      </c>
      <c r="K8" s="129">
        <f ca="1">OFFSET(DataCalc!$D$2,DataCalc!T5*7+6,0)</f>
        <v>43128</v>
      </c>
      <c r="L8" s="127"/>
      <c r="M8" s="129">
        <f t="shared" ca="1" si="3"/>
        <v>4</v>
      </c>
      <c r="N8" s="129">
        <f t="shared" ca="1" si="4"/>
        <v>4</v>
      </c>
      <c r="O8" s="129">
        <f t="shared" ca="1" si="5"/>
        <v>4</v>
      </c>
      <c r="P8" s="129">
        <f t="shared" ca="1" si="6"/>
        <v>4</v>
      </c>
      <c r="Q8" s="129">
        <f t="shared" ca="1" si="7"/>
        <v>4</v>
      </c>
      <c r="R8" s="129">
        <f t="shared" ca="1" si="8"/>
        <v>4</v>
      </c>
      <c r="S8" s="129">
        <f t="shared" ca="1" si="9"/>
        <v>4</v>
      </c>
      <c r="T8" s="138"/>
      <c r="U8" s="129">
        <f ca="1">IFERROR(INDEX(DataCalc!$U:$U,MATCH(E8,DataCalc!$J:$J,0)),"")</f>
        <v>0</v>
      </c>
      <c r="V8" s="129">
        <f ca="1">IFERROR(INDEX(DataCalc!$U:$U,MATCH(F8,DataCalc!$J:$J,0)),"")</f>
        <v>0</v>
      </c>
      <c r="W8" s="129">
        <f ca="1">IFERROR(INDEX(DataCalc!$U:$U,MATCH(G8,DataCalc!$J:$J,0)),"")</f>
        <v>0</v>
      </c>
      <c r="X8" s="129">
        <f ca="1">IFERROR(INDEX(DataCalc!$U:$U,MATCH(H8,DataCalc!$J:$J,0)),"")</f>
        <v>0</v>
      </c>
      <c r="Y8" s="129">
        <f ca="1">IFERROR(INDEX(DataCalc!$U:$U,MATCH(I8,DataCalc!$J:$J,0)),"")</f>
        <v>0</v>
      </c>
      <c r="Z8" s="129">
        <f ca="1">IFERROR(INDEX(DataCalc!$U:$U,MATCH(J8,DataCalc!$J:$J,0)),"")</f>
        <v>0</v>
      </c>
      <c r="AA8" s="129">
        <f ca="1">IFERROR(INDEX(DataCalc!$U:$U,MATCH(K8,DataCalc!$J:$J,0)),"")</f>
        <v>0</v>
      </c>
      <c r="AB8" s="127"/>
      <c r="AD8" s="127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27"/>
      <c r="AP8" s="127"/>
      <c r="AQ8" s="127"/>
      <c r="AR8" s="127"/>
      <c r="AS8" s="127"/>
      <c r="AT8" s="127"/>
      <c r="AU8" s="127"/>
      <c r="AV8" s="127"/>
      <c r="AW8" s="127"/>
      <c r="AX8" s="127"/>
      <c r="AY8" s="127"/>
      <c r="AZ8" s="127"/>
      <c r="BA8" s="127"/>
      <c r="BB8" s="127"/>
      <c r="BC8" s="127"/>
      <c r="BD8" s="127"/>
      <c r="BE8" s="127"/>
      <c r="BF8" s="127"/>
      <c r="BG8" s="127"/>
      <c r="BH8" s="127"/>
      <c r="BI8" s="127"/>
      <c r="BJ8" s="127"/>
      <c r="BK8" s="127"/>
      <c r="BL8" s="127"/>
      <c r="BM8" s="127"/>
      <c r="BN8" s="127"/>
      <c r="BO8" s="127"/>
    </row>
    <row r="9" spans="1:67" ht="15" x14ac:dyDescent="0.25">
      <c r="B9" s="156"/>
      <c r="C9" s="128" t="str">
        <f t="shared" ca="1" si="1"/>
        <v/>
      </c>
      <c r="D9" s="127"/>
      <c r="E9" s="129">
        <f ca="1">OFFSET(DataCalc!$D$2,DataCalc!T6*7,0)</f>
        <v>43129</v>
      </c>
      <c r="F9" s="129">
        <f ca="1">OFFSET(DataCalc!$D$2,DataCalc!T6*7+1,0)</f>
        <v>43130</v>
      </c>
      <c r="G9" s="129">
        <f ca="1">OFFSET(DataCalc!$D$2,DataCalc!T6*7+2,0)</f>
        <v>43131</v>
      </c>
      <c r="H9" s="129">
        <f ca="1">OFFSET(DataCalc!$D$2,DataCalc!T6*7+3,0)</f>
        <v>0</v>
      </c>
      <c r="I9" s="129">
        <f ca="1">OFFSET(DataCalc!$D$2,DataCalc!T6*7+4,0)</f>
        <v>0</v>
      </c>
      <c r="J9" s="129">
        <f ca="1">OFFSET(DataCalc!$D$2,DataCalc!T6*7+5,0)</f>
        <v>0</v>
      </c>
      <c r="K9" s="129">
        <f ca="1">OFFSET(DataCalc!$D$2,DataCalc!T6*7+6,0)</f>
        <v>0</v>
      </c>
      <c r="L9" s="127"/>
      <c r="M9" s="129">
        <f t="shared" ca="1" si="3"/>
        <v>5</v>
      </c>
      <c r="N9" s="129">
        <f t="shared" ca="1" si="4"/>
        <v>5</v>
      </c>
      <c r="O9" s="129">
        <f t="shared" ca="1" si="5"/>
        <v>5</v>
      </c>
      <c r="P9" s="129">
        <f t="shared" ca="1" si="6"/>
        <v>0</v>
      </c>
      <c r="Q9" s="129">
        <f t="shared" ca="1" si="7"/>
        <v>0</v>
      </c>
      <c r="R9" s="129">
        <f t="shared" ca="1" si="8"/>
        <v>0</v>
      </c>
      <c r="S9" s="129">
        <f t="shared" ca="1" si="9"/>
        <v>0</v>
      </c>
      <c r="T9" s="138"/>
      <c r="U9" s="129">
        <f ca="1">IFERROR(INDEX(DataCalc!$U:$U,MATCH(E9,DataCalc!$J:$J,0)),"")</f>
        <v>0</v>
      </c>
      <c r="V9" s="129">
        <f ca="1">IFERROR(INDEX(DataCalc!$U:$U,MATCH(F9,DataCalc!$J:$J,0)),"")</f>
        <v>0</v>
      </c>
      <c r="W9" s="129">
        <f ca="1">IFERROR(INDEX(DataCalc!$U:$U,MATCH(G9,DataCalc!$J:$J,0)),"")</f>
        <v>0</v>
      </c>
      <c r="X9" s="129" t="str">
        <f ca="1">IFERROR(INDEX(DataCalc!$U:$U,MATCH(H9,DataCalc!$J:$J,0)),"")</f>
        <v/>
      </c>
      <c r="Y9" s="129" t="str">
        <f ca="1">IFERROR(INDEX(DataCalc!$U:$U,MATCH(I9,DataCalc!$J:$J,0)),"")</f>
        <v/>
      </c>
      <c r="Z9" s="129" t="str">
        <f ca="1">IFERROR(INDEX(DataCalc!$U:$U,MATCH(J9,DataCalc!$J:$J,0)),"")</f>
        <v/>
      </c>
      <c r="AA9" s="129" t="str">
        <f ca="1">IFERROR(INDEX(DataCalc!$U:$U,MATCH(K9,DataCalc!$J:$J,0)),"")</f>
        <v/>
      </c>
      <c r="AB9" s="134"/>
      <c r="AD9" s="134"/>
      <c r="AE9" s="134"/>
      <c r="AF9" s="170" t="s">
        <v>89</v>
      </c>
      <c r="AG9" s="134"/>
      <c r="AH9" s="135" t="s">
        <v>90</v>
      </c>
      <c r="AI9" s="134"/>
      <c r="AJ9" s="134"/>
      <c r="AK9" s="134"/>
      <c r="AL9" s="134"/>
      <c r="AM9" s="134"/>
      <c r="AN9" s="134"/>
      <c r="AO9" s="134"/>
      <c r="AP9" s="171" t="s">
        <v>75</v>
      </c>
      <c r="AQ9" s="134"/>
      <c r="AR9" s="135" t="s">
        <v>76</v>
      </c>
      <c r="AS9" s="134"/>
      <c r="AT9" s="134"/>
      <c r="AU9" s="134"/>
      <c r="AV9" s="134"/>
      <c r="AW9" s="134"/>
      <c r="AX9" s="134"/>
      <c r="AY9" s="134"/>
      <c r="AZ9" s="171" t="s">
        <v>77</v>
      </c>
      <c r="BA9" s="134"/>
      <c r="BB9" s="135" t="s">
        <v>78</v>
      </c>
      <c r="BC9" s="134"/>
      <c r="BD9" s="134"/>
      <c r="BE9" s="134"/>
      <c r="BF9" s="134"/>
      <c r="BG9" s="134"/>
      <c r="BH9" s="134"/>
      <c r="BI9" s="134"/>
      <c r="BJ9" s="171" t="s">
        <v>73</v>
      </c>
      <c r="BK9" s="134"/>
      <c r="BL9" s="135" t="s">
        <v>74</v>
      </c>
      <c r="BM9" s="134"/>
      <c r="BN9" s="134"/>
      <c r="BO9" s="134"/>
    </row>
    <row r="10" spans="1:67" ht="15.75" thickBot="1" x14ac:dyDescent="0.3">
      <c r="B10" s="157"/>
      <c r="C10" s="128" t="str">
        <f t="shared" ca="1" si="1"/>
        <v/>
      </c>
      <c r="D10" s="127"/>
      <c r="E10" s="129">
        <f ca="1">OFFSET(DataCalc!$D$2,DataCalc!T7*7,0)</f>
        <v>0</v>
      </c>
      <c r="F10" s="129">
        <f ca="1">OFFSET(DataCalc!$D$2,DataCalc!T7*7+1,0)</f>
        <v>0</v>
      </c>
      <c r="G10" s="129">
        <f ca="1">OFFSET(DataCalc!$D$2,DataCalc!T7*7+2,0)</f>
        <v>0</v>
      </c>
      <c r="H10" s="129">
        <f ca="1">OFFSET(DataCalc!$D$2,DataCalc!T7*7+3,0)</f>
        <v>0</v>
      </c>
      <c r="I10" s="129">
        <f ca="1">OFFSET(DataCalc!$D$2,DataCalc!T7*7+4,0)</f>
        <v>0</v>
      </c>
      <c r="J10" s="129">
        <f ca="1">OFFSET(DataCalc!$D$2,DataCalc!T7*7+5,0)</f>
        <v>0</v>
      </c>
      <c r="K10" s="129">
        <f ca="1">OFFSET(DataCalc!$D$2,DataCalc!T7*7+6,0)</f>
        <v>0</v>
      </c>
      <c r="L10" s="127"/>
      <c r="M10" s="129">
        <f t="shared" ca="1" si="3"/>
        <v>0</v>
      </c>
      <c r="N10" s="129">
        <f t="shared" ca="1" si="4"/>
        <v>0</v>
      </c>
      <c r="O10" s="129">
        <f t="shared" ca="1" si="5"/>
        <v>0</v>
      </c>
      <c r="P10" s="129">
        <f t="shared" ca="1" si="6"/>
        <v>0</v>
      </c>
      <c r="Q10" s="129">
        <f t="shared" ca="1" si="7"/>
        <v>0</v>
      </c>
      <c r="R10" s="129">
        <f t="shared" ca="1" si="8"/>
        <v>0</v>
      </c>
      <c r="S10" s="129">
        <f t="shared" ca="1" si="9"/>
        <v>0</v>
      </c>
      <c r="T10" s="138"/>
      <c r="U10" s="129" t="str">
        <f ca="1">IFERROR(INDEX(DataCalc!$U:$U,MATCH(E10,DataCalc!$J:$J,0)),"")</f>
        <v/>
      </c>
      <c r="V10" s="129" t="str">
        <f ca="1">IFERROR(INDEX(DataCalc!$U:$U,MATCH(F10,DataCalc!$J:$J,0)),"")</f>
        <v/>
      </c>
      <c r="W10" s="129" t="str">
        <f ca="1">IFERROR(INDEX(DataCalc!$U:$U,MATCH(G10,DataCalc!$J:$J,0)),"")</f>
        <v/>
      </c>
      <c r="X10" s="129" t="str">
        <f ca="1">IFERROR(INDEX(DataCalc!$U:$U,MATCH(H10,DataCalc!$J:$J,0)),"")</f>
        <v/>
      </c>
      <c r="Y10" s="129" t="str">
        <f ca="1">IFERROR(INDEX(DataCalc!$U:$U,MATCH(I10,DataCalc!$J:$J,0)),"")</f>
        <v/>
      </c>
      <c r="Z10" s="129" t="str">
        <f ca="1">IFERROR(INDEX(DataCalc!$U:$U,MATCH(J10,DataCalc!$J:$J,0)),"")</f>
        <v/>
      </c>
      <c r="AA10" s="129" t="str">
        <f ca="1">IFERROR(INDEX(DataCalc!$U:$U,MATCH(K10,DataCalc!$J:$J,0)),"")</f>
        <v/>
      </c>
      <c r="AF10" s="127"/>
      <c r="AG10" s="127"/>
      <c r="AH10" s="127"/>
      <c r="AI10" s="127"/>
      <c r="AJ10" s="127"/>
      <c r="AK10" s="127"/>
      <c r="AL10" s="127"/>
      <c r="AM10" s="127"/>
      <c r="AN10" s="127"/>
      <c r="AO10" s="127"/>
      <c r="AP10" s="127"/>
      <c r="AQ10" s="127"/>
      <c r="AR10" s="127"/>
      <c r="AS10" s="127"/>
      <c r="AT10" s="127"/>
      <c r="AU10" s="127"/>
      <c r="AV10" s="127"/>
      <c r="AW10" s="127"/>
      <c r="AX10" s="127"/>
      <c r="AY10" s="127"/>
      <c r="AZ10" s="127"/>
      <c r="BA10" s="127"/>
      <c r="BB10" s="127"/>
      <c r="BC10" s="127"/>
      <c r="BD10" s="127"/>
      <c r="BE10" s="127"/>
      <c r="BF10" s="127"/>
      <c r="BG10" s="127"/>
      <c r="BH10" s="127"/>
      <c r="BI10" s="127"/>
      <c r="BJ10" s="127"/>
      <c r="BK10" s="127"/>
      <c r="BL10" s="127"/>
      <c r="BM10" s="127"/>
      <c r="BN10" s="127"/>
      <c r="BO10" s="127"/>
    </row>
    <row r="11" spans="1:67" ht="15" customHeight="1" thickTop="1" thickBot="1" x14ac:dyDescent="0.3">
      <c r="B11" s="155">
        <v>32</v>
      </c>
      <c r="C11" s="128">
        <f t="shared" ca="1" si="1"/>
        <v>5</v>
      </c>
      <c r="D11" s="127"/>
      <c r="E11" s="129">
        <f ca="1">OFFSET(DataCalc!$D$2,DataCalc!T8*7,0)</f>
        <v>0</v>
      </c>
      <c r="F11" s="129">
        <f ca="1">OFFSET(DataCalc!$D$2,DataCalc!T8*7+1,0)</f>
        <v>0</v>
      </c>
      <c r="G11" s="129">
        <f ca="1">OFFSET(DataCalc!$D$2,DataCalc!T8*7+2,0)</f>
        <v>0</v>
      </c>
      <c r="H11" s="129">
        <f ca="1">OFFSET(DataCalc!$D$2,DataCalc!T8*7+3,0)</f>
        <v>43132</v>
      </c>
      <c r="I11" s="129">
        <f ca="1">OFFSET(DataCalc!$D$2,DataCalc!T8*7+4,0)</f>
        <v>43133</v>
      </c>
      <c r="J11" s="129">
        <f ca="1">OFFSET(DataCalc!$D$2,DataCalc!T8*7+5,0)</f>
        <v>43134</v>
      </c>
      <c r="K11" s="129">
        <f ca="1">OFFSET(DataCalc!$D$2,DataCalc!T8*7+6,0)</f>
        <v>43135</v>
      </c>
      <c r="L11" s="127"/>
      <c r="M11" s="129">
        <f t="shared" ca="1" si="3"/>
        <v>0</v>
      </c>
      <c r="N11" s="129">
        <f t="shared" ca="1" si="4"/>
        <v>0</v>
      </c>
      <c r="O11" s="129">
        <f t="shared" ca="1" si="5"/>
        <v>0</v>
      </c>
      <c r="P11" s="129">
        <f t="shared" ca="1" si="6"/>
        <v>5</v>
      </c>
      <c r="Q11" s="129">
        <f t="shared" ca="1" si="7"/>
        <v>5</v>
      </c>
      <c r="R11" s="129">
        <f t="shared" ca="1" si="8"/>
        <v>5</v>
      </c>
      <c r="S11" s="129">
        <f t="shared" ca="1" si="9"/>
        <v>5</v>
      </c>
      <c r="T11" s="138"/>
      <c r="U11" s="129" t="str">
        <f ca="1">IFERROR(INDEX(DataCalc!$U:$U,MATCH(E11,DataCalc!$J:$J,0)),"")</f>
        <v/>
      </c>
      <c r="V11" s="129" t="str">
        <f ca="1">IFERROR(INDEX(DataCalc!$U:$U,MATCH(F11,DataCalc!$J:$J,0)),"")</f>
        <v/>
      </c>
      <c r="W11" s="129" t="str">
        <f ca="1">IFERROR(INDEX(DataCalc!$U:$U,MATCH(G11,DataCalc!$J:$J,0)),"")</f>
        <v/>
      </c>
      <c r="X11" s="129">
        <f ca="1">IFERROR(INDEX(DataCalc!$U:$U,MATCH(H11,DataCalc!$J:$J,0)),"")</f>
        <v>0</v>
      </c>
      <c r="Y11" s="129">
        <f ca="1">IFERROR(INDEX(DataCalc!$U:$U,MATCH(I11,DataCalc!$J:$J,0)),"")</f>
        <v>0</v>
      </c>
      <c r="Z11" s="129">
        <f ca="1">IFERROR(INDEX(DataCalc!$U:$U,MATCH(J11,DataCalc!$J:$J,0)),"")</f>
        <v>0</v>
      </c>
      <c r="AA11" s="129">
        <f ca="1">IFERROR(INDEX(DataCalc!$U:$U,MATCH(K11,DataCalc!$J:$J,0)),"")</f>
        <v>0</v>
      </c>
      <c r="AF11" s="172" t="s">
        <v>91</v>
      </c>
      <c r="AG11"/>
      <c r="AH11" s="173" t="s">
        <v>92</v>
      </c>
      <c r="AI11" s="173"/>
      <c r="AJ11" s="173"/>
      <c r="AK11" s="173"/>
      <c r="AL11"/>
      <c r="AM11"/>
      <c r="AN11"/>
      <c r="AO11"/>
      <c r="AP11" s="174" t="s">
        <v>93</v>
      </c>
      <c r="AQ11"/>
      <c r="AR11" s="175" t="s">
        <v>94</v>
      </c>
      <c r="AS11" s="175"/>
      <c r="AT11" s="175"/>
      <c r="AU11" s="175"/>
      <c r="AV11" s="175"/>
      <c r="AW11" s="175"/>
      <c r="AX11"/>
      <c r="AY11"/>
      <c r="AZ11" s="176" t="s">
        <v>95</v>
      </c>
      <c r="BA11"/>
      <c r="BB11" t="s">
        <v>96</v>
      </c>
      <c r="BC11"/>
      <c r="BD11"/>
      <c r="BE11"/>
      <c r="BF11"/>
      <c r="BG11"/>
      <c r="BH11"/>
      <c r="BI11"/>
      <c r="BJ11" s="177">
        <v>24</v>
      </c>
      <c r="BK11"/>
      <c r="BL11" s="178" t="s">
        <v>97</v>
      </c>
      <c r="BM11" s="178"/>
      <c r="BN11" s="178"/>
      <c r="BO11" s="178"/>
    </row>
    <row r="12" spans="1:67" ht="16.5" thickTop="1" thickBot="1" x14ac:dyDescent="0.3">
      <c r="B12" s="156"/>
      <c r="C12" s="128">
        <f t="shared" ca="1" si="1"/>
        <v>6</v>
      </c>
      <c r="D12" s="127"/>
      <c r="E12" s="129">
        <f ca="1">OFFSET(DataCalc!$D$2,DataCalc!T9*7,0)</f>
        <v>43136</v>
      </c>
      <c r="F12" s="129">
        <f ca="1">OFFSET(DataCalc!$D$2,DataCalc!T9*7+1,0)</f>
        <v>43137</v>
      </c>
      <c r="G12" s="129">
        <f ca="1">OFFSET(DataCalc!$D$2,DataCalc!T9*7+2,0)</f>
        <v>43138</v>
      </c>
      <c r="H12" s="129">
        <f ca="1">OFFSET(DataCalc!$D$2,DataCalc!T9*7+3,0)</f>
        <v>43139</v>
      </c>
      <c r="I12" s="129">
        <f ca="1">OFFSET(DataCalc!$D$2,DataCalc!T9*7+4,0)</f>
        <v>43140</v>
      </c>
      <c r="J12" s="129">
        <f ca="1">OFFSET(DataCalc!$D$2,DataCalc!T9*7+5,0)</f>
        <v>43141</v>
      </c>
      <c r="K12" s="129">
        <f ca="1">OFFSET(DataCalc!$D$2,DataCalc!T9*7+6,0)</f>
        <v>43142</v>
      </c>
      <c r="L12" s="127"/>
      <c r="M12" s="129">
        <f t="shared" ca="1" si="3"/>
        <v>6</v>
      </c>
      <c r="N12" s="129">
        <f t="shared" ca="1" si="4"/>
        <v>6</v>
      </c>
      <c r="O12" s="129">
        <f t="shared" ca="1" si="5"/>
        <v>6</v>
      </c>
      <c r="P12" s="129">
        <f t="shared" ca="1" si="6"/>
        <v>6</v>
      </c>
      <c r="Q12" s="129">
        <f t="shared" ca="1" si="7"/>
        <v>6</v>
      </c>
      <c r="R12" s="129">
        <f t="shared" ca="1" si="8"/>
        <v>6</v>
      </c>
      <c r="S12" s="129">
        <f t="shared" ca="1" si="9"/>
        <v>6</v>
      </c>
      <c r="T12" s="138"/>
      <c r="U12" s="129">
        <f ca="1">IFERROR(INDEX(DataCalc!$U:$U,MATCH(E12,DataCalc!$J:$J,0)),"")</f>
        <v>0</v>
      </c>
      <c r="V12" s="129">
        <f ca="1">IFERROR(INDEX(DataCalc!$U:$U,MATCH(F12,DataCalc!$J:$J,0)),"")</f>
        <v>0</v>
      </c>
      <c r="W12" s="129">
        <f ca="1">IFERROR(INDEX(DataCalc!$U:$U,MATCH(G12,DataCalc!$J:$J,0)),"")</f>
        <v>0</v>
      </c>
      <c r="X12" s="129">
        <f ca="1">IFERROR(INDEX(DataCalc!$U:$U,MATCH(H12,DataCalc!$J:$J,0)),"")</f>
        <v>0</v>
      </c>
      <c r="Y12" s="129">
        <f ca="1">IFERROR(INDEX(DataCalc!$U:$U,MATCH(I12,DataCalc!$J:$J,0)),"")</f>
        <v>0</v>
      </c>
      <c r="Z12" s="129">
        <f ca="1">IFERROR(INDEX(DataCalc!$U:$U,MATCH(J12,DataCalc!$J:$J,0)),"")</f>
        <v>0</v>
      </c>
      <c r="AA12" s="129">
        <f ca="1">IFERROR(INDEX(DataCalc!$U:$U,MATCH(K12,DataCalc!$J:$J,0)),"")</f>
        <v>0</v>
      </c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</row>
    <row r="13" spans="1:67" ht="16.5" thickTop="1" thickBot="1" x14ac:dyDescent="0.3">
      <c r="B13" s="156"/>
      <c r="C13" s="128">
        <f t="shared" ca="1" si="1"/>
        <v>7</v>
      </c>
      <c r="D13" s="127"/>
      <c r="E13" s="129">
        <f ca="1">OFFSET(DataCalc!$D$2,DataCalc!T10*7,0)</f>
        <v>43143</v>
      </c>
      <c r="F13" s="129">
        <f ca="1">OFFSET(DataCalc!$D$2,DataCalc!T10*7+1,0)</f>
        <v>43144</v>
      </c>
      <c r="G13" s="129">
        <f ca="1">OFFSET(DataCalc!$D$2,DataCalc!T10*7+2,0)</f>
        <v>43145</v>
      </c>
      <c r="H13" s="129">
        <f ca="1">OFFSET(DataCalc!$D$2,DataCalc!T10*7+3,0)</f>
        <v>43146</v>
      </c>
      <c r="I13" s="129">
        <f ca="1">OFFSET(DataCalc!$D$2,DataCalc!T10*7+4,0)</f>
        <v>43147</v>
      </c>
      <c r="J13" s="129">
        <f ca="1">OFFSET(DataCalc!$D$2,DataCalc!T10*7+5,0)</f>
        <v>43148</v>
      </c>
      <c r="K13" s="129">
        <f ca="1">OFFSET(DataCalc!$D$2,DataCalc!T10*7+6,0)</f>
        <v>43149</v>
      </c>
      <c r="L13" s="127"/>
      <c r="M13" s="129">
        <f t="shared" ca="1" si="3"/>
        <v>7</v>
      </c>
      <c r="N13" s="129">
        <f t="shared" ca="1" si="4"/>
        <v>7</v>
      </c>
      <c r="O13" s="129">
        <f t="shared" ca="1" si="5"/>
        <v>7</v>
      </c>
      <c r="P13" s="129">
        <f t="shared" ca="1" si="6"/>
        <v>7</v>
      </c>
      <c r="Q13" s="129">
        <f t="shared" ca="1" si="7"/>
        <v>7</v>
      </c>
      <c r="R13" s="129">
        <f t="shared" ca="1" si="8"/>
        <v>7</v>
      </c>
      <c r="S13" s="129">
        <f t="shared" ca="1" si="9"/>
        <v>7</v>
      </c>
      <c r="T13" s="138"/>
      <c r="U13" s="129">
        <f ca="1">IFERROR(INDEX(DataCalc!$U:$U,MATCH(E13,DataCalc!$J:$J,0)),"")</f>
        <v>0</v>
      </c>
      <c r="V13" s="129">
        <f ca="1">IFERROR(INDEX(DataCalc!$U:$U,MATCH(F13,DataCalc!$J:$J,0)),"")</f>
        <v>0</v>
      </c>
      <c r="W13" s="129">
        <f ca="1">IFERROR(INDEX(DataCalc!$U:$U,MATCH(G13,DataCalc!$J:$J,0)),"")</f>
        <v>0</v>
      </c>
      <c r="X13" s="129">
        <f ca="1">IFERROR(INDEX(DataCalc!$U:$U,MATCH(H13,DataCalc!$J:$J,0)),"")</f>
        <v>0</v>
      </c>
      <c r="Y13" s="129">
        <f ca="1">IFERROR(INDEX(DataCalc!$U:$U,MATCH(I13,DataCalc!$J:$J,0)),"")</f>
        <v>0</v>
      </c>
      <c r="Z13" s="129">
        <f ca="1">IFERROR(INDEX(DataCalc!$U:$U,MATCH(J13,DataCalc!$J:$J,0)),"")</f>
        <v>0</v>
      </c>
      <c r="AA13" s="129">
        <f ca="1">IFERROR(INDEX(DataCalc!$U:$U,MATCH(K13,DataCalc!$J:$J,0)),"")</f>
        <v>0</v>
      </c>
      <c r="AF13" s="179" t="s">
        <v>91</v>
      </c>
      <c r="AG13"/>
      <c r="AH13" t="s">
        <v>98</v>
      </c>
      <c r="AI13"/>
      <c r="AJ13"/>
      <c r="AK13"/>
      <c r="AL13"/>
      <c r="AM13"/>
      <c r="AN13"/>
      <c r="AO13"/>
      <c r="AP13" s="180"/>
      <c r="AQ13"/>
      <c r="AR13" s="181" t="s">
        <v>99</v>
      </c>
      <c r="AS13" s="181"/>
      <c r="AT13" s="181"/>
      <c r="AU13" s="181"/>
      <c r="AV13" s="181"/>
      <c r="AW13" s="181"/>
      <c r="AX13" s="181"/>
      <c r="AY13"/>
      <c r="AZ13" s="182" t="s">
        <v>66</v>
      </c>
      <c r="BA13"/>
      <c r="BB13" s="183" t="s">
        <v>100</v>
      </c>
      <c r="BC13" s="183"/>
      <c r="BD13" s="183"/>
      <c r="BE13" s="183"/>
      <c r="BF13" s="183"/>
      <c r="BG13" s="183"/>
      <c r="BH13"/>
      <c r="BI13"/>
      <c r="BJ13"/>
      <c r="BK13"/>
      <c r="BL13"/>
      <c r="BM13"/>
      <c r="BN13"/>
      <c r="BO13"/>
    </row>
    <row r="14" spans="1:67" ht="15.75" thickTop="1" x14ac:dyDescent="0.25">
      <c r="B14" s="156"/>
      <c r="C14" s="128">
        <f t="shared" ca="1" si="1"/>
        <v>8</v>
      </c>
      <c r="D14" s="127"/>
      <c r="E14" s="129">
        <f ca="1">OFFSET(DataCalc!$D$2,DataCalc!T11*7,0)</f>
        <v>43150</v>
      </c>
      <c r="F14" s="129">
        <f ca="1">OFFSET(DataCalc!$D$2,DataCalc!T11*7+1,0)</f>
        <v>43151</v>
      </c>
      <c r="G14" s="129">
        <f ca="1">OFFSET(DataCalc!$D$2,DataCalc!T11*7+2,0)</f>
        <v>43152</v>
      </c>
      <c r="H14" s="129">
        <f ca="1">OFFSET(DataCalc!$D$2,DataCalc!T11*7+3,0)</f>
        <v>43153</v>
      </c>
      <c r="I14" s="129">
        <f ca="1">OFFSET(DataCalc!$D$2,DataCalc!T11*7+4,0)</f>
        <v>43154</v>
      </c>
      <c r="J14" s="129">
        <f ca="1">OFFSET(DataCalc!$D$2,DataCalc!T11*7+5,0)</f>
        <v>43155</v>
      </c>
      <c r="K14" s="129">
        <f ca="1">OFFSET(DataCalc!$D$2,DataCalc!T11*7+6,0)</f>
        <v>43156</v>
      </c>
      <c r="L14" s="127"/>
      <c r="M14" s="129">
        <f t="shared" ca="1" si="3"/>
        <v>8</v>
      </c>
      <c r="N14" s="129">
        <f t="shared" ca="1" si="4"/>
        <v>8</v>
      </c>
      <c r="O14" s="129">
        <f t="shared" ca="1" si="5"/>
        <v>8</v>
      </c>
      <c r="P14" s="129">
        <f t="shared" ca="1" si="6"/>
        <v>8</v>
      </c>
      <c r="Q14" s="129">
        <f t="shared" ca="1" si="7"/>
        <v>8</v>
      </c>
      <c r="R14" s="129">
        <f t="shared" ca="1" si="8"/>
        <v>8</v>
      </c>
      <c r="S14" s="129">
        <f t="shared" ca="1" si="9"/>
        <v>8</v>
      </c>
      <c r="T14" s="138"/>
      <c r="U14" s="129">
        <f ca="1">IFERROR(INDEX(DataCalc!$U:$U,MATCH(E14,DataCalc!$J:$J,0)),"")</f>
        <v>0</v>
      </c>
      <c r="V14" s="129">
        <f ca="1">IFERROR(INDEX(DataCalc!$U:$U,MATCH(F14,DataCalc!$J:$J,0)),"")</f>
        <v>0</v>
      </c>
      <c r="W14" s="129">
        <f ca="1">IFERROR(INDEX(DataCalc!$U:$U,MATCH(G14,DataCalc!$J:$J,0)),"")</f>
        <v>0</v>
      </c>
      <c r="X14" s="129">
        <f ca="1">IFERROR(INDEX(DataCalc!$U:$U,MATCH(H14,DataCalc!$J:$J,0)),"")</f>
        <v>0</v>
      </c>
      <c r="Y14" s="129">
        <f ca="1">IFERROR(INDEX(DataCalc!$U:$U,MATCH(I14,DataCalc!$J:$J,0)),"")</f>
        <v>0</v>
      </c>
      <c r="Z14" s="129">
        <f ca="1">IFERROR(INDEX(DataCalc!$U:$U,MATCH(J14,DataCalc!$J:$J,0)),"")</f>
        <v>0</v>
      </c>
      <c r="AA14" s="129">
        <f ca="1">IFERROR(INDEX(DataCalc!$U:$U,MATCH(K14,DataCalc!$J:$J,0)),"")</f>
        <v>0</v>
      </c>
    </row>
    <row r="15" spans="1:67" ht="15" x14ac:dyDescent="0.25">
      <c r="B15" s="156"/>
      <c r="C15" s="128" t="str">
        <f t="shared" ca="1" si="1"/>
        <v/>
      </c>
      <c r="D15" s="127"/>
      <c r="E15" s="129">
        <f ca="1">OFFSET(DataCalc!$D$2,DataCalc!T12*7,0)</f>
        <v>43157</v>
      </c>
      <c r="F15" s="129">
        <f ca="1">OFFSET(DataCalc!$D$2,DataCalc!T12*7+1,0)</f>
        <v>43158</v>
      </c>
      <c r="G15" s="129">
        <f ca="1">OFFSET(DataCalc!$D$2,DataCalc!T12*7+2,0)</f>
        <v>43159</v>
      </c>
      <c r="H15" s="129">
        <f ca="1">OFFSET(DataCalc!$D$2,DataCalc!T12*7+3,0)</f>
        <v>0</v>
      </c>
      <c r="I15" s="129">
        <f ca="1">OFFSET(DataCalc!$D$2,DataCalc!T12*7+4,0)</f>
        <v>0</v>
      </c>
      <c r="J15" s="129">
        <f ca="1">OFFSET(DataCalc!$D$2,DataCalc!T12*7+5,0)</f>
        <v>0</v>
      </c>
      <c r="K15" s="129">
        <f ca="1">OFFSET(DataCalc!$D$2,DataCalc!T12*7+6,0)</f>
        <v>0</v>
      </c>
      <c r="L15" s="127"/>
      <c r="M15" s="129">
        <f t="shared" ca="1" si="3"/>
        <v>9</v>
      </c>
      <c r="N15" s="129">
        <f t="shared" ca="1" si="4"/>
        <v>9</v>
      </c>
      <c r="O15" s="129">
        <f t="shared" ca="1" si="5"/>
        <v>9</v>
      </c>
      <c r="P15" s="129">
        <f t="shared" ca="1" si="6"/>
        <v>0</v>
      </c>
      <c r="Q15" s="129">
        <f t="shared" ca="1" si="7"/>
        <v>0</v>
      </c>
      <c r="R15" s="129">
        <f t="shared" ca="1" si="8"/>
        <v>0</v>
      </c>
      <c r="S15" s="129">
        <f t="shared" ca="1" si="9"/>
        <v>0</v>
      </c>
      <c r="T15" s="138"/>
      <c r="U15" s="129">
        <f ca="1">IFERROR(INDEX(DataCalc!$U:$U,MATCH(E15,DataCalc!$J:$J,0)),"")</f>
        <v>0</v>
      </c>
      <c r="V15" s="129">
        <f ca="1">IFERROR(INDEX(DataCalc!$U:$U,MATCH(F15,DataCalc!$J:$J,0)),"")</f>
        <v>0</v>
      </c>
      <c r="W15" s="129">
        <f ca="1">IFERROR(INDEX(DataCalc!$U:$U,MATCH(G15,DataCalc!$J:$J,0)),"")</f>
        <v>0</v>
      </c>
      <c r="X15" s="129" t="str">
        <f ca="1">IFERROR(INDEX(DataCalc!$U:$U,MATCH(H15,DataCalc!$J:$J,0)),"")</f>
        <v/>
      </c>
      <c r="Y15" s="129" t="str">
        <f ca="1">IFERROR(INDEX(DataCalc!$U:$U,MATCH(I15,DataCalc!$J:$J,0)),"")</f>
        <v/>
      </c>
      <c r="Z15" s="129" t="str">
        <f ca="1">IFERROR(INDEX(DataCalc!$U:$U,MATCH(J15,DataCalc!$J:$J,0)),"")</f>
        <v/>
      </c>
      <c r="AA15" s="129" t="str">
        <f ca="1">IFERROR(INDEX(DataCalc!$U:$U,MATCH(K15,DataCalc!$J:$J,0)),"")</f>
        <v/>
      </c>
    </row>
    <row r="16" spans="1:67" ht="15.75" thickBot="1" x14ac:dyDescent="0.3">
      <c r="B16" s="157"/>
      <c r="C16" s="128" t="str">
        <f t="shared" ca="1" si="1"/>
        <v/>
      </c>
      <c r="D16" s="127"/>
      <c r="E16" s="129">
        <f ca="1">OFFSET(DataCalc!$D$2,DataCalc!T13*7,0)</f>
        <v>0</v>
      </c>
      <c r="F16" s="129">
        <f ca="1">OFFSET(DataCalc!$D$2,DataCalc!T13*7+1,0)</f>
        <v>0</v>
      </c>
      <c r="G16" s="129">
        <f ca="1">OFFSET(DataCalc!$D$2,DataCalc!T13*7+2,0)</f>
        <v>0</v>
      </c>
      <c r="H16" s="129">
        <f ca="1">OFFSET(DataCalc!$D$2,DataCalc!T13*7+3,0)</f>
        <v>0</v>
      </c>
      <c r="I16" s="129">
        <f ca="1">OFFSET(DataCalc!$D$2,DataCalc!T13*7+4,0)</f>
        <v>0</v>
      </c>
      <c r="J16" s="129">
        <f ca="1">OFFSET(DataCalc!$D$2,DataCalc!T13*7+5,0)</f>
        <v>0</v>
      </c>
      <c r="K16" s="129">
        <f ca="1">OFFSET(DataCalc!$D$2,DataCalc!T13*7+6,0)</f>
        <v>0</v>
      </c>
      <c r="L16" s="127"/>
      <c r="M16" s="129">
        <f t="shared" ca="1" si="3"/>
        <v>0</v>
      </c>
      <c r="N16" s="129">
        <f t="shared" ca="1" si="4"/>
        <v>0</v>
      </c>
      <c r="O16" s="129">
        <f t="shared" ca="1" si="5"/>
        <v>0</v>
      </c>
      <c r="P16" s="129">
        <f t="shared" ca="1" si="6"/>
        <v>0</v>
      </c>
      <c r="Q16" s="129">
        <f t="shared" ca="1" si="7"/>
        <v>0</v>
      </c>
      <c r="R16" s="129">
        <f t="shared" ca="1" si="8"/>
        <v>0</v>
      </c>
      <c r="S16" s="129">
        <f t="shared" ca="1" si="9"/>
        <v>0</v>
      </c>
      <c r="T16" s="138"/>
      <c r="U16" s="129" t="str">
        <f ca="1">IFERROR(INDEX(DataCalc!$U:$U,MATCH(E16,DataCalc!$J:$J,0)),"")</f>
        <v/>
      </c>
      <c r="V16" s="129" t="str">
        <f ca="1">IFERROR(INDEX(DataCalc!$U:$U,MATCH(F16,DataCalc!$J:$J,0)),"")</f>
        <v/>
      </c>
      <c r="W16" s="129" t="str">
        <f ca="1">IFERROR(INDEX(DataCalc!$U:$U,MATCH(G16,DataCalc!$J:$J,0)),"")</f>
        <v/>
      </c>
      <c r="X16" s="129" t="str">
        <f ca="1">IFERROR(INDEX(DataCalc!$U:$U,MATCH(H16,DataCalc!$J:$J,0)),"")</f>
        <v/>
      </c>
      <c r="Y16" s="129" t="str">
        <f ca="1">IFERROR(INDEX(DataCalc!$U:$U,MATCH(I16,DataCalc!$J:$J,0)),"")</f>
        <v/>
      </c>
      <c r="Z16" s="129" t="str">
        <f ca="1">IFERROR(INDEX(DataCalc!$U:$U,MATCH(J16,DataCalc!$J:$J,0)),"")</f>
        <v/>
      </c>
      <c r="AA16" s="129" t="str">
        <f ca="1">IFERROR(INDEX(DataCalc!$U:$U,MATCH(K16,DataCalc!$J:$J,0)),"")</f>
        <v/>
      </c>
    </row>
    <row r="17" spans="2:27" ht="15" customHeight="1" x14ac:dyDescent="0.25">
      <c r="B17" s="155">
        <v>61</v>
      </c>
      <c r="C17" s="128">
        <f t="shared" ca="1" si="1"/>
        <v>9</v>
      </c>
      <c r="D17" s="127"/>
      <c r="E17" s="129">
        <f ca="1">OFFSET(DataCalc!$D$2,DataCalc!T14*7,0)</f>
        <v>0</v>
      </c>
      <c r="F17" s="129">
        <f ca="1">OFFSET(DataCalc!$D$2,DataCalc!T14*7+1,0)</f>
        <v>0</v>
      </c>
      <c r="G17" s="129">
        <f ca="1">OFFSET(DataCalc!$D$2,DataCalc!T14*7+2,0)</f>
        <v>0</v>
      </c>
      <c r="H17" s="129">
        <f ca="1">OFFSET(DataCalc!$D$2,DataCalc!T14*7+3,0)</f>
        <v>43160</v>
      </c>
      <c r="I17" s="129">
        <f ca="1">OFFSET(DataCalc!$D$2,DataCalc!T14*7+4,0)</f>
        <v>43161</v>
      </c>
      <c r="J17" s="129">
        <f ca="1">OFFSET(DataCalc!$D$2,DataCalc!T14*7+5,0)</f>
        <v>43162</v>
      </c>
      <c r="K17" s="129">
        <f ca="1">OFFSET(DataCalc!$D$2,DataCalc!T14*7+6,0)</f>
        <v>43163</v>
      </c>
      <c r="L17" s="127"/>
      <c r="M17" s="129">
        <f t="shared" ref="M17:M47" ca="1" si="10">IF(WEEKNUM(E17,2)&lt;&gt;1,WEEKNUM(E17,2),0)</f>
        <v>0</v>
      </c>
      <c r="N17" s="129">
        <f t="shared" ref="N17:N58" ca="1" si="11">IF(WEEKNUM(F17,2)&lt;&gt;1,WEEKNUM(F17,2),0)</f>
        <v>0</v>
      </c>
      <c r="O17" s="129">
        <f t="shared" ref="O17:O58" ca="1" si="12">IF(WEEKNUM(G17,2)&lt;&gt;1,WEEKNUM(G17,2),0)</f>
        <v>0</v>
      </c>
      <c r="P17" s="129">
        <f t="shared" ref="P17:P58" ca="1" si="13">IF(WEEKNUM(H17,2)&lt;&gt;1,WEEKNUM(H17,2),0)</f>
        <v>9</v>
      </c>
      <c r="Q17" s="129">
        <f t="shared" ref="Q17:Q58" ca="1" si="14">IF(WEEKNUM(I17,2)&lt;&gt;1,WEEKNUM(I17,2),0)</f>
        <v>9</v>
      </c>
      <c r="R17" s="129">
        <f t="shared" ref="R17:R58" ca="1" si="15">IF(WEEKNUM(J17,2)&lt;&gt;1,WEEKNUM(J17,2),0)</f>
        <v>9</v>
      </c>
      <c r="S17" s="129">
        <f t="shared" ref="S17:S58" ca="1" si="16">IF(WEEKNUM(K17,2)&lt;&gt;1,WEEKNUM(K17,2),0)</f>
        <v>9</v>
      </c>
      <c r="T17" s="138"/>
      <c r="U17" s="129" t="str">
        <f ca="1">IFERROR(INDEX(DataCalc!$U:$U,MATCH(E17,DataCalc!$J:$J,0)),"")</f>
        <v/>
      </c>
      <c r="V17" s="129" t="str">
        <f ca="1">IFERROR(INDEX(DataCalc!$U:$U,MATCH(F17,DataCalc!$J:$J,0)),"")</f>
        <v/>
      </c>
      <c r="W17" s="129" t="str">
        <f ca="1">IFERROR(INDEX(DataCalc!$U:$U,MATCH(G17,DataCalc!$J:$J,0)),"")</f>
        <v/>
      </c>
      <c r="X17" s="129">
        <f ca="1">IFERROR(INDEX(DataCalc!$U:$U,MATCH(H17,DataCalc!$J:$J,0)),"")</f>
        <v>0</v>
      </c>
      <c r="Y17" s="129">
        <f ca="1">IFERROR(INDEX(DataCalc!$U:$U,MATCH(I17,DataCalc!$J:$J,0)),"")</f>
        <v>0</v>
      </c>
      <c r="Z17" s="129">
        <f ca="1">IFERROR(INDEX(DataCalc!$U:$U,MATCH(J17,DataCalc!$J:$J,0)),"")</f>
        <v>0</v>
      </c>
      <c r="AA17" s="129">
        <f ca="1">IFERROR(INDEX(DataCalc!$U:$U,MATCH(K17,DataCalc!$J:$J,0)),"")</f>
        <v>0</v>
      </c>
    </row>
    <row r="18" spans="2:27" ht="15" x14ac:dyDescent="0.25">
      <c r="B18" s="156"/>
      <c r="C18" s="128">
        <f t="shared" ca="1" si="1"/>
        <v>10</v>
      </c>
      <c r="D18" s="127"/>
      <c r="E18" s="129">
        <f ca="1">OFFSET(DataCalc!$D$2,DataCalc!T15*7,0)</f>
        <v>43164</v>
      </c>
      <c r="F18" s="129">
        <f ca="1">OFFSET(DataCalc!$D$2,DataCalc!T15*7+1,0)</f>
        <v>43165</v>
      </c>
      <c r="G18" s="129">
        <f ca="1">OFFSET(DataCalc!$D$2,DataCalc!T15*7+2,0)</f>
        <v>43166</v>
      </c>
      <c r="H18" s="129">
        <f ca="1">OFFSET(DataCalc!$D$2,DataCalc!T15*7+3,0)</f>
        <v>43167</v>
      </c>
      <c r="I18" s="129">
        <f ca="1">OFFSET(DataCalc!$D$2,DataCalc!T15*7+4,0)</f>
        <v>43168</v>
      </c>
      <c r="J18" s="129">
        <f ca="1">OFFSET(DataCalc!$D$2,DataCalc!T15*7+5,0)</f>
        <v>43169</v>
      </c>
      <c r="K18" s="129">
        <f ca="1">OFFSET(DataCalc!$D$2,DataCalc!T15*7+6,0)</f>
        <v>43170</v>
      </c>
      <c r="L18" s="127"/>
      <c r="M18" s="129">
        <f t="shared" ca="1" si="10"/>
        <v>10</v>
      </c>
      <c r="N18" s="129">
        <f t="shared" ca="1" si="11"/>
        <v>10</v>
      </c>
      <c r="O18" s="129">
        <f t="shared" ca="1" si="12"/>
        <v>10</v>
      </c>
      <c r="P18" s="129">
        <f t="shared" ca="1" si="13"/>
        <v>10</v>
      </c>
      <c r="Q18" s="129">
        <f t="shared" ca="1" si="14"/>
        <v>10</v>
      </c>
      <c r="R18" s="129">
        <f t="shared" ca="1" si="15"/>
        <v>10</v>
      </c>
      <c r="S18" s="129">
        <f t="shared" ca="1" si="16"/>
        <v>10</v>
      </c>
      <c r="T18" s="138"/>
      <c r="U18" s="129">
        <f ca="1">IFERROR(INDEX(DataCalc!$U:$U,MATCH(E18,DataCalc!$J:$J,0)),"")</f>
        <v>0</v>
      </c>
      <c r="V18" s="129">
        <f ca="1">IFERROR(INDEX(DataCalc!$U:$U,MATCH(F18,DataCalc!$J:$J,0)),"")</f>
        <v>0</v>
      </c>
      <c r="W18" s="129">
        <f ca="1">IFERROR(INDEX(DataCalc!$U:$U,MATCH(G18,DataCalc!$J:$J,0)),"")</f>
        <v>0</v>
      </c>
      <c r="X18" s="129">
        <f ca="1">IFERROR(INDEX(DataCalc!$U:$U,MATCH(H18,DataCalc!$J:$J,0)),"")</f>
        <v>0</v>
      </c>
      <c r="Y18" s="129">
        <f ca="1">IFERROR(INDEX(DataCalc!$U:$U,MATCH(I18,DataCalc!$J:$J,0)),"")</f>
        <v>0</v>
      </c>
      <c r="Z18" s="129">
        <f ca="1">IFERROR(INDEX(DataCalc!$U:$U,MATCH(J18,DataCalc!$J:$J,0)),"")</f>
        <v>0</v>
      </c>
      <c r="AA18" s="129">
        <f ca="1">IFERROR(INDEX(DataCalc!$U:$U,MATCH(K18,DataCalc!$J:$J,0)),"")</f>
        <v>0</v>
      </c>
    </row>
    <row r="19" spans="2:27" ht="15" x14ac:dyDescent="0.25">
      <c r="B19" s="156"/>
      <c r="C19" s="128">
        <f t="shared" ca="1" si="1"/>
        <v>11</v>
      </c>
      <c r="D19" s="127"/>
      <c r="E19" s="129">
        <f ca="1">OFFSET(DataCalc!$D$2,DataCalc!T16*7,0)</f>
        <v>43171</v>
      </c>
      <c r="F19" s="129">
        <f ca="1">OFFSET(DataCalc!$D$2,DataCalc!T16*7+1,0)</f>
        <v>43172</v>
      </c>
      <c r="G19" s="129">
        <f ca="1">OFFSET(DataCalc!$D$2,DataCalc!T16*7+2,0)</f>
        <v>43173</v>
      </c>
      <c r="H19" s="129">
        <f ca="1">OFFSET(DataCalc!$D$2,DataCalc!T16*7+3,0)</f>
        <v>43174</v>
      </c>
      <c r="I19" s="129">
        <f ca="1">OFFSET(DataCalc!$D$2,DataCalc!T16*7+4,0)</f>
        <v>43175</v>
      </c>
      <c r="J19" s="129">
        <f ca="1">OFFSET(DataCalc!$D$2,DataCalc!T16*7+5,0)</f>
        <v>43176</v>
      </c>
      <c r="K19" s="129">
        <f ca="1">OFFSET(DataCalc!$D$2,DataCalc!T16*7+6,0)</f>
        <v>43177</v>
      </c>
      <c r="L19" s="127"/>
      <c r="M19" s="129">
        <f t="shared" ca="1" si="10"/>
        <v>11</v>
      </c>
      <c r="N19" s="129">
        <f t="shared" ca="1" si="11"/>
        <v>11</v>
      </c>
      <c r="O19" s="129">
        <f t="shared" ca="1" si="12"/>
        <v>11</v>
      </c>
      <c r="P19" s="129">
        <f t="shared" ca="1" si="13"/>
        <v>11</v>
      </c>
      <c r="Q19" s="129">
        <f t="shared" ca="1" si="14"/>
        <v>11</v>
      </c>
      <c r="R19" s="129">
        <f t="shared" ca="1" si="15"/>
        <v>11</v>
      </c>
      <c r="S19" s="129">
        <f t="shared" ca="1" si="16"/>
        <v>11</v>
      </c>
      <c r="T19" s="138"/>
      <c r="U19" s="129">
        <f ca="1">IFERROR(INDEX(DataCalc!$U:$U,MATCH(E19,DataCalc!$J:$J,0)),"")</f>
        <v>0</v>
      </c>
      <c r="V19" s="129">
        <f ca="1">IFERROR(INDEX(DataCalc!$U:$U,MATCH(F19,DataCalc!$J:$J,0)),"")</f>
        <v>0</v>
      </c>
      <c r="W19" s="129">
        <f ca="1">IFERROR(INDEX(DataCalc!$U:$U,MATCH(G19,DataCalc!$J:$J,0)),"")</f>
        <v>0</v>
      </c>
      <c r="X19" s="129">
        <f ca="1">IFERROR(INDEX(DataCalc!$U:$U,MATCH(H19,DataCalc!$J:$J,0)),"")</f>
        <v>0</v>
      </c>
      <c r="Y19" s="129">
        <f ca="1">IFERROR(INDEX(DataCalc!$U:$U,MATCH(I19,DataCalc!$J:$J,0)),"")</f>
        <v>0</v>
      </c>
      <c r="Z19" s="129">
        <f ca="1">IFERROR(INDEX(DataCalc!$U:$U,MATCH(J19,DataCalc!$J:$J,0)),"")</f>
        <v>0</v>
      </c>
      <c r="AA19" s="129">
        <f ca="1">IFERROR(INDEX(DataCalc!$U:$U,MATCH(K19,DataCalc!$J:$J,0)),"")</f>
        <v>0</v>
      </c>
    </row>
    <row r="20" spans="2:27" ht="15" x14ac:dyDescent="0.25">
      <c r="B20" s="156"/>
      <c r="C20" s="128">
        <f t="shared" ca="1" si="1"/>
        <v>12</v>
      </c>
      <c r="D20" s="127"/>
      <c r="E20" s="129">
        <f ca="1">OFFSET(DataCalc!$D$2,DataCalc!T17*7,0)</f>
        <v>43178</v>
      </c>
      <c r="F20" s="129">
        <f ca="1">OFFSET(DataCalc!$D$2,DataCalc!T17*7+1,0)</f>
        <v>43179</v>
      </c>
      <c r="G20" s="129">
        <f ca="1">OFFSET(DataCalc!$D$2,DataCalc!T17*7+2,0)</f>
        <v>43180</v>
      </c>
      <c r="H20" s="129">
        <f ca="1">OFFSET(DataCalc!$D$2,DataCalc!T17*7+3,0)</f>
        <v>43181</v>
      </c>
      <c r="I20" s="129">
        <f ca="1">OFFSET(DataCalc!$D$2,DataCalc!T17*7+4,0)</f>
        <v>43182</v>
      </c>
      <c r="J20" s="129">
        <f ca="1">OFFSET(DataCalc!$D$2,DataCalc!T17*7+5,0)</f>
        <v>43183</v>
      </c>
      <c r="K20" s="129">
        <f ca="1">OFFSET(DataCalc!$D$2,DataCalc!T17*7+6,0)</f>
        <v>43184</v>
      </c>
      <c r="L20" s="127"/>
      <c r="M20" s="129">
        <f t="shared" ca="1" si="10"/>
        <v>12</v>
      </c>
      <c r="N20" s="129">
        <f t="shared" ca="1" si="11"/>
        <v>12</v>
      </c>
      <c r="O20" s="129">
        <f t="shared" ca="1" si="12"/>
        <v>12</v>
      </c>
      <c r="P20" s="129">
        <f t="shared" ca="1" si="13"/>
        <v>12</v>
      </c>
      <c r="Q20" s="129">
        <f t="shared" ca="1" si="14"/>
        <v>12</v>
      </c>
      <c r="R20" s="129">
        <f t="shared" ca="1" si="15"/>
        <v>12</v>
      </c>
      <c r="S20" s="129">
        <f t="shared" ca="1" si="16"/>
        <v>12</v>
      </c>
      <c r="T20" s="138"/>
      <c r="U20" s="129">
        <f ca="1">IFERROR(INDEX(DataCalc!$U:$U,MATCH(E20,DataCalc!$J:$J,0)),"")</f>
        <v>0</v>
      </c>
      <c r="V20" s="129">
        <f ca="1">IFERROR(INDEX(DataCalc!$U:$U,MATCH(F20,DataCalc!$J:$J,0)),"")</f>
        <v>0</v>
      </c>
      <c r="W20" s="129">
        <f ca="1">IFERROR(INDEX(DataCalc!$U:$U,MATCH(G20,DataCalc!$J:$J,0)),"")</f>
        <v>0</v>
      </c>
      <c r="X20" s="129">
        <f ca="1">IFERROR(INDEX(DataCalc!$U:$U,MATCH(H20,DataCalc!$J:$J,0)),"")</f>
        <v>0</v>
      </c>
      <c r="Y20" s="129">
        <f ca="1">IFERROR(INDEX(DataCalc!$U:$U,MATCH(I20,DataCalc!$J:$J,0)),"")</f>
        <v>0</v>
      </c>
      <c r="Z20" s="129">
        <f ca="1">IFERROR(INDEX(DataCalc!$U:$U,MATCH(J20,DataCalc!$J:$J,0)),"")</f>
        <v>0</v>
      </c>
      <c r="AA20" s="129">
        <f ca="1">IFERROR(INDEX(DataCalc!$U:$U,MATCH(K20,DataCalc!$J:$J,0)),"")</f>
        <v>0</v>
      </c>
    </row>
    <row r="21" spans="2:27" ht="15" x14ac:dyDescent="0.25">
      <c r="B21" s="156"/>
      <c r="C21" s="128">
        <f t="shared" ca="1" si="1"/>
        <v>13</v>
      </c>
      <c r="D21" s="127"/>
      <c r="E21" s="129">
        <f ca="1">OFFSET(DataCalc!$D$2,DataCalc!T18*7,0)</f>
        <v>43185</v>
      </c>
      <c r="F21" s="129">
        <f ca="1">OFFSET(DataCalc!$D$2,DataCalc!T18*7+1,0)</f>
        <v>43186</v>
      </c>
      <c r="G21" s="129">
        <f ca="1">OFFSET(DataCalc!$D$2,DataCalc!T18*7+2,0)</f>
        <v>43187</v>
      </c>
      <c r="H21" s="129">
        <f ca="1">OFFSET(DataCalc!$D$2,DataCalc!T18*7+3,0)</f>
        <v>43188</v>
      </c>
      <c r="I21" s="129">
        <f ca="1">OFFSET(DataCalc!$D$2,DataCalc!T18*7+4,0)</f>
        <v>43189</v>
      </c>
      <c r="J21" s="129">
        <f ca="1">OFFSET(DataCalc!$D$2,DataCalc!T18*7+5,0)</f>
        <v>43190</v>
      </c>
      <c r="K21" s="129">
        <f ca="1">OFFSET(DataCalc!$D$2,DataCalc!T18*7+6,0)</f>
        <v>0</v>
      </c>
      <c r="L21" s="127"/>
      <c r="M21" s="129">
        <f t="shared" ca="1" si="10"/>
        <v>13</v>
      </c>
      <c r="N21" s="129">
        <f t="shared" ca="1" si="11"/>
        <v>13</v>
      </c>
      <c r="O21" s="129">
        <f t="shared" ca="1" si="12"/>
        <v>13</v>
      </c>
      <c r="P21" s="129">
        <f t="shared" ca="1" si="13"/>
        <v>13</v>
      </c>
      <c r="Q21" s="129">
        <f t="shared" ca="1" si="14"/>
        <v>13</v>
      </c>
      <c r="R21" s="129">
        <f t="shared" ca="1" si="15"/>
        <v>13</v>
      </c>
      <c r="S21" s="129">
        <f t="shared" ca="1" si="16"/>
        <v>0</v>
      </c>
      <c r="T21" s="138"/>
      <c r="U21" s="129">
        <f ca="1">IFERROR(INDEX(DataCalc!$U:$U,MATCH(E21,DataCalc!$J:$J,0)),"")</f>
        <v>0</v>
      </c>
      <c r="V21" s="129">
        <f ca="1">IFERROR(INDEX(DataCalc!$U:$U,MATCH(F21,DataCalc!$J:$J,0)),"")</f>
        <v>0</v>
      </c>
      <c r="W21" s="129">
        <f ca="1">IFERROR(INDEX(DataCalc!$U:$U,MATCH(G21,DataCalc!$J:$J,0)),"")</f>
        <v>0</v>
      </c>
      <c r="X21" s="129">
        <f ca="1">IFERROR(INDEX(DataCalc!$U:$U,MATCH(H21,DataCalc!$J:$J,0)),"")</f>
        <v>0</v>
      </c>
      <c r="Y21" s="129">
        <f ca="1">IFERROR(INDEX(DataCalc!$U:$U,MATCH(I21,DataCalc!$J:$J,0)),"")</f>
        <v>0</v>
      </c>
      <c r="Z21" s="129">
        <f ca="1">IFERROR(INDEX(DataCalc!$U:$U,MATCH(J21,DataCalc!$J:$J,0)),"")</f>
        <v>0</v>
      </c>
      <c r="AA21" s="129" t="str">
        <f ca="1">IFERROR(INDEX(DataCalc!$U:$U,MATCH(K21,DataCalc!$J:$J,0)),"")</f>
        <v/>
      </c>
    </row>
    <row r="22" spans="2:27" ht="15.75" thickBot="1" x14ac:dyDescent="0.3">
      <c r="B22" s="157"/>
      <c r="C22" s="128" t="str">
        <f t="shared" ca="1" si="1"/>
        <v/>
      </c>
      <c r="D22" s="127"/>
      <c r="E22" s="129">
        <f ca="1">OFFSET(DataCalc!$D$2,DataCalc!T19*7,0)</f>
        <v>0</v>
      </c>
      <c r="F22" s="129">
        <f ca="1">OFFSET(DataCalc!$D$2,DataCalc!T19*7+1,0)</f>
        <v>0</v>
      </c>
      <c r="G22" s="129">
        <f ca="1">OFFSET(DataCalc!$D$2,DataCalc!T19*7+2,0)</f>
        <v>0</v>
      </c>
      <c r="H22" s="129">
        <f ca="1">OFFSET(DataCalc!$D$2,DataCalc!T19*7+3,0)</f>
        <v>0</v>
      </c>
      <c r="I22" s="129">
        <f ca="1">OFFSET(DataCalc!$D$2,DataCalc!T19*7+4,0)</f>
        <v>0</v>
      </c>
      <c r="J22" s="129">
        <f ca="1">OFFSET(DataCalc!$D$2,DataCalc!T19*7+5,0)</f>
        <v>0</v>
      </c>
      <c r="K22" s="129">
        <f ca="1">OFFSET(DataCalc!$D$2,DataCalc!T19*7+6,0)</f>
        <v>0</v>
      </c>
      <c r="L22" s="127"/>
      <c r="M22" s="129">
        <f t="shared" ca="1" si="10"/>
        <v>0</v>
      </c>
      <c r="N22" s="129">
        <f t="shared" ca="1" si="11"/>
        <v>0</v>
      </c>
      <c r="O22" s="129">
        <f t="shared" ca="1" si="12"/>
        <v>0</v>
      </c>
      <c r="P22" s="129">
        <f t="shared" ca="1" si="13"/>
        <v>0</v>
      </c>
      <c r="Q22" s="129">
        <f t="shared" ca="1" si="14"/>
        <v>0</v>
      </c>
      <c r="R22" s="129">
        <f t="shared" ca="1" si="15"/>
        <v>0</v>
      </c>
      <c r="S22" s="129">
        <f t="shared" ca="1" si="16"/>
        <v>0</v>
      </c>
      <c r="T22" s="138"/>
      <c r="U22" s="129" t="str">
        <f ca="1">IFERROR(INDEX(DataCalc!$U:$U,MATCH(E22,DataCalc!$J:$J,0)),"")</f>
        <v/>
      </c>
      <c r="V22" s="129" t="str">
        <f ca="1">IFERROR(INDEX(DataCalc!$U:$U,MATCH(F22,DataCalc!$J:$J,0)),"")</f>
        <v/>
      </c>
      <c r="W22" s="129" t="str">
        <f ca="1">IFERROR(INDEX(DataCalc!$U:$U,MATCH(G22,DataCalc!$J:$J,0)),"")</f>
        <v/>
      </c>
      <c r="X22" s="129" t="str">
        <f ca="1">IFERROR(INDEX(DataCalc!$U:$U,MATCH(H22,DataCalc!$J:$J,0)),"")</f>
        <v/>
      </c>
      <c r="Y22" s="129" t="str">
        <f ca="1">IFERROR(INDEX(DataCalc!$U:$U,MATCH(I22,DataCalc!$J:$J,0)),"")</f>
        <v/>
      </c>
      <c r="Z22" s="129" t="str">
        <f ca="1">IFERROR(INDEX(DataCalc!$U:$U,MATCH(J22,DataCalc!$J:$J,0)),"")</f>
        <v/>
      </c>
      <c r="AA22" s="129" t="str">
        <f ca="1">IFERROR(INDEX(DataCalc!$U:$U,MATCH(K22,DataCalc!$J:$J,0)),"")</f>
        <v/>
      </c>
    </row>
    <row r="23" spans="2:27" ht="15" customHeight="1" x14ac:dyDescent="0.25">
      <c r="B23" s="155">
        <v>92</v>
      </c>
      <c r="C23" s="128" t="str">
        <f t="shared" ca="1" si="1"/>
        <v/>
      </c>
      <c r="D23" s="127"/>
      <c r="E23" s="129">
        <f ca="1">OFFSET(DataCalc!$D$2,DataCalc!T20*7,0)</f>
        <v>0</v>
      </c>
      <c r="F23" s="129">
        <f ca="1">OFFSET(DataCalc!$D$2,DataCalc!T20*7+1,0)</f>
        <v>0</v>
      </c>
      <c r="G23" s="129">
        <f ca="1">OFFSET(DataCalc!$D$2,DataCalc!T20*7+2,0)</f>
        <v>0</v>
      </c>
      <c r="H23" s="129">
        <f ca="1">OFFSET(DataCalc!$D$2,DataCalc!T20*7+3,0)</f>
        <v>0</v>
      </c>
      <c r="I23" s="129">
        <f ca="1">OFFSET(DataCalc!$D$2,DataCalc!T20*7+4,0)</f>
        <v>0</v>
      </c>
      <c r="J23" s="129">
        <f ca="1">OFFSET(DataCalc!$D$2,DataCalc!T20*7+5,0)</f>
        <v>0</v>
      </c>
      <c r="K23" s="129">
        <f ca="1">OFFSET(DataCalc!$D$2,DataCalc!T20*7+6,0)</f>
        <v>43191</v>
      </c>
      <c r="L23" s="127"/>
      <c r="M23" s="129">
        <f t="shared" ca="1" si="10"/>
        <v>0</v>
      </c>
      <c r="N23" s="129">
        <f t="shared" ca="1" si="11"/>
        <v>0</v>
      </c>
      <c r="O23" s="129">
        <f t="shared" ca="1" si="12"/>
        <v>0</v>
      </c>
      <c r="P23" s="129">
        <f t="shared" ca="1" si="13"/>
        <v>0</v>
      </c>
      <c r="Q23" s="129">
        <f t="shared" ca="1" si="14"/>
        <v>0</v>
      </c>
      <c r="R23" s="129">
        <f t="shared" ca="1" si="15"/>
        <v>0</v>
      </c>
      <c r="S23" s="129">
        <f t="shared" ca="1" si="16"/>
        <v>13</v>
      </c>
      <c r="T23" s="138"/>
      <c r="U23" s="129" t="str">
        <f ca="1">IFERROR(INDEX(DataCalc!$U:$U,MATCH(E23,DataCalc!$J:$J,0)),"")</f>
        <v/>
      </c>
      <c r="V23" s="129" t="str">
        <f ca="1">IFERROR(INDEX(DataCalc!$U:$U,MATCH(F23,DataCalc!$J:$J,0)),"")</f>
        <v/>
      </c>
      <c r="W23" s="129" t="str">
        <f ca="1">IFERROR(INDEX(DataCalc!$U:$U,MATCH(G23,DataCalc!$J:$J,0)),"")</f>
        <v/>
      </c>
      <c r="X23" s="129" t="str">
        <f ca="1">IFERROR(INDEX(DataCalc!$U:$U,MATCH(H23,DataCalc!$J:$J,0)),"")</f>
        <v/>
      </c>
      <c r="Y23" s="129" t="str">
        <f ca="1">IFERROR(INDEX(DataCalc!$U:$U,MATCH(I23,DataCalc!$J:$J,0)),"")</f>
        <v/>
      </c>
      <c r="Z23" s="129" t="str">
        <f ca="1">IFERROR(INDEX(DataCalc!$U:$U,MATCH(J23,DataCalc!$J:$J,0)),"")</f>
        <v/>
      </c>
      <c r="AA23" s="129">
        <f ca="1">IFERROR(INDEX(DataCalc!$U:$U,MATCH(K23,DataCalc!$J:$J,0)),"")</f>
        <v>0</v>
      </c>
    </row>
    <row r="24" spans="2:27" ht="15" x14ac:dyDescent="0.25">
      <c r="B24" s="156"/>
      <c r="C24" s="128">
        <f t="shared" ca="1" si="1"/>
        <v>14</v>
      </c>
      <c r="D24" s="127"/>
      <c r="E24" s="129">
        <f ca="1">OFFSET(DataCalc!$D$2,DataCalc!T21*7,0)</f>
        <v>43192</v>
      </c>
      <c r="F24" s="129">
        <f ca="1">OFFSET(DataCalc!$D$2,DataCalc!T21*7+1,0)</f>
        <v>43193</v>
      </c>
      <c r="G24" s="129">
        <f ca="1">OFFSET(DataCalc!$D$2,DataCalc!T21*7+2,0)</f>
        <v>43194</v>
      </c>
      <c r="H24" s="129">
        <f ca="1">OFFSET(DataCalc!$D$2,DataCalc!T21*7+3,0)</f>
        <v>43195</v>
      </c>
      <c r="I24" s="129">
        <f ca="1">OFFSET(DataCalc!$D$2,DataCalc!T21*7+4,0)</f>
        <v>43196</v>
      </c>
      <c r="J24" s="129">
        <f ca="1">OFFSET(DataCalc!$D$2,DataCalc!T21*7+5,0)</f>
        <v>43197</v>
      </c>
      <c r="K24" s="129">
        <f ca="1">OFFSET(DataCalc!$D$2,DataCalc!T21*7+6,0)</f>
        <v>43198</v>
      </c>
      <c r="L24" s="127"/>
      <c r="M24" s="129">
        <f t="shared" ca="1" si="10"/>
        <v>14</v>
      </c>
      <c r="N24" s="129">
        <f t="shared" ca="1" si="11"/>
        <v>14</v>
      </c>
      <c r="O24" s="129">
        <f t="shared" ca="1" si="12"/>
        <v>14</v>
      </c>
      <c r="P24" s="129">
        <f t="shared" ca="1" si="13"/>
        <v>14</v>
      </c>
      <c r="Q24" s="129">
        <f t="shared" ca="1" si="14"/>
        <v>14</v>
      </c>
      <c r="R24" s="129">
        <f t="shared" ca="1" si="15"/>
        <v>14</v>
      </c>
      <c r="S24" s="129">
        <f t="shared" ca="1" si="16"/>
        <v>14</v>
      </c>
      <c r="T24" s="138"/>
      <c r="U24" s="129">
        <f ca="1">IFERROR(INDEX(DataCalc!$U:$U,MATCH(E24,DataCalc!$J:$J,0)),"")</f>
        <v>0</v>
      </c>
      <c r="V24" s="129">
        <f ca="1">IFERROR(INDEX(DataCalc!$U:$U,MATCH(F24,DataCalc!$J:$J,0)),"")</f>
        <v>0</v>
      </c>
      <c r="W24" s="129">
        <f ca="1">IFERROR(INDEX(DataCalc!$U:$U,MATCH(G24,DataCalc!$J:$J,0)),"")</f>
        <v>0</v>
      </c>
      <c r="X24" s="129">
        <f ca="1">IFERROR(INDEX(DataCalc!$U:$U,MATCH(H24,DataCalc!$J:$J,0)),"")</f>
        <v>0</v>
      </c>
      <c r="Y24" s="129">
        <f ca="1">IFERROR(INDEX(DataCalc!$U:$U,MATCH(I24,DataCalc!$J:$J,0)),"")</f>
        <v>0</v>
      </c>
      <c r="Z24" s="129">
        <f ca="1">IFERROR(INDEX(DataCalc!$U:$U,MATCH(J24,DataCalc!$J:$J,0)),"")</f>
        <v>0</v>
      </c>
      <c r="AA24" s="129">
        <f ca="1">IFERROR(INDEX(DataCalc!$U:$U,MATCH(K24,DataCalc!$J:$J,0)),"")</f>
        <v>0</v>
      </c>
    </row>
    <row r="25" spans="2:27" ht="15" x14ac:dyDescent="0.25">
      <c r="B25" s="156"/>
      <c r="C25" s="128">
        <f t="shared" ca="1" si="1"/>
        <v>15</v>
      </c>
      <c r="D25" s="127"/>
      <c r="E25" s="129">
        <f ca="1">OFFSET(DataCalc!$D$2,DataCalc!T22*7,0)</f>
        <v>43199</v>
      </c>
      <c r="F25" s="129">
        <f ca="1">OFFSET(DataCalc!$D$2,DataCalc!T22*7+1,0)</f>
        <v>43200</v>
      </c>
      <c r="G25" s="129">
        <f ca="1">OFFSET(DataCalc!$D$2,DataCalc!T22*7+2,0)</f>
        <v>43201</v>
      </c>
      <c r="H25" s="129">
        <f ca="1">OFFSET(DataCalc!$D$2,DataCalc!T22*7+3,0)</f>
        <v>43202</v>
      </c>
      <c r="I25" s="129">
        <f ca="1">OFFSET(DataCalc!$D$2,DataCalc!T22*7+4,0)</f>
        <v>43203</v>
      </c>
      <c r="J25" s="129">
        <f ca="1">OFFSET(DataCalc!$D$2,DataCalc!T22*7+5,0)</f>
        <v>43204</v>
      </c>
      <c r="K25" s="129">
        <f ca="1">OFFSET(DataCalc!$D$2,DataCalc!T22*7+6,0)</f>
        <v>43205</v>
      </c>
      <c r="L25" s="127"/>
      <c r="M25" s="129">
        <f t="shared" ca="1" si="10"/>
        <v>15</v>
      </c>
      <c r="N25" s="129">
        <f t="shared" ca="1" si="11"/>
        <v>15</v>
      </c>
      <c r="O25" s="129">
        <f t="shared" ca="1" si="12"/>
        <v>15</v>
      </c>
      <c r="P25" s="129">
        <f t="shared" ca="1" si="13"/>
        <v>15</v>
      </c>
      <c r="Q25" s="129">
        <f t="shared" ca="1" si="14"/>
        <v>15</v>
      </c>
      <c r="R25" s="129">
        <f t="shared" ca="1" si="15"/>
        <v>15</v>
      </c>
      <c r="S25" s="129">
        <f t="shared" ca="1" si="16"/>
        <v>15</v>
      </c>
      <c r="T25" s="138"/>
      <c r="U25" s="129">
        <f ca="1">IFERROR(INDEX(DataCalc!$U:$U,MATCH(E25,DataCalc!$J:$J,0)),"")</f>
        <v>0</v>
      </c>
      <c r="V25" s="129">
        <f ca="1">IFERROR(INDEX(DataCalc!$U:$U,MATCH(F25,DataCalc!$J:$J,0)),"")</f>
        <v>0</v>
      </c>
      <c r="W25" s="129">
        <f ca="1">IFERROR(INDEX(DataCalc!$U:$U,MATCH(G25,DataCalc!$J:$J,0)),"")</f>
        <v>0</v>
      </c>
      <c r="X25" s="129">
        <f ca="1">IFERROR(INDEX(DataCalc!$U:$U,MATCH(H25,DataCalc!$J:$J,0)),"")</f>
        <v>0</v>
      </c>
      <c r="Y25" s="129">
        <f ca="1">IFERROR(INDEX(DataCalc!$U:$U,MATCH(I25,DataCalc!$J:$J,0)),"")</f>
        <v>0</v>
      </c>
      <c r="Z25" s="129">
        <f ca="1">IFERROR(INDEX(DataCalc!$U:$U,MATCH(J25,DataCalc!$J:$J,0)),"")</f>
        <v>0</v>
      </c>
      <c r="AA25" s="129">
        <f ca="1">IFERROR(INDEX(DataCalc!$U:$U,MATCH(K25,DataCalc!$J:$J,0)),"")</f>
        <v>0</v>
      </c>
    </row>
    <row r="26" spans="2:27" ht="15" x14ac:dyDescent="0.25">
      <c r="B26" s="156"/>
      <c r="C26" s="128">
        <f t="shared" ca="1" si="1"/>
        <v>16</v>
      </c>
      <c r="D26" s="127"/>
      <c r="E26" s="129">
        <f ca="1">OFFSET(DataCalc!$D$2,DataCalc!T23*7,0)</f>
        <v>43206</v>
      </c>
      <c r="F26" s="129">
        <f ca="1">OFFSET(DataCalc!$D$2,DataCalc!T23*7+1,0)</f>
        <v>43207</v>
      </c>
      <c r="G26" s="129">
        <f ca="1">OFFSET(DataCalc!$D$2,DataCalc!T23*7+2,0)</f>
        <v>43208</v>
      </c>
      <c r="H26" s="129">
        <f ca="1">OFFSET(DataCalc!$D$2,DataCalc!T23*7+3,0)</f>
        <v>43209</v>
      </c>
      <c r="I26" s="129">
        <f ca="1">OFFSET(DataCalc!$D$2,DataCalc!T23*7+4,0)</f>
        <v>43210</v>
      </c>
      <c r="J26" s="129">
        <f ca="1">OFFSET(DataCalc!$D$2,DataCalc!T23*7+5,0)</f>
        <v>43211</v>
      </c>
      <c r="K26" s="129">
        <f ca="1">OFFSET(DataCalc!$D$2,DataCalc!T23*7+6,0)</f>
        <v>43212</v>
      </c>
      <c r="L26" s="127"/>
      <c r="M26" s="129">
        <f t="shared" ca="1" si="10"/>
        <v>16</v>
      </c>
      <c r="N26" s="129">
        <f t="shared" ca="1" si="11"/>
        <v>16</v>
      </c>
      <c r="O26" s="129">
        <f t="shared" ca="1" si="12"/>
        <v>16</v>
      </c>
      <c r="P26" s="129">
        <f t="shared" ca="1" si="13"/>
        <v>16</v>
      </c>
      <c r="Q26" s="129">
        <f t="shared" ca="1" si="14"/>
        <v>16</v>
      </c>
      <c r="R26" s="129">
        <f t="shared" ca="1" si="15"/>
        <v>16</v>
      </c>
      <c r="S26" s="129">
        <f t="shared" ca="1" si="16"/>
        <v>16</v>
      </c>
      <c r="T26" s="138"/>
      <c r="U26" s="129">
        <f ca="1">IFERROR(INDEX(DataCalc!$U:$U,MATCH(E26,DataCalc!$J:$J,0)),"")</f>
        <v>0</v>
      </c>
      <c r="V26" s="129">
        <f ca="1">IFERROR(INDEX(DataCalc!$U:$U,MATCH(F26,DataCalc!$J:$J,0)),"")</f>
        <v>0</v>
      </c>
      <c r="W26" s="129">
        <f ca="1">IFERROR(INDEX(DataCalc!$U:$U,MATCH(G26,DataCalc!$J:$J,0)),"")</f>
        <v>0</v>
      </c>
      <c r="X26" s="129">
        <f ca="1">IFERROR(INDEX(DataCalc!$U:$U,MATCH(H26,DataCalc!$J:$J,0)),"")</f>
        <v>0</v>
      </c>
      <c r="Y26" s="129">
        <f ca="1">IFERROR(INDEX(DataCalc!$U:$U,MATCH(I26,DataCalc!$J:$J,0)),"")</f>
        <v>0</v>
      </c>
      <c r="Z26" s="129">
        <f ca="1">IFERROR(INDEX(DataCalc!$U:$U,MATCH(J26,DataCalc!$J:$J,0)),"")</f>
        <v>0</v>
      </c>
      <c r="AA26" s="129">
        <f ca="1">IFERROR(INDEX(DataCalc!$U:$U,MATCH(K26,DataCalc!$J:$J,0)),"")</f>
        <v>0</v>
      </c>
    </row>
    <row r="27" spans="2:27" ht="15" x14ac:dyDescent="0.25">
      <c r="B27" s="156"/>
      <c r="C27" s="128">
        <f t="shared" ca="1" si="1"/>
        <v>17</v>
      </c>
      <c r="D27" s="127"/>
      <c r="E27" s="129">
        <f ca="1">OFFSET(DataCalc!$D$2,DataCalc!T24*7,0)</f>
        <v>43213</v>
      </c>
      <c r="F27" s="129">
        <f ca="1">OFFSET(DataCalc!$D$2,DataCalc!T24*7+1,0)</f>
        <v>43214</v>
      </c>
      <c r="G27" s="129">
        <f ca="1">OFFSET(DataCalc!$D$2,DataCalc!T24*7+2,0)</f>
        <v>43215</v>
      </c>
      <c r="H27" s="129">
        <f ca="1">OFFSET(DataCalc!$D$2,DataCalc!T24*7+3,0)</f>
        <v>43216</v>
      </c>
      <c r="I27" s="129">
        <f ca="1">OFFSET(DataCalc!$D$2,DataCalc!T24*7+4,0)</f>
        <v>43217</v>
      </c>
      <c r="J27" s="129">
        <f ca="1">OFFSET(DataCalc!$D$2,DataCalc!T24*7+5,0)</f>
        <v>43218</v>
      </c>
      <c r="K27" s="129">
        <f ca="1">OFFSET(DataCalc!$D$2,DataCalc!T24*7+6,0)</f>
        <v>43219</v>
      </c>
      <c r="L27" s="127"/>
      <c r="M27" s="129">
        <f t="shared" ca="1" si="10"/>
        <v>17</v>
      </c>
      <c r="N27" s="129">
        <f t="shared" ca="1" si="11"/>
        <v>17</v>
      </c>
      <c r="O27" s="129">
        <f t="shared" ca="1" si="12"/>
        <v>17</v>
      </c>
      <c r="P27" s="129">
        <f t="shared" ca="1" si="13"/>
        <v>17</v>
      </c>
      <c r="Q27" s="129">
        <f t="shared" ca="1" si="14"/>
        <v>17</v>
      </c>
      <c r="R27" s="129">
        <f t="shared" ca="1" si="15"/>
        <v>17</v>
      </c>
      <c r="S27" s="129">
        <f t="shared" ca="1" si="16"/>
        <v>17</v>
      </c>
      <c r="T27" s="138"/>
      <c r="U27" s="129">
        <f ca="1">IFERROR(INDEX(DataCalc!$U:$U,MATCH(E27,DataCalc!$J:$J,0)),"")</f>
        <v>0</v>
      </c>
      <c r="V27" s="129">
        <f ca="1">IFERROR(INDEX(DataCalc!$U:$U,MATCH(F27,DataCalc!$J:$J,0)),"")</f>
        <v>0</v>
      </c>
      <c r="W27" s="129">
        <f ca="1">IFERROR(INDEX(DataCalc!$U:$U,MATCH(G27,DataCalc!$J:$J,0)),"")</f>
        <v>0</v>
      </c>
      <c r="X27" s="129">
        <f ca="1">IFERROR(INDEX(DataCalc!$U:$U,MATCH(H27,DataCalc!$J:$J,0)),"")</f>
        <v>0</v>
      </c>
      <c r="Y27" s="129">
        <f ca="1">IFERROR(INDEX(DataCalc!$U:$U,MATCH(I27,DataCalc!$J:$J,0)),"")</f>
        <v>0</v>
      </c>
      <c r="Z27" s="129">
        <f ca="1">IFERROR(INDEX(DataCalc!$U:$U,MATCH(J27,DataCalc!$J:$J,0)),"")</f>
        <v>0</v>
      </c>
      <c r="AA27" s="129">
        <f ca="1">IFERROR(INDEX(DataCalc!$U:$U,MATCH(K27,DataCalc!$J:$J,0)),"")</f>
        <v>0</v>
      </c>
    </row>
    <row r="28" spans="2:27" ht="15.75" thickBot="1" x14ac:dyDescent="0.3">
      <c r="B28" s="157"/>
      <c r="C28" s="128" t="str">
        <f t="shared" ca="1" si="1"/>
        <v/>
      </c>
      <c r="D28" s="127"/>
      <c r="E28" s="129">
        <f ca="1">OFFSET(DataCalc!$D$2,DataCalc!T25*7,0)</f>
        <v>43220</v>
      </c>
      <c r="F28" s="129">
        <f ca="1">OFFSET(DataCalc!$D$2,DataCalc!T25*7+1,0)</f>
        <v>0</v>
      </c>
      <c r="G28" s="129">
        <f ca="1">OFFSET(DataCalc!$D$2,DataCalc!T25*7+2,0)</f>
        <v>0</v>
      </c>
      <c r="H28" s="129">
        <f ca="1">OFFSET(DataCalc!$D$2,DataCalc!T25*7+3,0)</f>
        <v>0</v>
      </c>
      <c r="I28" s="129">
        <f ca="1">OFFSET(DataCalc!$D$2,DataCalc!T25*7+4,0)</f>
        <v>0</v>
      </c>
      <c r="J28" s="129">
        <f ca="1">OFFSET(DataCalc!$D$2,DataCalc!T25*7+5,0)</f>
        <v>0</v>
      </c>
      <c r="K28" s="129">
        <f ca="1">OFFSET(DataCalc!$D$2,DataCalc!T25*7+6,0)</f>
        <v>0</v>
      </c>
      <c r="L28" s="127"/>
      <c r="M28" s="129">
        <f t="shared" ca="1" si="10"/>
        <v>18</v>
      </c>
      <c r="N28" s="129">
        <f t="shared" ca="1" si="11"/>
        <v>0</v>
      </c>
      <c r="O28" s="129">
        <f t="shared" ca="1" si="12"/>
        <v>0</v>
      </c>
      <c r="P28" s="129">
        <f t="shared" ca="1" si="13"/>
        <v>0</v>
      </c>
      <c r="Q28" s="129">
        <f t="shared" ca="1" si="14"/>
        <v>0</v>
      </c>
      <c r="R28" s="129">
        <f t="shared" ca="1" si="15"/>
        <v>0</v>
      </c>
      <c r="S28" s="129">
        <f t="shared" ca="1" si="16"/>
        <v>0</v>
      </c>
      <c r="T28" s="138"/>
      <c r="U28" s="129">
        <f ca="1">IFERROR(INDEX(DataCalc!$U:$U,MATCH(E28,DataCalc!$J:$J,0)),"")</f>
        <v>0</v>
      </c>
      <c r="V28" s="129" t="str">
        <f ca="1">IFERROR(INDEX(DataCalc!$U:$U,MATCH(F28,DataCalc!$J:$J,0)),"")</f>
        <v/>
      </c>
      <c r="W28" s="129" t="str">
        <f ca="1">IFERROR(INDEX(DataCalc!$U:$U,MATCH(G28,DataCalc!$J:$J,0)),"")</f>
        <v/>
      </c>
      <c r="X28" s="129" t="str">
        <f ca="1">IFERROR(INDEX(DataCalc!$U:$U,MATCH(H28,DataCalc!$J:$J,0)),"")</f>
        <v/>
      </c>
      <c r="Y28" s="129" t="str">
        <f ca="1">IFERROR(INDEX(DataCalc!$U:$U,MATCH(I28,DataCalc!$J:$J,0)),"")</f>
        <v/>
      </c>
      <c r="Z28" s="129" t="str">
        <f ca="1">IFERROR(INDEX(DataCalc!$U:$U,MATCH(J28,DataCalc!$J:$J,0)),"")</f>
        <v/>
      </c>
      <c r="AA28" s="129" t="str">
        <f ca="1">IFERROR(INDEX(DataCalc!$U:$U,MATCH(K28,DataCalc!$J:$J,0)),"")</f>
        <v/>
      </c>
    </row>
    <row r="29" spans="2:27" ht="15" customHeight="1" x14ac:dyDescent="0.25">
      <c r="B29" s="155">
        <v>122</v>
      </c>
      <c r="C29" s="128">
        <f t="shared" ca="1" si="1"/>
        <v>18</v>
      </c>
      <c r="D29" s="127"/>
      <c r="E29" s="129">
        <f ca="1">OFFSET(DataCalc!$D$2,DataCalc!T26*7,0)</f>
        <v>0</v>
      </c>
      <c r="F29" s="129">
        <f ca="1">OFFSET(DataCalc!$D$2,DataCalc!T26*7+1,0)</f>
        <v>43221</v>
      </c>
      <c r="G29" s="129">
        <f ca="1">OFFSET(DataCalc!$D$2,DataCalc!T26*7+2,0)</f>
        <v>43222</v>
      </c>
      <c r="H29" s="129">
        <f ca="1">OFFSET(DataCalc!$D$2,DataCalc!T26*7+3,0)</f>
        <v>43223</v>
      </c>
      <c r="I29" s="129">
        <f ca="1">OFFSET(DataCalc!$D$2,DataCalc!T26*7+4,0)</f>
        <v>43224</v>
      </c>
      <c r="J29" s="129">
        <f ca="1">OFFSET(DataCalc!$D$2,DataCalc!T26*7+5,0)</f>
        <v>43225</v>
      </c>
      <c r="K29" s="129">
        <f ca="1">OFFSET(DataCalc!$D$2,DataCalc!T26*7+6,0)</f>
        <v>43226</v>
      </c>
      <c r="L29" s="127"/>
      <c r="M29" s="129">
        <f t="shared" ca="1" si="10"/>
        <v>0</v>
      </c>
      <c r="N29" s="129">
        <f t="shared" ca="1" si="11"/>
        <v>18</v>
      </c>
      <c r="O29" s="129">
        <f t="shared" ca="1" si="12"/>
        <v>18</v>
      </c>
      <c r="P29" s="129">
        <f t="shared" ca="1" si="13"/>
        <v>18</v>
      </c>
      <c r="Q29" s="129">
        <f t="shared" ca="1" si="14"/>
        <v>18</v>
      </c>
      <c r="R29" s="129">
        <f t="shared" ca="1" si="15"/>
        <v>18</v>
      </c>
      <c r="S29" s="129">
        <f t="shared" ca="1" si="16"/>
        <v>18</v>
      </c>
      <c r="T29" s="138"/>
      <c r="U29" s="129" t="str">
        <f ca="1">IFERROR(INDEX(DataCalc!$U:$U,MATCH(E29,DataCalc!$J:$J,0)),"")</f>
        <v/>
      </c>
      <c r="V29" s="129">
        <f ca="1">IFERROR(INDEX(DataCalc!$U:$U,MATCH(F29,DataCalc!$J:$J,0)),"")</f>
        <v>0</v>
      </c>
      <c r="W29" s="129">
        <f ca="1">IFERROR(INDEX(DataCalc!$U:$U,MATCH(G29,DataCalc!$J:$J,0)),"")</f>
        <v>0</v>
      </c>
      <c r="X29" s="129">
        <f ca="1">IFERROR(INDEX(DataCalc!$U:$U,MATCH(H29,DataCalc!$J:$J,0)),"")</f>
        <v>0</v>
      </c>
      <c r="Y29" s="129">
        <f ca="1">IFERROR(INDEX(DataCalc!$U:$U,MATCH(I29,DataCalc!$J:$J,0)),"")</f>
        <v>0</v>
      </c>
      <c r="Z29" s="129">
        <f ca="1">IFERROR(INDEX(DataCalc!$U:$U,MATCH(J29,DataCalc!$J:$J,0)),"")</f>
        <v>0</v>
      </c>
      <c r="AA29" s="129">
        <f ca="1">IFERROR(INDEX(DataCalc!$U:$U,MATCH(K29,DataCalc!$J:$J,0)),"")</f>
        <v>0</v>
      </c>
    </row>
    <row r="30" spans="2:27" ht="15" x14ac:dyDescent="0.25">
      <c r="B30" s="156"/>
      <c r="C30" s="128">
        <f t="shared" ca="1" si="1"/>
        <v>19</v>
      </c>
      <c r="D30" s="127"/>
      <c r="E30" s="129">
        <f ca="1">OFFSET(DataCalc!$D$2,DataCalc!T27*7,0)</f>
        <v>43227</v>
      </c>
      <c r="F30" s="129">
        <f ca="1">OFFSET(DataCalc!$D$2,DataCalc!T27*7+1,0)</f>
        <v>43228</v>
      </c>
      <c r="G30" s="129">
        <f ca="1">OFFSET(DataCalc!$D$2,DataCalc!T27*7+2,0)</f>
        <v>43229</v>
      </c>
      <c r="H30" s="129">
        <f ca="1">OFFSET(DataCalc!$D$2,DataCalc!T27*7+3,0)</f>
        <v>43230</v>
      </c>
      <c r="I30" s="129">
        <f ca="1">OFFSET(DataCalc!$D$2,DataCalc!T27*7+4,0)</f>
        <v>43231</v>
      </c>
      <c r="J30" s="129">
        <f ca="1">OFFSET(DataCalc!$D$2,DataCalc!T27*7+5,0)</f>
        <v>43232</v>
      </c>
      <c r="K30" s="129">
        <f ca="1">OFFSET(DataCalc!$D$2,DataCalc!T27*7+6,0)</f>
        <v>43233</v>
      </c>
      <c r="L30" s="127"/>
      <c r="M30" s="129">
        <f t="shared" ca="1" si="10"/>
        <v>19</v>
      </c>
      <c r="N30" s="129">
        <f t="shared" ca="1" si="11"/>
        <v>19</v>
      </c>
      <c r="O30" s="129">
        <f t="shared" ca="1" si="12"/>
        <v>19</v>
      </c>
      <c r="P30" s="129">
        <f t="shared" ca="1" si="13"/>
        <v>19</v>
      </c>
      <c r="Q30" s="129">
        <f t="shared" ca="1" si="14"/>
        <v>19</v>
      </c>
      <c r="R30" s="129">
        <f t="shared" ca="1" si="15"/>
        <v>19</v>
      </c>
      <c r="S30" s="129">
        <f t="shared" ca="1" si="16"/>
        <v>19</v>
      </c>
      <c r="T30" s="138"/>
      <c r="U30" s="129">
        <f ca="1">IFERROR(INDEX(DataCalc!$U:$U,MATCH(E30,DataCalc!$J:$J,0)),"")</f>
        <v>0</v>
      </c>
      <c r="V30" s="129">
        <f ca="1">IFERROR(INDEX(DataCalc!$U:$U,MATCH(F30,DataCalc!$J:$J,0)),"")</f>
        <v>0</v>
      </c>
      <c r="W30" s="129">
        <f ca="1">IFERROR(INDEX(DataCalc!$U:$U,MATCH(G30,DataCalc!$J:$J,0)),"")</f>
        <v>0</v>
      </c>
      <c r="X30" s="129">
        <f ca="1">IFERROR(INDEX(DataCalc!$U:$U,MATCH(H30,DataCalc!$J:$J,0)),"")</f>
        <v>0</v>
      </c>
      <c r="Y30" s="129">
        <f ca="1">IFERROR(INDEX(DataCalc!$U:$U,MATCH(I30,DataCalc!$J:$J,0)),"")</f>
        <v>0</v>
      </c>
      <c r="Z30" s="129">
        <f ca="1">IFERROR(INDEX(DataCalc!$U:$U,MATCH(J30,DataCalc!$J:$J,0)),"")</f>
        <v>0</v>
      </c>
      <c r="AA30" s="129">
        <f ca="1">IFERROR(INDEX(DataCalc!$U:$U,MATCH(K30,DataCalc!$J:$J,0)),"")</f>
        <v>0</v>
      </c>
    </row>
    <row r="31" spans="2:27" ht="15" x14ac:dyDescent="0.25">
      <c r="B31" s="156"/>
      <c r="C31" s="128">
        <f t="shared" ca="1" si="1"/>
        <v>20</v>
      </c>
      <c r="D31" s="127"/>
      <c r="E31" s="129">
        <f ca="1">OFFSET(DataCalc!$D$2,DataCalc!T28*7,0)</f>
        <v>43234</v>
      </c>
      <c r="F31" s="129">
        <f ca="1">OFFSET(DataCalc!$D$2,DataCalc!T28*7+1,0)</f>
        <v>43235</v>
      </c>
      <c r="G31" s="129">
        <f ca="1">OFFSET(DataCalc!$D$2,DataCalc!T28*7+2,0)</f>
        <v>43236</v>
      </c>
      <c r="H31" s="129">
        <f ca="1">OFFSET(DataCalc!$D$2,DataCalc!T28*7+3,0)</f>
        <v>43237</v>
      </c>
      <c r="I31" s="129">
        <f ca="1">OFFSET(DataCalc!$D$2,DataCalc!T28*7+4,0)</f>
        <v>43238</v>
      </c>
      <c r="J31" s="129">
        <f ca="1">OFFSET(DataCalc!$D$2,DataCalc!T28*7+5,0)</f>
        <v>43239</v>
      </c>
      <c r="K31" s="129">
        <f ca="1">OFFSET(DataCalc!$D$2,DataCalc!T28*7+6,0)</f>
        <v>43240</v>
      </c>
      <c r="L31" s="127"/>
      <c r="M31" s="129">
        <f t="shared" ca="1" si="10"/>
        <v>20</v>
      </c>
      <c r="N31" s="129">
        <f t="shared" ca="1" si="11"/>
        <v>20</v>
      </c>
      <c r="O31" s="129">
        <f t="shared" ca="1" si="12"/>
        <v>20</v>
      </c>
      <c r="P31" s="129">
        <f t="shared" ca="1" si="13"/>
        <v>20</v>
      </c>
      <c r="Q31" s="129">
        <f t="shared" ca="1" si="14"/>
        <v>20</v>
      </c>
      <c r="R31" s="129">
        <f t="shared" ca="1" si="15"/>
        <v>20</v>
      </c>
      <c r="S31" s="129">
        <f t="shared" ca="1" si="16"/>
        <v>20</v>
      </c>
      <c r="T31" s="138"/>
      <c r="U31" s="129">
        <f ca="1">IFERROR(INDEX(DataCalc!$U:$U,MATCH(E31,DataCalc!$J:$J,0)),"")</f>
        <v>0</v>
      </c>
      <c r="V31" s="129">
        <f ca="1">IFERROR(INDEX(DataCalc!$U:$U,MATCH(F31,DataCalc!$J:$J,0)),"")</f>
        <v>0</v>
      </c>
      <c r="W31" s="129">
        <f ca="1">IFERROR(INDEX(DataCalc!$U:$U,MATCH(G31,DataCalc!$J:$J,0)),"")</f>
        <v>0</v>
      </c>
      <c r="X31" s="129">
        <f ca="1">IFERROR(INDEX(DataCalc!$U:$U,MATCH(H31,DataCalc!$J:$J,0)),"")</f>
        <v>0</v>
      </c>
      <c r="Y31" s="129">
        <f ca="1">IFERROR(INDEX(DataCalc!$U:$U,MATCH(I31,DataCalc!$J:$J,0)),"")</f>
        <v>0</v>
      </c>
      <c r="Z31" s="129">
        <f ca="1">IFERROR(INDEX(DataCalc!$U:$U,MATCH(J31,DataCalc!$J:$J,0)),"")</f>
        <v>0</v>
      </c>
      <c r="AA31" s="129">
        <f ca="1">IFERROR(INDEX(DataCalc!$U:$U,MATCH(K31,DataCalc!$J:$J,0)),"")</f>
        <v>0</v>
      </c>
    </row>
    <row r="32" spans="2:27" ht="15" x14ac:dyDescent="0.25">
      <c r="B32" s="156"/>
      <c r="C32" s="128">
        <f t="shared" ca="1" si="1"/>
        <v>21</v>
      </c>
      <c r="D32" s="127"/>
      <c r="E32" s="129">
        <f ca="1">OFFSET(DataCalc!$D$2,DataCalc!T29*7,0)</f>
        <v>43241</v>
      </c>
      <c r="F32" s="129">
        <f ca="1">OFFSET(DataCalc!$D$2,DataCalc!T29*7+1,0)</f>
        <v>43242</v>
      </c>
      <c r="G32" s="129">
        <f ca="1">OFFSET(DataCalc!$D$2,DataCalc!T29*7+2,0)</f>
        <v>43243</v>
      </c>
      <c r="H32" s="129">
        <f ca="1">OFFSET(DataCalc!$D$2,DataCalc!T29*7+3,0)</f>
        <v>43244</v>
      </c>
      <c r="I32" s="129">
        <f ca="1">OFFSET(DataCalc!$D$2,DataCalc!T29*7+4,0)</f>
        <v>43245</v>
      </c>
      <c r="J32" s="129">
        <f ca="1">OFFSET(DataCalc!$D$2,DataCalc!T29*7+5,0)</f>
        <v>43246</v>
      </c>
      <c r="K32" s="129">
        <f ca="1">OFFSET(DataCalc!$D$2,DataCalc!T29*7+6,0)</f>
        <v>43247</v>
      </c>
      <c r="L32" s="127"/>
      <c r="M32" s="129">
        <f t="shared" ca="1" si="10"/>
        <v>21</v>
      </c>
      <c r="N32" s="129">
        <f t="shared" ca="1" si="11"/>
        <v>21</v>
      </c>
      <c r="O32" s="129">
        <f t="shared" ca="1" si="12"/>
        <v>21</v>
      </c>
      <c r="P32" s="129">
        <f t="shared" ca="1" si="13"/>
        <v>21</v>
      </c>
      <c r="Q32" s="129">
        <f t="shared" ca="1" si="14"/>
        <v>21</v>
      </c>
      <c r="R32" s="129">
        <f t="shared" ca="1" si="15"/>
        <v>21</v>
      </c>
      <c r="S32" s="129">
        <f t="shared" ca="1" si="16"/>
        <v>21</v>
      </c>
      <c r="T32" s="138"/>
      <c r="U32" s="129">
        <f ca="1">IFERROR(INDEX(DataCalc!$U:$U,MATCH(E32,DataCalc!$J:$J,0)),"")</f>
        <v>0</v>
      </c>
      <c r="V32" s="129">
        <f ca="1">IFERROR(INDEX(DataCalc!$U:$U,MATCH(F32,DataCalc!$J:$J,0)),"")</f>
        <v>0</v>
      </c>
      <c r="W32" s="129">
        <f ca="1">IFERROR(INDEX(DataCalc!$U:$U,MATCH(G32,DataCalc!$J:$J,0)),"")</f>
        <v>0</v>
      </c>
      <c r="X32" s="129">
        <f ca="1">IFERROR(INDEX(DataCalc!$U:$U,MATCH(H32,DataCalc!$J:$J,0)),"")</f>
        <v>0</v>
      </c>
      <c r="Y32" s="129">
        <f ca="1">IFERROR(INDEX(DataCalc!$U:$U,MATCH(I32,DataCalc!$J:$J,0)),"")</f>
        <v>0</v>
      </c>
      <c r="Z32" s="129">
        <f ca="1">IFERROR(INDEX(DataCalc!$U:$U,MATCH(J32,DataCalc!$J:$J,0)),"")</f>
        <v>0</v>
      </c>
      <c r="AA32" s="129">
        <f ca="1">IFERROR(INDEX(DataCalc!$U:$U,MATCH(K32,DataCalc!$J:$J,0)),"")</f>
        <v>0</v>
      </c>
    </row>
    <row r="33" spans="2:27" ht="15" x14ac:dyDescent="0.25">
      <c r="B33" s="156"/>
      <c r="C33" s="128" t="str">
        <f t="shared" ca="1" si="1"/>
        <v/>
      </c>
      <c r="D33" s="127"/>
      <c r="E33" s="129">
        <f ca="1">OFFSET(DataCalc!$D$2,DataCalc!T30*7,0)</f>
        <v>43248</v>
      </c>
      <c r="F33" s="129">
        <f ca="1">OFFSET(DataCalc!$D$2,DataCalc!T30*7+1,0)</f>
        <v>43249</v>
      </c>
      <c r="G33" s="129">
        <f ca="1">OFFSET(DataCalc!$D$2,DataCalc!T30*7+2,0)</f>
        <v>43250</v>
      </c>
      <c r="H33" s="129">
        <f ca="1">OFFSET(DataCalc!$D$2,DataCalc!T30*7+3,0)</f>
        <v>43251</v>
      </c>
      <c r="I33" s="129">
        <f ca="1">OFFSET(DataCalc!$D$2,DataCalc!T30*7+4,0)</f>
        <v>0</v>
      </c>
      <c r="J33" s="129">
        <f ca="1">OFFSET(DataCalc!$D$2,DataCalc!T30*7+5,0)</f>
        <v>0</v>
      </c>
      <c r="K33" s="129">
        <f ca="1">OFFSET(DataCalc!$D$2,DataCalc!T30*7+6,0)</f>
        <v>0</v>
      </c>
      <c r="L33" s="127"/>
      <c r="M33" s="129">
        <f t="shared" ca="1" si="10"/>
        <v>22</v>
      </c>
      <c r="N33" s="129">
        <f t="shared" ca="1" si="11"/>
        <v>22</v>
      </c>
      <c r="O33" s="129">
        <f t="shared" ca="1" si="12"/>
        <v>22</v>
      </c>
      <c r="P33" s="129">
        <f t="shared" ca="1" si="13"/>
        <v>22</v>
      </c>
      <c r="Q33" s="129">
        <f t="shared" ca="1" si="14"/>
        <v>0</v>
      </c>
      <c r="R33" s="129">
        <f t="shared" ca="1" si="15"/>
        <v>0</v>
      </c>
      <c r="S33" s="129">
        <f t="shared" ca="1" si="16"/>
        <v>0</v>
      </c>
      <c r="T33" s="138"/>
      <c r="U33" s="129">
        <f ca="1">IFERROR(INDEX(DataCalc!$U:$U,MATCH(E33,DataCalc!$J:$J,0)),"")</f>
        <v>0</v>
      </c>
      <c r="V33" s="129">
        <f ca="1">IFERROR(INDEX(DataCalc!$U:$U,MATCH(F33,DataCalc!$J:$J,0)),"")</f>
        <v>0</v>
      </c>
      <c r="W33" s="129">
        <f ca="1">IFERROR(INDEX(DataCalc!$U:$U,MATCH(G33,DataCalc!$J:$J,0)),"")</f>
        <v>0</v>
      </c>
      <c r="X33" s="129">
        <f ca="1">IFERROR(INDEX(DataCalc!$U:$U,MATCH(H33,DataCalc!$J:$J,0)),"")</f>
        <v>0</v>
      </c>
      <c r="Y33" s="129" t="str">
        <f ca="1">IFERROR(INDEX(DataCalc!$U:$U,MATCH(I33,DataCalc!$J:$J,0)),"")</f>
        <v/>
      </c>
      <c r="Z33" s="129" t="str">
        <f ca="1">IFERROR(INDEX(DataCalc!$U:$U,MATCH(J33,DataCalc!$J:$J,0)),"")</f>
        <v/>
      </c>
      <c r="AA33" s="129" t="str">
        <f ca="1">IFERROR(INDEX(DataCalc!$U:$U,MATCH(K33,DataCalc!$J:$J,0)),"")</f>
        <v/>
      </c>
    </row>
    <row r="34" spans="2:27" ht="15.75" thickBot="1" x14ac:dyDescent="0.3">
      <c r="B34" s="157"/>
      <c r="C34" s="128" t="str">
        <f t="shared" ca="1" si="1"/>
        <v/>
      </c>
      <c r="D34" s="127"/>
      <c r="E34" s="129">
        <f ca="1">OFFSET(DataCalc!$D$2,DataCalc!T31*7,0)</f>
        <v>0</v>
      </c>
      <c r="F34" s="129">
        <f ca="1">OFFSET(DataCalc!$D$2,DataCalc!T31*7+1,0)</f>
        <v>0</v>
      </c>
      <c r="G34" s="129">
        <f ca="1">OFFSET(DataCalc!$D$2,DataCalc!T31*7+2,0)</f>
        <v>0</v>
      </c>
      <c r="H34" s="129">
        <f ca="1">OFFSET(DataCalc!$D$2,DataCalc!T31*7+3,0)</f>
        <v>0</v>
      </c>
      <c r="I34" s="129">
        <f ca="1">OFFSET(DataCalc!$D$2,DataCalc!T31*7+4,0)</f>
        <v>0</v>
      </c>
      <c r="J34" s="129">
        <f ca="1">OFFSET(DataCalc!$D$2,DataCalc!T31*7+5,0)</f>
        <v>0</v>
      </c>
      <c r="K34" s="129">
        <f ca="1">OFFSET(DataCalc!$D$2,DataCalc!T31*7+6,0)</f>
        <v>0</v>
      </c>
      <c r="L34" s="127"/>
      <c r="M34" s="129">
        <f t="shared" ca="1" si="10"/>
        <v>0</v>
      </c>
      <c r="N34" s="129">
        <f t="shared" ca="1" si="11"/>
        <v>0</v>
      </c>
      <c r="O34" s="129">
        <f t="shared" ca="1" si="12"/>
        <v>0</v>
      </c>
      <c r="P34" s="129">
        <f t="shared" ca="1" si="13"/>
        <v>0</v>
      </c>
      <c r="Q34" s="129">
        <f t="shared" ca="1" si="14"/>
        <v>0</v>
      </c>
      <c r="R34" s="129">
        <f t="shared" ca="1" si="15"/>
        <v>0</v>
      </c>
      <c r="S34" s="129">
        <f t="shared" ca="1" si="16"/>
        <v>0</v>
      </c>
      <c r="T34" s="138"/>
      <c r="U34" s="129" t="str">
        <f ca="1">IFERROR(INDEX(DataCalc!$U:$U,MATCH(E34,DataCalc!$J:$J,0)),"")</f>
        <v/>
      </c>
      <c r="V34" s="129" t="str">
        <f ca="1">IFERROR(INDEX(DataCalc!$U:$U,MATCH(F34,DataCalc!$J:$J,0)),"")</f>
        <v/>
      </c>
      <c r="W34" s="129" t="str">
        <f ca="1">IFERROR(INDEX(DataCalc!$U:$U,MATCH(G34,DataCalc!$J:$J,0)),"")</f>
        <v/>
      </c>
      <c r="X34" s="129" t="str">
        <f ca="1">IFERROR(INDEX(DataCalc!$U:$U,MATCH(H34,DataCalc!$J:$J,0)),"")</f>
        <v/>
      </c>
      <c r="Y34" s="129" t="str">
        <f ca="1">IFERROR(INDEX(DataCalc!$U:$U,MATCH(I34,DataCalc!$J:$J,0)),"")</f>
        <v/>
      </c>
      <c r="Z34" s="129" t="str">
        <f ca="1">IFERROR(INDEX(DataCalc!$U:$U,MATCH(J34,DataCalc!$J:$J,0)),"")</f>
        <v/>
      </c>
      <c r="AA34" s="129" t="str">
        <f ca="1">IFERROR(INDEX(DataCalc!$U:$U,MATCH(K34,DataCalc!$J:$J,0)),"")</f>
        <v/>
      </c>
    </row>
    <row r="35" spans="2:27" ht="15" customHeight="1" x14ac:dyDescent="0.25">
      <c r="B35" s="155">
        <v>153</v>
      </c>
      <c r="C35" s="128">
        <f t="shared" ca="1" si="1"/>
        <v>22</v>
      </c>
      <c r="D35" s="127"/>
      <c r="E35" s="129">
        <f ca="1">OFFSET(DataCalc!$D$2,DataCalc!T32*7,0)</f>
        <v>0</v>
      </c>
      <c r="F35" s="129">
        <f ca="1">OFFSET(DataCalc!$D$2,DataCalc!T32*7+1,0)</f>
        <v>0</v>
      </c>
      <c r="G35" s="129">
        <f ca="1">OFFSET(DataCalc!$D$2,DataCalc!T32*7+2,0)</f>
        <v>0</v>
      </c>
      <c r="H35" s="129">
        <f ca="1">OFFSET(DataCalc!$D$2,DataCalc!T32*7+3,0)</f>
        <v>0</v>
      </c>
      <c r="I35" s="129">
        <f ca="1">OFFSET(DataCalc!$D$2,DataCalc!T32*7+4,0)</f>
        <v>43252</v>
      </c>
      <c r="J35" s="129">
        <f ca="1">OFFSET(DataCalc!$D$2,DataCalc!T32*7+5,0)</f>
        <v>43253</v>
      </c>
      <c r="K35" s="129">
        <f ca="1">OFFSET(DataCalc!$D$2,DataCalc!T32*7+6,0)</f>
        <v>43254</v>
      </c>
      <c r="L35" s="127"/>
      <c r="M35" s="129">
        <f t="shared" ca="1" si="10"/>
        <v>0</v>
      </c>
      <c r="N35" s="129">
        <f t="shared" ca="1" si="11"/>
        <v>0</v>
      </c>
      <c r="O35" s="129">
        <f t="shared" ca="1" si="12"/>
        <v>0</v>
      </c>
      <c r="P35" s="129">
        <f t="shared" ca="1" si="13"/>
        <v>0</v>
      </c>
      <c r="Q35" s="129">
        <f t="shared" ca="1" si="14"/>
        <v>22</v>
      </c>
      <c r="R35" s="129">
        <f t="shared" ca="1" si="15"/>
        <v>22</v>
      </c>
      <c r="S35" s="129">
        <f t="shared" ca="1" si="16"/>
        <v>22</v>
      </c>
      <c r="T35" s="138"/>
      <c r="U35" s="129" t="str">
        <f ca="1">IFERROR(INDEX(DataCalc!$U:$U,MATCH(E35,DataCalc!$J:$J,0)),"")</f>
        <v/>
      </c>
      <c r="V35" s="129" t="str">
        <f ca="1">IFERROR(INDEX(DataCalc!$U:$U,MATCH(F35,DataCalc!$J:$J,0)),"")</f>
        <v/>
      </c>
      <c r="W35" s="129" t="str">
        <f ca="1">IFERROR(INDEX(DataCalc!$U:$U,MATCH(G35,DataCalc!$J:$J,0)),"")</f>
        <v/>
      </c>
      <c r="X35" s="129" t="str">
        <f ca="1">IFERROR(INDEX(DataCalc!$U:$U,MATCH(H35,DataCalc!$J:$J,0)),"")</f>
        <v/>
      </c>
      <c r="Y35" s="129">
        <f ca="1">IFERROR(INDEX(DataCalc!$U:$U,MATCH(I35,DataCalc!$J:$J,0)),"")</f>
        <v>0</v>
      </c>
      <c r="Z35" s="129">
        <f ca="1">IFERROR(INDEX(DataCalc!$U:$U,MATCH(J35,DataCalc!$J:$J,0)),"")</f>
        <v>0</v>
      </c>
      <c r="AA35" s="129">
        <f ca="1">IFERROR(INDEX(DataCalc!$U:$U,MATCH(K35,DataCalc!$J:$J,0)),"")</f>
        <v>0</v>
      </c>
    </row>
    <row r="36" spans="2:27" ht="15" x14ac:dyDescent="0.25">
      <c r="B36" s="156"/>
      <c r="C36" s="128">
        <f t="shared" ca="1" si="1"/>
        <v>23</v>
      </c>
      <c r="D36" s="127"/>
      <c r="E36" s="129">
        <f ca="1">OFFSET(DataCalc!$D$2,DataCalc!T33*7,0)</f>
        <v>43255</v>
      </c>
      <c r="F36" s="129">
        <f ca="1">OFFSET(DataCalc!$D$2,DataCalc!T33*7+1,0)</f>
        <v>43256</v>
      </c>
      <c r="G36" s="129">
        <f ca="1">OFFSET(DataCalc!$D$2,DataCalc!T33*7+2,0)</f>
        <v>43257</v>
      </c>
      <c r="H36" s="129">
        <f ca="1">OFFSET(DataCalc!$D$2,DataCalc!T33*7+3,0)</f>
        <v>43258</v>
      </c>
      <c r="I36" s="129">
        <f ca="1">OFFSET(DataCalc!$D$2,DataCalc!T33*7+4,0)</f>
        <v>43259</v>
      </c>
      <c r="J36" s="129">
        <f ca="1">OFFSET(DataCalc!$D$2,DataCalc!T33*7+5,0)</f>
        <v>43260</v>
      </c>
      <c r="K36" s="129">
        <f ca="1">OFFSET(DataCalc!$D$2,DataCalc!T33*7+6,0)</f>
        <v>43261</v>
      </c>
      <c r="L36" s="127"/>
      <c r="M36" s="129">
        <f t="shared" ca="1" si="10"/>
        <v>23</v>
      </c>
      <c r="N36" s="129">
        <f t="shared" ca="1" si="11"/>
        <v>23</v>
      </c>
      <c r="O36" s="129">
        <f t="shared" ca="1" si="12"/>
        <v>23</v>
      </c>
      <c r="P36" s="129">
        <f t="shared" ca="1" si="13"/>
        <v>23</v>
      </c>
      <c r="Q36" s="129">
        <f t="shared" ca="1" si="14"/>
        <v>23</v>
      </c>
      <c r="R36" s="129">
        <f t="shared" ca="1" si="15"/>
        <v>23</v>
      </c>
      <c r="S36" s="129">
        <f t="shared" ca="1" si="16"/>
        <v>23</v>
      </c>
      <c r="T36" s="138"/>
      <c r="U36" s="129">
        <f ca="1">IFERROR(INDEX(DataCalc!$U:$U,MATCH(E36,DataCalc!$J:$J,0)),"")</f>
        <v>0</v>
      </c>
      <c r="V36" s="129">
        <f ca="1">IFERROR(INDEX(DataCalc!$U:$U,MATCH(F36,DataCalc!$J:$J,0)),"")</f>
        <v>0</v>
      </c>
      <c r="W36" s="129">
        <f ca="1">IFERROR(INDEX(DataCalc!$U:$U,MATCH(G36,DataCalc!$J:$J,0)),"")</f>
        <v>0</v>
      </c>
      <c r="X36" s="129">
        <f ca="1">IFERROR(INDEX(DataCalc!$U:$U,MATCH(H36,DataCalc!$J:$J,0)),"")</f>
        <v>0</v>
      </c>
      <c r="Y36" s="129">
        <f ca="1">IFERROR(INDEX(DataCalc!$U:$U,MATCH(I36,DataCalc!$J:$J,0)),"")</f>
        <v>0</v>
      </c>
      <c r="Z36" s="129">
        <f ca="1">IFERROR(INDEX(DataCalc!$U:$U,MATCH(J36,DataCalc!$J:$J,0)),"")</f>
        <v>0</v>
      </c>
      <c r="AA36" s="129">
        <f ca="1">IFERROR(INDEX(DataCalc!$U:$U,MATCH(K36,DataCalc!$J:$J,0)),"")</f>
        <v>0</v>
      </c>
    </row>
    <row r="37" spans="2:27" ht="15" x14ac:dyDescent="0.25">
      <c r="B37" s="156"/>
      <c r="C37" s="128">
        <f t="shared" ca="1" si="1"/>
        <v>24</v>
      </c>
      <c r="D37" s="127"/>
      <c r="E37" s="129">
        <f ca="1">OFFSET(DataCalc!$D$2,DataCalc!T34*7,0)</f>
        <v>43262</v>
      </c>
      <c r="F37" s="129">
        <f ca="1">OFFSET(DataCalc!$D$2,DataCalc!T34*7+1,0)</f>
        <v>43263</v>
      </c>
      <c r="G37" s="129">
        <f ca="1">OFFSET(DataCalc!$D$2,DataCalc!T34*7+2,0)</f>
        <v>43264</v>
      </c>
      <c r="H37" s="129">
        <f ca="1">OFFSET(DataCalc!$D$2,DataCalc!T34*7+3,0)</f>
        <v>43265</v>
      </c>
      <c r="I37" s="129">
        <f ca="1">OFFSET(DataCalc!$D$2,DataCalc!T34*7+4,0)</f>
        <v>43266</v>
      </c>
      <c r="J37" s="129">
        <f ca="1">OFFSET(DataCalc!$D$2,DataCalc!T34*7+5,0)</f>
        <v>43267</v>
      </c>
      <c r="K37" s="129">
        <f ca="1">OFFSET(DataCalc!$D$2,DataCalc!T34*7+6,0)</f>
        <v>43268</v>
      </c>
      <c r="L37" s="127"/>
      <c r="M37" s="129">
        <f t="shared" ca="1" si="10"/>
        <v>24</v>
      </c>
      <c r="N37" s="129">
        <f t="shared" ca="1" si="11"/>
        <v>24</v>
      </c>
      <c r="O37" s="129">
        <f t="shared" ca="1" si="12"/>
        <v>24</v>
      </c>
      <c r="P37" s="129">
        <f t="shared" ca="1" si="13"/>
        <v>24</v>
      </c>
      <c r="Q37" s="129">
        <f t="shared" ca="1" si="14"/>
        <v>24</v>
      </c>
      <c r="R37" s="129">
        <f t="shared" ca="1" si="15"/>
        <v>24</v>
      </c>
      <c r="S37" s="129">
        <f t="shared" ca="1" si="16"/>
        <v>24</v>
      </c>
      <c r="T37" s="138"/>
      <c r="U37" s="129">
        <f ca="1">IFERROR(INDEX(DataCalc!$U:$U,MATCH(E37,DataCalc!$J:$J,0)),"")</f>
        <v>0</v>
      </c>
      <c r="V37" s="129">
        <f ca="1">IFERROR(INDEX(DataCalc!$U:$U,MATCH(F37,DataCalc!$J:$J,0)),"")</f>
        <v>0</v>
      </c>
      <c r="W37" s="129">
        <f ca="1">IFERROR(INDEX(DataCalc!$U:$U,MATCH(G37,DataCalc!$J:$J,0)),"")</f>
        <v>0</v>
      </c>
      <c r="X37" s="129">
        <f ca="1">IFERROR(INDEX(DataCalc!$U:$U,MATCH(H37,DataCalc!$J:$J,0)),"")</f>
        <v>0</v>
      </c>
      <c r="Y37" s="129">
        <f ca="1">IFERROR(INDEX(DataCalc!$U:$U,MATCH(I37,DataCalc!$J:$J,0)),"")</f>
        <v>0</v>
      </c>
      <c r="Z37" s="129">
        <f ca="1">IFERROR(INDEX(DataCalc!$U:$U,MATCH(J37,DataCalc!$J:$J,0)),"")</f>
        <v>0</v>
      </c>
      <c r="AA37" s="129">
        <f ca="1">IFERROR(INDEX(DataCalc!$U:$U,MATCH(K37,DataCalc!$J:$J,0)),"")</f>
        <v>0</v>
      </c>
    </row>
    <row r="38" spans="2:27" ht="15" x14ac:dyDescent="0.25">
      <c r="B38" s="156"/>
      <c r="C38" s="128">
        <f t="shared" ca="1" si="1"/>
        <v>25</v>
      </c>
      <c r="D38" s="127"/>
      <c r="E38" s="129">
        <f ca="1">OFFSET(DataCalc!$D$2,DataCalc!T35*7,0)</f>
        <v>43269</v>
      </c>
      <c r="F38" s="129">
        <f ca="1">OFFSET(DataCalc!$D$2,DataCalc!T35*7+1,0)</f>
        <v>43270</v>
      </c>
      <c r="G38" s="129">
        <f ca="1">OFFSET(DataCalc!$D$2,DataCalc!T35*7+2,0)</f>
        <v>43271</v>
      </c>
      <c r="H38" s="129">
        <f ca="1">OFFSET(DataCalc!$D$2,DataCalc!T35*7+3,0)</f>
        <v>43272</v>
      </c>
      <c r="I38" s="129">
        <f ca="1">OFFSET(DataCalc!$D$2,DataCalc!T35*7+4,0)</f>
        <v>43273</v>
      </c>
      <c r="J38" s="129">
        <f ca="1">OFFSET(DataCalc!$D$2,DataCalc!T35*7+5,0)</f>
        <v>43274</v>
      </c>
      <c r="K38" s="129">
        <f ca="1">OFFSET(DataCalc!$D$2,DataCalc!T35*7+6,0)</f>
        <v>43275</v>
      </c>
      <c r="L38" s="127"/>
      <c r="M38" s="129">
        <f t="shared" ca="1" si="10"/>
        <v>25</v>
      </c>
      <c r="N38" s="129">
        <f t="shared" ca="1" si="11"/>
        <v>25</v>
      </c>
      <c r="O38" s="129">
        <f t="shared" ca="1" si="12"/>
        <v>25</v>
      </c>
      <c r="P38" s="129">
        <f t="shared" ca="1" si="13"/>
        <v>25</v>
      </c>
      <c r="Q38" s="129">
        <f t="shared" ca="1" si="14"/>
        <v>25</v>
      </c>
      <c r="R38" s="129">
        <f t="shared" ca="1" si="15"/>
        <v>25</v>
      </c>
      <c r="S38" s="129">
        <f t="shared" ca="1" si="16"/>
        <v>25</v>
      </c>
      <c r="T38" s="138"/>
      <c r="U38" s="129">
        <f ca="1">IFERROR(INDEX(DataCalc!$U:$U,MATCH(E38,DataCalc!$J:$J,0)),"")</f>
        <v>0</v>
      </c>
      <c r="V38" s="129">
        <f ca="1">IFERROR(INDEX(DataCalc!$U:$U,MATCH(F38,DataCalc!$J:$J,0)),"")</f>
        <v>0</v>
      </c>
      <c r="W38" s="129">
        <f ca="1">IFERROR(INDEX(DataCalc!$U:$U,MATCH(G38,DataCalc!$J:$J,0)),"")</f>
        <v>0</v>
      </c>
      <c r="X38" s="129">
        <f ca="1">IFERROR(INDEX(DataCalc!$U:$U,MATCH(H38,DataCalc!$J:$J,0)),"")</f>
        <v>0</v>
      </c>
      <c r="Y38" s="129">
        <f ca="1">IFERROR(INDEX(DataCalc!$U:$U,MATCH(I38,DataCalc!$J:$J,0)),"")</f>
        <v>0</v>
      </c>
      <c r="Z38" s="129">
        <f ca="1">IFERROR(INDEX(DataCalc!$U:$U,MATCH(J38,DataCalc!$J:$J,0)),"")</f>
        <v>0</v>
      </c>
      <c r="AA38" s="129">
        <f ca="1">IFERROR(INDEX(DataCalc!$U:$U,MATCH(K38,DataCalc!$J:$J,0)),"")</f>
        <v>0</v>
      </c>
    </row>
    <row r="39" spans="2:27" ht="15" x14ac:dyDescent="0.25">
      <c r="B39" s="156"/>
      <c r="C39" s="128">
        <f t="shared" ca="1" si="1"/>
        <v>26</v>
      </c>
      <c r="D39" s="127"/>
      <c r="E39" s="129">
        <f ca="1">OFFSET(DataCalc!$D$2,DataCalc!T36*7,0)</f>
        <v>43276</v>
      </c>
      <c r="F39" s="129">
        <f ca="1">OFFSET(DataCalc!$D$2,DataCalc!T36*7+1,0)</f>
        <v>43277</v>
      </c>
      <c r="G39" s="129">
        <f ca="1">OFFSET(DataCalc!$D$2,DataCalc!T36*7+2,0)</f>
        <v>43278</v>
      </c>
      <c r="H39" s="129">
        <f ca="1">OFFSET(DataCalc!$D$2,DataCalc!T36*7+3,0)</f>
        <v>43279</v>
      </c>
      <c r="I39" s="129">
        <f ca="1">OFFSET(DataCalc!$D$2,DataCalc!T36*7+4,0)</f>
        <v>43280</v>
      </c>
      <c r="J39" s="129">
        <f ca="1">OFFSET(DataCalc!$D$2,DataCalc!T36*7+5,0)</f>
        <v>43281</v>
      </c>
      <c r="K39" s="129">
        <f ca="1">OFFSET(DataCalc!$D$2,DataCalc!T36*7+6,0)</f>
        <v>0</v>
      </c>
      <c r="L39" s="127"/>
      <c r="M39" s="129">
        <f t="shared" ca="1" si="10"/>
        <v>26</v>
      </c>
      <c r="N39" s="129">
        <f t="shared" ca="1" si="11"/>
        <v>26</v>
      </c>
      <c r="O39" s="129">
        <f t="shared" ca="1" si="12"/>
        <v>26</v>
      </c>
      <c r="P39" s="129">
        <f t="shared" ca="1" si="13"/>
        <v>26</v>
      </c>
      <c r="Q39" s="129">
        <f t="shared" ca="1" si="14"/>
        <v>26</v>
      </c>
      <c r="R39" s="129">
        <f t="shared" ca="1" si="15"/>
        <v>26</v>
      </c>
      <c r="S39" s="129">
        <f t="shared" ca="1" si="16"/>
        <v>0</v>
      </c>
      <c r="T39" s="138"/>
      <c r="U39" s="129">
        <f ca="1">IFERROR(INDEX(DataCalc!$U:$U,MATCH(E39,DataCalc!$J:$J,0)),"")</f>
        <v>0</v>
      </c>
      <c r="V39" s="129">
        <f ca="1">IFERROR(INDEX(DataCalc!$U:$U,MATCH(F39,DataCalc!$J:$J,0)),"")</f>
        <v>0</v>
      </c>
      <c r="W39" s="129">
        <f ca="1">IFERROR(INDEX(DataCalc!$U:$U,MATCH(G39,DataCalc!$J:$J,0)),"")</f>
        <v>0</v>
      </c>
      <c r="X39" s="129">
        <f ca="1">IFERROR(INDEX(DataCalc!$U:$U,MATCH(H39,DataCalc!$J:$J,0)),"")</f>
        <v>0</v>
      </c>
      <c r="Y39" s="129">
        <f ca="1">IFERROR(INDEX(DataCalc!$U:$U,MATCH(I39,DataCalc!$J:$J,0)),"")</f>
        <v>0</v>
      </c>
      <c r="Z39" s="129">
        <f ca="1">IFERROR(INDEX(DataCalc!$U:$U,MATCH(J39,DataCalc!$J:$J,0)),"")</f>
        <v>0</v>
      </c>
      <c r="AA39" s="129" t="str">
        <f ca="1">IFERROR(INDEX(DataCalc!$U:$U,MATCH(K39,DataCalc!$J:$J,0)),"")</f>
        <v/>
      </c>
    </row>
    <row r="40" spans="2:27" ht="15.75" thickBot="1" x14ac:dyDescent="0.3">
      <c r="B40" s="157"/>
      <c r="C40" s="128" t="str">
        <f t="shared" ca="1" si="1"/>
        <v/>
      </c>
      <c r="D40" s="127"/>
      <c r="E40" s="129">
        <f ca="1">OFFSET(DataCalc!$D$2,DataCalc!T37*7,0)</f>
        <v>0</v>
      </c>
      <c r="F40" s="129">
        <f ca="1">OFFSET(DataCalc!$D$2,DataCalc!T37*7+1,0)</f>
        <v>0</v>
      </c>
      <c r="G40" s="129">
        <f ca="1">OFFSET(DataCalc!$D$2,DataCalc!T37*7+2,0)</f>
        <v>0</v>
      </c>
      <c r="H40" s="129">
        <f ca="1">OFFSET(DataCalc!$D$2,DataCalc!T37*7+3,0)</f>
        <v>0</v>
      </c>
      <c r="I40" s="129">
        <f ca="1">OFFSET(DataCalc!$D$2,DataCalc!T37*7+4,0)</f>
        <v>0</v>
      </c>
      <c r="J40" s="129">
        <f ca="1">OFFSET(DataCalc!$D$2,DataCalc!T37*7+5,0)</f>
        <v>0</v>
      </c>
      <c r="K40" s="129">
        <f ca="1">OFFSET(DataCalc!$D$2,DataCalc!T37*7+6,0)</f>
        <v>0</v>
      </c>
      <c r="L40" s="127"/>
      <c r="M40" s="129">
        <f t="shared" ca="1" si="10"/>
        <v>0</v>
      </c>
      <c r="N40" s="129">
        <f t="shared" ca="1" si="11"/>
        <v>0</v>
      </c>
      <c r="O40" s="129">
        <f t="shared" ca="1" si="12"/>
        <v>0</v>
      </c>
      <c r="P40" s="129">
        <f t="shared" ca="1" si="13"/>
        <v>0</v>
      </c>
      <c r="Q40" s="129">
        <f t="shared" ca="1" si="14"/>
        <v>0</v>
      </c>
      <c r="R40" s="129">
        <f t="shared" ca="1" si="15"/>
        <v>0</v>
      </c>
      <c r="S40" s="129">
        <f t="shared" ca="1" si="16"/>
        <v>0</v>
      </c>
      <c r="T40" s="138"/>
      <c r="U40" s="129" t="str">
        <f ca="1">IFERROR(INDEX(DataCalc!$U:$U,MATCH(E40,DataCalc!$J:$J,0)),"")</f>
        <v/>
      </c>
      <c r="V40" s="129" t="str">
        <f ca="1">IFERROR(INDEX(DataCalc!$U:$U,MATCH(F40,DataCalc!$J:$J,0)),"")</f>
        <v/>
      </c>
      <c r="W40" s="129" t="str">
        <f ca="1">IFERROR(INDEX(DataCalc!$U:$U,MATCH(G40,DataCalc!$J:$J,0)),"")</f>
        <v/>
      </c>
      <c r="X40" s="129" t="str">
        <f ca="1">IFERROR(INDEX(DataCalc!$U:$U,MATCH(H40,DataCalc!$J:$J,0)),"")</f>
        <v/>
      </c>
      <c r="Y40" s="129" t="str">
        <f ca="1">IFERROR(INDEX(DataCalc!$U:$U,MATCH(I40,DataCalc!$J:$J,0)),"")</f>
        <v/>
      </c>
      <c r="Z40" s="129" t="str">
        <f ca="1">IFERROR(INDEX(DataCalc!$U:$U,MATCH(J40,DataCalc!$J:$J,0)),"")</f>
        <v/>
      </c>
      <c r="AA40" s="129" t="str">
        <f ca="1">IFERROR(INDEX(DataCalc!$U:$U,MATCH(K40,DataCalc!$J:$J,0)),"")</f>
        <v/>
      </c>
    </row>
    <row r="41" spans="2:27" ht="15" customHeight="1" x14ac:dyDescent="0.25">
      <c r="B41" s="155">
        <v>183</v>
      </c>
      <c r="C41" s="128" t="str">
        <f t="shared" ca="1" si="1"/>
        <v/>
      </c>
      <c r="D41" s="127"/>
      <c r="E41" s="129">
        <f ca="1">OFFSET(DataCalc!$D$2,DataCalc!T38*7,0)</f>
        <v>0</v>
      </c>
      <c r="F41" s="129">
        <f ca="1">OFFSET(DataCalc!$D$2,DataCalc!T38*7+1,0)</f>
        <v>0</v>
      </c>
      <c r="G41" s="129">
        <f ca="1">OFFSET(DataCalc!$D$2,DataCalc!T38*7+2,0)</f>
        <v>0</v>
      </c>
      <c r="H41" s="129">
        <f ca="1">OFFSET(DataCalc!$D$2,DataCalc!T38*7+3,0)</f>
        <v>0</v>
      </c>
      <c r="I41" s="129">
        <f ca="1">OFFSET(DataCalc!$D$2,DataCalc!T38*7+4,0)</f>
        <v>0</v>
      </c>
      <c r="J41" s="129">
        <f ca="1">OFFSET(DataCalc!$D$2,DataCalc!T38*7+5,0)</f>
        <v>0</v>
      </c>
      <c r="K41" s="129">
        <f ca="1">OFFSET(DataCalc!$D$2,DataCalc!T38*7+6,0)</f>
        <v>43282</v>
      </c>
      <c r="L41" s="127"/>
      <c r="M41" s="129">
        <f t="shared" ca="1" si="10"/>
        <v>0</v>
      </c>
      <c r="N41" s="129">
        <f t="shared" ca="1" si="11"/>
        <v>0</v>
      </c>
      <c r="O41" s="129">
        <f t="shared" ca="1" si="12"/>
        <v>0</v>
      </c>
      <c r="P41" s="129">
        <f t="shared" ca="1" si="13"/>
        <v>0</v>
      </c>
      <c r="Q41" s="129">
        <f t="shared" ca="1" si="14"/>
        <v>0</v>
      </c>
      <c r="R41" s="129">
        <f t="shared" ca="1" si="15"/>
        <v>0</v>
      </c>
      <c r="S41" s="129">
        <f t="shared" ca="1" si="16"/>
        <v>26</v>
      </c>
      <c r="T41" s="138"/>
      <c r="U41" s="129" t="str">
        <f ca="1">IFERROR(INDEX(DataCalc!$U:$U,MATCH(E41,DataCalc!$J:$J,0)),"")</f>
        <v/>
      </c>
      <c r="V41" s="129" t="str">
        <f ca="1">IFERROR(INDEX(DataCalc!$U:$U,MATCH(F41,DataCalc!$J:$J,0)),"")</f>
        <v/>
      </c>
      <c r="W41" s="129" t="str">
        <f ca="1">IFERROR(INDEX(DataCalc!$U:$U,MATCH(G41,DataCalc!$J:$J,0)),"")</f>
        <v/>
      </c>
      <c r="X41" s="129" t="str">
        <f ca="1">IFERROR(INDEX(DataCalc!$U:$U,MATCH(H41,DataCalc!$J:$J,0)),"")</f>
        <v/>
      </c>
      <c r="Y41" s="129" t="str">
        <f ca="1">IFERROR(INDEX(DataCalc!$U:$U,MATCH(I41,DataCalc!$J:$J,0)),"")</f>
        <v/>
      </c>
      <c r="Z41" s="129" t="str">
        <f ca="1">IFERROR(INDEX(DataCalc!$U:$U,MATCH(J41,DataCalc!$J:$J,0)),"")</f>
        <v/>
      </c>
      <c r="AA41" s="129">
        <f ca="1">IFERROR(INDEX(DataCalc!$U:$U,MATCH(K41,DataCalc!$J:$J,0)),"")</f>
        <v>0</v>
      </c>
    </row>
    <row r="42" spans="2:27" ht="15" x14ac:dyDescent="0.25">
      <c r="B42" s="156"/>
      <c r="C42" s="128">
        <f t="shared" ca="1" si="1"/>
        <v>27</v>
      </c>
      <c r="D42" s="127"/>
      <c r="E42" s="129">
        <f ca="1">OFFSET(DataCalc!$D$2,DataCalc!T39*7,0)</f>
        <v>43283</v>
      </c>
      <c r="F42" s="129">
        <f ca="1">OFFSET(DataCalc!$D$2,DataCalc!T39*7+1,0)</f>
        <v>43284</v>
      </c>
      <c r="G42" s="129">
        <f ca="1">OFFSET(DataCalc!$D$2,DataCalc!T39*7+2,0)</f>
        <v>43285</v>
      </c>
      <c r="H42" s="129">
        <f ca="1">OFFSET(DataCalc!$D$2,DataCalc!T39*7+3,0)</f>
        <v>43286</v>
      </c>
      <c r="I42" s="129">
        <f ca="1">OFFSET(DataCalc!$D$2,DataCalc!T39*7+4,0)</f>
        <v>43287</v>
      </c>
      <c r="J42" s="129">
        <f ca="1">OFFSET(DataCalc!$D$2,DataCalc!T39*7+5,0)</f>
        <v>43288</v>
      </c>
      <c r="K42" s="129">
        <f ca="1">OFFSET(DataCalc!$D$2,DataCalc!T39*7+6,0)</f>
        <v>43289</v>
      </c>
      <c r="L42" s="127"/>
      <c r="M42" s="129">
        <f t="shared" ca="1" si="10"/>
        <v>27</v>
      </c>
      <c r="N42" s="129">
        <f t="shared" ca="1" si="11"/>
        <v>27</v>
      </c>
      <c r="O42" s="129">
        <f t="shared" ca="1" si="12"/>
        <v>27</v>
      </c>
      <c r="P42" s="129">
        <f t="shared" ca="1" si="13"/>
        <v>27</v>
      </c>
      <c r="Q42" s="129">
        <f t="shared" ca="1" si="14"/>
        <v>27</v>
      </c>
      <c r="R42" s="129">
        <f t="shared" ca="1" si="15"/>
        <v>27</v>
      </c>
      <c r="S42" s="129">
        <f t="shared" ca="1" si="16"/>
        <v>27</v>
      </c>
      <c r="T42" s="138"/>
      <c r="U42" s="129">
        <f ca="1">IFERROR(INDEX(DataCalc!$U:$U,MATCH(E42,DataCalc!$J:$J,0)),"")</f>
        <v>0</v>
      </c>
      <c r="V42" s="129">
        <f ca="1">IFERROR(INDEX(DataCalc!$U:$U,MATCH(F42,DataCalc!$J:$J,0)),"")</f>
        <v>0</v>
      </c>
      <c r="W42" s="129">
        <f ca="1">IFERROR(INDEX(DataCalc!$U:$U,MATCH(G42,DataCalc!$J:$J,0)),"")</f>
        <v>0</v>
      </c>
      <c r="X42" s="129">
        <f ca="1">IFERROR(INDEX(DataCalc!$U:$U,MATCH(H42,DataCalc!$J:$J,0)),"")</f>
        <v>0</v>
      </c>
      <c r="Y42" s="129">
        <f ca="1">IFERROR(INDEX(DataCalc!$U:$U,MATCH(I42,DataCalc!$J:$J,0)),"")</f>
        <v>0</v>
      </c>
      <c r="Z42" s="129">
        <f ca="1">IFERROR(INDEX(DataCalc!$U:$U,MATCH(J42,DataCalc!$J:$J,0)),"")</f>
        <v>0</v>
      </c>
      <c r="AA42" s="129">
        <f ca="1">IFERROR(INDEX(DataCalc!$U:$U,MATCH(K42,DataCalc!$J:$J,0)),"")</f>
        <v>0</v>
      </c>
    </row>
    <row r="43" spans="2:27" ht="15" x14ac:dyDescent="0.25">
      <c r="B43" s="156"/>
      <c r="C43" s="128">
        <f t="shared" ca="1" si="1"/>
        <v>28</v>
      </c>
      <c r="D43" s="127"/>
      <c r="E43" s="129">
        <f ca="1">OFFSET(DataCalc!$D$2,DataCalc!T40*7,0)</f>
        <v>43290</v>
      </c>
      <c r="F43" s="129">
        <f ca="1">OFFSET(DataCalc!$D$2,DataCalc!T40*7+1,0)</f>
        <v>43291</v>
      </c>
      <c r="G43" s="129">
        <f ca="1">OFFSET(DataCalc!$D$2,DataCalc!T40*7+2,0)</f>
        <v>43292</v>
      </c>
      <c r="H43" s="129">
        <f ca="1">OFFSET(DataCalc!$D$2,DataCalc!T40*7+3,0)</f>
        <v>43293</v>
      </c>
      <c r="I43" s="129">
        <f ca="1">OFFSET(DataCalc!$D$2,DataCalc!T40*7+4,0)</f>
        <v>43294</v>
      </c>
      <c r="J43" s="129">
        <f ca="1">OFFSET(DataCalc!$D$2,DataCalc!T40*7+5,0)</f>
        <v>43295</v>
      </c>
      <c r="K43" s="129">
        <f ca="1">OFFSET(DataCalc!$D$2,DataCalc!T40*7+6,0)</f>
        <v>43296</v>
      </c>
      <c r="L43" s="127"/>
      <c r="M43" s="129">
        <f t="shared" ca="1" si="10"/>
        <v>28</v>
      </c>
      <c r="N43" s="129">
        <f t="shared" ca="1" si="11"/>
        <v>28</v>
      </c>
      <c r="O43" s="129">
        <f t="shared" ca="1" si="12"/>
        <v>28</v>
      </c>
      <c r="P43" s="129">
        <f t="shared" ca="1" si="13"/>
        <v>28</v>
      </c>
      <c r="Q43" s="129">
        <f t="shared" ca="1" si="14"/>
        <v>28</v>
      </c>
      <c r="R43" s="129">
        <f t="shared" ca="1" si="15"/>
        <v>28</v>
      </c>
      <c r="S43" s="129">
        <f t="shared" ca="1" si="16"/>
        <v>28</v>
      </c>
      <c r="T43" s="138"/>
      <c r="U43" s="129">
        <f ca="1">IFERROR(INDEX(DataCalc!$U:$U,MATCH(E43,DataCalc!$J:$J,0)),"")</f>
        <v>0</v>
      </c>
      <c r="V43" s="129">
        <f ca="1">IFERROR(INDEX(DataCalc!$U:$U,MATCH(F43,DataCalc!$J:$J,0)),"")</f>
        <v>0</v>
      </c>
      <c r="W43" s="129">
        <f ca="1">IFERROR(INDEX(DataCalc!$U:$U,MATCH(G43,DataCalc!$J:$J,0)),"")</f>
        <v>0</v>
      </c>
      <c r="X43" s="129">
        <f ca="1">IFERROR(INDEX(DataCalc!$U:$U,MATCH(H43,DataCalc!$J:$J,0)),"")</f>
        <v>0</v>
      </c>
      <c r="Y43" s="129">
        <f ca="1">IFERROR(INDEX(DataCalc!$U:$U,MATCH(I43,DataCalc!$J:$J,0)),"")</f>
        <v>0</v>
      </c>
      <c r="Z43" s="129">
        <f ca="1">IFERROR(INDEX(DataCalc!$U:$U,MATCH(J43,DataCalc!$J:$J,0)),"")</f>
        <v>0</v>
      </c>
      <c r="AA43" s="129">
        <f ca="1">IFERROR(INDEX(DataCalc!$U:$U,MATCH(K43,DataCalc!$J:$J,0)),"")</f>
        <v>0</v>
      </c>
    </row>
    <row r="44" spans="2:27" ht="15" x14ac:dyDescent="0.25">
      <c r="B44" s="156"/>
      <c r="C44" s="128">
        <f t="shared" ca="1" si="1"/>
        <v>29</v>
      </c>
      <c r="D44" s="127"/>
      <c r="E44" s="129">
        <f ca="1">OFFSET(DataCalc!$D$2,DataCalc!T41*7,0)</f>
        <v>43297</v>
      </c>
      <c r="F44" s="129">
        <f ca="1">OFFSET(DataCalc!$D$2,DataCalc!T41*7+1,0)</f>
        <v>43298</v>
      </c>
      <c r="G44" s="129">
        <f ca="1">OFFSET(DataCalc!$D$2,DataCalc!T41*7+2,0)</f>
        <v>43299</v>
      </c>
      <c r="H44" s="129">
        <f ca="1">OFFSET(DataCalc!$D$2,DataCalc!T41*7+3,0)</f>
        <v>43300</v>
      </c>
      <c r="I44" s="129">
        <f ca="1">OFFSET(DataCalc!$D$2,DataCalc!T41*7+4,0)</f>
        <v>43301</v>
      </c>
      <c r="J44" s="129">
        <f ca="1">OFFSET(DataCalc!$D$2,DataCalc!T41*7+5,0)</f>
        <v>43302</v>
      </c>
      <c r="K44" s="129">
        <f ca="1">OFFSET(DataCalc!$D$2,DataCalc!T41*7+6,0)</f>
        <v>43303</v>
      </c>
      <c r="L44" s="127"/>
      <c r="M44" s="129">
        <f t="shared" ca="1" si="10"/>
        <v>29</v>
      </c>
      <c r="N44" s="129">
        <f t="shared" ca="1" si="11"/>
        <v>29</v>
      </c>
      <c r="O44" s="129">
        <f t="shared" ca="1" si="12"/>
        <v>29</v>
      </c>
      <c r="P44" s="129">
        <f t="shared" ca="1" si="13"/>
        <v>29</v>
      </c>
      <c r="Q44" s="129">
        <f t="shared" ca="1" si="14"/>
        <v>29</v>
      </c>
      <c r="R44" s="129">
        <f t="shared" ca="1" si="15"/>
        <v>29</v>
      </c>
      <c r="S44" s="129">
        <f t="shared" ca="1" si="16"/>
        <v>29</v>
      </c>
      <c r="T44" s="138"/>
      <c r="U44" s="129">
        <f ca="1">IFERROR(INDEX(DataCalc!$U:$U,MATCH(E44,DataCalc!$J:$J,0)),"")</f>
        <v>0</v>
      </c>
      <c r="V44" s="129">
        <f ca="1">IFERROR(INDEX(DataCalc!$U:$U,MATCH(F44,DataCalc!$J:$J,0)),"")</f>
        <v>0</v>
      </c>
      <c r="W44" s="129">
        <f ca="1">IFERROR(INDEX(DataCalc!$U:$U,MATCH(G44,DataCalc!$J:$J,0)),"")</f>
        <v>0</v>
      </c>
      <c r="X44" s="129">
        <f ca="1">IFERROR(INDEX(DataCalc!$U:$U,MATCH(H44,DataCalc!$J:$J,0)),"")</f>
        <v>0</v>
      </c>
      <c r="Y44" s="129">
        <f ca="1">IFERROR(INDEX(DataCalc!$U:$U,MATCH(I44,DataCalc!$J:$J,0)),"")</f>
        <v>0</v>
      </c>
      <c r="Z44" s="129">
        <f ca="1">IFERROR(INDEX(DataCalc!$U:$U,MATCH(J44,DataCalc!$J:$J,0)),"")</f>
        <v>0</v>
      </c>
      <c r="AA44" s="129">
        <f ca="1">IFERROR(INDEX(DataCalc!$U:$U,MATCH(K44,DataCalc!$J:$J,0)),"")</f>
        <v>0</v>
      </c>
    </row>
    <row r="45" spans="2:27" ht="15" x14ac:dyDescent="0.25">
      <c r="B45" s="156"/>
      <c r="C45" s="128">
        <f t="shared" ca="1" si="1"/>
        <v>30</v>
      </c>
      <c r="D45" s="127"/>
      <c r="E45" s="129">
        <f ca="1">OFFSET(DataCalc!$D$2,DataCalc!T42*7,0)</f>
        <v>43304</v>
      </c>
      <c r="F45" s="129">
        <f ca="1">OFFSET(DataCalc!$D$2,DataCalc!T42*7+1,0)</f>
        <v>43305</v>
      </c>
      <c r="G45" s="129">
        <f ca="1">OFFSET(DataCalc!$D$2,DataCalc!T42*7+2,0)</f>
        <v>43306</v>
      </c>
      <c r="H45" s="129">
        <f ca="1">OFFSET(DataCalc!$D$2,DataCalc!T42*7+3,0)</f>
        <v>43307</v>
      </c>
      <c r="I45" s="129">
        <f ca="1">OFFSET(DataCalc!$D$2,DataCalc!T42*7+4,0)</f>
        <v>43308</v>
      </c>
      <c r="J45" s="129">
        <f ca="1">OFFSET(DataCalc!$D$2,DataCalc!T42*7+5,0)</f>
        <v>43309</v>
      </c>
      <c r="K45" s="129">
        <f ca="1">OFFSET(DataCalc!$D$2,DataCalc!T42*7+6,0)</f>
        <v>43310</v>
      </c>
      <c r="L45" s="127"/>
      <c r="M45" s="129">
        <f t="shared" ca="1" si="10"/>
        <v>30</v>
      </c>
      <c r="N45" s="129">
        <f t="shared" ca="1" si="11"/>
        <v>30</v>
      </c>
      <c r="O45" s="129">
        <f t="shared" ca="1" si="12"/>
        <v>30</v>
      </c>
      <c r="P45" s="129">
        <f t="shared" ca="1" si="13"/>
        <v>30</v>
      </c>
      <c r="Q45" s="129">
        <f t="shared" ca="1" si="14"/>
        <v>30</v>
      </c>
      <c r="R45" s="129">
        <f t="shared" ca="1" si="15"/>
        <v>30</v>
      </c>
      <c r="S45" s="129">
        <f t="shared" ca="1" si="16"/>
        <v>30</v>
      </c>
      <c r="T45" s="138"/>
      <c r="U45" s="129">
        <f ca="1">IFERROR(INDEX(DataCalc!$U:$U,MATCH(E45,DataCalc!$J:$J,0)),"")</f>
        <v>0</v>
      </c>
      <c r="V45" s="129">
        <f ca="1">IFERROR(INDEX(DataCalc!$U:$U,MATCH(F45,DataCalc!$J:$J,0)),"")</f>
        <v>0</v>
      </c>
      <c r="W45" s="129">
        <f ca="1">IFERROR(INDEX(DataCalc!$U:$U,MATCH(G45,DataCalc!$J:$J,0)),"")</f>
        <v>0</v>
      </c>
      <c r="X45" s="129">
        <f ca="1">IFERROR(INDEX(DataCalc!$U:$U,MATCH(H45,DataCalc!$J:$J,0)),"")</f>
        <v>0</v>
      </c>
      <c r="Y45" s="129">
        <f ca="1">IFERROR(INDEX(DataCalc!$U:$U,MATCH(I45,DataCalc!$J:$J,0)),"")</f>
        <v>0</v>
      </c>
      <c r="Z45" s="129">
        <f ca="1">IFERROR(INDEX(DataCalc!$U:$U,MATCH(J45,DataCalc!$J:$J,0)),"")</f>
        <v>0</v>
      </c>
      <c r="AA45" s="129">
        <f ca="1">IFERROR(INDEX(DataCalc!$U:$U,MATCH(K45,DataCalc!$J:$J,0)),"")</f>
        <v>0</v>
      </c>
    </row>
    <row r="46" spans="2:27" ht="15.75" thickBot="1" x14ac:dyDescent="0.3">
      <c r="B46" s="157"/>
      <c r="C46" s="128" t="str">
        <f t="shared" ca="1" si="1"/>
        <v/>
      </c>
      <c r="D46" s="127"/>
      <c r="E46" s="129">
        <f ca="1">OFFSET(DataCalc!$D$2,DataCalc!T43*7,0)</f>
        <v>43311</v>
      </c>
      <c r="F46" s="129">
        <f ca="1">OFFSET(DataCalc!$D$2,DataCalc!T43*7+1,0)</f>
        <v>43312</v>
      </c>
      <c r="G46" s="129">
        <f ca="1">OFFSET(DataCalc!$D$2,DataCalc!T43*7+2,0)</f>
        <v>0</v>
      </c>
      <c r="H46" s="129">
        <f ca="1">OFFSET(DataCalc!$D$2,DataCalc!T43*7+3,0)</f>
        <v>0</v>
      </c>
      <c r="I46" s="129">
        <f ca="1">OFFSET(DataCalc!$D$2,DataCalc!T43*7+4,0)</f>
        <v>0</v>
      </c>
      <c r="J46" s="129">
        <f ca="1">OFFSET(DataCalc!$D$2,DataCalc!T43*7+5,0)</f>
        <v>0</v>
      </c>
      <c r="K46" s="129">
        <f ca="1">OFFSET(DataCalc!$D$2,DataCalc!T43*7+6,0)</f>
        <v>0</v>
      </c>
      <c r="L46" s="127"/>
      <c r="M46" s="129">
        <f t="shared" ca="1" si="10"/>
        <v>31</v>
      </c>
      <c r="N46" s="129">
        <f t="shared" ca="1" si="11"/>
        <v>31</v>
      </c>
      <c r="O46" s="129">
        <f t="shared" ca="1" si="12"/>
        <v>0</v>
      </c>
      <c r="P46" s="129">
        <f t="shared" ca="1" si="13"/>
        <v>0</v>
      </c>
      <c r="Q46" s="129">
        <f t="shared" ca="1" si="14"/>
        <v>0</v>
      </c>
      <c r="R46" s="129">
        <f t="shared" ca="1" si="15"/>
        <v>0</v>
      </c>
      <c r="S46" s="129">
        <f t="shared" ca="1" si="16"/>
        <v>0</v>
      </c>
      <c r="T46" s="138"/>
      <c r="U46" s="129">
        <f ca="1">IFERROR(INDEX(DataCalc!$U:$U,MATCH(E46,DataCalc!$J:$J,0)),"")</f>
        <v>0</v>
      </c>
      <c r="V46" s="129">
        <f ca="1">IFERROR(INDEX(DataCalc!$U:$U,MATCH(F46,DataCalc!$J:$J,0)),"")</f>
        <v>0</v>
      </c>
      <c r="W46" s="129" t="str">
        <f ca="1">IFERROR(INDEX(DataCalc!$U:$U,MATCH(G46,DataCalc!$J:$J,0)),"")</f>
        <v/>
      </c>
      <c r="X46" s="129" t="str">
        <f ca="1">IFERROR(INDEX(DataCalc!$U:$U,MATCH(H46,DataCalc!$J:$J,0)),"")</f>
        <v/>
      </c>
      <c r="Y46" s="129" t="str">
        <f ca="1">IFERROR(INDEX(DataCalc!$U:$U,MATCH(I46,DataCalc!$J:$J,0)),"")</f>
        <v/>
      </c>
      <c r="Z46" s="129" t="str">
        <f ca="1">IFERROR(INDEX(DataCalc!$U:$U,MATCH(J46,DataCalc!$J:$J,0)),"")</f>
        <v/>
      </c>
      <c r="AA46" s="129" t="str">
        <f ca="1">IFERROR(INDEX(DataCalc!$U:$U,MATCH(K46,DataCalc!$J:$J,0)),"")</f>
        <v/>
      </c>
    </row>
    <row r="47" spans="2:27" ht="15" customHeight="1" x14ac:dyDescent="0.25">
      <c r="B47" s="155">
        <v>214</v>
      </c>
      <c r="C47" s="128">
        <f t="shared" ca="1" si="1"/>
        <v>31</v>
      </c>
      <c r="D47" s="127"/>
      <c r="E47" s="129">
        <f ca="1">OFFSET(DataCalc!$D$2,DataCalc!T44*7,0)</f>
        <v>0</v>
      </c>
      <c r="F47" s="129">
        <f ca="1">OFFSET(DataCalc!$D$2,DataCalc!T44*7+1,0)</f>
        <v>0</v>
      </c>
      <c r="G47" s="129">
        <f ca="1">OFFSET(DataCalc!$D$2,DataCalc!T44*7+2,0)</f>
        <v>43313</v>
      </c>
      <c r="H47" s="129">
        <f ca="1">OFFSET(DataCalc!$D$2,DataCalc!T44*7+3,0)</f>
        <v>43314</v>
      </c>
      <c r="I47" s="129">
        <f ca="1">OFFSET(DataCalc!$D$2,DataCalc!T44*7+4,0)</f>
        <v>43315</v>
      </c>
      <c r="J47" s="129">
        <f ca="1">OFFSET(DataCalc!$D$2,DataCalc!T44*7+5,0)</f>
        <v>43316</v>
      </c>
      <c r="K47" s="129">
        <f ca="1">OFFSET(DataCalc!$D$2,DataCalc!T44*7+6,0)</f>
        <v>43317</v>
      </c>
      <c r="L47" s="127"/>
      <c r="M47" s="129">
        <f t="shared" ca="1" si="10"/>
        <v>0</v>
      </c>
      <c r="N47" s="129">
        <f t="shared" ca="1" si="11"/>
        <v>0</v>
      </c>
      <c r="O47" s="129">
        <f t="shared" ca="1" si="12"/>
        <v>31</v>
      </c>
      <c r="P47" s="129">
        <f t="shared" ca="1" si="13"/>
        <v>31</v>
      </c>
      <c r="Q47" s="129">
        <f t="shared" ca="1" si="14"/>
        <v>31</v>
      </c>
      <c r="R47" s="129">
        <f t="shared" ca="1" si="15"/>
        <v>31</v>
      </c>
      <c r="S47" s="129">
        <f t="shared" ca="1" si="16"/>
        <v>31</v>
      </c>
      <c r="T47" s="138"/>
      <c r="U47" s="129" t="str">
        <f ca="1">IFERROR(INDEX(DataCalc!$U:$U,MATCH(E47,DataCalc!$J:$J,0)),"")</f>
        <v/>
      </c>
      <c r="V47" s="129" t="str">
        <f ca="1">IFERROR(INDEX(DataCalc!$U:$U,MATCH(F47,DataCalc!$J:$J,0)),"")</f>
        <v/>
      </c>
      <c r="W47" s="129">
        <f ca="1">IFERROR(INDEX(DataCalc!$U:$U,MATCH(G47,DataCalc!$J:$J,0)),"")</f>
        <v>0</v>
      </c>
      <c r="X47" s="129">
        <f ca="1">IFERROR(INDEX(DataCalc!$U:$U,MATCH(H47,DataCalc!$J:$J,0)),"")</f>
        <v>0</v>
      </c>
      <c r="Y47" s="129">
        <f ca="1">IFERROR(INDEX(DataCalc!$U:$U,MATCH(I47,DataCalc!$J:$J,0)),"")</f>
        <v>0</v>
      </c>
      <c r="Z47" s="129">
        <f ca="1">IFERROR(INDEX(DataCalc!$U:$U,MATCH(J47,DataCalc!$J:$J,0)),"")</f>
        <v>0</v>
      </c>
      <c r="AA47" s="129">
        <f ca="1">IFERROR(INDEX(DataCalc!$U:$U,MATCH(K47,DataCalc!$J:$J,0)),"")</f>
        <v>0</v>
      </c>
    </row>
    <row r="48" spans="2:27" ht="15" x14ac:dyDescent="0.25">
      <c r="B48" s="156"/>
      <c r="C48" s="128">
        <f t="shared" ca="1" si="1"/>
        <v>32</v>
      </c>
      <c r="D48" s="127"/>
      <c r="E48" s="129">
        <f ca="1">OFFSET(DataCalc!$D$2,DataCalc!T45*7,0)</f>
        <v>43318</v>
      </c>
      <c r="F48" s="129">
        <f ca="1">OFFSET(DataCalc!$D$2,DataCalc!T45*7+1,0)</f>
        <v>43319</v>
      </c>
      <c r="G48" s="129">
        <f ca="1">OFFSET(DataCalc!$D$2,DataCalc!T45*7+2,0)</f>
        <v>43320</v>
      </c>
      <c r="H48" s="129">
        <f ca="1">OFFSET(DataCalc!$D$2,DataCalc!T45*7+3,0)</f>
        <v>43321</v>
      </c>
      <c r="I48" s="129">
        <f ca="1">OFFSET(DataCalc!$D$2,DataCalc!T45*7+4,0)</f>
        <v>43322</v>
      </c>
      <c r="J48" s="129">
        <f ca="1">OFFSET(DataCalc!$D$2,DataCalc!T45*7+5,0)</f>
        <v>43323</v>
      </c>
      <c r="K48" s="129">
        <f ca="1">OFFSET(DataCalc!$D$2,DataCalc!T45*7+6,0)</f>
        <v>43324</v>
      </c>
      <c r="L48" s="127"/>
      <c r="M48" s="129">
        <f ca="1">IF(WEEKNUM(E48,2)&lt;&gt;1,WEEKNUM(E48,2),0)</f>
        <v>32</v>
      </c>
      <c r="N48" s="129">
        <f t="shared" ca="1" si="11"/>
        <v>32</v>
      </c>
      <c r="O48" s="129">
        <f t="shared" ca="1" si="12"/>
        <v>32</v>
      </c>
      <c r="P48" s="129">
        <f t="shared" ca="1" si="13"/>
        <v>32</v>
      </c>
      <c r="Q48" s="129">
        <f t="shared" ca="1" si="14"/>
        <v>32</v>
      </c>
      <c r="R48" s="129">
        <f t="shared" ca="1" si="15"/>
        <v>32</v>
      </c>
      <c r="S48" s="129">
        <f t="shared" ca="1" si="16"/>
        <v>32</v>
      </c>
      <c r="T48" s="138"/>
      <c r="U48" s="129">
        <f ca="1">IFERROR(INDEX(DataCalc!$U:$U,MATCH(E48,DataCalc!$J:$J,0)),"")</f>
        <v>0</v>
      </c>
      <c r="V48" s="129">
        <f ca="1">IFERROR(INDEX(DataCalc!$U:$U,MATCH(F48,DataCalc!$J:$J,0)),"")</f>
        <v>0</v>
      </c>
      <c r="W48" s="129">
        <f ca="1">IFERROR(INDEX(DataCalc!$U:$U,MATCH(G48,DataCalc!$J:$J,0)),"")</f>
        <v>0</v>
      </c>
      <c r="X48" s="129">
        <f ca="1">IFERROR(INDEX(DataCalc!$U:$U,MATCH(H48,DataCalc!$J:$J,0)),"")</f>
        <v>0</v>
      </c>
      <c r="Y48" s="129">
        <f ca="1">IFERROR(INDEX(DataCalc!$U:$U,MATCH(I48,DataCalc!$J:$J,0)),"")</f>
        <v>0</v>
      </c>
      <c r="Z48" s="129">
        <f ca="1">IFERROR(INDEX(DataCalc!$U:$U,MATCH(J48,DataCalc!$J:$J,0)),"")</f>
        <v>0</v>
      </c>
      <c r="AA48" s="129">
        <f ca="1">IFERROR(INDEX(DataCalc!$U:$U,MATCH(K48,DataCalc!$J:$J,0)),"")</f>
        <v>0</v>
      </c>
    </row>
    <row r="49" spans="2:27" ht="15" x14ac:dyDescent="0.25">
      <c r="B49" s="156"/>
      <c r="C49" s="128">
        <f t="shared" ca="1" si="1"/>
        <v>33</v>
      </c>
      <c r="D49" s="127"/>
      <c r="E49" s="129">
        <f ca="1">OFFSET(DataCalc!$D$2,DataCalc!T46*7,0)</f>
        <v>43325</v>
      </c>
      <c r="F49" s="129">
        <f ca="1">OFFSET(DataCalc!$D$2,DataCalc!T46*7+1,0)</f>
        <v>43326</v>
      </c>
      <c r="G49" s="129">
        <f ca="1">OFFSET(DataCalc!$D$2,DataCalc!T46*7+2,0)</f>
        <v>43327</v>
      </c>
      <c r="H49" s="129">
        <f ca="1">OFFSET(DataCalc!$D$2,DataCalc!T46*7+3,0)</f>
        <v>43328</v>
      </c>
      <c r="I49" s="129">
        <f ca="1">OFFSET(DataCalc!$D$2,DataCalc!T46*7+4,0)</f>
        <v>43329</v>
      </c>
      <c r="J49" s="129">
        <f ca="1">OFFSET(DataCalc!$D$2,DataCalc!T46*7+5,0)</f>
        <v>43330</v>
      </c>
      <c r="K49" s="129">
        <f ca="1">OFFSET(DataCalc!$D$2,DataCalc!T46*7+6,0)</f>
        <v>43331</v>
      </c>
      <c r="L49" s="127"/>
      <c r="M49" s="129">
        <f t="shared" ref="M49:M76" ca="1" si="17">IF(WEEKNUM(E49,2)&lt;&gt;1,WEEKNUM(E49,2),0)</f>
        <v>33</v>
      </c>
      <c r="N49" s="129">
        <f t="shared" ca="1" si="11"/>
        <v>33</v>
      </c>
      <c r="O49" s="129">
        <f t="shared" ca="1" si="12"/>
        <v>33</v>
      </c>
      <c r="P49" s="129">
        <f t="shared" ca="1" si="13"/>
        <v>33</v>
      </c>
      <c r="Q49" s="129">
        <f t="shared" ca="1" si="14"/>
        <v>33</v>
      </c>
      <c r="R49" s="129">
        <f t="shared" ca="1" si="15"/>
        <v>33</v>
      </c>
      <c r="S49" s="129">
        <f t="shared" ca="1" si="16"/>
        <v>33</v>
      </c>
      <c r="T49" s="138"/>
      <c r="U49" s="129">
        <f ca="1">IFERROR(INDEX(DataCalc!$U:$U,MATCH(E49,DataCalc!$J:$J,0)),"")</f>
        <v>0</v>
      </c>
      <c r="V49" s="129">
        <f ca="1">IFERROR(INDEX(DataCalc!$U:$U,MATCH(F49,DataCalc!$J:$J,0)),"")</f>
        <v>0</v>
      </c>
      <c r="W49" s="129">
        <f ca="1">IFERROR(INDEX(DataCalc!$U:$U,MATCH(G49,DataCalc!$J:$J,0)),"")</f>
        <v>0</v>
      </c>
      <c r="X49" s="129">
        <f ca="1">IFERROR(INDEX(DataCalc!$U:$U,MATCH(H49,DataCalc!$J:$J,0)),"")</f>
        <v>0</v>
      </c>
      <c r="Y49" s="129">
        <f ca="1">IFERROR(INDEX(DataCalc!$U:$U,MATCH(I49,DataCalc!$J:$J,0)),"")</f>
        <v>0</v>
      </c>
      <c r="Z49" s="129">
        <f ca="1">IFERROR(INDEX(DataCalc!$U:$U,MATCH(J49,DataCalc!$J:$J,0)),"")</f>
        <v>0</v>
      </c>
      <c r="AA49" s="129">
        <f ca="1">IFERROR(INDEX(DataCalc!$U:$U,MATCH(K49,DataCalc!$J:$J,0)),"")</f>
        <v>0</v>
      </c>
    </row>
    <row r="50" spans="2:27" ht="15" x14ac:dyDescent="0.25">
      <c r="B50" s="156"/>
      <c r="C50" s="128">
        <f t="shared" ca="1" si="1"/>
        <v>34</v>
      </c>
      <c r="D50" s="127"/>
      <c r="E50" s="129">
        <f ca="1">OFFSET(DataCalc!$D$2,DataCalc!T47*7,0)</f>
        <v>43332</v>
      </c>
      <c r="F50" s="129">
        <f ca="1">OFFSET(DataCalc!$D$2,DataCalc!T47*7+1,0)</f>
        <v>43333</v>
      </c>
      <c r="G50" s="129">
        <f ca="1">OFFSET(DataCalc!$D$2,DataCalc!T47*7+2,0)</f>
        <v>43334</v>
      </c>
      <c r="H50" s="129">
        <f ca="1">OFFSET(DataCalc!$D$2,DataCalc!T47*7+3,0)</f>
        <v>43335</v>
      </c>
      <c r="I50" s="129">
        <f ca="1">OFFSET(DataCalc!$D$2,DataCalc!T47*7+4,0)</f>
        <v>43336</v>
      </c>
      <c r="J50" s="129">
        <f ca="1">OFFSET(DataCalc!$D$2,DataCalc!T47*7+5,0)</f>
        <v>43337</v>
      </c>
      <c r="K50" s="129">
        <f ca="1">OFFSET(DataCalc!$D$2,DataCalc!T47*7+6,0)</f>
        <v>43338</v>
      </c>
      <c r="L50" s="127"/>
      <c r="M50" s="129">
        <f t="shared" ca="1" si="17"/>
        <v>34</v>
      </c>
      <c r="N50" s="129">
        <f t="shared" ca="1" si="11"/>
        <v>34</v>
      </c>
      <c r="O50" s="129">
        <f t="shared" ca="1" si="12"/>
        <v>34</v>
      </c>
      <c r="P50" s="129">
        <f t="shared" ca="1" si="13"/>
        <v>34</v>
      </c>
      <c r="Q50" s="129">
        <f t="shared" ca="1" si="14"/>
        <v>34</v>
      </c>
      <c r="R50" s="129">
        <f t="shared" ca="1" si="15"/>
        <v>34</v>
      </c>
      <c r="S50" s="129">
        <f t="shared" ca="1" si="16"/>
        <v>34</v>
      </c>
      <c r="T50" s="138"/>
      <c r="U50" s="129">
        <f ca="1">IFERROR(INDEX(DataCalc!$U:$U,MATCH(E50,DataCalc!$J:$J,0)),"")</f>
        <v>0</v>
      </c>
      <c r="V50" s="129">
        <f ca="1">IFERROR(INDEX(DataCalc!$U:$U,MATCH(F50,DataCalc!$J:$J,0)),"")</f>
        <v>0</v>
      </c>
      <c r="W50" s="129">
        <f ca="1">IFERROR(INDEX(DataCalc!$U:$U,MATCH(G50,DataCalc!$J:$J,0)),"")</f>
        <v>0</v>
      </c>
      <c r="X50" s="129">
        <f ca="1">IFERROR(INDEX(DataCalc!$U:$U,MATCH(H50,DataCalc!$J:$J,0)),"")</f>
        <v>0</v>
      </c>
      <c r="Y50" s="129">
        <f ca="1">IFERROR(INDEX(DataCalc!$U:$U,MATCH(I50,DataCalc!$J:$J,0)),"")</f>
        <v>0</v>
      </c>
      <c r="Z50" s="129">
        <f ca="1">IFERROR(INDEX(DataCalc!$U:$U,MATCH(J50,DataCalc!$J:$J,0)),"")</f>
        <v>0</v>
      </c>
      <c r="AA50" s="129">
        <f ca="1">IFERROR(INDEX(DataCalc!$U:$U,MATCH(K50,DataCalc!$J:$J,0)),"")</f>
        <v>0</v>
      </c>
    </row>
    <row r="51" spans="2:27" ht="15" x14ac:dyDescent="0.25">
      <c r="B51" s="156"/>
      <c r="C51" s="128">
        <f t="shared" ca="1" si="1"/>
        <v>35</v>
      </c>
      <c r="D51" s="127"/>
      <c r="E51" s="129">
        <f ca="1">OFFSET(DataCalc!$D$2,DataCalc!T48*7,0)</f>
        <v>43339</v>
      </c>
      <c r="F51" s="129">
        <f ca="1">OFFSET(DataCalc!$D$2,DataCalc!T48*7+1,0)</f>
        <v>43340</v>
      </c>
      <c r="G51" s="129">
        <f ca="1">OFFSET(DataCalc!$D$2,DataCalc!T48*7+2,0)</f>
        <v>43341</v>
      </c>
      <c r="H51" s="129">
        <f ca="1">OFFSET(DataCalc!$D$2,DataCalc!T48*7+3,0)</f>
        <v>43342</v>
      </c>
      <c r="I51" s="129">
        <f ca="1">OFFSET(DataCalc!$D$2,DataCalc!T48*7+4,0)</f>
        <v>43343</v>
      </c>
      <c r="J51" s="129">
        <f ca="1">OFFSET(DataCalc!$D$2,DataCalc!T48*7+5,0)</f>
        <v>0</v>
      </c>
      <c r="K51" s="129">
        <f ca="1">OFFSET(DataCalc!$D$2,DataCalc!T48*7+6,0)</f>
        <v>0</v>
      </c>
      <c r="L51" s="127"/>
      <c r="M51" s="129">
        <f t="shared" ca="1" si="17"/>
        <v>35</v>
      </c>
      <c r="N51" s="129">
        <f t="shared" ca="1" si="11"/>
        <v>35</v>
      </c>
      <c r="O51" s="129">
        <f t="shared" ca="1" si="12"/>
        <v>35</v>
      </c>
      <c r="P51" s="129">
        <f t="shared" ca="1" si="13"/>
        <v>35</v>
      </c>
      <c r="Q51" s="129">
        <f t="shared" ca="1" si="14"/>
        <v>35</v>
      </c>
      <c r="R51" s="129">
        <f t="shared" ca="1" si="15"/>
        <v>0</v>
      </c>
      <c r="S51" s="129">
        <f t="shared" ca="1" si="16"/>
        <v>0</v>
      </c>
      <c r="T51" s="138"/>
      <c r="U51" s="129">
        <f ca="1">IFERROR(INDEX(DataCalc!$U:$U,MATCH(E51,DataCalc!$J:$J,0)),"")</f>
        <v>0</v>
      </c>
      <c r="V51" s="129">
        <f ca="1">IFERROR(INDEX(DataCalc!$U:$U,MATCH(F51,DataCalc!$J:$J,0)),"")</f>
        <v>0</v>
      </c>
      <c r="W51" s="129">
        <f ca="1">IFERROR(INDEX(DataCalc!$U:$U,MATCH(G51,DataCalc!$J:$J,0)),"")</f>
        <v>0</v>
      </c>
      <c r="X51" s="129">
        <f ca="1">IFERROR(INDEX(DataCalc!$U:$U,MATCH(H51,DataCalc!$J:$J,0)),"")</f>
        <v>0</v>
      </c>
      <c r="Y51" s="129">
        <f ca="1">IFERROR(INDEX(DataCalc!$U:$U,MATCH(I51,DataCalc!$J:$J,0)),"")</f>
        <v>0</v>
      </c>
      <c r="Z51" s="129" t="str">
        <f ca="1">IFERROR(INDEX(DataCalc!$U:$U,MATCH(J51,DataCalc!$J:$J,0)),"")</f>
        <v/>
      </c>
      <c r="AA51" s="129" t="str">
        <f ca="1">IFERROR(INDEX(DataCalc!$U:$U,MATCH(K51,DataCalc!$J:$J,0)),"")</f>
        <v/>
      </c>
    </row>
    <row r="52" spans="2:27" ht="15.75" thickBot="1" x14ac:dyDescent="0.3">
      <c r="B52" s="157"/>
      <c r="C52" s="128" t="str">
        <f t="shared" ca="1" si="1"/>
        <v/>
      </c>
      <c r="D52" s="127"/>
      <c r="E52" s="129">
        <f ca="1">OFFSET(DataCalc!$D$2,DataCalc!T49*7,0)</f>
        <v>0</v>
      </c>
      <c r="F52" s="129">
        <f ca="1">OFFSET(DataCalc!$D$2,DataCalc!T49*7+1,0)</f>
        <v>0</v>
      </c>
      <c r="G52" s="129">
        <f ca="1">OFFSET(DataCalc!$D$2,DataCalc!T49*7+2,0)</f>
        <v>0</v>
      </c>
      <c r="H52" s="129">
        <f ca="1">OFFSET(DataCalc!$D$2,DataCalc!T49*7+3,0)</f>
        <v>0</v>
      </c>
      <c r="I52" s="129">
        <f ca="1">OFFSET(DataCalc!$D$2,DataCalc!T49*7+4,0)</f>
        <v>0</v>
      </c>
      <c r="J52" s="129">
        <f ca="1">OFFSET(DataCalc!$D$2,DataCalc!T49*7+5,0)</f>
        <v>0</v>
      </c>
      <c r="K52" s="129">
        <f ca="1">OFFSET(DataCalc!$D$2,DataCalc!T49*7+6,0)</f>
        <v>0</v>
      </c>
      <c r="L52" s="127"/>
      <c r="M52" s="129">
        <f t="shared" ca="1" si="17"/>
        <v>0</v>
      </c>
      <c r="N52" s="129">
        <f t="shared" ca="1" si="11"/>
        <v>0</v>
      </c>
      <c r="O52" s="129">
        <f t="shared" ca="1" si="12"/>
        <v>0</v>
      </c>
      <c r="P52" s="129">
        <f t="shared" ca="1" si="13"/>
        <v>0</v>
      </c>
      <c r="Q52" s="129">
        <f t="shared" ca="1" si="14"/>
        <v>0</v>
      </c>
      <c r="R52" s="129">
        <f t="shared" ca="1" si="15"/>
        <v>0</v>
      </c>
      <c r="S52" s="129">
        <f t="shared" ca="1" si="16"/>
        <v>0</v>
      </c>
      <c r="T52" s="138"/>
      <c r="U52" s="129" t="str">
        <f ca="1">IFERROR(INDEX(DataCalc!$U:$U,MATCH(E52,DataCalc!$J:$J,0)),"")</f>
        <v/>
      </c>
      <c r="V52" s="129" t="str">
        <f ca="1">IFERROR(INDEX(DataCalc!$U:$U,MATCH(F52,DataCalc!$J:$J,0)),"")</f>
        <v/>
      </c>
      <c r="W52" s="129" t="str">
        <f ca="1">IFERROR(INDEX(DataCalc!$U:$U,MATCH(G52,DataCalc!$J:$J,0)),"")</f>
        <v/>
      </c>
      <c r="X52" s="129" t="str">
        <f ca="1">IFERROR(INDEX(DataCalc!$U:$U,MATCH(H52,DataCalc!$J:$J,0)),"")</f>
        <v/>
      </c>
      <c r="Y52" s="129" t="str">
        <f ca="1">IFERROR(INDEX(DataCalc!$U:$U,MATCH(I52,DataCalc!$J:$J,0)),"")</f>
        <v/>
      </c>
      <c r="Z52" s="129" t="str">
        <f ca="1">IFERROR(INDEX(DataCalc!$U:$U,MATCH(J52,DataCalc!$J:$J,0)),"")</f>
        <v/>
      </c>
      <c r="AA52" s="129" t="str">
        <f ca="1">IFERROR(INDEX(DataCalc!$U:$U,MATCH(K52,DataCalc!$J:$J,0)),"")</f>
        <v/>
      </c>
    </row>
    <row r="53" spans="2:27" ht="15" customHeight="1" x14ac:dyDescent="0.25">
      <c r="B53" s="155">
        <v>245</v>
      </c>
      <c r="C53" s="128" t="str">
        <f t="shared" ca="1" si="1"/>
        <v/>
      </c>
      <c r="D53" s="127"/>
      <c r="E53" s="129">
        <f ca="1">OFFSET(DataCalc!$D$2,DataCalc!T50*7,0)</f>
        <v>0</v>
      </c>
      <c r="F53" s="129">
        <f ca="1">OFFSET(DataCalc!$D$2,DataCalc!T50*7+1,0)</f>
        <v>0</v>
      </c>
      <c r="G53" s="129">
        <f ca="1">OFFSET(DataCalc!$D$2,DataCalc!T50*7+2,0)</f>
        <v>0</v>
      </c>
      <c r="H53" s="129">
        <f ca="1">OFFSET(DataCalc!$D$2,DataCalc!T50*7+3,0)</f>
        <v>0</v>
      </c>
      <c r="I53" s="129">
        <f ca="1">OFFSET(DataCalc!$D$2,DataCalc!T50*7+4,0)</f>
        <v>0</v>
      </c>
      <c r="J53" s="129">
        <f ca="1">OFFSET(DataCalc!$D$2,DataCalc!T50*7+5,0)</f>
        <v>43344</v>
      </c>
      <c r="K53" s="129">
        <f ca="1">OFFSET(DataCalc!$D$2,DataCalc!T50*7+6,0)</f>
        <v>43345</v>
      </c>
      <c r="L53" s="127"/>
      <c r="M53" s="129">
        <f t="shared" ca="1" si="17"/>
        <v>0</v>
      </c>
      <c r="N53" s="129">
        <f t="shared" ca="1" si="11"/>
        <v>0</v>
      </c>
      <c r="O53" s="129">
        <f t="shared" ca="1" si="12"/>
        <v>0</v>
      </c>
      <c r="P53" s="129">
        <f t="shared" ca="1" si="13"/>
        <v>0</v>
      </c>
      <c r="Q53" s="129">
        <f t="shared" ca="1" si="14"/>
        <v>0</v>
      </c>
      <c r="R53" s="129">
        <f t="shared" ca="1" si="15"/>
        <v>35</v>
      </c>
      <c r="S53" s="129">
        <f t="shared" ca="1" si="16"/>
        <v>35</v>
      </c>
      <c r="T53" s="138"/>
      <c r="U53" s="129" t="str">
        <f ca="1">IFERROR(INDEX(DataCalc!$U:$U,MATCH(E53,DataCalc!$J:$J,0)),"")</f>
        <v/>
      </c>
      <c r="V53" s="129" t="str">
        <f ca="1">IFERROR(INDEX(DataCalc!$U:$U,MATCH(F53,DataCalc!$J:$J,0)),"")</f>
        <v/>
      </c>
      <c r="W53" s="129" t="str">
        <f ca="1">IFERROR(INDEX(DataCalc!$U:$U,MATCH(G53,DataCalc!$J:$J,0)),"")</f>
        <v/>
      </c>
      <c r="X53" s="129" t="str">
        <f ca="1">IFERROR(INDEX(DataCalc!$U:$U,MATCH(H53,DataCalc!$J:$J,0)),"")</f>
        <v/>
      </c>
      <c r="Y53" s="129" t="str">
        <f ca="1">IFERROR(INDEX(DataCalc!$U:$U,MATCH(I53,DataCalc!$J:$J,0)),"")</f>
        <v/>
      </c>
      <c r="Z53" s="129">
        <f ca="1">IFERROR(INDEX(DataCalc!$U:$U,MATCH(J53,DataCalc!$J:$J,0)),"")</f>
        <v>0</v>
      </c>
      <c r="AA53" s="129">
        <f ca="1">IFERROR(INDEX(DataCalc!$U:$U,MATCH(K53,DataCalc!$J:$J,0)),"")</f>
        <v>0</v>
      </c>
    </row>
    <row r="54" spans="2:27" ht="15" x14ac:dyDescent="0.25">
      <c r="B54" s="156"/>
      <c r="C54" s="128">
        <f t="shared" ca="1" si="1"/>
        <v>36</v>
      </c>
      <c r="D54" s="127"/>
      <c r="E54" s="129">
        <f ca="1">OFFSET(DataCalc!$D$2,DataCalc!T51*7,0)</f>
        <v>43346</v>
      </c>
      <c r="F54" s="129">
        <f ca="1">OFFSET(DataCalc!$D$2,DataCalc!T51*7+1,0)</f>
        <v>43347</v>
      </c>
      <c r="G54" s="129">
        <f ca="1">OFFSET(DataCalc!$D$2,DataCalc!T51*7+2,0)</f>
        <v>43348</v>
      </c>
      <c r="H54" s="129">
        <f ca="1">OFFSET(DataCalc!$D$2,DataCalc!T51*7+3,0)</f>
        <v>43349</v>
      </c>
      <c r="I54" s="129">
        <f ca="1">OFFSET(DataCalc!$D$2,DataCalc!T51*7+4,0)</f>
        <v>43350</v>
      </c>
      <c r="J54" s="129">
        <f ca="1">OFFSET(DataCalc!$D$2,DataCalc!T51*7+5,0)</f>
        <v>43351</v>
      </c>
      <c r="K54" s="129">
        <f ca="1">OFFSET(DataCalc!$D$2,DataCalc!T51*7+6,0)</f>
        <v>43352</v>
      </c>
      <c r="L54" s="127"/>
      <c r="M54" s="129">
        <f t="shared" ca="1" si="17"/>
        <v>36</v>
      </c>
      <c r="N54" s="129">
        <f t="shared" ca="1" si="11"/>
        <v>36</v>
      </c>
      <c r="O54" s="129">
        <f t="shared" ca="1" si="12"/>
        <v>36</v>
      </c>
      <c r="P54" s="129">
        <f t="shared" ca="1" si="13"/>
        <v>36</v>
      </c>
      <c r="Q54" s="129">
        <f t="shared" ca="1" si="14"/>
        <v>36</v>
      </c>
      <c r="R54" s="129">
        <f t="shared" ca="1" si="15"/>
        <v>36</v>
      </c>
      <c r="S54" s="129">
        <f t="shared" ca="1" si="16"/>
        <v>36</v>
      </c>
      <c r="T54" s="138"/>
      <c r="U54" s="129">
        <f ca="1">IFERROR(INDEX(DataCalc!$U:$U,MATCH(E54,DataCalc!$J:$J,0)),"")</f>
        <v>0</v>
      </c>
      <c r="V54" s="129">
        <f ca="1">IFERROR(INDEX(DataCalc!$U:$U,MATCH(F54,DataCalc!$J:$J,0)),"")</f>
        <v>0</v>
      </c>
      <c r="W54" s="129">
        <f ca="1">IFERROR(INDEX(DataCalc!$U:$U,MATCH(G54,DataCalc!$J:$J,0)),"")</f>
        <v>0</v>
      </c>
      <c r="X54" s="129">
        <f ca="1">IFERROR(INDEX(DataCalc!$U:$U,MATCH(H54,DataCalc!$J:$J,0)),"")</f>
        <v>0</v>
      </c>
      <c r="Y54" s="129">
        <f ca="1">IFERROR(INDEX(DataCalc!$U:$U,MATCH(I54,DataCalc!$J:$J,0)),"")</f>
        <v>0</v>
      </c>
      <c r="Z54" s="129">
        <f ca="1">IFERROR(INDEX(DataCalc!$U:$U,MATCH(J54,DataCalc!$J:$J,0)),"")</f>
        <v>0</v>
      </c>
      <c r="AA54" s="129">
        <f ca="1">IFERROR(INDEX(DataCalc!$U:$U,MATCH(K54,DataCalc!$J:$J,0)),"")</f>
        <v>0</v>
      </c>
    </row>
    <row r="55" spans="2:27" ht="15" x14ac:dyDescent="0.25">
      <c r="B55" s="156"/>
      <c r="C55" s="128">
        <f t="shared" ca="1" si="1"/>
        <v>37</v>
      </c>
      <c r="D55" s="127"/>
      <c r="E55" s="129">
        <f ca="1">OFFSET(DataCalc!$D$2,DataCalc!T52*7,0)</f>
        <v>43353</v>
      </c>
      <c r="F55" s="129">
        <f ca="1">OFFSET(DataCalc!$D$2,DataCalc!T52*7+1,0)</f>
        <v>43354</v>
      </c>
      <c r="G55" s="129">
        <f ca="1">OFFSET(DataCalc!$D$2,DataCalc!T52*7+2,0)</f>
        <v>43355</v>
      </c>
      <c r="H55" s="129">
        <f ca="1">OFFSET(DataCalc!$D$2,DataCalc!T52*7+3,0)</f>
        <v>43356</v>
      </c>
      <c r="I55" s="129">
        <f ca="1">OFFSET(DataCalc!$D$2,DataCalc!T52*7+4,0)</f>
        <v>43357</v>
      </c>
      <c r="J55" s="129">
        <f ca="1">OFFSET(DataCalc!$D$2,DataCalc!T52*7+5,0)</f>
        <v>43358</v>
      </c>
      <c r="K55" s="129">
        <f ca="1">OFFSET(DataCalc!$D$2,DataCalc!T52*7+6,0)</f>
        <v>43359</v>
      </c>
      <c r="L55" s="127"/>
      <c r="M55" s="129">
        <f t="shared" ca="1" si="17"/>
        <v>37</v>
      </c>
      <c r="N55" s="129">
        <f t="shared" ca="1" si="11"/>
        <v>37</v>
      </c>
      <c r="O55" s="129">
        <f t="shared" ca="1" si="12"/>
        <v>37</v>
      </c>
      <c r="P55" s="129">
        <f t="shared" ca="1" si="13"/>
        <v>37</v>
      </c>
      <c r="Q55" s="129">
        <f t="shared" ca="1" si="14"/>
        <v>37</v>
      </c>
      <c r="R55" s="129">
        <f t="shared" ca="1" si="15"/>
        <v>37</v>
      </c>
      <c r="S55" s="129">
        <f t="shared" ca="1" si="16"/>
        <v>37</v>
      </c>
      <c r="T55" s="138"/>
      <c r="U55" s="129">
        <f ca="1">IFERROR(INDEX(DataCalc!$U:$U,MATCH(E55,DataCalc!$J:$J,0)),"")</f>
        <v>0</v>
      </c>
      <c r="V55" s="129">
        <f ca="1">IFERROR(INDEX(DataCalc!$U:$U,MATCH(F55,DataCalc!$J:$J,0)),"")</f>
        <v>0</v>
      </c>
      <c r="W55" s="129">
        <f ca="1">IFERROR(INDEX(DataCalc!$U:$U,MATCH(G55,DataCalc!$J:$J,0)),"")</f>
        <v>0</v>
      </c>
      <c r="X55" s="129">
        <f ca="1">IFERROR(INDEX(DataCalc!$U:$U,MATCH(H55,DataCalc!$J:$J,0)),"")</f>
        <v>0</v>
      </c>
      <c r="Y55" s="129">
        <f ca="1">IFERROR(INDEX(DataCalc!$U:$U,MATCH(I55,DataCalc!$J:$J,0)),"")</f>
        <v>0</v>
      </c>
      <c r="Z55" s="129">
        <f ca="1">IFERROR(INDEX(DataCalc!$U:$U,MATCH(J55,DataCalc!$J:$J,0)),"")</f>
        <v>0</v>
      </c>
      <c r="AA55" s="129">
        <f ca="1">IFERROR(INDEX(DataCalc!$U:$U,MATCH(K55,DataCalc!$J:$J,0)),"")</f>
        <v>0</v>
      </c>
    </row>
    <row r="56" spans="2:27" ht="15" x14ac:dyDescent="0.25">
      <c r="B56" s="156"/>
      <c r="C56" s="128">
        <f t="shared" ca="1" si="1"/>
        <v>38</v>
      </c>
      <c r="D56" s="127"/>
      <c r="E56" s="129">
        <f ca="1">OFFSET(DataCalc!$D$2,DataCalc!T53*7,0)</f>
        <v>43360</v>
      </c>
      <c r="F56" s="129">
        <f ca="1">OFFSET(DataCalc!$D$2,DataCalc!T53*7+1,0)</f>
        <v>43361</v>
      </c>
      <c r="G56" s="129">
        <f ca="1">OFFSET(DataCalc!$D$2,DataCalc!T53*7+2,0)</f>
        <v>43362</v>
      </c>
      <c r="H56" s="129">
        <f ca="1">OFFSET(DataCalc!$D$2,DataCalc!T53*7+3,0)</f>
        <v>43363</v>
      </c>
      <c r="I56" s="129">
        <f ca="1">OFFSET(DataCalc!$D$2,DataCalc!T53*7+4,0)</f>
        <v>43364</v>
      </c>
      <c r="J56" s="129">
        <f ca="1">OFFSET(DataCalc!$D$2,DataCalc!T53*7+5,0)</f>
        <v>43365</v>
      </c>
      <c r="K56" s="129">
        <f ca="1">OFFSET(DataCalc!$D$2,DataCalc!T53*7+6,0)</f>
        <v>43366</v>
      </c>
      <c r="L56" s="127"/>
      <c r="M56" s="129">
        <f t="shared" ca="1" si="17"/>
        <v>38</v>
      </c>
      <c r="N56" s="129">
        <f t="shared" ca="1" si="11"/>
        <v>38</v>
      </c>
      <c r="O56" s="129">
        <f t="shared" ca="1" si="12"/>
        <v>38</v>
      </c>
      <c r="P56" s="129">
        <f t="shared" ca="1" si="13"/>
        <v>38</v>
      </c>
      <c r="Q56" s="129">
        <f t="shared" ca="1" si="14"/>
        <v>38</v>
      </c>
      <c r="R56" s="129">
        <f t="shared" ca="1" si="15"/>
        <v>38</v>
      </c>
      <c r="S56" s="129">
        <f t="shared" ca="1" si="16"/>
        <v>38</v>
      </c>
      <c r="T56" s="138"/>
      <c r="U56" s="129">
        <f ca="1">IFERROR(INDEX(DataCalc!$U:$U,MATCH(E56,DataCalc!$J:$J,0)),"")</f>
        <v>0</v>
      </c>
      <c r="V56" s="129">
        <f ca="1">IFERROR(INDEX(DataCalc!$U:$U,MATCH(F56,DataCalc!$J:$J,0)),"")</f>
        <v>0</v>
      </c>
      <c r="W56" s="129">
        <f ca="1">IFERROR(INDEX(DataCalc!$U:$U,MATCH(G56,DataCalc!$J:$J,0)),"")</f>
        <v>0</v>
      </c>
      <c r="X56" s="129">
        <f ca="1">IFERROR(INDEX(DataCalc!$U:$U,MATCH(H56,DataCalc!$J:$J,0)),"")</f>
        <v>0</v>
      </c>
      <c r="Y56" s="129">
        <f ca="1">IFERROR(INDEX(DataCalc!$U:$U,MATCH(I56,DataCalc!$J:$J,0)),"")</f>
        <v>0</v>
      </c>
      <c r="Z56" s="129">
        <f ca="1">IFERROR(INDEX(DataCalc!$U:$U,MATCH(J56,DataCalc!$J:$J,0)),"")</f>
        <v>0</v>
      </c>
      <c r="AA56" s="129">
        <f ca="1">IFERROR(INDEX(DataCalc!$U:$U,MATCH(K56,DataCalc!$J:$J,0)),"")</f>
        <v>0</v>
      </c>
    </row>
    <row r="57" spans="2:27" ht="15" x14ac:dyDescent="0.25">
      <c r="B57" s="156"/>
      <c r="C57" s="128">
        <f t="shared" ca="1" si="1"/>
        <v>39</v>
      </c>
      <c r="D57" s="127"/>
      <c r="E57" s="129">
        <f ca="1">OFFSET(DataCalc!$D$2,DataCalc!T54*7,0)</f>
        <v>43367</v>
      </c>
      <c r="F57" s="129">
        <f ca="1">OFFSET(DataCalc!$D$2,DataCalc!T54*7+1,0)</f>
        <v>43368</v>
      </c>
      <c r="G57" s="129">
        <f ca="1">OFFSET(DataCalc!$D$2,DataCalc!T54*7+2,0)</f>
        <v>43369</v>
      </c>
      <c r="H57" s="129">
        <f ca="1">OFFSET(DataCalc!$D$2,DataCalc!T54*7+3,0)</f>
        <v>43370</v>
      </c>
      <c r="I57" s="129">
        <f ca="1">OFFSET(DataCalc!$D$2,DataCalc!T54*7+4,0)</f>
        <v>43371</v>
      </c>
      <c r="J57" s="129">
        <f ca="1">OFFSET(DataCalc!$D$2,DataCalc!T54*7+5,0)</f>
        <v>43372</v>
      </c>
      <c r="K57" s="129">
        <f ca="1">OFFSET(DataCalc!$D$2,DataCalc!T54*7+6,0)</f>
        <v>43373</v>
      </c>
      <c r="L57" s="127"/>
      <c r="M57" s="129">
        <f t="shared" ca="1" si="17"/>
        <v>39</v>
      </c>
      <c r="N57" s="129">
        <f t="shared" ca="1" si="11"/>
        <v>39</v>
      </c>
      <c r="O57" s="129">
        <f t="shared" ca="1" si="12"/>
        <v>39</v>
      </c>
      <c r="P57" s="129">
        <f t="shared" ca="1" si="13"/>
        <v>39</v>
      </c>
      <c r="Q57" s="129">
        <f t="shared" ca="1" si="14"/>
        <v>39</v>
      </c>
      <c r="R57" s="129">
        <f t="shared" ca="1" si="15"/>
        <v>39</v>
      </c>
      <c r="S57" s="129">
        <f t="shared" ca="1" si="16"/>
        <v>39</v>
      </c>
      <c r="T57" s="138"/>
      <c r="U57" s="129">
        <f ca="1">IFERROR(INDEX(DataCalc!$U:$U,MATCH(E57,DataCalc!$J:$J,0)),"")</f>
        <v>0</v>
      </c>
      <c r="V57" s="129">
        <f ca="1">IFERROR(INDEX(DataCalc!$U:$U,MATCH(F57,DataCalc!$J:$J,0)),"")</f>
        <v>0</v>
      </c>
      <c r="W57" s="129">
        <f ca="1">IFERROR(INDEX(DataCalc!$U:$U,MATCH(G57,DataCalc!$J:$J,0)),"")</f>
        <v>0</v>
      </c>
      <c r="X57" s="129">
        <f ca="1">IFERROR(INDEX(DataCalc!$U:$U,MATCH(H57,DataCalc!$J:$J,0)),"")</f>
        <v>0</v>
      </c>
      <c r="Y57" s="129">
        <f ca="1">IFERROR(INDEX(DataCalc!$U:$U,MATCH(I57,DataCalc!$J:$J,0)),"")</f>
        <v>0</v>
      </c>
      <c r="Z57" s="129">
        <f ca="1">IFERROR(INDEX(DataCalc!$U:$U,MATCH(J57,DataCalc!$J:$J,0)),"")</f>
        <v>0</v>
      </c>
      <c r="AA57" s="129">
        <f ca="1">IFERROR(INDEX(DataCalc!$U:$U,MATCH(K57,DataCalc!$J:$J,0)),"")</f>
        <v>0</v>
      </c>
    </row>
    <row r="58" spans="2:27" ht="15.75" thickBot="1" x14ac:dyDescent="0.3">
      <c r="B58" s="157"/>
      <c r="C58" s="128" t="str">
        <f t="shared" ca="1" si="1"/>
        <v/>
      </c>
      <c r="D58" s="127"/>
      <c r="E58" s="129">
        <f ca="1">OFFSET(DataCalc!$D$2,DataCalc!T55*7,0)</f>
        <v>0</v>
      </c>
      <c r="F58" s="129">
        <f ca="1">OFFSET(DataCalc!$D$2,DataCalc!T55*7+1,0)</f>
        <v>0</v>
      </c>
      <c r="G58" s="129">
        <f ca="1">OFFSET(DataCalc!$D$2,DataCalc!T55*7+2,0)</f>
        <v>0</v>
      </c>
      <c r="H58" s="129">
        <f ca="1">OFFSET(DataCalc!$D$2,DataCalc!T55*7+3,0)</f>
        <v>0</v>
      </c>
      <c r="I58" s="129">
        <f ca="1">OFFSET(DataCalc!$D$2,DataCalc!T55*7+4,0)</f>
        <v>0</v>
      </c>
      <c r="J58" s="129">
        <f ca="1">OFFSET(DataCalc!$D$2,DataCalc!T55*7+5,0)</f>
        <v>0</v>
      </c>
      <c r="K58" s="129">
        <f ca="1">OFFSET(DataCalc!$D$2,DataCalc!T55*7+6,0)</f>
        <v>0</v>
      </c>
      <c r="L58" s="127"/>
      <c r="M58" s="129">
        <f t="shared" ca="1" si="17"/>
        <v>0</v>
      </c>
      <c r="N58" s="129">
        <f t="shared" ca="1" si="11"/>
        <v>0</v>
      </c>
      <c r="O58" s="129">
        <f t="shared" ca="1" si="12"/>
        <v>0</v>
      </c>
      <c r="P58" s="129">
        <f t="shared" ca="1" si="13"/>
        <v>0</v>
      </c>
      <c r="Q58" s="129">
        <f t="shared" ca="1" si="14"/>
        <v>0</v>
      </c>
      <c r="R58" s="129">
        <f t="shared" ca="1" si="15"/>
        <v>0</v>
      </c>
      <c r="S58" s="129">
        <f t="shared" ca="1" si="16"/>
        <v>0</v>
      </c>
      <c r="T58" s="138"/>
      <c r="U58" s="129" t="str">
        <f ca="1">IFERROR(INDEX(DataCalc!$U:$U,MATCH(E58,DataCalc!$J:$J,0)),"")</f>
        <v/>
      </c>
      <c r="V58" s="129" t="str">
        <f ca="1">IFERROR(INDEX(DataCalc!$U:$U,MATCH(F58,DataCalc!$J:$J,0)),"")</f>
        <v/>
      </c>
      <c r="W58" s="129" t="str">
        <f ca="1">IFERROR(INDEX(DataCalc!$U:$U,MATCH(G58,DataCalc!$J:$J,0)),"")</f>
        <v/>
      </c>
      <c r="X58" s="129" t="str">
        <f ca="1">IFERROR(INDEX(DataCalc!$U:$U,MATCH(H58,DataCalc!$J:$J,0)),"")</f>
        <v/>
      </c>
      <c r="Y58" s="129" t="str">
        <f ca="1">IFERROR(INDEX(DataCalc!$U:$U,MATCH(I58,DataCalc!$J:$J,0)),"")</f>
        <v/>
      </c>
      <c r="Z58" s="129" t="str">
        <f ca="1">IFERROR(INDEX(DataCalc!$U:$U,MATCH(J58,DataCalc!$J:$J,0)),"")</f>
        <v/>
      </c>
      <c r="AA58" s="129" t="str">
        <f ca="1">IFERROR(INDEX(DataCalc!$U:$U,MATCH(K58,DataCalc!$J:$J,0)),"")</f>
        <v/>
      </c>
    </row>
    <row r="59" spans="2:27" ht="15" customHeight="1" x14ac:dyDescent="0.25">
      <c r="B59" s="155">
        <v>275</v>
      </c>
      <c r="C59" s="128">
        <f t="shared" ca="1" si="1"/>
        <v>40</v>
      </c>
      <c r="D59" s="127"/>
      <c r="E59" s="129">
        <f ca="1">OFFSET(DataCalc!$D$2,DataCalc!T56*7,0)</f>
        <v>43374</v>
      </c>
      <c r="F59" s="129">
        <f ca="1">OFFSET(DataCalc!$D$2,DataCalc!T56*7+1,0)</f>
        <v>43375</v>
      </c>
      <c r="G59" s="129">
        <f ca="1">OFFSET(DataCalc!$D$2,DataCalc!T56*7+2,0)</f>
        <v>43376</v>
      </c>
      <c r="H59" s="129">
        <f ca="1">OFFSET(DataCalc!$D$2,DataCalc!T56*7+3,0)</f>
        <v>43377</v>
      </c>
      <c r="I59" s="129">
        <f ca="1">OFFSET(DataCalc!$D$2,DataCalc!T56*7+4,0)</f>
        <v>43378</v>
      </c>
      <c r="J59" s="129">
        <f ca="1">OFFSET(DataCalc!$D$2,DataCalc!T56*7+5,0)</f>
        <v>43379</v>
      </c>
      <c r="K59" s="129">
        <f ca="1">OFFSET(DataCalc!$D$2,DataCalc!T56*7+6,0)</f>
        <v>43380</v>
      </c>
      <c r="L59" s="127"/>
      <c r="M59" s="129">
        <f t="shared" ca="1" si="17"/>
        <v>40</v>
      </c>
      <c r="N59" s="129">
        <f t="shared" ref="N59:N76" ca="1" si="18">IF(WEEKNUM(F59,2)&lt;&gt;1,WEEKNUM(F59,2),0)</f>
        <v>40</v>
      </c>
      <c r="O59" s="129">
        <f t="shared" ref="O59:O76" ca="1" si="19">IF(WEEKNUM(G59,2)&lt;&gt;1,WEEKNUM(G59,2),0)</f>
        <v>40</v>
      </c>
      <c r="P59" s="129">
        <f t="shared" ref="P59:P76" ca="1" si="20">IF(WEEKNUM(H59,2)&lt;&gt;1,WEEKNUM(H59,2),0)</f>
        <v>40</v>
      </c>
      <c r="Q59" s="129">
        <f t="shared" ref="Q59:Q76" ca="1" si="21">IF(WEEKNUM(I59,2)&lt;&gt;1,WEEKNUM(I59,2),0)</f>
        <v>40</v>
      </c>
      <c r="R59" s="129">
        <f t="shared" ref="R59:R76" ca="1" si="22">IF(WEEKNUM(J59,2)&lt;&gt;1,WEEKNUM(J59,2),0)</f>
        <v>40</v>
      </c>
      <c r="S59" s="129">
        <f t="shared" ref="S59:S76" ca="1" si="23">IF(WEEKNUM(K59,2)&lt;&gt;1,WEEKNUM(K59,2),0)</f>
        <v>40</v>
      </c>
      <c r="T59" s="138"/>
      <c r="U59" s="129">
        <f ca="1">IFERROR(INDEX(DataCalc!$U:$U,MATCH(E59,DataCalc!$J:$J,0)),"")</f>
        <v>0</v>
      </c>
      <c r="V59" s="129">
        <f ca="1">IFERROR(INDEX(DataCalc!$U:$U,MATCH(F59,DataCalc!$J:$J,0)),"")</f>
        <v>0</v>
      </c>
      <c r="W59" s="129">
        <f ca="1">IFERROR(INDEX(DataCalc!$U:$U,MATCH(G59,DataCalc!$J:$J,0)),"")</f>
        <v>0</v>
      </c>
      <c r="X59" s="129">
        <f ca="1">IFERROR(INDEX(DataCalc!$U:$U,MATCH(H59,DataCalc!$J:$J,0)),"")</f>
        <v>0</v>
      </c>
      <c r="Y59" s="129">
        <f ca="1">IFERROR(INDEX(DataCalc!$U:$U,MATCH(I59,DataCalc!$J:$J,0)),"")</f>
        <v>0</v>
      </c>
      <c r="Z59" s="129">
        <f ca="1">IFERROR(INDEX(DataCalc!$U:$U,MATCH(J59,DataCalc!$J:$J,0)),"")</f>
        <v>0</v>
      </c>
      <c r="AA59" s="129">
        <f ca="1">IFERROR(INDEX(DataCalc!$U:$U,MATCH(K59,DataCalc!$J:$J,0)),"")</f>
        <v>0</v>
      </c>
    </row>
    <row r="60" spans="2:27" ht="15" x14ac:dyDescent="0.25">
      <c r="B60" s="156"/>
      <c r="C60" s="128">
        <f t="shared" ca="1" si="1"/>
        <v>41</v>
      </c>
      <c r="D60" s="127"/>
      <c r="E60" s="129">
        <f ca="1">OFFSET(DataCalc!$D$2,DataCalc!T57*7,0)</f>
        <v>43381</v>
      </c>
      <c r="F60" s="129">
        <f ca="1">OFFSET(DataCalc!$D$2,DataCalc!T57*7+1,0)</f>
        <v>43382</v>
      </c>
      <c r="G60" s="129">
        <f ca="1">OFFSET(DataCalc!$D$2,DataCalc!T57*7+2,0)</f>
        <v>43383</v>
      </c>
      <c r="H60" s="129">
        <f ca="1">OFFSET(DataCalc!$D$2,DataCalc!T57*7+3,0)</f>
        <v>43384</v>
      </c>
      <c r="I60" s="129">
        <f ca="1">OFFSET(DataCalc!$D$2,DataCalc!T57*7+4,0)</f>
        <v>43385</v>
      </c>
      <c r="J60" s="129">
        <f ca="1">OFFSET(DataCalc!$D$2,DataCalc!T57*7+5,0)</f>
        <v>43386</v>
      </c>
      <c r="K60" s="129">
        <f ca="1">OFFSET(DataCalc!$D$2,DataCalc!T57*7+6,0)</f>
        <v>43387</v>
      </c>
      <c r="L60" s="127"/>
      <c r="M60" s="129">
        <f t="shared" ca="1" si="17"/>
        <v>41</v>
      </c>
      <c r="N60" s="129">
        <f t="shared" ca="1" si="18"/>
        <v>41</v>
      </c>
      <c r="O60" s="129">
        <f t="shared" ca="1" si="19"/>
        <v>41</v>
      </c>
      <c r="P60" s="129">
        <f t="shared" ca="1" si="20"/>
        <v>41</v>
      </c>
      <c r="Q60" s="129">
        <f t="shared" ca="1" si="21"/>
        <v>41</v>
      </c>
      <c r="R60" s="129">
        <f t="shared" ca="1" si="22"/>
        <v>41</v>
      </c>
      <c r="S60" s="129">
        <f t="shared" ca="1" si="23"/>
        <v>41</v>
      </c>
      <c r="T60" s="138"/>
      <c r="U60" s="129">
        <f ca="1">IFERROR(INDEX(DataCalc!$U:$U,MATCH(E60,DataCalc!$J:$J,0)),"")</f>
        <v>0</v>
      </c>
      <c r="V60" s="129">
        <f ca="1">IFERROR(INDEX(DataCalc!$U:$U,MATCH(F60,DataCalc!$J:$J,0)),"")</f>
        <v>0</v>
      </c>
      <c r="W60" s="129">
        <f ca="1">IFERROR(INDEX(DataCalc!$U:$U,MATCH(G60,DataCalc!$J:$J,0)),"")</f>
        <v>0</v>
      </c>
      <c r="X60" s="129">
        <f ca="1">IFERROR(INDEX(DataCalc!$U:$U,MATCH(H60,DataCalc!$J:$J,0)),"")</f>
        <v>0</v>
      </c>
      <c r="Y60" s="129">
        <f ca="1">IFERROR(INDEX(DataCalc!$U:$U,MATCH(I60,DataCalc!$J:$J,0)),"")</f>
        <v>0</v>
      </c>
      <c r="Z60" s="129">
        <f ca="1">IFERROR(INDEX(DataCalc!$U:$U,MATCH(J60,DataCalc!$J:$J,0)),"")</f>
        <v>0</v>
      </c>
      <c r="AA60" s="129">
        <f ca="1">IFERROR(INDEX(DataCalc!$U:$U,MATCH(K60,DataCalc!$J:$J,0)),"")</f>
        <v>0</v>
      </c>
    </row>
    <row r="61" spans="2:27" ht="15" x14ac:dyDescent="0.25">
      <c r="B61" s="156"/>
      <c r="C61" s="128">
        <f t="shared" ca="1" si="1"/>
        <v>42</v>
      </c>
      <c r="D61" s="127"/>
      <c r="E61" s="129">
        <f ca="1">OFFSET(DataCalc!$D$2,DataCalc!T58*7,0)</f>
        <v>43388</v>
      </c>
      <c r="F61" s="129">
        <f ca="1">OFFSET(DataCalc!$D$2,DataCalc!T58*7+1,0)</f>
        <v>43389</v>
      </c>
      <c r="G61" s="129">
        <f ca="1">OFFSET(DataCalc!$D$2,DataCalc!T58*7+2,0)</f>
        <v>43390</v>
      </c>
      <c r="H61" s="129">
        <f ca="1">OFFSET(DataCalc!$D$2,DataCalc!T58*7+3,0)</f>
        <v>43391</v>
      </c>
      <c r="I61" s="129">
        <f ca="1">OFFSET(DataCalc!$D$2,DataCalc!T58*7+4,0)</f>
        <v>43392</v>
      </c>
      <c r="J61" s="129">
        <f ca="1">OFFSET(DataCalc!$D$2,DataCalc!T58*7+5,0)</f>
        <v>43393</v>
      </c>
      <c r="K61" s="129">
        <f ca="1">OFFSET(DataCalc!$D$2,DataCalc!T58*7+6,0)</f>
        <v>43394</v>
      </c>
      <c r="L61" s="127"/>
      <c r="M61" s="129">
        <f t="shared" ca="1" si="17"/>
        <v>42</v>
      </c>
      <c r="N61" s="129">
        <f t="shared" ca="1" si="18"/>
        <v>42</v>
      </c>
      <c r="O61" s="129">
        <f t="shared" ca="1" si="19"/>
        <v>42</v>
      </c>
      <c r="P61" s="129">
        <f t="shared" ca="1" si="20"/>
        <v>42</v>
      </c>
      <c r="Q61" s="129">
        <f t="shared" ca="1" si="21"/>
        <v>42</v>
      </c>
      <c r="R61" s="129">
        <f t="shared" ca="1" si="22"/>
        <v>42</v>
      </c>
      <c r="S61" s="129">
        <f t="shared" ca="1" si="23"/>
        <v>42</v>
      </c>
      <c r="T61" s="138"/>
      <c r="U61" s="129">
        <f ca="1">IFERROR(INDEX(DataCalc!$U:$U,MATCH(E61,DataCalc!$J:$J,0)),"")</f>
        <v>0</v>
      </c>
      <c r="V61" s="129">
        <f ca="1">IFERROR(INDEX(DataCalc!$U:$U,MATCH(F61,DataCalc!$J:$J,0)),"")</f>
        <v>0</v>
      </c>
      <c r="W61" s="129">
        <f ca="1">IFERROR(INDEX(DataCalc!$U:$U,MATCH(G61,DataCalc!$J:$J,0)),"")</f>
        <v>0</v>
      </c>
      <c r="X61" s="129">
        <f ca="1">IFERROR(INDEX(DataCalc!$U:$U,MATCH(H61,DataCalc!$J:$J,0)),"")</f>
        <v>0</v>
      </c>
      <c r="Y61" s="129">
        <f ca="1">IFERROR(INDEX(DataCalc!$U:$U,MATCH(I61,DataCalc!$J:$J,0)),"")</f>
        <v>0</v>
      </c>
      <c r="Z61" s="129">
        <f ca="1">IFERROR(INDEX(DataCalc!$U:$U,MATCH(J61,DataCalc!$J:$J,0)),"")</f>
        <v>0</v>
      </c>
      <c r="AA61" s="129">
        <f ca="1">IFERROR(INDEX(DataCalc!$U:$U,MATCH(K61,DataCalc!$J:$J,0)),"")</f>
        <v>0</v>
      </c>
    </row>
    <row r="62" spans="2:27" ht="15" x14ac:dyDescent="0.25">
      <c r="B62" s="156"/>
      <c r="C62" s="128">
        <f t="shared" ca="1" si="1"/>
        <v>43</v>
      </c>
      <c r="D62" s="127"/>
      <c r="E62" s="129">
        <f ca="1">OFFSET(DataCalc!$D$2,DataCalc!T59*7,0)</f>
        <v>43395</v>
      </c>
      <c r="F62" s="129">
        <f ca="1">OFFSET(DataCalc!$D$2,DataCalc!T59*7+1,0)</f>
        <v>43396</v>
      </c>
      <c r="G62" s="129">
        <f ca="1">OFFSET(DataCalc!$D$2,DataCalc!T59*7+2,0)</f>
        <v>43397</v>
      </c>
      <c r="H62" s="129">
        <f ca="1">OFFSET(DataCalc!$D$2,DataCalc!T59*7+3,0)</f>
        <v>43398</v>
      </c>
      <c r="I62" s="129">
        <f ca="1">OFFSET(DataCalc!$D$2,DataCalc!T59*7+4,0)</f>
        <v>43399</v>
      </c>
      <c r="J62" s="129">
        <f ca="1">OFFSET(DataCalc!$D$2,DataCalc!T59*7+5,0)</f>
        <v>43400</v>
      </c>
      <c r="K62" s="129">
        <f ca="1">OFFSET(DataCalc!$D$2,DataCalc!T59*7+6,0)</f>
        <v>43401</v>
      </c>
      <c r="L62" s="127"/>
      <c r="M62" s="129">
        <f t="shared" ca="1" si="17"/>
        <v>43</v>
      </c>
      <c r="N62" s="129">
        <f t="shared" ca="1" si="18"/>
        <v>43</v>
      </c>
      <c r="O62" s="129">
        <f t="shared" ca="1" si="19"/>
        <v>43</v>
      </c>
      <c r="P62" s="129">
        <f t="shared" ca="1" si="20"/>
        <v>43</v>
      </c>
      <c r="Q62" s="129">
        <f t="shared" ca="1" si="21"/>
        <v>43</v>
      </c>
      <c r="R62" s="129">
        <f t="shared" ca="1" si="22"/>
        <v>43</v>
      </c>
      <c r="S62" s="129">
        <f t="shared" ca="1" si="23"/>
        <v>43</v>
      </c>
      <c r="T62" s="138"/>
      <c r="U62" s="129">
        <f ca="1">IFERROR(INDEX(DataCalc!$U:$U,MATCH(E62,DataCalc!$J:$J,0)),"")</f>
        <v>0</v>
      </c>
      <c r="V62" s="129">
        <f ca="1">IFERROR(INDEX(DataCalc!$U:$U,MATCH(F62,DataCalc!$J:$J,0)),"")</f>
        <v>0</v>
      </c>
      <c r="W62" s="129">
        <f ca="1">IFERROR(INDEX(DataCalc!$U:$U,MATCH(G62,DataCalc!$J:$J,0)),"")</f>
        <v>0</v>
      </c>
      <c r="X62" s="129">
        <f ca="1">IFERROR(INDEX(DataCalc!$U:$U,MATCH(H62,DataCalc!$J:$J,0)),"")</f>
        <v>0</v>
      </c>
      <c r="Y62" s="129">
        <f ca="1">IFERROR(INDEX(DataCalc!$U:$U,MATCH(I62,DataCalc!$J:$J,0)),"")</f>
        <v>0</v>
      </c>
      <c r="Z62" s="129">
        <f ca="1">IFERROR(INDEX(DataCalc!$U:$U,MATCH(J62,DataCalc!$J:$J,0)),"")</f>
        <v>0</v>
      </c>
      <c r="AA62" s="129">
        <f ca="1">IFERROR(INDEX(DataCalc!$U:$U,MATCH(K62,DataCalc!$J:$J,0)),"")</f>
        <v>0</v>
      </c>
    </row>
    <row r="63" spans="2:27" ht="15" x14ac:dyDescent="0.25">
      <c r="B63" s="156"/>
      <c r="C63" s="128" t="str">
        <f t="shared" ca="1" si="1"/>
        <v/>
      </c>
      <c r="D63" s="127"/>
      <c r="E63" s="129">
        <f ca="1">OFFSET(DataCalc!$D$2,DataCalc!T60*7,0)</f>
        <v>43402</v>
      </c>
      <c r="F63" s="129">
        <f ca="1">OFFSET(DataCalc!$D$2,DataCalc!T60*7+1,0)</f>
        <v>43403</v>
      </c>
      <c r="G63" s="129">
        <f ca="1">OFFSET(DataCalc!$D$2,DataCalc!T60*7+2,0)</f>
        <v>43404</v>
      </c>
      <c r="H63" s="129">
        <f ca="1">OFFSET(DataCalc!$D$2,DataCalc!T60*7+3,0)</f>
        <v>0</v>
      </c>
      <c r="I63" s="129">
        <f ca="1">OFFSET(DataCalc!$D$2,DataCalc!T60*7+4,0)</f>
        <v>0</v>
      </c>
      <c r="J63" s="129">
        <f ca="1">OFFSET(DataCalc!$D$2,DataCalc!T60*7+5,0)</f>
        <v>0</v>
      </c>
      <c r="K63" s="129">
        <f ca="1">OFFSET(DataCalc!$D$2,DataCalc!T60*7+6,0)</f>
        <v>0</v>
      </c>
      <c r="L63" s="127"/>
      <c r="M63" s="129">
        <f t="shared" ca="1" si="17"/>
        <v>44</v>
      </c>
      <c r="N63" s="129">
        <f t="shared" ca="1" si="18"/>
        <v>44</v>
      </c>
      <c r="O63" s="129">
        <f t="shared" ca="1" si="19"/>
        <v>44</v>
      </c>
      <c r="P63" s="129">
        <f t="shared" ca="1" si="20"/>
        <v>0</v>
      </c>
      <c r="Q63" s="129">
        <f t="shared" ca="1" si="21"/>
        <v>0</v>
      </c>
      <c r="R63" s="129">
        <f t="shared" ca="1" si="22"/>
        <v>0</v>
      </c>
      <c r="S63" s="129">
        <f t="shared" ca="1" si="23"/>
        <v>0</v>
      </c>
      <c r="T63" s="138"/>
      <c r="U63" s="129">
        <f ca="1">IFERROR(INDEX(DataCalc!$U:$U,MATCH(E63,DataCalc!$J:$J,0)),"")</f>
        <v>0</v>
      </c>
      <c r="V63" s="129">
        <f ca="1">IFERROR(INDEX(DataCalc!$U:$U,MATCH(F63,DataCalc!$J:$J,0)),"")</f>
        <v>0</v>
      </c>
      <c r="W63" s="129">
        <f ca="1">IFERROR(INDEX(DataCalc!$U:$U,MATCH(G63,DataCalc!$J:$J,0)),"")</f>
        <v>0</v>
      </c>
      <c r="X63" s="129" t="str">
        <f ca="1">IFERROR(INDEX(DataCalc!$U:$U,MATCH(H63,DataCalc!$J:$J,0)),"")</f>
        <v/>
      </c>
      <c r="Y63" s="129" t="str">
        <f ca="1">IFERROR(INDEX(DataCalc!$U:$U,MATCH(I63,DataCalc!$J:$J,0)),"")</f>
        <v/>
      </c>
      <c r="Z63" s="129" t="str">
        <f ca="1">IFERROR(INDEX(DataCalc!$U:$U,MATCH(J63,DataCalc!$J:$J,0)),"")</f>
        <v/>
      </c>
      <c r="AA63" s="129" t="str">
        <f ca="1">IFERROR(INDEX(DataCalc!$U:$U,MATCH(K63,DataCalc!$J:$J,0)),"")</f>
        <v/>
      </c>
    </row>
    <row r="64" spans="2:27" ht="15.75" thickBot="1" x14ac:dyDescent="0.3">
      <c r="B64" s="157"/>
      <c r="C64" s="128" t="str">
        <f t="shared" ca="1" si="1"/>
        <v/>
      </c>
      <c r="D64" s="127"/>
      <c r="E64" s="129">
        <f ca="1">OFFSET(DataCalc!$D$2,DataCalc!T61*7,0)</f>
        <v>0</v>
      </c>
      <c r="F64" s="129">
        <f ca="1">OFFSET(DataCalc!$D$2,DataCalc!T61*7+1,0)</f>
        <v>0</v>
      </c>
      <c r="G64" s="129">
        <f ca="1">OFFSET(DataCalc!$D$2,DataCalc!T61*7+2,0)</f>
        <v>0</v>
      </c>
      <c r="H64" s="129">
        <f ca="1">OFFSET(DataCalc!$D$2,DataCalc!T61*7+3,0)</f>
        <v>0</v>
      </c>
      <c r="I64" s="129">
        <f ca="1">OFFSET(DataCalc!$D$2,DataCalc!T61*7+4,0)</f>
        <v>0</v>
      </c>
      <c r="J64" s="129">
        <f ca="1">OFFSET(DataCalc!$D$2,DataCalc!T61*7+5,0)</f>
        <v>0</v>
      </c>
      <c r="K64" s="129">
        <f ca="1">OFFSET(DataCalc!$D$2,DataCalc!T61*7+6,0)</f>
        <v>0</v>
      </c>
      <c r="L64" s="127"/>
      <c r="M64" s="129">
        <f t="shared" ca="1" si="17"/>
        <v>0</v>
      </c>
      <c r="N64" s="129">
        <f t="shared" ca="1" si="18"/>
        <v>0</v>
      </c>
      <c r="O64" s="129">
        <f t="shared" ca="1" si="19"/>
        <v>0</v>
      </c>
      <c r="P64" s="129">
        <f t="shared" ca="1" si="20"/>
        <v>0</v>
      </c>
      <c r="Q64" s="129">
        <f t="shared" ca="1" si="21"/>
        <v>0</v>
      </c>
      <c r="R64" s="129">
        <f t="shared" ca="1" si="22"/>
        <v>0</v>
      </c>
      <c r="S64" s="129">
        <f t="shared" ca="1" si="23"/>
        <v>0</v>
      </c>
      <c r="T64" s="138"/>
      <c r="U64" s="129" t="str">
        <f ca="1">IFERROR(INDEX(DataCalc!$U:$U,MATCH(E64,DataCalc!$J:$J,0)),"")</f>
        <v/>
      </c>
      <c r="V64" s="129" t="str">
        <f ca="1">IFERROR(INDEX(DataCalc!$U:$U,MATCH(F64,DataCalc!$J:$J,0)),"")</f>
        <v/>
      </c>
      <c r="W64" s="129" t="str">
        <f ca="1">IFERROR(INDEX(DataCalc!$U:$U,MATCH(G64,DataCalc!$J:$J,0)),"")</f>
        <v/>
      </c>
      <c r="X64" s="129" t="str">
        <f ca="1">IFERROR(INDEX(DataCalc!$U:$U,MATCH(H64,DataCalc!$J:$J,0)),"")</f>
        <v/>
      </c>
      <c r="Y64" s="129" t="str">
        <f ca="1">IFERROR(INDEX(DataCalc!$U:$U,MATCH(I64,DataCalc!$J:$J,0)),"")</f>
        <v/>
      </c>
      <c r="Z64" s="129" t="str">
        <f ca="1">IFERROR(INDEX(DataCalc!$U:$U,MATCH(J64,DataCalc!$J:$J,0)),"")</f>
        <v/>
      </c>
      <c r="AA64" s="129" t="str">
        <f ca="1">IFERROR(INDEX(DataCalc!$U:$U,MATCH(K64,DataCalc!$J:$J,0)),"")</f>
        <v/>
      </c>
    </row>
    <row r="65" spans="2:27" ht="15" customHeight="1" x14ac:dyDescent="0.25">
      <c r="B65" s="155">
        <v>306</v>
      </c>
      <c r="C65" s="128">
        <f t="shared" ca="1" si="1"/>
        <v>44</v>
      </c>
      <c r="D65" s="127"/>
      <c r="E65" s="129">
        <f ca="1">OFFSET(DataCalc!$D$2,DataCalc!T62*7,0)</f>
        <v>0</v>
      </c>
      <c r="F65" s="129">
        <f ca="1">OFFSET(DataCalc!$D$2,DataCalc!T62*7+1,0)</f>
        <v>0</v>
      </c>
      <c r="G65" s="129">
        <f ca="1">OFFSET(DataCalc!$D$2,DataCalc!T62*7+2,0)</f>
        <v>0</v>
      </c>
      <c r="H65" s="129">
        <f ca="1">OFFSET(DataCalc!$D$2,DataCalc!T62*7+3,0)</f>
        <v>43405</v>
      </c>
      <c r="I65" s="129">
        <f ca="1">OFFSET(DataCalc!$D$2,DataCalc!T62*7+4,0)</f>
        <v>43406</v>
      </c>
      <c r="J65" s="129">
        <f ca="1">OFFSET(DataCalc!$D$2,DataCalc!T62*7+5,0)</f>
        <v>43407</v>
      </c>
      <c r="K65" s="129">
        <f ca="1">OFFSET(DataCalc!$D$2,DataCalc!T62*7+6,0)</f>
        <v>43408</v>
      </c>
      <c r="L65" s="127"/>
      <c r="M65" s="129">
        <f t="shared" ca="1" si="17"/>
        <v>0</v>
      </c>
      <c r="N65" s="129">
        <f t="shared" ca="1" si="18"/>
        <v>0</v>
      </c>
      <c r="O65" s="129">
        <f t="shared" ca="1" si="19"/>
        <v>0</v>
      </c>
      <c r="P65" s="129">
        <f t="shared" ca="1" si="20"/>
        <v>44</v>
      </c>
      <c r="Q65" s="129">
        <f t="shared" ca="1" si="21"/>
        <v>44</v>
      </c>
      <c r="R65" s="129">
        <f t="shared" ca="1" si="22"/>
        <v>44</v>
      </c>
      <c r="S65" s="129">
        <f t="shared" ca="1" si="23"/>
        <v>44</v>
      </c>
      <c r="T65" s="138"/>
      <c r="U65" s="129" t="str">
        <f ca="1">IFERROR(INDEX(DataCalc!$U:$U,MATCH(E65,DataCalc!$J:$J,0)),"")</f>
        <v/>
      </c>
      <c r="V65" s="129" t="str">
        <f ca="1">IFERROR(INDEX(DataCalc!$U:$U,MATCH(F65,DataCalc!$J:$J,0)),"")</f>
        <v/>
      </c>
      <c r="W65" s="129" t="str">
        <f ca="1">IFERROR(INDEX(DataCalc!$U:$U,MATCH(G65,DataCalc!$J:$J,0)),"")</f>
        <v/>
      </c>
      <c r="X65" s="129">
        <f ca="1">IFERROR(INDEX(DataCalc!$U:$U,MATCH(H65,DataCalc!$J:$J,0)),"")</f>
        <v>0</v>
      </c>
      <c r="Y65" s="129">
        <f ca="1">IFERROR(INDEX(DataCalc!$U:$U,MATCH(I65,DataCalc!$J:$J,0)),"")</f>
        <v>0</v>
      </c>
      <c r="Z65" s="129">
        <f ca="1">IFERROR(INDEX(DataCalc!$U:$U,MATCH(J65,DataCalc!$J:$J,0)),"")</f>
        <v>0</v>
      </c>
      <c r="AA65" s="129">
        <f ca="1">IFERROR(INDEX(DataCalc!$U:$U,MATCH(K65,DataCalc!$J:$J,0)),"")</f>
        <v>0</v>
      </c>
    </row>
    <row r="66" spans="2:27" ht="15" x14ac:dyDescent="0.25">
      <c r="B66" s="156"/>
      <c r="C66" s="128">
        <f t="shared" ca="1" si="1"/>
        <v>45</v>
      </c>
      <c r="D66" s="127"/>
      <c r="E66" s="129">
        <f ca="1">OFFSET(DataCalc!$D$2,DataCalc!T63*7,0)</f>
        <v>43409</v>
      </c>
      <c r="F66" s="129">
        <f ca="1">OFFSET(DataCalc!$D$2,DataCalc!T63*7+1,0)</f>
        <v>43410</v>
      </c>
      <c r="G66" s="129">
        <f ca="1">OFFSET(DataCalc!$D$2,DataCalc!T63*7+2,0)</f>
        <v>43411</v>
      </c>
      <c r="H66" s="129">
        <f ca="1">OFFSET(DataCalc!$D$2,DataCalc!T63*7+3,0)</f>
        <v>43412</v>
      </c>
      <c r="I66" s="129">
        <f ca="1">OFFSET(DataCalc!$D$2,DataCalc!T63*7+4,0)</f>
        <v>43413</v>
      </c>
      <c r="J66" s="129">
        <f ca="1">OFFSET(DataCalc!$D$2,DataCalc!T63*7+5,0)</f>
        <v>43414</v>
      </c>
      <c r="K66" s="129">
        <f ca="1">OFFSET(DataCalc!$D$2,DataCalc!T63*7+6,0)</f>
        <v>43415</v>
      </c>
      <c r="L66" s="127"/>
      <c r="M66" s="129">
        <f t="shared" ca="1" si="17"/>
        <v>45</v>
      </c>
      <c r="N66" s="129">
        <f t="shared" ca="1" si="18"/>
        <v>45</v>
      </c>
      <c r="O66" s="129">
        <f t="shared" ca="1" si="19"/>
        <v>45</v>
      </c>
      <c r="P66" s="129">
        <f t="shared" ca="1" si="20"/>
        <v>45</v>
      </c>
      <c r="Q66" s="129">
        <f t="shared" ca="1" si="21"/>
        <v>45</v>
      </c>
      <c r="R66" s="129">
        <f t="shared" ca="1" si="22"/>
        <v>45</v>
      </c>
      <c r="S66" s="129">
        <f t="shared" ca="1" si="23"/>
        <v>45</v>
      </c>
      <c r="T66" s="138"/>
      <c r="U66" s="129">
        <f ca="1">IFERROR(INDEX(DataCalc!$U:$U,MATCH(E66,DataCalc!$J:$J,0)),"")</f>
        <v>0</v>
      </c>
      <c r="V66" s="129">
        <f ca="1">IFERROR(INDEX(DataCalc!$U:$U,MATCH(F66,DataCalc!$J:$J,0)),"")</f>
        <v>0</v>
      </c>
      <c r="W66" s="129">
        <f ca="1">IFERROR(INDEX(DataCalc!$U:$U,MATCH(G66,DataCalc!$J:$J,0)),"")</f>
        <v>0</v>
      </c>
      <c r="X66" s="129">
        <f ca="1">IFERROR(INDEX(DataCalc!$U:$U,MATCH(H66,DataCalc!$J:$J,0)),"")</f>
        <v>0</v>
      </c>
      <c r="Y66" s="129">
        <f ca="1">IFERROR(INDEX(DataCalc!$U:$U,MATCH(I66,DataCalc!$J:$J,0)),"")</f>
        <v>0</v>
      </c>
      <c r="Z66" s="129">
        <f ca="1">IFERROR(INDEX(DataCalc!$U:$U,MATCH(J66,DataCalc!$J:$J,0)),"")</f>
        <v>0</v>
      </c>
      <c r="AA66" s="129">
        <f ca="1">IFERROR(INDEX(DataCalc!$U:$U,MATCH(K66,DataCalc!$J:$J,0)),"")</f>
        <v>0</v>
      </c>
    </row>
    <row r="67" spans="2:27" ht="15" x14ac:dyDescent="0.25">
      <c r="B67" s="156"/>
      <c r="C67" s="128">
        <f t="shared" ca="1" si="1"/>
        <v>46</v>
      </c>
      <c r="D67" s="127"/>
      <c r="E67" s="129">
        <f ca="1">OFFSET(DataCalc!$D$2,DataCalc!T64*7,0)</f>
        <v>43416</v>
      </c>
      <c r="F67" s="129">
        <f ca="1">OFFSET(DataCalc!$D$2,DataCalc!T64*7+1,0)</f>
        <v>43417</v>
      </c>
      <c r="G67" s="129">
        <f ca="1">OFFSET(DataCalc!$D$2,DataCalc!T64*7+2,0)</f>
        <v>43418</v>
      </c>
      <c r="H67" s="129">
        <f ca="1">OFFSET(DataCalc!$D$2,DataCalc!T64*7+3,0)</f>
        <v>43419</v>
      </c>
      <c r="I67" s="129">
        <f ca="1">OFFSET(DataCalc!$D$2,DataCalc!T64*7+4,0)</f>
        <v>43420</v>
      </c>
      <c r="J67" s="129">
        <f ca="1">OFFSET(DataCalc!$D$2,DataCalc!T64*7+5,0)</f>
        <v>43421</v>
      </c>
      <c r="K67" s="129">
        <f ca="1">OFFSET(DataCalc!$D$2,DataCalc!T64*7+6,0)</f>
        <v>43422</v>
      </c>
      <c r="L67" s="127"/>
      <c r="M67" s="129">
        <f t="shared" ca="1" si="17"/>
        <v>46</v>
      </c>
      <c r="N67" s="129">
        <f t="shared" ca="1" si="18"/>
        <v>46</v>
      </c>
      <c r="O67" s="129">
        <f t="shared" ca="1" si="19"/>
        <v>46</v>
      </c>
      <c r="P67" s="129">
        <f t="shared" ca="1" si="20"/>
        <v>46</v>
      </c>
      <c r="Q67" s="129">
        <f t="shared" ca="1" si="21"/>
        <v>46</v>
      </c>
      <c r="R67" s="129">
        <f t="shared" ca="1" si="22"/>
        <v>46</v>
      </c>
      <c r="S67" s="129">
        <f t="shared" ca="1" si="23"/>
        <v>46</v>
      </c>
      <c r="T67" s="138"/>
      <c r="U67" s="129">
        <f ca="1">IFERROR(INDEX(DataCalc!$U:$U,MATCH(E67,DataCalc!$J:$J,0)),"")</f>
        <v>0</v>
      </c>
      <c r="V67" s="129">
        <f ca="1">IFERROR(INDEX(DataCalc!$U:$U,MATCH(F67,DataCalc!$J:$J,0)),"")</f>
        <v>0</v>
      </c>
      <c r="W67" s="129">
        <f ca="1">IFERROR(INDEX(DataCalc!$U:$U,MATCH(G67,DataCalc!$J:$J,0)),"")</f>
        <v>0</v>
      </c>
      <c r="X67" s="129">
        <f ca="1">IFERROR(INDEX(DataCalc!$U:$U,MATCH(H67,DataCalc!$J:$J,0)),"")</f>
        <v>0</v>
      </c>
      <c r="Y67" s="129">
        <f ca="1">IFERROR(INDEX(DataCalc!$U:$U,MATCH(I67,DataCalc!$J:$J,0)),"")</f>
        <v>0</v>
      </c>
      <c r="Z67" s="129">
        <f ca="1">IFERROR(INDEX(DataCalc!$U:$U,MATCH(J67,DataCalc!$J:$J,0)),"")</f>
        <v>0</v>
      </c>
      <c r="AA67" s="129">
        <f ca="1">IFERROR(INDEX(DataCalc!$U:$U,MATCH(K67,DataCalc!$J:$J,0)),"")</f>
        <v>0</v>
      </c>
    </row>
    <row r="68" spans="2:27" ht="15" x14ac:dyDescent="0.25">
      <c r="B68" s="156"/>
      <c r="C68" s="128">
        <f t="shared" ca="1" si="1"/>
        <v>47</v>
      </c>
      <c r="D68" s="127"/>
      <c r="E68" s="129">
        <f ca="1">OFFSET(DataCalc!$D$2,DataCalc!T65*7,0)</f>
        <v>43423</v>
      </c>
      <c r="F68" s="129">
        <f ca="1">OFFSET(DataCalc!$D$2,DataCalc!T65*7+1,0)</f>
        <v>43424</v>
      </c>
      <c r="G68" s="129">
        <f ca="1">OFFSET(DataCalc!$D$2,DataCalc!T65*7+2,0)</f>
        <v>43425</v>
      </c>
      <c r="H68" s="129">
        <f ca="1">OFFSET(DataCalc!$D$2,DataCalc!T65*7+3,0)</f>
        <v>43426</v>
      </c>
      <c r="I68" s="129">
        <f ca="1">OFFSET(DataCalc!$D$2,DataCalc!T65*7+4,0)</f>
        <v>43427</v>
      </c>
      <c r="J68" s="129">
        <f ca="1">OFFSET(DataCalc!$D$2,DataCalc!T65*7+5,0)</f>
        <v>43428</v>
      </c>
      <c r="K68" s="129">
        <f ca="1">OFFSET(DataCalc!$D$2,DataCalc!T65*7+6,0)</f>
        <v>43429</v>
      </c>
      <c r="L68" s="127"/>
      <c r="M68" s="129">
        <f t="shared" ca="1" si="17"/>
        <v>47</v>
      </c>
      <c r="N68" s="129">
        <f t="shared" ca="1" si="18"/>
        <v>47</v>
      </c>
      <c r="O68" s="129">
        <f t="shared" ca="1" si="19"/>
        <v>47</v>
      </c>
      <c r="P68" s="129">
        <f t="shared" ca="1" si="20"/>
        <v>47</v>
      </c>
      <c r="Q68" s="129">
        <f t="shared" ca="1" si="21"/>
        <v>47</v>
      </c>
      <c r="R68" s="129">
        <f t="shared" ca="1" si="22"/>
        <v>47</v>
      </c>
      <c r="S68" s="129">
        <f t="shared" ca="1" si="23"/>
        <v>47</v>
      </c>
      <c r="T68" s="138"/>
      <c r="U68" s="129">
        <f ca="1">IFERROR(INDEX(DataCalc!$U:$U,MATCH(E68,DataCalc!$J:$J,0)),"")</f>
        <v>0</v>
      </c>
      <c r="V68" s="129">
        <f ca="1">IFERROR(INDEX(DataCalc!$U:$U,MATCH(F68,DataCalc!$J:$J,0)),"")</f>
        <v>0</v>
      </c>
      <c r="W68" s="129">
        <f ca="1">IFERROR(INDEX(DataCalc!$U:$U,MATCH(G68,DataCalc!$J:$J,0)),"")</f>
        <v>0</v>
      </c>
      <c r="X68" s="129">
        <f ca="1">IFERROR(INDEX(DataCalc!$U:$U,MATCH(H68,DataCalc!$J:$J,0)),"")</f>
        <v>0</v>
      </c>
      <c r="Y68" s="129">
        <f ca="1">IFERROR(INDEX(DataCalc!$U:$U,MATCH(I68,DataCalc!$J:$J,0)),"")</f>
        <v>0</v>
      </c>
      <c r="Z68" s="129">
        <f ca="1">IFERROR(INDEX(DataCalc!$U:$U,MATCH(J68,DataCalc!$J:$J,0)),"")</f>
        <v>0</v>
      </c>
      <c r="AA68" s="129">
        <f ca="1">IFERROR(INDEX(DataCalc!$U:$U,MATCH(K68,DataCalc!$J:$J,0)),"")</f>
        <v>0</v>
      </c>
    </row>
    <row r="69" spans="2:27" ht="15" x14ac:dyDescent="0.25">
      <c r="B69" s="156"/>
      <c r="C69" s="128">
        <f t="shared" ca="1" si="1"/>
        <v>48</v>
      </c>
      <c r="D69" s="127"/>
      <c r="E69" s="129">
        <f ca="1">OFFSET(DataCalc!$D$2,DataCalc!T66*7,0)</f>
        <v>43430</v>
      </c>
      <c r="F69" s="129">
        <f ca="1">OFFSET(DataCalc!$D$2,DataCalc!T66*7+1,0)</f>
        <v>43431</v>
      </c>
      <c r="G69" s="129">
        <f ca="1">OFFSET(DataCalc!$D$2,DataCalc!T66*7+2,0)</f>
        <v>43432</v>
      </c>
      <c r="H69" s="129">
        <f ca="1">OFFSET(DataCalc!$D$2,DataCalc!T66*7+3,0)</f>
        <v>43433</v>
      </c>
      <c r="I69" s="129">
        <f ca="1">OFFSET(DataCalc!$D$2,DataCalc!T66*7+4,0)</f>
        <v>43434</v>
      </c>
      <c r="J69" s="129">
        <f ca="1">OFFSET(DataCalc!$D$2,DataCalc!T66*7+5,0)</f>
        <v>0</v>
      </c>
      <c r="K69" s="129">
        <f ca="1">OFFSET(DataCalc!$D$2,DataCalc!T66*7+6,0)</f>
        <v>0</v>
      </c>
      <c r="L69" s="127"/>
      <c r="M69" s="129">
        <f t="shared" ca="1" si="17"/>
        <v>48</v>
      </c>
      <c r="N69" s="129">
        <f t="shared" ca="1" si="18"/>
        <v>48</v>
      </c>
      <c r="O69" s="129">
        <f t="shared" ca="1" si="19"/>
        <v>48</v>
      </c>
      <c r="P69" s="129">
        <f t="shared" ca="1" si="20"/>
        <v>48</v>
      </c>
      <c r="Q69" s="129">
        <f t="shared" ca="1" si="21"/>
        <v>48</v>
      </c>
      <c r="R69" s="129">
        <f t="shared" ca="1" si="22"/>
        <v>0</v>
      </c>
      <c r="S69" s="129">
        <f t="shared" ca="1" si="23"/>
        <v>0</v>
      </c>
      <c r="T69" s="138"/>
      <c r="U69" s="129">
        <f ca="1">IFERROR(INDEX(DataCalc!$U:$U,MATCH(E69,DataCalc!$J:$J,0)),"")</f>
        <v>0</v>
      </c>
      <c r="V69" s="129">
        <f ca="1">IFERROR(INDEX(DataCalc!$U:$U,MATCH(F69,DataCalc!$J:$J,0)),"")</f>
        <v>0</v>
      </c>
      <c r="W69" s="129">
        <f ca="1">IFERROR(INDEX(DataCalc!$U:$U,MATCH(G69,DataCalc!$J:$J,0)),"")</f>
        <v>0</v>
      </c>
      <c r="X69" s="129">
        <f ca="1">IFERROR(INDEX(DataCalc!$U:$U,MATCH(H69,DataCalc!$J:$J,0)),"")</f>
        <v>0</v>
      </c>
      <c r="Y69" s="129">
        <f ca="1">IFERROR(INDEX(DataCalc!$U:$U,MATCH(I69,DataCalc!$J:$J,0)),"")</f>
        <v>0</v>
      </c>
      <c r="Z69" s="129" t="str">
        <f ca="1">IFERROR(INDEX(DataCalc!$U:$U,MATCH(J69,DataCalc!$J:$J,0)),"")</f>
        <v/>
      </c>
      <c r="AA69" s="129" t="str">
        <f ca="1">IFERROR(INDEX(DataCalc!$U:$U,MATCH(K69,DataCalc!$J:$J,0)),"")</f>
        <v/>
      </c>
    </row>
    <row r="70" spans="2:27" ht="15.75" thickBot="1" x14ac:dyDescent="0.3">
      <c r="B70" s="157"/>
      <c r="C70" s="128" t="str">
        <f t="shared" ref="C70:C76" ca="1" si="24">IF(I70&lt;&gt;0,WEEKNUM(I70,2),"")</f>
        <v/>
      </c>
      <c r="D70" s="127"/>
      <c r="E70" s="129">
        <f ca="1">OFFSET(DataCalc!$D$2,DataCalc!T67*7,0)</f>
        <v>0</v>
      </c>
      <c r="F70" s="129">
        <f ca="1">OFFSET(DataCalc!$D$2,DataCalc!T67*7+1,0)</f>
        <v>0</v>
      </c>
      <c r="G70" s="129">
        <f ca="1">OFFSET(DataCalc!$D$2,DataCalc!T67*7+2,0)</f>
        <v>0</v>
      </c>
      <c r="H70" s="129">
        <f ca="1">OFFSET(DataCalc!$D$2,DataCalc!T67*7+3,0)</f>
        <v>0</v>
      </c>
      <c r="I70" s="129">
        <f ca="1">OFFSET(DataCalc!$D$2,DataCalc!T67*7+4,0)</f>
        <v>0</v>
      </c>
      <c r="J70" s="129">
        <f ca="1">OFFSET(DataCalc!$D$2,DataCalc!T67*7+5,0)</f>
        <v>0</v>
      </c>
      <c r="K70" s="129">
        <f ca="1">OFFSET(DataCalc!$D$2,DataCalc!T67*7+6,0)</f>
        <v>0</v>
      </c>
      <c r="L70" s="127"/>
      <c r="M70" s="129">
        <f t="shared" ca="1" si="17"/>
        <v>0</v>
      </c>
      <c r="N70" s="129">
        <f t="shared" ca="1" si="18"/>
        <v>0</v>
      </c>
      <c r="O70" s="129">
        <f t="shared" ca="1" si="19"/>
        <v>0</v>
      </c>
      <c r="P70" s="129">
        <f t="shared" ca="1" si="20"/>
        <v>0</v>
      </c>
      <c r="Q70" s="129">
        <f t="shared" ca="1" si="21"/>
        <v>0</v>
      </c>
      <c r="R70" s="129">
        <f t="shared" ca="1" si="22"/>
        <v>0</v>
      </c>
      <c r="S70" s="129">
        <f t="shared" ca="1" si="23"/>
        <v>0</v>
      </c>
      <c r="T70" s="138"/>
      <c r="U70" s="129" t="str">
        <f ca="1">IFERROR(INDEX(DataCalc!$U:$U,MATCH(E70,DataCalc!$J:$J,0)),"")</f>
        <v/>
      </c>
      <c r="V70" s="129" t="str">
        <f ca="1">IFERROR(INDEX(DataCalc!$U:$U,MATCH(F70,DataCalc!$J:$J,0)),"")</f>
        <v/>
      </c>
      <c r="W70" s="129" t="str">
        <f ca="1">IFERROR(INDEX(DataCalc!$U:$U,MATCH(G70,DataCalc!$J:$J,0)),"")</f>
        <v/>
      </c>
      <c r="X70" s="129" t="str">
        <f ca="1">IFERROR(INDEX(DataCalc!$U:$U,MATCH(H70,DataCalc!$J:$J,0)),"")</f>
        <v/>
      </c>
      <c r="Y70" s="129" t="str">
        <f ca="1">IFERROR(INDEX(DataCalc!$U:$U,MATCH(I70,DataCalc!$J:$J,0)),"")</f>
        <v/>
      </c>
      <c r="Z70" s="129" t="str">
        <f ca="1">IFERROR(INDEX(DataCalc!$U:$U,MATCH(J70,DataCalc!$J:$J,0)),"")</f>
        <v/>
      </c>
      <c r="AA70" s="129" t="str">
        <f ca="1">IFERROR(INDEX(DataCalc!$U:$U,MATCH(K70,DataCalc!$J:$J,0)),"")</f>
        <v/>
      </c>
    </row>
    <row r="71" spans="2:27" ht="15" customHeight="1" x14ac:dyDescent="0.25">
      <c r="B71" s="155">
        <v>336</v>
      </c>
      <c r="C71" s="128" t="str">
        <f t="shared" ca="1" si="24"/>
        <v/>
      </c>
      <c r="D71" s="127"/>
      <c r="E71" s="129">
        <f ca="1">OFFSET(DataCalc!$D$2,DataCalc!T68*7,0)</f>
        <v>0</v>
      </c>
      <c r="F71" s="129">
        <f ca="1">OFFSET(DataCalc!$D$2,DataCalc!T68*7+1,0)</f>
        <v>0</v>
      </c>
      <c r="G71" s="129">
        <f ca="1">OFFSET(DataCalc!$D$2,DataCalc!T68*7+2,0)</f>
        <v>0</v>
      </c>
      <c r="H71" s="129">
        <f ca="1">OFFSET(DataCalc!$D$2,DataCalc!T68*7+3,0)</f>
        <v>0</v>
      </c>
      <c r="I71" s="129">
        <f ca="1">OFFSET(DataCalc!$D$2,DataCalc!T68*7+4,0)</f>
        <v>0</v>
      </c>
      <c r="J71" s="129">
        <f ca="1">OFFSET(DataCalc!$D$2,DataCalc!T68*7+5,0)</f>
        <v>43435</v>
      </c>
      <c r="K71" s="129">
        <f ca="1">OFFSET(DataCalc!$D$2,DataCalc!T68*7+6,0)</f>
        <v>43436</v>
      </c>
      <c r="L71" s="127"/>
      <c r="M71" s="129">
        <f t="shared" ca="1" si="17"/>
        <v>0</v>
      </c>
      <c r="N71" s="129">
        <f t="shared" ca="1" si="18"/>
        <v>0</v>
      </c>
      <c r="O71" s="129">
        <f t="shared" ca="1" si="19"/>
        <v>0</v>
      </c>
      <c r="P71" s="129">
        <f t="shared" ca="1" si="20"/>
        <v>0</v>
      </c>
      <c r="Q71" s="129">
        <f t="shared" ca="1" si="21"/>
        <v>0</v>
      </c>
      <c r="R71" s="129">
        <f t="shared" ca="1" si="22"/>
        <v>48</v>
      </c>
      <c r="S71" s="129">
        <f t="shared" ca="1" si="23"/>
        <v>48</v>
      </c>
      <c r="T71" s="138"/>
      <c r="U71" s="129" t="str">
        <f ca="1">IFERROR(INDEX(DataCalc!$U:$U,MATCH(E71,DataCalc!$J:$J,0)),"")</f>
        <v/>
      </c>
      <c r="V71" s="129" t="str">
        <f ca="1">IFERROR(INDEX(DataCalc!$U:$U,MATCH(F71,DataCalc!$J:$J,0)),"")</f>
        <v/>
      </c>
      <c r="W71" s="129" t="str">
        <f ca="1">IFERROR(INDEX(DataCalc!$U:$U,MATCH(G71,DataCalc!$J:$J,0)),"")</f>
        <v/>
      </c>
      <c r="X71" s="129" t="str">
        <f ca="1">IFERROR(INDEX(DataCalc!$U:$U,MATCH(H71,DataCalc!$J:$J,0)),"")</f>
        <v/>
      </c>
      <c r="Y71" s="129" t="str">
        <f ca="1">IFERROR(INDEX(DataCalc!$U:$U,MATCH(I71,DataCalc!$J:$J,0)),"")</f>
        <v/>
      </c>
      <c r="Z71" s="129">
        <f ca="1">IFERROR(INDEX(DataCalc!$U:$U,MATCH(J71,DataCalc!$J:$J,0)),"")</f>
        <v>0</v>
      </c>
      <c r="AA71" s="129">
        <f ca="1">IFERROR(INDEX(DataCalc!$U:$U,MATCH(K71,DataCalc!$J:$J,0)),"")</f>
        <v>0</v>
      </c>
    </row>
    <row r="72" spans="2:27" ht="15" x14ac:dyDescent="0.25">
      <c r="B72" s="156"/>
      <c r="C72" s="128">
        <f t="shared" ca="1" si="24"/>
        <v>49</v>
      </c>
      <c r="D72" s="127"/>
      <c r="E72" s="129">
        <f ca="1">OFFSET(DataCalc!$D$2,DataCalc!T69*7,0)</f>
        <v>43437</v>
      </c>
      <c r="F72" s="129">
        <f ca="1">OFFSET(DataCalc!$D$2,DataCalc!T69*7+1,0)</f>
        <v>43438</v>
      </c>
      <c r="G72" s="129">
        <f ca="1">OFFSET(DataCalc!$D$2,DataCalc!T69*7+2,0)</f>
        <v>43439</v>
      </c>
      <c r="H72" s="129">
        <f ca="1">OFFSET(DataCalc!$D$2,DataCalc!T69*7+3,0)</f>
        <v>43440</v>
      </c>
      <c r="I72" s="129">
        <f ca="1">OFFSET(DataCalc!$D$2,DataCalc!T69*7+4,0)</f>
        <v>43441</v>
      </c>
      <c r="J72" s="129">
        <f ca="1">OFFSET(DataCalc!$D$2,DataCalc!T69*7+5,0)</f>
        <v>43442</v>
      </c>
      <c r="K72" s="129">
        <f ca="1">OFFSET(DataCalc!$D$2,DataCalc!T69*7+6,0)</f>
        <v>43443</v>
      </c>
      <c r="L72" s="127"/>
      <c r="M72" s="129">
        <f t="shared" ca="1" si="17"/>
        <v>49</v>
      </c>
      <c r="N72" s="129">
        <f t="shared" ca="1" si="18"/>
        <v>49</v>
      </c>
      <c r="O72" s="129">
        <f t="shared" ca="1" si="19"/>
        <v>49</v>
      </c>
      <c r="P72" s="129">
        <f t="shared" ca="1" si="20"/>
        <v>49</v>
      </c>
      <c r="Q72" s="129">
        <f t="shared" ca="1" si="21"/>
        <v>49</v>
      </c>
      <c r="R72" s="129">
        <f t="shared" ca="1" si="22"/>
        <v>49</v>
      </c>
      <c r="S72" s="129">
        <f t="shared" ca="1" si="23"/>
        <v>49</v>
      </c>
      <c r="T72" s="138"/>
      <c r="U72" s="129">
        <f ca="1">IFERROR(INDEX(DataCalc!$U:$U,MATCH(E72,DataCalc!$J:$J,0)),"")</f>
        <v>0</v>
      </c>
      <c r="V72" s="129">
        <f ca="1">IFERROR(INDEX(DataCalc!$U:$U,MATCH(F72,DataCalc!$J:$J,0)),"")</f>
        <v>0</v>
      </c>
      <c r="W72" s="129">
        <f ca="1">IFERROR(INDEX(DataCalc!$U:$U,MATCH(G72,DataCalc!$J:$J,0)),"")</f>
        <v>0</v>
      </c>
      <c r="X72" s="129">
        <f ca="1">IFERROR(INDEX(DataCalc!$U:$U,MATCH(H72,DataCalc!$J:$J,0)),"")</f>
        <v>0</v>
      </c>
      <c r="Y72" s="129">
        <f ca="1">IFERROR(INDEX(DataCalc!$U:$U,MATCH(I72,DataCalc!$J:$J,0)),"")</f>
        <v>0</v>
      </c>
      <c r="Z72" s="129">
        <f ca="1">IFERROR(INDEX(DataCalc!$U:$U,MATCH(J72,DataCalc!$J:$J,0)),"")</f>
        <v>0</v>
      </c>
      <c r="AA72" s="129">
        <f ca="1">IFERROR(INDEX(DataCalc!$U:$U,MATCH(K72,DataCalc!$J:$J,0)),"")</f>
        <v>0</v>
      </c>
    </row>
    <row r="73" spans="2:27" ht="15" x14ac:dyDescent="0.25">
      <c r="B73" s="156"/>
      <c r="C73" s="128">
        <f t="shared" ca="1" si="24"/>
        <v>50</v>
      </c>
      <c r="D73" s="127"/>
      <c r="E73" s="129">
        <f ca="1">OFFSET(DataCalc!$D$2,DataCalc!T70*7,0)</f>
        <v>43444</v>
      </c>
      <c r="F73" s="129">
        <f ca="1">OFFSET(DataCalc!$D$2,DataCalc!T70*7+1,0)</f>
        <v>43445</v>
      </c>
      <c r="G73" s="129">
        <f ca="1">OFFSET(DataCalc!$D$2,DataCalc!T70*7+2,0)</f>
        <v>43446</v>
      </c>
      <c r="H73" s="129">
        <f ca="1">OFFSET(DataCalc!$D$2,DataCalc!T70*7+3,0)</f>
        <v>43447</v>
      </c>
      <c r="I73" s="129">
        <f ca="1">OFFSET(DataCalc!$D$2,DataCalc!T70*7+4,0)</f>
        <v>43448</v>
      </c>
      <c r="J73" s="129">
        <f ca="1">OFFSET(DataCalc!$D$2,DataCalc!T70*7+5,0)</f>
        <v>43449</v>
      </c>
      <c r="K73" s="129">
        <f ca="1">OFFSET(DataCalc!$D$2,DataCalc!T70*7+6,0)</f>
        <v>43450</v>
      </c>
      <c r="L73" s="127"/>
      <c r="M73" s="129">
        <f t="shared" ca="1" si="17"/>
        <v>50</v>
      </c>
      <c r="N73" s="129">
        <f t="shared" ca="1" si="18"/>
        <v>50</v>
      </c>
      <c r="O73" s="129">
        <f t="shared" ca="1" si="19"/>
        <v>50</v>
      </c>
      <c r="P73" s="129">
        <f t="shared" ca="1" si="20"/>
        <v>50</v>
      </c>
      <c r="Q73" s="129">
        <f t="shared" ca="1" si="21"/>
        <v>50</v>
      </c>
      <c r="R73" s="129">
        <f t="shared" ca="1" si="22"/>
        <v>50</v>
      </c>
      <c r="S73" s="129">
        <f t="shared" ca="1" si="23"/>
        <v>50</v>
      </c>
      <c r="T73" s="138"/>
      <c r="U73" s="129">
        <f ca="1">IFERROR(INDEX(DataCalc!$U:$U,MATCH(E73,DataCalc!$J:$J,0)),"")</f>
        <v>0</v>
      </c>
      <c r="V73" s="129">
        <f ca="1">IFERROR(INDEX(DataCalc!$U:$U,MATCH(F73,DataCalc!$J:$J,0)),"")</f>
        <v>0</v>
      </c>
      <c r="W73" s="129">
        <f ca="1">IFERROR(INDEX(DataCalc!$U:$U,MATCH(G73,DataCalc!$J:$J,0)),"")</f>
        <v>0</v>
      </c>
      <c r="X73" s="129">
        <f ca="1">IFERROR(INDEX(DataCalc!$U:$U,MATCH(H73,DataCalc!$J:$J,0)),"")</f>
        <v>0</v>
      </c>
      <c r="Y73" s="129">
        <f ca="1">IFERROR(INDEX(DataCalc!$U:$U,MATCH(I73,DataCalc!$J:$J,0)),"")</f>
        <v>0</v>
      </c>
      <c r="Z73" s="129">
        <f ca="1">IFERROR(INDEX(DataCalc!$U:$U,MATCH(J73,DataCalc!$J:$J,0)),"")</f>
        <v>0</v>
      </c>
      <c r="AA73" s="129">
        <f ca="1">IFERROR(INDEX(DataCalc!$U:$U,MATCH(K73,DataCalc!$J:$J,0)),"")</f>
        <v>0</v>
      </c>
    </row>
    <row r="74" spans="2:27" ht="15" x14ac:dyDescent="0.25">
      <c r="B74" s="156"/>
      <c r="C74" s="128">
        <f t="shared" ca="1" si="24"/>
        <v>51</v>
      </c>
      <c r="D74" s="127"/>
      <c r="E74" s="129">
        <f ca="1">OFFSET(DataCalc!$D$2,DataCalc!T71*7,0)</f>
        <v>43451</v>
      </c>
      <c r="F74" s="129">
        <f ca="1">OFFSET(DataCalc!$D$2,DataCalc!T71*7+1,0)</f>
        <v>43452</v>
      </c>
      <c r="G74" s="129">
        <f ca="1">OFFSET(DataCalc!$D$2,DataCalc!T71*7+2,0)</f>
        <v>43453</v>
      </c>
      <c r="H74" s="129">
        <f ca="1">OFFSET(DataCalc!$D$2,DataCalc!T71*7+3,0)</f>
        <v>43454</v>
      </c>
      <c r="I74" s="129">
        <f ca="1">OFFSET(DataCalc!$D$2,DataCalc!T71*7+4,0)</f>
        <v>43455</v>
      </c>
      <c r="J74" s="129">
        <f ca="1">OFFSET(DataCalc!$D$2,DataCalc!T71*7+5,0)</f>
        <v>43456</v>
      </c>
      <c r="K74" s="129">
        <f ca="1">OFFSET(DataCalc!$D$2,DataCalc!T71*7+6,0)</f>
        <v>43457</v>
      </c>
      <c r="L74" s="127"/>
      <c r="M74" s="129">
        <f t="shared" ca="1" si="17"/>
        <v>51</v>
      </c>
      <c r="N74" s="129">
        <f t="shared" ca="1" si="18"/>
        <v>51</v>
      </c>
      <c r="O74" s="129">
        <f t="shared" ca="1" si="19"/>
        <v>51</v>
      </c>
      <c r="P74" s="129">
        <f t="shared" ca="1" si="20"/>
        <v>51</v>
      </c>
      <c r="Q74" s="129">
        <f t="shared" ca="1" si="21"/>
        <v>51</v>
      </c>
      <c r="R74" s="129">
        <f t="shared" ca="1" si="22"/>
        <v>51</v>
      </c>
      <c r="S74" s="129">
        <f t="shared" ca="1" si="23"/>
        <v>51</v>
      </c>
      <c r="T74" s="138"/>
      <c r="U74" s="129">
        <f ca="1">IFERROR(INDEX(DataCalc!$U:$U,MATCH(E74,DataCalc!$J:$J,0)),"")</f>
        <v>0</v>
      </c>
      <c r="V74" s="129">
        <f ca="1">IFERROR(INDEX(DataCalc!$U:$U,MATCH(F74,DataCalc!$J:$J,0)),"")</f>
        <v>0</v>
      </c>
      <c r="W74" s="129">
        <f ca="1">IFERROR(INDEX(DataCalc!$U:$U,MATCH(G74,DataCalc!$J:$J,0)),"")</f>
        <v>0</v>
      </c>
      <c r="X74" s="129">
        <f ca="1">IFERROR(INDEX(DataCalc!$U:$U,MATCH(H74,DataCalc!$J:$J,0)),"")</f>
        <v>0</v>
      </c>
      <c r="Y74" s="129">
        <f ca="1">IFERROR(INDEX(DataCalc!$U:$U,MATCH(I74,DataCalc!$J:$J,0)),"")</f>
        <v>0</v>
      </c>
      <c r="Z74" s="129">
        <f ca="1">IFERROR(INDEX(DataCalc!$U:$U,MATCH(J74,DataCalc!$J:$J,0)),"")</f>
        <v>0</v>
      </c>
      <c r="AA74" s="129">
        <f ca="1">IFERROR(INDEX(DataCalc!$U:$U,MATCH(K74,DataCalc!$J:$J,0)),"")</f>
        <v>0</v>
      </c>
    </row>
    <row r="75" spans="2:27" ht="15" x14ac:dyDescent="0.25">
      <c r="B75" s="156"/>
      <c r="C75" s="128">
        <f t="shared" ca="1" si="24"/>
        <v>52</v>
      </c>
      <c r="D75" s="127"/>
      <c r="E75" s="129">
        <f ca="1">OFFSET(DataCalc!$D$2,DataCalc!T72*7,0)</f>
        <v>43458</v>
      </c>
      <c r="F75" s="129">
        <f ca="1">OFFSET(DataCalc!$D$2,DataCalc!T72*7+1,0)</f>
        <v>43459</v>
      </c>
      <c r="G75" s="129">
        <f ca="1">OFFSET(DataCalc!$D$2,DataCalc!T72*7+2,0)</f>
        <v>43460</v>
      </c>
      <c r="H75" s="129">
        <f ca="1">OFFSET(DataCalc!$D$2,DataCalc!T72*7+3,0)</f>
        <v>43461</v>
      </c>
      <c r="I75" s="129">
        <f ca="1">OFFSET(DataCalc!$D$2,DataCalc!T72*7+4,0)</f>
        <v>43462</v>
      </c>
      <c r="J75" s="129">
        <f ca="1">OFFSET(DataCalc!$D$2,DataCalc!T72*7+5,0)</f>
        <v>43463</v>
      </c>
      <c r="K75" s="129">
        <f ca="1">OFFSET(DataCalc!$D$2,DataCalc!T72*7+6,0)</f>
        <v>43464</v>
      </c>
      <c r="L75" s="127"/>
      <c r="M75" s="129">
        <f t="shared" ca="1" si="17"/>
        <v>52</v>
      </c>
      <c r="N75" s="129">
        <f t="shared" ca="1" si="18"/>
        <v>52</v>
      </c>
      <c r="O75" s="129">
        <f t="shared" ca="1" si="19"/>
        <v>52</v>
      </c>
      <c r="P75" s="129">
        <f t="shared" ca="1" si="20"/>
        <v>52</v>
      </c>
      <c r="Q75" s="129">
        <f t="shared" ca="1" si="21"/>
        <v>52</v>
      </c>
      <c r="R75" s="129">
        <f t="shared" ca="1" si="22"/>
        <v>52</v>
      </c>
      <c r="S75" s="129">
        <f t="shared" ca="1" si="23"/>
        <v>52</v>
      </c>
      <c r="T75" s="138"/>
      <c r="U75" s="129">
        <f ca="1">IFERROR(INDEX(DataCalc!$U:$U,MATCH(E75,DataCalc!$J:$J,0)),"")</f>
        <v>0</v>
      </c>
      <c r="V75" s="129">
        <f ca="1">IFERROR(INDEX(DataCalc!$U:$U,MATCH(F75,DataCalc!$J:$J,0)),"")</f>
        <v>0</v>
      </c>
      <c r="W75" s="129">
        <f ca="1">IFERROR(INDEX(DataCalc!$U:$U,MATCH(G75,DataCalc!$J:$J,0)),"")</f>
        <v>0</v>
      </c>
      <c r="X75" s="129">
        <f ca="1">IFERROR(INDEX(DataCalc!$U:$U,MATCH(H75,DataCalc!$J:$J,0)),"")</f>
        <v>0</v>
      </c>
      <c r="Y75" s="129">
        <f ca="1">IFERROR(INDEX(DataCalc!$U:$U,MATCH(I75,DataCalc!$J:$J,0)),"")</f>
        <v>0</v>
      </c>
      <c r="Z75" s="129">
        <f ca="1">IFERROR(INDEX(DataCalc!$U:$U,MATCH(J75,DataCalc!$J:$J,0)),"")</f>
        <v>0</v>
      </c>
      <c r="AA75" s="129">
        <f ca="1">IFERROR(INDEX(DataCalc!$U:$U,MATCH(K75,DataCalc!$J:$J,0)),"")</f>
        <v>0</v>
      </c>
    </row>
    <row r="76" spans="2:27" ht="15.75" thickBot="1" x14ac:dyDescent="0.3">
      <c r="B76" s="157"/>
      <c r="C76" s="128" t="str">
        <f t="shared" ca="1" si="24"/>
        <v/>
      </c>
      <c r="D76" s="127"/>
      <c r="E76" s="129">
        <f ca="1">OFFSET(DataCalc!$D$2,DataCalc!T73*7,0)</f>
        <v>43465</v>
      </c>
      <c r="F76" s="129">
        <f ca="1">OFFSET(DataCalc!$D$2,DataCalc!T73*7+1,0)</f>
        <v>0</v>
      </c>
      <c r="G76" s="129">
        <f ca="1">OFFSET(DataCalc!$D$2,DataCalc!T73*7+2,0)</f>
        <v>0</v>
      </c>
      <c r="H76" s="129">
        <f ca="1">OFFSET(DataCalc!$D$2,DataCalc!T73*7+3,0)</f>
        <v>0</v>
      </c>
      <c r="I76" s="129">
        <f ca="1">OFFSET(DataCalc!$D$2,DataCalc!T73*7+4,0)</f>
        <v>0</v>
      </c>
      <c r="J76" s="129">
        <f ca="1">OFFSET(DataCalc!$D$2,DataCalc!T73*7+5,0)</f>
        <v>0</v>
      </c>
      <c r="K76" s="129">
        <f ca="1">OFFSET(DataCalc!$D$2,DataCalc!T73*7+6,0)</f>
        <v>0</v>
      </c>
      <c r="L76" s="127"/>
      <c r="M76" s="129">
        <f t="shared" ca="1" si="17"/>
        <v>53</v>
      </c>
      <c r="N76" s="129">
        <f t="shared" ca="1" si="18"/>
        <v>0</v>
      </c>
      <c r="O76" s="129">
        <f t="shared" ca="1" si="19"/>
        <v>0</v>
      </c>
      <c r="P76" s="129">
        <f t="shared" ca="1" si="20"/>
        <v>0</v>
      </c>
      <c r="Q76" s="129">
        <f t="shared" ca="1" si="21"/>
        <v>0</v>
      </c>
      <c r="R76" s="129">
        <f t="shared" ca="1" si="22"/>
        <v>0</v>
      </c>
      <c r="S76" s="129">
        <f t="shared" ca="1" si="23"/>
        <v>0</v>
      </c>
      <c r="T76" s="138"/>
      <c r="U76" s="129">
        <f ca="1">IFERROR(INDEX(DataCalc!$U:$U,MATCH(E76,DataCalc!$J:$J,0)),"")</f>
        <v>0</v>
      </c>
      <c r="V76" s="129" t="str">
        <f ca="1">IFERROR(INDEX(DataCalc!$U:$U,MATCH(F76,DataCalc!$J:$J,0)),"")</f>
        <v/>
      </c>
      <c r="W76" s="129" t="str">
        <f ca="1">IFERROR(INDEX(DataCalc!$U:$U,MATCH(G76,DataCalc!$J:$J,0)),"")</f>
        <v/>
      </c>
      <c r="X76" s="129" t="str">
        <f ca="1">IFERROR(INDEX(DataCalc!$U:$U,MATCH(H76,DataCalc!$J:$J,0)),"")</f>
        <v/>
      </c>
      <c r="Y76" s="129" t="str">
        <f ca="1">IFERROR(INDEX(DataCalc!$U:$U,MATCH(I76,DataCalc!$J:$J,0)),"")</f>
        <v/>
      </c>
      <c r="Z76" s="129" t="str">
        <f ca="1">IFERROR(INDEX(DataCalc!$U:$U,MATCH(J76,DataCalc!$J:$J,0)),"")</f>
        <v/>
      </c>
      <c r="AA76" s="129" t="str">
        <f ca="1">IFERROR(INDEX(DataCalc!$U:$U,MATCH(K76,DataCalc!$J:$J,0)),"")</f>
        <v/>
      </c>
    </row>
    <row r="77" spans="2:27" ht="15.75" customHeight="1" x14ac:dyDescent="0.25">
      <c r="T77" s="138"/>
    </row>
  </sheetData>
  <mergeCells count="14">
    <mergeCell ref="B71:B76"/>
    <mergeCell ref="B23:B28"/>
    <mergeCell ref="B29:B34"/>
    <mergeCell ref="B35:B40"/>
    <mergeCell ref="B41:B46"/>
    <mergeCell ref="B47:B52"/>
    <mergeCell ref="B53:B58"/>
    <mergeCell ref="B59:B64"/>
    <mergeCell ref="B65:B70"/>
    <mergeCell ref="B11:B16"/>
    <mergeCell ref="B17:B22"/>
    <mergeCell ref="B5:B10"/>
    <mergeCell ref="AR11:AW11"/>
    <mergeCell ref="AR13:AX13"/>
  </mergeCells>
  <conditionalFormatting sqref="E5:K76">
    <cfRule type="expression" dxfId="1" priority="1">
      <formula>IF(AND(ISEVEN(M5)=ISEVEN($I$1)),M5&lt;&gt;0)</formula>
    </cfRule>
  </conditionalFormatting>
  <printOptions horizontalCentered="1" verticalCentered="1"/>
  <pageMargins left="0.23622047244094491" right="0.23622047244094491" top="0.39370078740157483" bottom="0.39370078740157483" header="0" footer="0.39370078740157483"/>
  <pageSetup paperSize="9" scale="68" orientation="portrait" r:id="rId1"/>
  <rowBreaks count="1" manualBreakCount="1">
    <brk id="52" max="16383" man="1"/>
  </rowBreaks>
  <colBreaks count="1" manualBreakCount="1">
    <brk id="28" max="75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U547"/>
  <sheetViews>
    <sheetView showZeros="0" tabSelected="1" zoomScale="85" zoomScaleNormal="85" workbookViewId="0">
      <pane xSplit="2" ySplit="1" topLeftCell="G2" activePane="bottomRight" state="frozen"/>
      <selection pane="topRight" activeCell="B1" sqref="B1"/>
      <selection pane="bottomLeft" activeCell="A2" sqref="A2"/>
      <selection pane="bottomRight" activeCell="M5" sqref="M5"/>
    </sheetView>
  </sheetViews>
  <sheetFormatPr baseColWidth="10" defaultRowHeight="15" x14ac:dyDescent="0.25"/>
  <cols>
    <col min="1" max="1" width="11.42578125" style="1"/>
    <col min="2" max="2" width="13.7109375" style="14" bestFit="1" customWidth="1"/>
    <col min="3" max="3" width="7.7109375" style="18" bestFit="1" customWidth="1"/>
    <col min="4" max="4" width="12.85546875" style="17" bestFit="1" customWidth="1"/>
    <col min="5" max="5" width="6" style="16" bestFit="1" customWidth="1"/>
    <col min="6" max="6" width="11.28515625" style="15" bestFit="1" customWidth="1"/>
    <col min="7" max="7" width="6.140625" style="16" customWidth="1"/>
    <col min="8" max="8" width="11.7109375" style="14" bestFit="1" customWidth="1"/>
    <col min="9" max="9" width="5.140625" style="16" customWidth="1"/>
    <col min="10" max="10" width="10.7109375" style="17" bestFit="1" customWidth="1"/>
    <col min="11" max="11" width="11.5703125" style="19" customWidth="1"/>
    <col min="12" max="12" width="8.140625" style="18" bestFit="1" customWidth="1"/>
    <col min="13" max="13" width="10.85546875" style="1" bestFit="1" customWidth="1"/>
    <col min="14" max="14" width="13.42578125" style="72" bestFit="1" customWidth="1"/>
    <col min="15" max="15" width="11.42578125" style="1"/>
    <col min="17" max="18" width="11.42578125" style="1"/>
    <col min="19" max="19" width="13.7109375" style="14" bestFit="1" customWidth="1"/>
    <col min="20" max="21" width="11.28515625" style="15" customWidth="1"/>
    <col min="22" max="16384" width="11.42578125" style="1"/>
  </cols>
  <sheetData>
    <row r="1" spans="1:21" s="9" customFormat="1" ht="30" x14ac:dyDescent="0.25">
      <c r="A1" s="1"/>
      <c r="B1" s="32" t="s">
        <v>21</v>
      </c>
      <c r="C1" s="29" t="s">
        <v>20</v>
      </c>
      <c r="D1" s="30" t="s">
        <v>19</v>
      </c>
      <c r="E1" s="28" t="s">
        <v>18</v>
      </c>
      <c r="F1" s="27" t="s">
        <v>17</v>
      </c>
      <c r="G1" s="28" t="s">
        <v>55</v>
      </c>
      <c r="H1" s="32" t="s">
        <v>9</v>
      </c>
      <c r="I1" s="28" t="s">
        <v>24</v>
      </c>
      <c r="J1" s="30" t="s">
        <v>10</v>
      </c>
      <c r="K1" s="31" t="s">
        <v>22</v>
      </c>
      <c r="L1" s="189" t="s">
        <v>101</v>
      </c>
      <c r="M1" s="67" t="s">
        <v>47</v>
      </c>
      <c r="N1" s="86" t="s">
        <v>45</v>
      </c>
      <c r="O1" s="55" t="s">
        <v>25</v>
      </c>
      <c r="S1" s="32" t="str">
        <f>D1</f>
        <v>S en M de 6 S</v>
      </c>
      <c r="T1" s="27" t="s">
        <v>67</v>
      </c>
      <c r="U1" s="27"/>
    </row>
    <row r="2" spans="1:21" x14ac:dyDescent="0.25">
      <c r="B2" s="22">
        <f t="shared" ref="B2:B65" si="0">DATE(Anno,ROUNDUP((E2+1)/6,0),1)</f>
        <v>43101</v>
      </c>
      <c r="C2" s="25">
        <v>2</v>
      </c>
      <c r="D2" s="22">
        <f>IF(WEEKDAY(B2,1)=C2,B2,0)</f>
        <v>43101</v>
      </c>
      <c r="E2" s="21">
        <v>0</v>
      </c>
      <c r="F2" s="20">
        <v>0</v>
      </c>
      <c r="G2" s="33">
        <f>ROW(H2)</f>
        <v>2</v>
      </c>
      <c r="H2" s="10">
        <f t="shared" ref="H2:H65" si="1">J2</f>
        <v>43101</v>
      </c>
      <c r="I2" s="33">
        <f>WEEKNUM(J2,21)</f>
        <v>1</v>
      </c>
      <c r="J2" s="11">
        <f>DATE(Anno,1,1)</f>
        <v>43101</v>
      </c>
      <c r="K2" s="12">
        <f t="shared" ref="K2:K65" si="2">WEEKDAY(J2,1)</f>
        <v>2</v>
      </c>
      <c r="L2" s="26">
        <f>Fest_In!D2</f>
        <v>1</v>
      </c>
      <c r="M2" s="68" t="str">
        <f>Fest_In!E2</f>
        <v>Año Nuevo</v>
      </c>
      <c r="N2" s="87" t="str">
        <f>IFERROR(INDEX(Dia_señalado_In!$D$2:$D$29,MATCH(Fest_In!B2,Dia_señalado_In!$C$2:$C$29,0)),0)</f>
        <v>año nuevo</v>
      </c>
      <c r="O2" s="88" t="str">
        <f>IFERROR(INDEX(Vacaciones_In!$D$2:$D$60,MATCH(Fest_In!A2,Vacaciones_In!$C$2:$C$60,0)),"")</f>
        <v/>
      </c>
      <c r="S2" s="22">
        <f t="shared" ref="S2:S65" si="3">D2</f>
        <v>43101</v>
      </c>
      <c r="T2" s="20">
        <f>ROW()-2</f>
        <v>0</v>
      </c>
      <c r="U2" s="20"/>
    </row>
    <row r="3" spans="1:21" x14ac:dyDescent="0.25">
      <c r="B3" s="22">
        <f t="shared" si="0"/>
        <v>43101</v>
      </c>
      <c r="C3" s="24">
        <v>3</v>
      </c>
      <c r="D3" s="22">
        <f t="shared" ref="D3:D8" si="4">IF(D2&lt;&gt;0,D2+1,IF(WEEKDAY(B3,1)=C3,B3,0))</f>
        <v>43102</v>
      </c>
      <c r="E3" s="21">
        <v>0</v>
      </c>
      <c r="F3" s="20">
        <v>0</v>
      </c>
      <c r="G3" s="33">
        <f t="shared" ref="G3:G66" si="5">ROW(H3)</f>
        <v>3</v>
      </c>
      <c r="H3" s="10">
        <f t="shared" si="1"/>
        <v>43102</v>
      </c>
      <c r="I3" s="33">
        <f t="shared" ref="I3:I66" si="6">WEEKNUM(J3,21)</f>
        <v>1</v>
      </c>
      <c r="J3" s="11">
        <f t="shared" ref="J3:J66" si="7">IF(YEAR(J2+1)=Anno,J2+1,"0")</f>
        <v>43102</v>
      </c>
      <c r="K3" s="12">
        <f t="shared" si="2"/>
        <v>3</v>
      </c>
      <c r="L3" s="26">
        <f>Fest_In!D3</f>
        <v>0</v>
      </c>
      <c r="M3" s="68">
        <f>Fest_In!E3</f>
        <v>0</v>
      </c>
      <c r="N3" s="87">
        <f>IFERROR(INDEX(Dia_señalado_In!$D$2:$D$29,MATCH(Fest_In!B3,Dia_señalado_In!$C$2:$C$29,0)),0)</f>
        <v>0</v>
      </c>
      <c r="O3" s="88" t="str">
        <f>IFERROR(INDEX(Vacaciones_In!$D$2:$D$60,MATCH(Fest_In!A3,Vacaciones_In!$C$2:$C$60,0)),"")</f>
        <v/>
      </c>
      <c r="S3" s="22">
        <f t="shared" si="3"/>
        <v>43102</v>
      </c>
      <c r="T3" s="20">
        <f t="shared" ref="T3:T66" si="8">ROW()-2</f>
        <v>1</v>
      </c>
      <c r="U3" s="20"/>
    </row>
    <row r="4" spans="1:21" x14ac:dyDescent="0.25">
      <c r="B4" s="22">
        <f t="shared" si="0"/>
        <v>43101</v>
      </c>
      <c r="C4" s="24">
        <v>4</v>
      </c>
      <c r="D4" s="22">
        <f t="shared" si="4"/>
        <v>43103</v>
      </c>
      <c r="E4" s="21">
        <v>0</v>
      </c>
      <c r="F4" s="20">
        <v>0</v>
      </c>
      <c r="G4" s="33">
        <f t="shared" si="5"/>
        <v>4</v>
      </c>
      <c r="H4" s="10">
        <f t="shared" si="1"/>
        <v>43103</v>
      </c>
      <c r="I4" s="33">
        <f t="shared" si="6"/>
        <v>1</v>
      </c>
      <c r="J4" s="11">
        <f t="shared" si="7"/>
        <v>43103</v>
      </c>
      <c r="K4" s="12">
        <f t="shared" si="2"/>
        <v>4</v>
      </c>
      <c r="L4" s="26">
        <f>Fest_In!D4</f>
        <v>0</v>
      </c>
      <c r="M4" s="68">
        <f>Fest_In!E4</f>
        <v>0</v>
      </c>
      <c r="N4" s="87">
        <f>IFERROR(INDEX(Dia_señalado_In!$D$2:$D$29,MATCH(Fest_In!B4,Dia_señalado_In!$C$2:$C$29,0)),0)</f>
        <v>0</v>
      </c>
      <c r="O4" s="88" t="str">
        <f>IFERROR(INDEX(Vacaciones_In!$D$2:$D$60,MATCH(Fest_In!A4,Vacaciones_In!$C$2:$C$60,0)),"")</f>
        <v/>
      </c>
      <c r="S4" s="22">
        <f t="shared" si="3"/>
        <v>43103</v>
      </c>
      <c r="T4" s="20">
        <f t="shared" si="8"/>
        <v>2</v>
      </c>
      <c r="U4" s="20"/>
    </row>
    <row r="5" spans="1:21" x14ac:dyDescent="0.25">
      <c r="B5" s="22">
        <f t="shared" si="0"/>
        <v>43101</v>
      </c>
      <c r="C5" s="24">
        <v>5</v>
      </c>
      <c r="D5" s="22">
        <f t="shared" si="4"/>
        <v>43104</v>
      </c>
      <c r="E5" s="21">
        <v>0</v>
      </c>
      <c r="F5" s="20">
        <f t="shared" ref="F5:F68" si="9">F2+1</f>
        <v>1</v>
      </c>
      <c r="G5" s="33">
        <f t="shared" si="5"/>
        <v>5</v>
      </c>
      <c r="H5" s="10">
        <f t="shared" si="1"/>
        <v>43104</v>
      </c>
      <c r="I5" s="33">
        <f t="shared" si="6"/>
        <v>1</v>
      </c>
      <c r="J5" s="11">
        <f t="shared" si="7"/>
        <v>43104</v>
      </c>
      <c r="K5" s="12">
        <f t="shared" si="2"/>
        <v>5</v>
      </c>
      <c r="L5" s="26">
        <f>Fest_In!D5</f>
        <v>0</v>
      </c>
      <c r="M5" s="68">
        <f>Fest_In!E5</f>
        <v>0</v>
      </c>
      <c r="N5" s="87">
        <f>IFERROR(INDEX(Dia_señalado_In!$D$2:$D$29,MATCH(Fest_In!B5,Dia_señalado_In!$C$2:$C$29,0)),0)</f>
        <v>0</v>
      </c>
      <c r="O5" s="88" t="str">
        <f>IFERROR(INDEX(Vacaciones_In!$D$2:$D$60,MATCH(Fest_In!A5,Vacaciones_In!$C$2:$C$60,0)),"")</f>
        <v/>
      </c>
      <c r="S5" s="22">
        <f t="shared" si="3"/>
        <v>43104</v>
      </c>
      <c r="T5" s="20">
        <f t="shared" si="8"/>
        <v>3</v>
      </c>
      <c r="U5" s="20"/>
    </row>
    <row r="6" spans="1:21" x14ac:dyDescent="0.25">
      <c r="B6" s="22">
        <f t="shared" si="0"/>
        <v>43101</v>
      </c>
      <c r="C6" s="24">
        <v>6</v>
      </c>
      <c r="D6" s="22">
        <f t="shared" si="4"/>
        <v>43105</v>
      </c>
      <c r="E6" s="21">
        <v>0</v>
      </c>
      <c r="F6" s="20">
        <f t="shared" si="9"/>
        <v>1</v>
      </c>
      <c r="G6" s="33">
        <f t="shared" si="5"/>
        <v>6</v>
      </c>
      <c r="H6" s="10">
        <f t="shared" si="1"/>
        <v>43105</v>
      </c>
      <c r="I6" s="33">
        <f t="shared" si="6"/>
        <v>1</v>
      </c>
      <c r="J6" s="11">
        <f t="shared" si="7"/>
        <v>43105</v>
      </c>
      <c r="K6" s="12">
        <f t="shared" si="2"/>
        <v>6</v>
      </c>
      <c r="L6" s="26">
        <f>Fest_In!D6</f>
        <v>0</v>
      </c>
      <c r="M6" s="68">
        <f>Fest_In!E6</f>
        <v>0</v>
      </c>
      <c r="N6" s="87">
        <f>IFERROR(INDEX(Dia_señalado_In!$D$2:$D$29,MATCH(Fest_In!B6,Dia_señalado_In!$C$2:$C$29,0)),0)</f>
        <v>0</v>
      </c>
      <c r="O6" s="88" t="str">
        <f>IFERROR(INDEX(Vacaciones_In!$D$2:$D$60,MATCH(Fest_In!A6,Vacaciones_In!$C$2:$C$60,0)),"")</f>
        <v/>
      </c>
      <c r="S6" s="22">
        <f t="shared" si="3"/>
        <v>43105</v>
      </c>
      <c r="T6" s="20">
        <f t="shared" si="8"/>
        <v>4</v>
      </c>
      <c r="U6" s="20"/>
    </row>
    <row r="7" spans="1:21" x14ac:dyDescent="0.25">
      <c r="B7" s="22">
        <f t="shared" si="0"/>
        <v>43101</v>
      </c>
      <c r="C7" s="24">
        <v>7</v>
      </c>
      <c r="D7" s="22">
        <f t="shared" si="4"/>
        <v>43106</v>
      </c>
      <c r="E7" s="21">
        <v>0</v>
      </c>
      <c r="F7" s="20">
        <f t="shared" si="9"/>
        <v>1</v>
      </c>
      <c r="G7" s="33">
        <f t="shared" si="5"/>
        <v>7</v>
      </c>
      <c r="H7" s="10">
        <f t="shared" si="1"/>
        <v>43106</v>
      </c>
      <c r="I7" s="33">
        <f t="shared" si="6"/>
        <v>1</v>
      </c>
      <c r="J7" s="11">
        <f t="shared" si="7"/>
        <v>43106</v>
      </c>
      <c r="K7" s="12">
        <f t="shared" si="2"/>
        <v>7</v>
      </c>
      <c r="L7" s="26">
        <f>Fest_In!D7</f>
        <v>1</v>
      </c>
      <c r="M7" s="68">
        <f>Fest_In!E7</f>
        <v>0</v>
      </c>
      <c r="N7" s="87" t="str">
        <f>IFERROR(INDEX(Dia_señalado_In!$D$2:$D$29,MATCH(Fest_In!B7,Dia_señalado_In!$C$2:$C$29,0)),0)</f>
        <v>Reyes</v>
      </c>
      <c r="O7" s="88" t="str">
        <f>IFERROR(INDEX(Vacaciones_In!$D$2:$D$60,MATCH(Fest_In!A7,Vacaciones_In!$C$2:$C$60,0)),"")</f>
        <v/>
      </c>
      <c r="S7" s="22">
        <f t="shared" si="3"/>
        <v>43106</v>
      </c>
      <c r="T7" s="20">
        <f t="shared" si="8"/>
        <v>5</v>
      </c>
      <c r="U7" s="20"/>
    </row>
    <row r="8" spans="1:21" x14ac:dyDescent="0.25">
      <c r="B8" s="22">
        <f t="shared" si="0"/>
        <v>43101</v>
      </c>
      <c r="C8" s="24">
        <v>1</v>
      </c>
      <c r="D8" s="22">
        <f t="shared" si="4"/>
        <v>43107</v>
      </c>
      <c r="E8" s="21">
        <v>0</v>
      </c>
      <c r="F8" s="20">
        <f t="shared" si="9"/>
        <v>2</v>
      </c>
      <c r="G8" s="33">
        <f t="shared" si="5"/>
        <v>8</v>
      </c>
      <c r="H8" s="10">
        <f t="shared" si="1"/>
        <v>43107</v>
      </c>
      <c r="I8" s="33">
        <f t="shared" si="6"/>
        <v>1</v>
      </c>
      <c r="J8" s="11">
        <f t="shared" si="7"/>
        <v>43107</v>
      </c>
      <c r="K8" s="12">
        <f t="shared" si="2"/>
        <v>1</v>
      </c>
      <c r="L8" s="26">
        <f>Fest_In!D8</f>
        <v>1</v>
      </c>
      <c r="M8" s="68">
        <f>Fest_In!E8</f>
        <v>0</v>
      </c>
      <c r="N8" s="87">
        <f>IFERROR(INDEX(Dia_señalado_In!$D$2:$D$29,MATCH(Fest_In!B8,Dia_señalado_In!$C$2:$C$29,0)),0)</f>
        <v>0</v>
      </c>
      <c r="O8" s="88" t="str">
        <f>IFERROR(INDEX(Vacaciones_In!$D$2:$D$60,MATCH(Fest_In!A8,Vacaciones_In!$C$2:$C$60,0)),"")</f>
        <v/>
      </c>
      <c r="S8" s="22">
        <f t="shared" si="3"/>
        <v>43107</v>
      </c>
      <c r="T8" s="20">
        <f t="shared" si="8"/>
        <v>6</v>
      </c>
      <c r="U8" s="20"/>
    </row>
    <row r="9" spans="1:21" x14ac:dyDescent="0.25">
      <c r="B9" s="22">
        <f t="shared" si="0"/>
        <v>43101</v>
      </c>
      <c r="C9" s="23">
        <v>2</v>
      </c>
      <c r="D9" s="22">
        <f t="shared" ref="D9:D29" si="10">D8+1</f>
        <v>43108</v>
      </c>
      <c r="E9" s="21">
        <f t="shared" ref="E9:E72" si="11">E2+1</f>
        <v>1</v>
      </c>
      <c r="F9" s="20">
        <f t="shared" si="9"/>
        <v>2</v>
      </c>
      <c r="G9" s="33">
        <f t="shared" si="5"/>
        <v>9</v>
      </c>
      <c r="H9" s="10">
        <f t="shared" si="1"/>
        <v>43108</v>
      </c>
      <c r="I9" s="33">
        <f t="shared" si="6"/>
        <v>2</v>
      </c>
      <c r="J9" s="11">
        <f t="shared" si="7"/>
        <v>43108</v>
      </c>
      <c r="K9" s="12">
        <f t="shared" si="2"/>
        <v>2</v>
      </c>
      <c r="L9" s="26">
        <f>Fest_In!D9</f>
        <v>0</v>
      </c>
      <c r="M9" s="68">
        <f>Fest_In!E9</f>
        <v>0</v>
      </c>
      <c r="N9" s="87">
        <f>IFERROR(INDEX(Dia_señalado_In!$D$2:$D$29,MATCH(Fest_In!B9,Dia_señalado_In!$C$2:$C$29,0)),0)</f>
        <v>0</v>
      </c>
      <c r="O9" s="88" t="str">
        <f>IFERROR(INDEX(Vacaciones_In!$D$2:$D$60,MATCH(Fest_In!A9,Vacaciones_In!$C$2:$C$60,0)),"")</f>
        <v/>
      </c>
      <c r="S9" s="22">
        <f t="shared" si="3"/>
        <v>43108</v>
      </c>
      <c r="T9" s="20">
        <f t="shared" si="8"/>
        <v>7</v>
      </c>
      <c r="U9" s="20"/>
    </row>
    <row r="10" spans="1:21" x14ac:dyDescent="0.25">
      <c r="B10" s="22">
        <f t="shared" si="0"/>
        <v>43101</v>
      </c>
      <c r="C10" s="23">
        <v>3</v>
      </c>
      <c r="D10" s="22">
        <f t="shared" si="10"/>
        <v>43109</v>
      </c>
      <c r="E10" s="21">
        <f t="shared" si="11"/>
        <v>1</v>
      </c>
      <c r="F10" s="20">
        <f t="shared" si="9"/>
        <v>2</v>
      </c>
      <c r="G10" s="33">
        <f t="shared" si="5"/>
        <v>10</v>
      </c>
      <c r="H10" s="10">
        <f t="shared" si="1"/>
        <v>43109</v>
      </c>
      <c r="I10" s="33">
        <f t="shared" si="6"/>
        <v>2</v>
      </c>
      <c r="J10" s="11">
        <f t="shared" si="7"/>
        <v>43109</v>
      </c>
      <c r="K10" s="12">
        <f t="shared" si="2"/>
        <v>3</v>
      </c>
      <c r="L10" s="26">
        <f>Fest_In!D10</f>
        <v>0</v>
      </c>
      <c r="M10" s="68">
        <f>Fest_In!E10</f>
        <v>0</v>
      </c>
      <c r="N10" s="87">
        <f>IFERROR(INDEX(Dia_señalado_In!$D$2:$D$29,MATCH(Fest_In!B10,Dia_señalado_In!$C$2:$C$29,0)),0)</f>
        <v>0</v>
      </c>
      <c r="O10" s="88" t="str">
        <f>IFERROR(INDEX(Vacaciones_In!$D$2:$D$60,MATCH(Fest_In!A10,Vacaciones_In!$C$2:$C$60,0)),"")</f>
        <v/>
      </c>
      <c r="S10" s="22">
        <f t="shared" si="3"/>
        <v>43109</v>
      </c>
      <c r="T10" s="20">
        <f t="shared" si="8"/>
        <v>8</v>
      </c>
      <c r="U10" s="20"/>
    </row>
    <row r="11" spans="1:21" x14ac:dyDescent="0.25">
      <c r="B11" s="22">
        <f t="shared" si="0"/>
        <v>43101</v>
      </c>
      <c r="C11" s="23">
        <v>4</v>
      </c>
      <c r="D11" s="22">
        <f t="shared" si="10"/>
        <v>43110</v>
      </c>
      <c r="E11" s="21">
        <f t="shared" si="11"/>
        <v>1</v>
      </c>
      <c r="F11" s="20">
        <f t="shared" si="9"/>
        <v>3</v>
      </c>
      <c r="G11" s="33">
        <f t="shared" si="5"/>
        <v>11</v>
      </c>
      <c r="H11" s="10">
        <f t="shared" si="1"/>
        <v>43110</v>
      </c>
      <c r="I11" s="33">
        <f t="shared" si="6"/>
        <v>2</v>
      </c>
      <c r="J11" s="11">
        <f t="shared" si="7"/>
        <v>43110</v>
      </c>
      <c r="K11" s="12">
        <f t="shared" si="2"/>
        <v>4</v>
      </c>
      <c r="L11" s="26">
        <f>Fest_In!D11</f>
        <v>0</v>
      </c>
      <c r="M11" s="68">
        <f>Fest_In!E11</f>
        <v>0</v>
      </c>
      <c r="N11" s="87">
        <f>IFERROR(INDEX(Dia_señalado_In!$D$2:$D$29,MATCH(Fest_In!B11,Dia_señalado_In!$C$2:$C$29,0)),0)</f>
        <v>0</v>
      </c>
      <c r="O11" s="88" t="str">
        <f>IFERROR(INDEX(Vacaciones_In!$D$2:$D$60,MATCH(Fest_In!A11,Vacaciones_In!$C$2:$C$60,0)),"")</f>
        <v/>
      </c>
      <c r="S11" s="22">
        <f t="shared" si="3"/>
        <v>43110</v>
      </c>
      <c r="T11" s="20">
        <f t="shared" si="8"/>
        <v>9</v>
      </c>
      <c r="U11" s="20"/>
    </row>
    <row r="12" spans="1:21" x14ac:dyDescent="0.25">
      <c r="B12" s="22">
        <f t="shared" si="0"/>
        <v>43101</v>
      </c>
      <c r="C12" s="23">
        <v>5</v>
      </c>
      <c r="D12" s="22">
        <f t="shared" si="10"/>
        <v>43111</v>
      </c>
      <c r="E12" s="21">
        <f t="shared" si="11"/>
        <v>1</v>
      </c>
      <c r="F12" s="20">
        <f t="shared" si="9"/>
        <v>3</v>
      </c>
      <c r="G12" s="33">
        <f t="shared" si="5"/>
        <v>12</v>
      </c>
      <c r="H12" s="10">
        <f t="shared" si="1"/>
        <v>43111</v>
      </c>
      <c r="I12" s="33">
        <f t="shared" si="6"/>
        <v>2</v>
      </c>
      <c r="J12" s="11">
        <f t="shared" si="7"/>
        <v>43111</v>
      </c>
      <c r="K12" s="12">
        <f t="shared" si="2"/>
        <v>5</v>
      </c>
      <c r="L12" s="26">
        <f>Fest_In!D12</f>
        <v>0</v>
      </c>
      <c r="M12" s="68">
        <f>Fest_In!E12</f>
        <v>0</v>
      </c>
      <c r="N12" s="87">
        <f>IFERROR(INDEX(Dia_señalado_In!$D$2:$D$29,MATCH(Fest_In!B12,Dia_señalado_In!$C$2:$C$29,0)),0)</f>
        <v>0</v>
      </c>
      <c r="O12" s="88" t="str">
        <f>IFERROR(INDEX(Vacaciones_In!$D$2:$D$60,MATCH(Fest_In!A12,Vacaciones_In!$C$2:$C$60,0)),"")</f>
        <v/>
      </c>
      <c r="S12" s="22">
        <f t="shared" si="3"/>
        <v>43111</v>
      </c>
      <c r="T12" s="20">
        <f t="shared" si="8"/>
        <v>10</v>
      </c>
      <c r="U12" s="20"/>
    </row>
    <row r="13" spans="1:21" x14ac:dyDescent="0.25">
      <c r="B13" s="22">
        <f t="shared" si="0"/>
        <v>43101</v>
      </c>
      <c r="C13" s="23">
        <v>6</v>
      </c>
      <c r="D13" s="22">
        <f t="shared" si="10"/>
        <v>43112</v>
      </c>
      <c r="E13" s="21">
        <f t="shared" si="11"/>
        <v>1</v>
      </c>
      <c r="F13" s="20">
        <f t="shared" si="9"/>
        <v>3</v>
      </c>
      <c r="G13" s="33">
        <f t="shared" si="5"/>
        <v>13</v>
      </c>
      <c r="H13" s="10">
        <f t="shared" si="1"/>
        <v>43112</v>
      </c>
      <c r="I13" s="33">
        <f t="shared" si="6"/>
        <v>2</v>
      </c>
      <c r="J13" s="11">
        <f t="shared" si="7"/>
        <v>43112</v>
      </c>
      <c r="K13" s="12">
        <f t="shared" si="2"/>
        <v>6</v>
      </c>
      <c r="L13" s="26">
        <f>Fest_In!D13</f>
        <v>0</v>
      </c>
      <c r="M13" s="68">
        <f>Fest_In!E13</f>
        <v>0</v>
      </c>
      <c r="N13" s="87">
        <f>IFERROR(INDEX(Dia_señalado_In!$D$2:$D$29,MATCH(Fest_In!B13,Dia_señalado_In!$C$2:$C$29,0)),0)</f>
        <v>0</v>
      </c>
      <c r="O13" s="88" t="str">
        <f>IFERROR(INDEX(Vacaciones_In!$D$2:$D$60,MATCH(Fest_In!A13,Vacaciones_In!$C$2:$C$60,0)),"")</f>
        <v/>
      </c>
      <c r="S13" s="22">
        <f t="shared" si="3"/>
        <v>43112</v>
      </c>
      <c r="T13" s="20">
        <f t="shared" si="8"/>
        <v>11</v>
      </c>
      <c r="U13" s="20"/>
    </row>
    <row r="14" spans="1:21" x14ac:dyDescent="0.25">
      <c r="B14" s="22">
        <f t="shared" si="0"/>
        <v>43101</v>
      </c>
      <c r="C14" s="23">
        <v>7</v>
      </c>
      <c r="D14" s="22">
        <f t="shared" si="10"/>
        <v>43113</v>
      </c>
      <c r="E14" s="21">
        <f t="shared" si="11"/>
        <v>1</v>
      </c>
      <c r="F14" s="20">
        <f t="shared" si="9"/>
        <v>4</v>
      </c>
      <c r="G14" s="33">
        <f t="shared" si="5"/>
        <v>14</v>
      </c>
      <c r="H14" s="10">
        <f t="shared" si="1"/>
        <v>43113</v>
      </c>
      <c r="I14" s="33">
        <f t="shared" si="6"/>
        <v>2</v>
      </c>
      <c r="J14" s="11">
        <f t="shared" si="7"/>
        <v>43113</v>
      </c>
      <c r="K14" s="12">
        <f t="shared" si="2"/>
        <v>7</v>
      </c>
      <c r="L14" s="26">
        <f>Fest_In!D14</f>
        <v>1</v>
      </c>
      <c r="M14" s="68">
        <f>Fest_In!E14</f>
        <v>0</v>
      </c>
      <c r="N14" s="87">
        <f>IFERROR(INDEX(Dia_señalado_In!$D$2:$D$29,MATCH(Fest_In!B14,Dia_señalado_In!$C$2:$C$29,0)),0)</f>
        <v>0</v>
      </c>
      <c r="O14" s="88" t="str">
        <f>IFERROR(INDEX(Vacaciones_In!$D$2:$D$60,MATCH(Fest_In!A14,Vacaciones_In!$C$2:$C$60,0)),"")</f>
        <v/>
      </c>
      <c r="S14" s="22">
        <f t="shared" si="3"/>
        <v>43113</v>
      </c>
      <c r="T14" s="20">
        <f t="shared" si="8"/>
        <v>12</v>
      </c>
      <c r="U14" s="20"/>
    </row>
    <row r="15" spans="1:21" x14ac:dyDescent="0.25">
      <c r="B15" s="22">
        <f t="shared" si="0"/>
        <v>43101</v>
      </c>
      <c r="C15" s="23">
        <v>1</v>
      </c>
      <c r="D15" s="22">
        <f t="shared" si="10"/>
        <v>43114</v>
      </c>
      <c r="E15" s="21">
        <f t="shared" si="11"/>
        <v>1</v>
      </c>
      <c r="F15" s="20">
        <f t="shared" si="9"/>
        <v>4</v>
      </c>
      <c r="G15" s="33">
        <f t="shared" si="5"/>
        <v>15</v>
      </c>
      <c r="H15" s="10">
        <f t="shared" si="1"/>
        <v>43114</v>
      </c>
      <c r="I15" s="33">
        <f t="shared" si="6"/>
        <v>2</v>
      </c>
      <c r="J15" s="11">
        <f t="shared" si="7"/>
        <v>43114</v>
      </c>
      <c r="K15" s="12">
        <f t="shared" si="2"/>
        <v>1</v>
      </c>
      <c r="L15" s="26">
        <f>Fest_In!D15</f>
        <v>1</v>
      </c>
      <c r="M15" s="68">
        <f>Fest_In!E15</f>
        <v>0</v>
      </c>
      <c r="N15" s="87">
        <f>IFERROR(INDEX(Dia_señalado_In!$D$2:$D$29,MATCH(Fest_In!B15,Dia_señalado_In!$C$2:$C$29,0)),0)</f>
        <v>0</v>
      </c>
      <c r="O15" s="88" t="str">
        <f>IFERROR(INDEX(Vacaciones_In!$D$2:$D$60,MATCH(Fest_In!A15,Vacaciones_In!$C$2:$C$60,0)),"")</f>
        <v/>
      </c>
      <c r="S15" s="22">
        <f t="shared" si="3"/>
        <v>43114</v>
      </c>
      <c r="T15" s="20">
        <f t="shared" si="8"/>
        <v>13</v>
      </c>
      <c r="U15" s="20"/>
    </row>
    <row r="16" spans="1:21" x14ac:dyDescent="0.25">
      <c r="B16" s="22">
        <f t="shared" si="0"/>
        <v>43101</v>
      </c>
      <c r="C16" s="24">
        <v>2</v>
      </c>
      <c r="D16" s="22">
        <f t="shared" si="10"/>
        <v>43115</v>
      </c>
      <c r="E16" s="21">
        <f t="shared" si="11"/>
        <v>2</v>
      </c>
      <c r="F16" s="20">
        <f t="shared" si="9"/>
        <v>4</v>
      </c>
      <c r="G16" s="33">
        <f t="shared" si="5"/>
        <v>16</v>
      </c>
      <c r="H16" s="10">
        <f t="shared" si="1"/>
        <v>43115</v>
      </c>
      <c r="I16" s="33">
        <f t="shared" si="6"/>
        <v>3</v>
      </c>
      <c r="J16" s="11">
        <f t="shared" si="7"/>
        <v>43115</v>
      </c>
      <c r="K16" s="12">
        <f t="shared" si="2"/>
        <v>2</v>
      </c>
      <c r="L16" s="26">
        <f>Fest_In!D16</f>
        <v>0</v>
      </c>
      <c r="M16" s="68">
        <f>Fest_In!E16</f>
        <v>0</v>
      </c>
      <c r="N16" s="87">
        <f>IFERROR(INDEX(Dia_señalado_In!$D$2:$D$29,MATCH(Fest_In!B16,Dia_señalado_In!$C$2:$C$29,0)),0)</f>
        <v>0</v>
      </c>
      <c r="O16" s="88" t="str">
        <f>IFERROR(INDEX(Vacaciones_In!$D$2:$D$60,MATCH(Fest_In!A16,Vacaciones_In!$C$2:$C$60,0)),"")</f>
        <v/>
      </c>
      <c r="S16" s="22">
        <f t="shared" si="3"/>
        <v>43115</v>
      </c>
      <c r="T16" s="20">
        <f t="shared" si="8"/>
        <v>14</v>
      </c>
      <c r="U16" s="20"/>
    </row>
    <row r="17" spans="2:21" x14ac:dyDescent="0.25">
      <c r="B17" s="22">
        <f t="shared" si="0"/>
        <v>43101</v>
      </c>
      <c r="C17" s="24">
        <v>3</v>
      </c>
      <c r="D17" s="22">
        <f t="shared" si="10"/>
        <v>43116</v>
      </c>
      <c r="E17" s="21">
        <f t="shared" si="11"/>
        <v>2</v>
      </c>
      <c r="F17" s="20">
        <f t="shared" si="9"/>
        <v>5</v>
      </c>
      <c r="G17" s="33">
        <f t="shared" si="5"/>
        <v>17</v>
      </c>
      <c r="H17" s="10">
        <f t="shared" si="1"/>
        <v>43116</v>
      </c>
      <c r="I17" s="33">
        <f t="shared" si="6"/>
        <v>3</v>
      </c>
      <c r="J17" s="11">
        <f t="shared" si="7"/>
        <v>43116</v>
      </c>
      <c r="K17" s="12">
        <f t="shared" si="2"/>
        <v>3</v>
      </c>
      <c r="L17" s="26">
        <f>Fest_In!D17</f>
        <v>0</v>
      </c>
      <c r="M17" s="68">
        <f>Fest_In!E17</f>
        <v>0</v>
      </c>
      <c r="N17" s="87">
        <f>IFERROR(INDEX(Dia_señalado_In!$D$2:$D$29,MATCH(Fest_In!B17,Dia_señalado_In!$C$2:$C$29,0)),0)</f>
        <v>0</v>
      </c>
      <c r="O17" s="88" t="str">
        <f>IFERROR(INDEX(Vacaciones_In!$D$2:$D$60,MATCH(Fest_In!A17,Vacaciones_In!$C$2:$C$60,0)),"")</f>
        <v/>
      </c>
      <c r="S17" s="22">
        <f t="shared" si="3"/>
        <v>43116</v>
      </c>
      <c r="T17" s="20">
        <f t="shared" si="8"/>
        <v>15</v>
      </c>
      <c r="U17" s="20"/>
    </row>
    <row r="18" spans="2:21" x14ac:dyDescent="0.25">
      <c r="B18" s="22">
        <f t="shared" si="0"/>
        <v>43101</v>
      </c>
      <c r="C18" s="24">
        <v>4</v>
      </c>
      <c r="D18" s="22">
        <f t="shared" si="10"/>
        <v>43117</v>
      </c>
      <c r="E18" s="21">
        <f t="shared" si="11"/>
        <v>2</v>
      </c>
      <c r="F18" s="20">
        <f t="shared" si="9"/>
        <v>5</v>
      </c>
      <c r="G18" s="33">
        <f t="shared" si="5"/>
        <v>18</v>
      </c>
      <c r="H18" s="10">
        <f t="shared" si="1"/>
        <v>43117</v>
      </c>
      <c r="I18" s="33">
        <f t="shared" si="6"/>
        <v>3</v>
      </c>
      <c r="J18" s="11">
        <f t="shared" si="7"/>
        <v>43117</v>
      </c>
      <c r="K18" s="12">
        <f t="shared" si="2"/>
        <v>4</v>
      </c>
      <c r="L18" s="26">
        <f>Fest_In!D18</f>
        <v>0</v>
      </c>
      <c r="M18" s="68">
        <f>Fest_In!E18</f>
        <v>0</v>
      </c>
      <c r="N18" s="87">
        <f>IFERROR(INDEX(Dia_señalado_In!$D$2:$D$29,MATCH(Fest_In!B18,Dia_señalado_In!$C$2:$C$29,0)),0)</f>
        <v>0</v>
      </c>
      <c r="O18" s="88" t="str">
        <f>IFERROR(INDEX(Vacaciones_In!$D$2:$D$60,MATCH(Fest_In!A18,Vacaciones_In!$C$2:$C$60,0)),"")</f>
        <v/>
      </c>
      <c r="S18" s="22">
        <f t="shared" si="3"/>
        <v>43117</v>
      </c>
      <c r="T18" s="20">
        <f t="shared" si="8"/>
        <v>16</v>
      </c>
      <c r="U18" s="20"/>
    </row>
    <row r="19" spans="2:21" x14ac:dyDescent="0.25">
      <c r="B19" s="22">
        <f t="shared" si="0"/>
        <v>43101</v>
      </c>
      <c r="C19" s="24">
        <v>5</v>
      </c>
      <c r="D19" s="22">
        <f t="shared" si="10"/>
        <v>43118</v>
      </c>
      <c r="E19" s="21">
        <f t="shared" si="11"/>
        <v>2</v>
      </c>
      <c r="F19" s="20">
        <f t="shared" si="9"/>
        <v>5</v>
      </c>
      <c r="G19" s="33">
        <f t="shared" si="5"/>
        <v>19</v>
      </c>
      <c r="H19" s="10">
        <f t="shared" si="1"/>
        <v>43118</v>
      </c>
      <c r="I19" s="33">
        <f t="shared" si="6"/>
        <v>3</v>
      </c>
      <c r="J19" s="11">
        <f t="shared" si="7"/>
        <v>43118</v>
      </c>
      <c r="K19" s="12">
        <f t="shared" si="2"/>
        <v>5</v>
      </c>
      <c r="L19" s="26">
        <f>Fest_In!D19</f>
        <v>0</v>
      </c>
      <c r="M19" s="68">
        <f>Fest_In!E19</f>
        <v>0</v>
      </c>
      <c r="N19" s="87">
        <f>IFERROR(INDEX(Dia_señalado_In!$D$2:$D$29,MATCH(Fest_In!B19,Dia_señalado_In!$C$2:$C$29,0)),0)</f>
        <v>0</v>
      </c>
      <c r="O19" s="88" t="str">
        <f>IFERROR(INDEX(Vacaciones_In!$D$2:$D$60,MATCH(Fest_In!A19,Vacaciones_In!$C$2:$C$60,0)),"")</f>
        <v/>
      </c>
      <c r="S19" s="22">
        <f t="shared" si="3"/>
        <v>43118</v>
      </c>
      <c r="T19" s="20">
        <f t="shared" si="8"/>
        <v>17</v>
      </c>
      <c r="U19" s="20"/>
    </row>
    <row r="20" spans="2:21" x14ac:dyDescent="0.25">
      <c r="B20" s="22">
        <f t="shared" si="0"/>
        <v>43101</v>
      </c>
      <c r="C20" s="24">
        <v>6</v>
      </c>
      <c r="D20" s="22">
        <f t="shared" si="10"/>
        <v>43119</v>
      </c>
      <c r="E20" s="21">
        <f t="shared" si="11"/>
        <v>2</v>
      </c>
      <c r="F20" s="20">
        <f t="shared" si="9"/>
        <v>6</v>
      </c>
      <c r="G20" s="33">
        <f t="shared" si="5"/>
        <v>20</v>
      </c>
      <c r="H20" s="10">
        <f t="shared" si="1"/>
        <v>43119</v>
      </c>
      <c r="I20" s="33">
        <f t="shared" si="6"/>
        <v>3</v>
      </c>
      <c r="J20" s="11">
        <f t="shared" si="7"/>
        <v>43119</v>
      </c>
      <c r="K20" s="12">
        <f t="shared" si="2"/>
        <v>6</v>
      </c>
      <c r="L20" s="26">
        <f>Fest_In!D20</f>
        <v>0</v>
      </c>
      <c r="M20" s="68">
        <f>Fest_In!E20</f>
        <v>0</v>
      </c>
      <c r="N20" s="87">
        <f>IFERROR(INDEX(Dia_señalado_In!$D$2:$D$29,MATCH(Fest_In!B20,Dia_señalado_In!$C$2:$C$29,0)),0)</f>
        <v>0</v>
      </c>
      <c r="O20" s="88" t="str">
        <f>IFERROR(INDEX(Vacaciones_In!$D$2:$D$60,MATCH(Fest_In!A20,Vacaciones_In!$C$2:$C$60,0)),"")</f>
        <v/>
      </c>
      <c r="S20" s="22">
        <f t="shared" si="3"/>
        <v>43119</v>
      </c>
      <c r="T20" s="20">
        <f t="shared" si="8"/>
        <v>18</v>
      </c>
      <c r="U20" s="20"/>
    </row>
    <row r="21" spans="2:21" x14ac:dyDescent="0.25">
      <c r="B21" s="22">
        <f t="shared" si="0"/>
        <v>43101</v>
      </c>
      <c r="C21" s="24">
        <v>7</v>
      </c>
      <c r="D21" s="22">
        <f t="shared" si="10"/>
        <v>43120</v>
      </c>
      <c r="E21" s="21">
        <f t="shared" si="11"/>
        <v>2</v>
      </c>
      <c r="F21" s="20">
        <f t="shared" si="9"/>
        <v>6</v>
      </c>
      <c r="G21" s="33">
        <f t="shared" si="5"/>
        <v>21</v>
      </c>
      <c r="H21" s="10">
        <f t="shared" si="1"/>
        <v>43120</v>
      </c>
      <c r="I21" s="33">
        <f t="shared" si="6"/>
        <v>3</v>
      </c>
      <c r="J21" s="11">
        <f t="shared" si="7"/>
        <v>43120</v>
      </c>
      <c r="K21" s="12">
        <f t="shared" si="2"/>
        <v>7</v>
      </c>
      <c r="L21" s="26">
        <f>Fest_In!D21</f>
        <v>1</v>
      </c>
      <c r="M21" s="68">
        <f>Fest_In!E21</f>
        <v>0</v>
      </c>
      <c r="N21" s="87">
        <f>IFERROR(INDEX(Dia_señalado_In!$D$2:$D$29,MATCH(Fest_In!B21,Dia_señalado_In!$C$2:$C$29,0)),0)</f>
        <v>0</v>
      </c>
      <c r="O21" s="88" t="str">
        <f>IFERROR(INDEX(Vacaciones_In!$D$2:$D$60,MATCH(Fest_In!A21,Vacaciones_In!$C$2:$C$60,0)),"")</f>
        <v/>
      </c>
      <c r="S21" s="22">
        <f t="shared" si="3"/>
        <v>43120</v>
      </c>
      <c r="T21" s="20">
        <f t="shared" si="8"/>
        <v>19</v>
      </c>
      <c r="U21" s="20"/>
    </row>
    <row r="22" spans="2:21" x14ac:dyDescent="0.25">
      <c r="B22" s="22">
        <f t="shared" si="0"/>
        <v>43101</v>
      </c>
      <c r="C22" s="24">
        <v>1</v>
      </c>
      <c r="D22" s="22">
        <f t="shared" si="10"/>
        <v>43121</v>
      </c>
      <c r="E22" s="21">
        <f t="shared" si="11"/>
        <v>2</v>
      </c>
      <c r="F22" s="20">
        <f t="shared" si="9"/>
        <v>6</v>
      </c>
      <c r="G22" s="33">
        <f t="shared" si="5"/>
        <v>22</v>
      </c>
      <c r="H22" s="10">
        <f t="shared" si="1"/>
        <v>43121</v>
      </c>
      <c r="I22" s="33">
        <f t="shared" si="6"/>
        <v>3</v>
      </c>
      <c r="J22" s="11">
        <f t="shared" si="7"/>
        <v>43121</v>
      </c>
      <c r="K22" s="12">
        <f t="shared" si="2"/>
        <v>1</v>
      </c>
      <c r="L22" s="26">
        <f>Fest_In!D22</f>
        <v>1</v>
      </c>
      <c r="M22" s="68">
        <f>Fest_In!E22</f>
        <v>0</v>
      </c>
      <c r="N22" s="87">
        <f>IFERROR(INDEX(Dia_señalado_In!$D$2:$D$29,MATCH(Fest_In!B22,Dia_señalado_In!$C$2:$C$29,0)),0)</f>
        <v>0</v>
      </c>
      <c r="O22" s="88" t="str">
        <f>IFERROR(INDEX(Vacaciones_In!$D$2:$D$60,MATCH(Fest_In!A22,Vacaciones_In!$C$2:$C$60,0)),"")</f>
        <v/>
      </c>
      <c r="S22" s="22">
        <f t="shared" si="3"/>
        <v>43121</v>
      </c>
      <c r="T22" s="20">
        <f t="shared" si="8"/>
        <v>20</v>
      </c>
      <c r="U22" s="20"/>
    </row>
    <row r="23" spans="2:21" x14ac:dyDescent="0.25">
      <c r="B23" s="22">
        <f t="shared" si="0"/>
        <v>43101</v>
      </c>
      <c r="C23" s="23">
        <v>2</v>
      </c>
      <c r="D23" s="22">
        <f t="shared" si="10"/>
        <v>43122</v>
      </c>
      <c r="E23" s="21">
        <f t="shared" si="11"/>
        <v>3</v>
      </c>
      <c r="F23" s="20">
        <f t="shared" si="9"/>
        <v>7</v>
      </c>
      <c r="G23" s="33">
        <f t="shared" si="5"/>
        <v>23</v>
      </c>
      <c r="H23" s="10">
        <f t="shared" si="1"/>
        <v>43122</v>
      </c>
      <c r="I23" s="33">
        <f t="shared" si="6"/>
        <v>4</v>
      </c>
      <c r="J23" s="11">
        <f t="shared" si="7"/>
        <v>43122</v>
      </c>
      <c r="K23" s="12">
        <f t="shared" si="2"/>
        <v>2</v>
      </c>
      <c r="L23" s="26">
        <f>Fest_In!D23</f>
        <v>0</v>
      </c>
      <c r="M23" s="68">
        <f>Fest_In!E23</f>
        <v>0</v>
      </c>
      <c r="N23" s="87">
        <f>IFERROR(INDEX(Dia_señalado_In!$D$2:$D$29,MATCH(Fest_In!B23,Dia_señalado_In!$C$2:$C$29,0)),0)</f>
        <v>0</v>
      </c>
      <c r="O23" s="88" t="str">
        <f>IFERROR(INDEX(Vacaciones_In!$D$2:$D$60,MATCH(Fest_In!A23,Vacaciones_In!$C$2:$C$60,0)),"")</f>
        <v/>
      </c>
      <c r="S23" s="22">
        <f t="shared" si="3"/>
        <v>43122</v>
      </c>
      <c r="T23" s="20">
        <f t="shared" si="8"/>
        <v>21</v>
      </c>
      <c r="U23" s="20"/>
    </row>
    <row r="24" spans="2:21" x14ac:dyDescent="0.25">
      <c r="B24" s="22">
        <f t="shared" si="0"/>
        <v>43101</v>
      </c>
      <c r="C24" s="23">
        <v>3</v>
      </c>
      <c r="D24" s="22">
        <f t="shared" si="10"/>
        <v>43123</v>
      </c>
      <c r="E24" s="21">
        <f t="shared" si="11"/>
        <v>3</v>
      </c>
      <c r="F24" s="20">
        <f t="shared" si="9"/>
        <v>7</v>
      </c>
      <c r="G24" s="33">
        <f t="shared" si="5"/>
        <v>24</v>
      </c>
      <c r="H24" s="10">
        <f t="shared" si="1"/>
        <v>43123</v>
      </c>
      <c r="I24" s="33">
        <f t="shared" si="6"/>
        <v>4</v>
      </c>
      <c r="J24" s="11">
        <f t="shared" si="7"/>
        <v>43123</v>
      </c>
      <c r="K24" s="12">
        <f t="shared" si="2"/>
        <v>3</v>
      </c>
      <c r="L24" s="26">
        <f>Fest_In!D24</f>
        <v>0</v>
      </c>
      <c r="M24" s="68">
        <f>Fest_In!E24</f>
        <v>0</v>
      </c>
      <c r="N24" s="87">
        <f>IFERROR(INDEX(Dia_señalado_In!$D$2:$D$29,MATCH(Fest_In!B24,Dia_señalado_In!$C$2:$C$29,0)),0)</f>
        <v>0</v>
      </c>
      <c r="O24" s="88" t="str">
        <f>IFERROR(INDEX(Vacaciones_In!$D$2:$D$60,MATCH(Fest_In!A24,Vacaciones_In!$C$2:$C$60,0)),"")</f>
        <v/>
      </c>
      <c r="S24" s="22">
        <f t="shared" si="3"/>
        <v>43123</v>
      </c>
      <c r="T24" s="20">
        <f t="shared" si="8"/>
        <v>22</v>
      </c>
      <c r="U24" s="20"/>
    </row>
    <row r="25" spans="2:21" x14ac:dyDescent="0.25">
      <c r="B25" s="22">
        <f t="shared" si="0"/>
        <v>43101</v>
      </c>
      <c r="C25" s="23">
        <v>4</v>
      </c>
      <c r="D25" s="22">
        <f t="shared" si="10"/>
        <v>43124</v>
      </c>
      <c r="E25" s="21">
        <f t="shared" si="11"/>
        <v>3</v>
      </c>
      <c r="F25" s="20">
        <f t="shared" si="9"/>
        <v>7</v>
      </c>
      <c r="G25" s="33">
        <f t="shared" si="5"/>
        <v>25</v>
      </c>
      <c r="H25" s="10">
        <f t="shared" si="1"/>
        <v>43124</v>
      </c>
      <c r="I25" s="33">
        <f t="shared" si="6"/>
        <v>4</v>
      </c>
      <c r="J25" s="11">
        <f t="shared" si="7"/>
        <v>43124</v>
      </c>
      <c r="K25" s="12">
        <f t="shared" si="2"/>
        <v>4</v>
      </c>
      <c r="L25" s="26">
        <f>Fest_In!D25</f>
        <v>0</v>
      </c>
      <c r="M25" s="68">
        <f>Fest_In!E25</f>
        <v>0</v>
      </c>
      <c r="N25" s="87">
        <f>IFERROR(INDEX(Dia_señalado_In!$D$2:$D$29,MATCH(Fest_In!B25,Dia_señalado_In!$C$2:$C$29,0)),0)</f>
        <v>0</v>
      </c>
      <c r="O25" s="88" t="str">
        <f>IFERROR(INDEX(Vacaciones_In!$D$2:$D$60,MATCH(Fest_In!A25,Vacaciones_In!$C$2:$C$60,0)),"")</f>
        <v/>
      </c>
      <c r="S25" s="22">
        <f t="shared" si="3"/>
        <v>43124</v>
      </c>
      <c r="T25" s="20">
        <f t="shared" si="8"/>
        <v>23</v>
      </c>
      <c r="U25" s="20"/>
    </row>
    <row r="26" spans="2:21" x14ac:dyDescent="0.25">
      <c r="B26" s="22">
        <f t="shared" si="0"/>
        <v>43101</v>
      </c>
      <c r="C26" s="23">
        <v>5</v>
      </c>
      <c r="D26" s="22">
        <f t="shared" si="10"/>
        <v>43125</v>
      </c>
      <c r="E26" s="21">
        <f t="shared" si="11"/>
        <v>3</v>
      </c>
      <c r="F26" s="20">
        <f t="shared" si="9"/>
        <v>8</v>
      </c>
      <c r="G26" s="33">
        <f t="shared" si="5"/>
        <v>26</v>
      </c>
      <c r="H26" s="10">
        <f t="shared" si="1"/>
        <v>43125</v>
      </c>
      <c r="I26" s="33">
        <f t="shared" si="6"/>
        <v>4</v>
      </c>
      <c r="J26" s="11">
        <f t="shared" si="7"/>
        <v>43125</v>
      </c>
      <c r="K26" s="12">
        <f t="shared" si="2"/>
        <v>5</v>
      </c>
      <c r="L26" s="26">
        <f>Fest_In!D26</f>
        <v>0</v>
      </c>
      <c r="M26" s="68">
        <f>Fest_In!E26</f>
        <v>0</v>
      </c>
      <c r="N26" s="87">
        <f>IFERROR(INDEX(Dia_señalado_In!$D$2:$D$29,MATCH(Fest_In!B26,Dia_señalado_In!$C$2:$C$29,0)),0)</f>
        <v>0</v>
      </c>
      <c r="O26" s="88" t="str">
        <f>IFERROR(INDEX(Vacaciones_In!$D$2:$D$60,MATCH(Fest_In!A26,Vacaciones_In!$C$2:$C$60,0)),"")</f>
        <v/>
      </c>
      <c r="S26" s="22">
        <f t="shared" si="3"/>
        <v>43125</v>
      </c>
      <c r="T26" s="20">
        <f t="shared" si="8"/>
        <v>24</v>
      </c>
      <c r="U26" s="20"/>
    </row>
    <row r="27" spans="2:21" x14ac:dyDescent="0.25">
      <c r="B27" s="22">
        <f t="shared" si="0"/>
        <v>43101</v>
      </c>
      <c r="C27" s="23">
        <v>6</v>
      </c>
      <c r="D27" s="22">
        <f t="shared" si="10"/>
        <v>43126</v>
      </c>
      <c r="E27" s="21">
        <f t="shared" si="11"/>
        <v>3</v>
      </c>
      <c r="F27" s="20">
        <f t="shared" si="9"/>
        <v>8</v>
      </c>
      <c r="G27" s="33">
        <f t="shared" si="5"/>
        <v>27</v>
      </c>
      <c r="H27" s="10">
        <f t="shared" si="1"/>
        <v>43126</v>
      </c>
      <c r="I27" s="33">
        <f t="shared" si="6"/>
        <v>4</v>
      </c>
      <c r="J27" s="11">
        <f t="shared" si="7"/>
        <v>43126</v>
      </c>
      <c r="K27" s="12">
        <f t="shared" si="2"/>
        <v>6</v>
      </c>
      <c r="L27" s="26">
        <f>Fest_In!D27</f>
        <v>0</v>
      </c>
      <c r="M27" s="68">
        <f>Fest_In!E27</f>
        <v>0</v>
      </c>
      <c r="N27" s="87">
        <f>IFERROR(INDEX(Dia_señalado_In!$D$2:$D$29,MATCH(Fest_In!B27,Dia_señalado_In!$C$2:$C$29,0)),0)</f>
        <v>0</v>
      </c>
      <c r="O27" s="88" t="str">
        <f>IFERROR(INDEX(Vacaciones_In!$D$2:$D$60,MATCH(Fest_In!A27,Vacaciones_In!$C$2:$C$60,0)),"")</f>
        <v/>
      </c>
      <c r="S27" s="22">
        <f t="shared" si="3"/>
        <v>43126</v>
      </c>
      <c r="T27" s="20">
        <f t="shared" si="8"/>
        <v>25</v>
      </c>
      <c r="U27" s="20"/>
    </row>
    <row r="28" spans="2:21" x14ac:dyDescent="0.25">
      <c r="B28" s="22">
        <f t="shared" si="0"/>
        <v>43101</v>
      </c>
      <c r="C28" s="23">
        <v>7</v>
      </c>
      <c r="D28" s="22">
        <f t="shared" si="10"/>
        <v>43127</v>
      </c>
      <c r="E28" s="21">
        <f t="shared" si="11"/>
        <v>3</v>
      </c>
      <c r="F28" s="20">
        <f t="shared" si="9"/>
        <v>8</v>
      </c>
      <c r="G28" s="33">
        <f t="shared" si="5"/>
        <v>28</v>
      </c>
      <c r="H28" s="10">
        <f t="shared" si="1"/>
        <v>43127</v>
      </c>
      <c r="I28" s="33">
        <f t="shared" si="6"/>
        <v>4</v>
      </c>
      <c r="J28" s="11">
        <f t="shared" si="7"/>
        <v>43127</v>
      </c>
      <c r="K28" s="12">
        <f t="shared" si="2"/>
        <v>7</v>
      </c>
      <c r="L28" s="26">
        <f>Fest_In!D28</f>
        <v>1</v>
      </c>
      <c r="M28" s="68">
        <f>Fest_In!E28</f>
        <v>0</v>
      </c>
      <c r="N28" s="87">
        <f>IFERROR(INDEX(Dia_señalado_In!$D$2:$D$29,MATCH(Fest_In!B28,Dia_señalado_In!$C$2:$C$29,0)),0)</f>
        <v>0</v>
      </c>
      <c r="O28" s="88" t="str">
        <f>IFERROR(INDEX(Vacaciones_In!$D$2:$D$60,MATCH(Fest_In!A28,Vacaciones_In!$C$2:$C$60,0)),"")</f>
        <v/>
      </c>
      <c r="S28" s="22">
        <f t="shared" si="3"/>
        <v>43127</v>
      </c>
      <c r="T28" s="20">
        <f t="shared" si="8"/>
        <v>26</v>
      </c>
      <c r="U28" s="20"/>
    </row>
    <row r="29" spans="2:21" x14ac:dyDescent="0.25">
      <c r="B29" s="22">
        <f t="shared" si="0"/>
        <v>43101</v>
      </c>
      <c r="C29" s="23">
        <v>1</v>
      </c>
      <c r="D29" s="22">
        <f t="shared" si="10"/>
        <v>43128</v>
      </c>
      <c r="E29" s="21">
        <f t="shared" si="11"/>
        <v>3</v>
      </c>
      <c r="F29" s="20">
        <f t="shared" si="9"/>
        <v>9</v>
      </c>
      <c r="G29" s="33">
        <f t="shared" si="5"/>
        <v>29</v>
      </c>
      <c r="H29" s="10">
        <f t="shared" si="1"/>
        <v>43128</v>
      </c>
      <c r="I29" s="33">
        <f t="shared" si="6"/>
        <v>4</v>
      </c>
      <c r="J29" s="11">
        <f t="shared" si="7"/>
        <v>43128</v>
      </c>
      <c r="K29" s="12">
        <f t="shared" si="2"/>
        <v>1</v>
      </c>
      <c r="L29" s="26">
        <f>Fest_In!D29</f>
        <v>1</v>
      </c>
      <c r="M29" s="68">
        <f>Fest_In!E29</f>
        <v>0</v>
      </c>
      <c r="N29" s="87">
        <f>IFERROR(INDEX(Dia_señalado_In!$D$2:$D$29,MATCH(Fest_In!B29,Dia_señalado_In!$C$2:$C$29,0)),0)</f>
        <v>0</v>
      </c>
      <c r="O29" s="88" t="str">
        <f>IFERROR(INDEX(Vacaciones_In!$D$2:$D$60,MATCH(Fest_In!A29,Vacaciones_In!$C$2:$C$60,0)),"")</f>
        <v/>
      </c>
      <c r="S29" s="22">
        <f t="shared" si="3"/>
        <v>43128</v>
      </c>
      <c r="T29" s="20">
        <f t="shared" si="8"/>
        <v>27</v>
      </c>
      <c r="U29" s="20"/>
    </row>
    <row r="30" spans="2:21" x14ac:dyDescent="0.25">
      <c r="B30" s="22">
        <f t="shared" si="0"/>
        <v>43101</v>
      </c>
      <c r="C30" s="24">
        <v>2</v>
      </c>
      <c r="D30" s="22">
        <f t="shared" ref="D30:D43" si="12">IF(AND(MONTH(D29+1)=MONTH(B30),YEAR(D29+1)=YEAR(B30)),D29+1,0)</f>
        <v>43129</v>
      </c>
      <c r="E30" s="21">
        <f t="shared" si="11"/>
        <v>4</v>
      </c>
      <c r="F30" s="20">
        <f t="shared" si="9"/>
        <v>9</v>
      </c>
      <c r="G30" s="33">
        <f t="shared" si="5"/>
        <v>30</v>
      </c>
      <c r="H30" s="10">
        <f t="shared" si="1"/>
        <v>43129</v>
      </c>
      <c r="I30" s="33">
        <f t="shared" si="6"/>
        <v>5</v>
      </c>
      <c r="J30" s="11">
        <f t="shared" si="7"/>
        <v>43129</v>
      </c>
      <c r="K30" s="12">
        <f t="shared" si="2"/>
        <v>2</v>
      </c>
      <c r="L30" s="26">
        <f>Fest_In!D30</f>
        <v>0</v>
      </c>
      <c r="M30" s="68">
        <f>Fest_In!E30</f>
        <v>0</v>
      </c>
      <c r="N30" s="87">
        <f>IFERROR(INDEX(Dia_señalado_In!$D$2:$D$29,MATCH(Fest_In!B30,Dia_señalado_In!$C$2:$C$29,0)),0)</f>
        <v>0</v>
      </c>
      <c r="O30" s="88" t="str">
        <f>IFERROR(INDEX(Vacaciones_In!$D$2:$D$60,MATCH(Fest_In!A30,Vacaciones_In!$C$2:$C$60,0)),"")</f>
        <v/>
      </c>
      <c r="S30" s="22">
        <f t="shared" si="3"/>
        <v>43129</v>
      </c>
      <c r="T30" s="20">
        <f t="shared" si="8"/>
        <v>28</v>
      </c>
      <c r="U30" s="20"/>
    </row>
    <row r="31" spans="2:21" x14ac:dyDescent="0.25">
      <c r="B31" s="22">
        <f t="shared" si="0"/>
        <v>43101</v>
      </c>
      <c r="C31" s="24">
        <v>3</v>
      </c>
      <c r="D31" s="22">
        <f t="shared" si="12"/>
        <v>43130</v>
      </c>
      <c r="E31" s="21">
        <f t="shared" si="11"/>
        <v>4</v>
      </c>
      <c r="F31" s="20">
        <f t="shared" si="9"/>
        <v>9</v>
      </c>
      <c r="G31" s="33">
        <f t="shared" si="5"/>
        <v>31</v>
      </c>
      <c r="H31" s="10">
        <f t="shared" si="1"/>
        <v>43130</v>
      </c>
      <c r="I31" s="33">
        <f t="shared" si="6"/>
        <v>5</v>
      </c>
      <c r="J31" s="11">
        <f t="shared" si="7"/>
        <v>43130</v>
      </c>
      <c r="K31" s="12">
        <f t="shared" si="2"/>
        <v>3</v>
      </c>
      <c r="L31" s="26">
        <f>Fest_In!D31</f>
        <v>0</v>
      </c>
      <c r="M31" s="68">
        <f>Fest_In!E31</f>
        <v>0</v>
      </c>
      <c r="N31" s="87">
        <f>IFERROR(INDEX(Dia_señalado_In!$D$2:$D$29,MATCH(Fest_In!B31,Dia_señalado_In!$C$2:$C$29,0)),0)</f>
        <v>0</v>
      </c>
      <c r="O31" s="88" t="str">
        <f>IFERROR(INDEX(Vacaciones_In!$D$2:$D$60,MATCH(Fest_In!A31,Vacaciones_In!$C$2:$C$60,0)),"")</f>
        <v/>
      </c>
      <c r="S31" s="22">
        <f t="shared" si="3"/>
        <v>43130</v>
      </c>
      <c r="T31" s="20">
        <f t="shared" si="8"/>
        <v>29</v>
      </c>
      <c r="U31" s="20"/>
    </row>
    <row r="32" spans="2:21" x14ac:dyDescent="0.25">
      <c r="B32" s="22">
        <f t="shared" si="0"/>
        <v>43101</v>
      </c>
      <c r="C32" s="24">
        <v>4</v>
      </c>
      <c r="D32" s="22">
        <f t="shared" si="12"/>
        <v>43131</v>
      </c>
      <c r="E32" s="21">
        <f t="shared" si="11"/>
        <v>4</v>
      </c>
      <c r="F32" s="20">
        <f t="shared" si="9"/>
        <v>10</v>
      </c>
      <c r="G32" s="33">
        <f t="shared" si="5"/>
        <v>32</v>
      </c>
      <c r="H32" s="10">
        <f t="shared" si="1"/>
        <v>43131</v>
      </c>
      <c r="I32" s="33">
        <f t="shared" si="6"/>
        <v>5</v>
      </c>
      <c r="J32" s="11">
        <f t="shared" si="7"/>
        <v>43131</v>
      </c>
      <c r="K32" s="12">
        <f t="shared" si="2"/>
        <v>4</v>
      </c>
      <c r="L32" s="26">
        <f>Fest_In!D32</f>
        <v>0</v>
      </c>
      <c r="M32" s="68">
        <f>Fest_In!E32</f>
        <v>0</v>
      </c>
      <c r="N32" s="87">
        <f>IFERROR(INDEX(Dia_señalado_In!$D$2:$D$29,MATCH(Fest_In!B32,Dia_señalado_In!$C$2:$C$29,0)),0)</f>
        <v>0</v>
      </c>
      <c r="O32" s="88" t="str">
        <f>IFERROR(INDEX(Vacaciones_In!$D$2:$D$60,MATCH(Fest_In!A32,Vacaciones_In!$C$2:$C$60,0)),"")</f>
        <v/>
      </c>
      <c r="S32" s="22">
        <f t="shared" si="3"/>
        <v>43131</v>
      </c>
      <c r="T32" s="20">
        <f t="shared" si="8"/>
        <v>30</v>
      </c>
      <c r="U32" s="20"/>
    </row>
    <row r="33" spans="2:21" x14ac:dyDescent="0.25">
      <c r="B33" s="22">
        <f t="shared" si="0"/>
        <v>43101</v>
      </c>
      <c r="C33" s="24">
        <v>5</v>
      </c>
      <c r="D33" s="22">
        <f t="shared" si="12"/>
        <v>0</v>
      </c>
      <c r="E33" s="21">
        <f t="shared" si="11"/>
        <v>4</v>
      </c>
      <c r="F33" s="20">
        <f t="shared" si="9"/>
        <v>10</v>
      </c>
      <c r="G33" s="33">
        <f t="shared" si="5"/>
        <v>33</v>
      </c>
      <c r="H33" s="10">
        <f t="shared" si="1"/>
        <v>43132</v>
      </c>
      <c r="I33" s="33">
        <f t="shared" si="6"/>
        <v>5</v>
      </c>
      <c r="J33" s="11">
        <f t="shared" si="7"/>
        <v>43132</v>
      </c>
      <c r="K33" s="12">
        <f t="shared" si="2"/>
        <v>5</v>
      </c>
      <c r="L33" s="26">
        <f>Fest_In!D33</f>
        <v>0</v>
      </c>
      <c r="M33" s="68">
        <f>Fest_In!E33</f>
        <v>0</v>
      </c>
      <c r="N33" s="87">
        <f>IFERROR(INDEX(Dia_señalado_In!$D$2:$D$29,MATCH(Fest_In!B33,Dia_señalado_In!$C$2:$C$29,0)),0)</f>
        <v>0</v>
      </c>
      <c r="O33" s="88" t="str">
        <f>IFERROR(INDEX(Vacaciones_In!$D$2:$D$60,MATCH(Fest_In!A33,Vacaciones_In!$C$2:$C$60,0)),"")</f>
        <v/>
      </c>
      <c r="S33" s="22">
        <f t="shared" si="3"/>
        <v>0</v>
      </c>
      <c r="T33" s="20">
        <f t="shared" si="8"/>
        <v>31</v>
      </c>
      <c r="U33" s="20"/>
    </row>
    <row r="34" spans="2:21" x14ac:dyDescent="0.25">
      <c r="B34" s="22">
        <f t="shared" si="0"/>
        <v>43101</v>
      </c>
      <c r="C34" s="24">
        <v>6</v>
      </c>
      <c r="D34" s="22">
        <f t="shared" si="12"/>
        <v>0</v>
      </c>
      <c r="E34" s="21">
        <f t="shared" si="11"/>
        <v>4</v>
      </c>
      <c r="F34" s="20">
        <f t="shared" si="9"/>
        <v>10</v>
      </c>
      <c r="G34" s="33">
        <f t="shared" si="5"/>
        <v>34</v>
      </c>
      <c r="H34" s="10">
        <f t="shared" si="1"/>
        <v>43133</v>
      </c>
      <c r="I34" s="33">
        <f t="shared" si="6"/>
        <v>5</v>
      </c>
      <c r="J34" s="11">
        <f t="shared" si="7"/>
        <v>43133</v>
      </c>
      <c r="K34" s="12">
        <f t="shared" si="2"/>
        <v>6</v>
      </c>
      <c r="L34" s="26">
        <f>Fest_In!D34</f>
        <v>0</v>
      </c>
      <c r="M34" s="68">
        <f>Fest_In!E34</f>
        <v>0</v>
      </c>
      <c r="N34" s="87">
        <f>IFERROR(INDEX(Dia_señalado_In!$D$2:$D$29,MATCH(Fest_In!B34,Dia_señalado_In!$C$2:$C$29,0)),0)</f>
        <v>0</v>
      </c>
      <c r="O34" s="88" t="str">
        <f>IFERROR(INDEX(Vacaciones_In!$D$2:$D$60,MATCH(Fest_In!A34,Vacaciones_In!$C$2:$C$60,0)),"")</f>
        <v/>
      </c>
      <c r="S34" s="22">
        <f t="shared" si="3"/>
        <v>0</v>
      </c>
      <c r="T34" s="20">
        <f t="shared" si="8"/>
        <v>32</v>
      </c>
      <c r="U34" s="20"/>
    </row>
    <row r="35" spans="2:21" x14ac:dyDescent="0.25">
      <c r="B35" s="22">
        <f t="shared" si="0"/>
        <v>43101</v>
      </c>
      <c r="C35" s="24">
        <v>7</v>
      </c>
      <c r="D35" s="22">
        <f t="shared" si="12"/>
        <v>0</v>
      </c>
      <c r="E35" s="21">
        <f t="shared" si="11"/>
        <v>4</v>
      </c>
      <c r="F35" s="20">
        <f t="shared" si="9"/>
        <v>11</v>
      </c>
      <c r="G35" s="33">
        <f t="shared" si="5"/>
        <v>35</v>
      </c>
      <c r="H35" s="10">
        <f t="shared" si="1"/>
        <v>43134</v>
      </c>
      <c r="I35" s="33">
        <f t="shared" si="6"/>
        <v>5</v>
      </c>
      <c r="J35" s="11">
        <f t="shared" si="7"/>
        <v>43134</v>
      </c>
      <c r="K35" s="12">
        <f t="shared" si="2"/>
        <v>7</v>
      </c>
      <c r="L35" s="26">
        <f>Fest_In!D35</f>
        <v>1</v>
      </c>
      <c r="M35" s="68">
        <f>Fest_In!E35</f>
        <v>0</v>
      </c>
      <c r="N35" s="87">
        <f>IFERROR(INDEX(Dia_señalado_In!$D$2:$D$29,MATCH(Fest_In!B35,Dia_señalado_In!$C$2:$C$29,0)),0)</f>
        <v>0</v>
      </c>
      <c r="O35" s="88" t="str">
        <f>IFERROR(INDEX(Vacaciones_In!$D$2:$D$60,MATCH(Fest_In!A35,Vacaciones_In!$C$2:$C$60,0)),"")</f>
        <v/>
      </c>
      <c r="S35" s="22">
        <f t="shared" si="3"/>
        <v>0</v>
      </c>
      <c r="T35" s="20">
        <f t="shared" si="8"/>
        <v>33</v>
      </c>
      <c r="U35" s="20"/>
    </row>
    <row r="36" spans="2:21" x14ac:dyDescent="0.25">
      <c r="B36" s="22">
        <f t="shared" si="0"/>
        <v>43101</v>
      </c>
      <c r="C36" s="24">
        <v>1</v>
      </c>
      <c r="D36" s="22">
        <f t="shared" si="12"/>
        <v>0</v>
      </c>
      <c r="E36" s="21">
        <f t="shared" si="11"/>
        <v>4</v>
      </c>
      <c r="F36" s="20">
        <f t="shared" si="9"/>
        <v>11</v>
      </c>
      <c r="G36" s="33">
        <f t="shared" si="5"/>
        <v>36</v>
      </c>
      <c r="H36" s="10">
        <f t="shared" si="1"/>
        <v>43135</v>
      </c>
      <c r="I36" s="33">
        <f t="shared" si="6"/>
        <v>5</v>
      </c>
      <c r="J36" s="11">
        <f t="shared" si="7"/>
        <v>43135</v>
      </c>
      <c r="K36" s="12">
        <f t="shared" si="2"/>
        <v>1</v>
      </c>
      <c r="L36" s="26">
        <f>Fest_In!D36</f>
        <v>1</v>
      </c>
      <c r="M36" s="68">
        <f>Fest_In!E36</f>
        <v>0</v>
      </c>
      <c r="N36" s="87">
        <f>IFERROR(INDEX(Dia_señalado_In!$D$2:$D$29,MATCH(Fest_In!B36,Dia_señalado_In!$C$2:$C$29,0)),0)</f>
        <v>0</v>
      </c>
      <c r="O36" s="88" t="str">
        <f>IFERROR(INDEX(Vacaciones_In!$D$2:$D$60,MATCH(Fest_In!A36,Vacaciones_In!$C$2:$C$60,0)),"")</f>
        <v/>
      </c>
      <c r="S36" s="22">
        <f t="shared" si="3"/>
        <v>0</v>
      </c>
      <c r="T36" s="20">
        <f t="shared" si="8"/>
        <v>34</v>
      </c>
      <c r="U36" s="20"/>
    </row>
    <row r="37" spans="2:21" x14ac:dyDescent="0.25">
      <c r="B37" s="22">
        <f t="shared" si="0"/>
        <v>43101</v>
      </c>
      <c r="C37" s="23">
        <v>2</v>
      </c>
      <c r="D37" s="22">
        <f t="shared" si="12"/>
        <v>0</v>
      </c>
      <c r="E37" s="21">
        <f t="shared" si="11"/>
        <v>5</v>
      </c>
      <c r="F37" s="20">
        <f t="shared" si="9"/>
        <v>11</v>
      </c>
      <c r="G37" s="33">
        <f t="shared" si="5"/>
        <v>37</v>
      </c>
      <c r="H37" s="10">
        <f t="shared" si="1"/>
        <v>43136</v>
      </c>
      <c r="I37" s="33">
        <f t="shared" si="6"/>
        <v>6</v>
      </c>
      <c r="J37" s="11">
        <f t="shared" si="7"/>
        <v>43136</v>
      </c>
      <c r="K37" s="12">
        <f t="shared" si="2"/>
        <v>2</v>
      </c>
      <c r="L37" s="26">
        <f>Fest_In!D37</f>
        <v>0</v>
      </c>
      <c r="M37" s="68">
        <f>Fest_In!E37</f>
        <v>0</v>
      </c>
      <c r="N37" s="87">
        <f>IFERROR(INDEX(Dia_señalado_In!$D$2:$D$29,MATCH(Fest_In!B37,Dia_señalado_In!$C$2:$C$29,0)),0)</f>
        <v>0</v>
      </c>
      <c r="O37" s="88" t="str">
        <f>IFERROR(INDEX(Vacaciones_In!$D$2:$D$60,MATCH(Fest_In!A37,Vacaciones_In!$C$2:$C$60,0)),"")</f>
        <v/>
      </c>
      <c r="S37" s="22">
        <f t="shared" si="3"/>
        <v>0</v>
      </c>
      <c r="T37" s="20">
        <f t="shared" si="8"/>
        <v>35</v>
      </c>
      <c r="U37" s="20"/>
    </row>
    <row r="38" spans="2:21" x14ac:dyDescent="0.25">
      <c r="B38" s="22">
        <f t="shared" si="0"/>
        <v>43101</v>
      </c>
      <c r="C38" s="23">
        <v>3</v>
      </c>
      <c r="D38" s="22">
        <f t="shared" si="12"/>
        <v>0</v>
      </c>
      <c r="E38" s="21">
        <f t="shared" si="11"/>
        <v>5</v>
      </c>
      <c r="F38" s="20">
        <f t="shared" si="9"/>
        <v>12</v>
      </c>
      <c r="G38" s="33">
        <f t="shared" si="5"/>
        <v>38</v>
      </c>
      <c r="H38" s="10">
        <f t="shared" si="1"/>
        <v>43137</v>
      </c>
      <c r="I38" s="33">
        <f t="shared" si="6"/>
        <v>6</v>
      </c>
      <c r="J38" s="11">
        <f t="shared" si="7"/>
        <v>43137</v>
      </c>
      <c r="K38" s="12">
        <f t="shared" si="2"/>
        <v>3</v>
      </c>
      <c r="L38" s="26">
        <f>Fest_In!D38</f>
        <v>0</v>
      </c>
      <c r="M38" s="68">
        <f>Fest_In!E38</f>
        <v>0</v>
      </c>
      <c r="N38" s="87">
        <f>IFERROR(INDEX(Dia_señalado_In!$D$2:$D$29,MATCH(Fest_In!B38,Dia_señalado_In!$C$2:$C$29,0)),0)</f>
        <v>0</v>
      </c>
      <c r="O38" s="88" t="str">
        <f>IFERROR(INDEX(Vacaciones_In!$D$2:$D$60,MATCH(Fest_In!A38,Vacaciones_In!$C$2:$C$60,0)),"")</f>
        <v/>
      </c>
      <c r="S38" s="22">
        <f t="shared" si="3"/>
        <v>0</v>
      </c>
      <c r="T38" s="20">
        <f t="shared" si="8"/>
        <v>36</v>
      </c>
      <c r="U38" s="20"/>
    </row>
    <row r="39" spans="2:21" x14ac:dyDescent="0.25">
      <c r="B39" s="22">
        <f t="shared" si="0"/>
        <v>43101</v>
      </c>
      <c r="C39" s="23">
        <v>4</v>
      </c>
      <c r="D39" s="22">
        <f t="shared" si="12"/>
        <v>0</v>
      </c>
      <c r="E39" s="21">
        <f t="shared" si="11"/>
        <v>5</v>
      </c>
      <c r="F39" s="20">
        <f t="shared" si="9"/>
        <v>12</v>
      </c>
      <c r="G39" s="33">
        <f t="shared" si="5"/>
        <v>39</v>
      </c>
      <c r="H39" s="10">
        <f t="shared" si="1"/>
        <v>43138</v>
      </c>
      <c r="I39" s="33">
        <f t="shared" si="6"/>
        <v>6</v>
      </c>
      <c r="J39" s="11">
        <f t="shared" si="7"/>
        <v>43138</v>
      </c>
      <c r="K39" s="12">
        <f t="shared" si="2"/>
        <v>4</v>
      </c>
      <c r="L39" s="26">
        <f>Fest_In!D39</f>
        <v>0</v>
      </c>
      <c r="M39" s="68">
        <f>Fest_In!E39</f>
        <v>0</v>
      </c>
      <c r="N39" s="87">
        <f>IFERROR(INDEX(Dia_señalado_In!$D$2:$D$29,MATCH(Fest_In!B39,Dia_señalado_In!$C$2:$C$29,0)),0)</f>
        <v>0</v>
      </c>
      <c r="O39" s="88" t="str">
        <f>IFERROR(INDEX(Vacaciones_In!$D$2:$D$60,MATCH(Fest_In!A39,Vacaciones_In!$C$2:$C$60,0)),"")</f>
        <v/>
      </c>
      <c r="S39" s="22">
        <f t="shared" si="3"/>
        <v>0</v>
      </c>
      <c r="T39" s="20">
        <f t="shared" si="8"/>
        <v>37</v>
      </c>
      <c r="U39" s="20"/>
    </row>
    <row r="40" spans="2:21" x14ac:dyDescent="0.25">
      <c r="B40" s="22">
        <f t="shared" si="0"/>
        <v>43101</v>
      </c>
      <c r="C40" s="23">
        <v>5</v>
      </c>
      <c r="D40" s="22">
        <f t="shared" si="12"/>
        <v>0</v>
      </c>
      <c r="E40" s="21">
        <f t="shared" si="11"/>
        <v>5</v>
      </c>
      <c r="F40" s="20">
        <f t="shared" si="9"/>
        <v>12</v>
      </c>
      <c r="G40" s="33">
        <f t="shared" si="5"/>
        <v>40</v>
      </c>
      <c r="H40" s="10">
        <f t="shared" si="1"/>
        <v>43139</v>
      </c>
      <c r="I40" s="33">
        <f t="shared" si="6"/>
        <v>6</v>
      </c>
      <c r="J40" s="11">
        <f t="shared" si="7"/>
        <v>43139</v>
      </c>
      <c r="K40" s="12">
        <f t="shared" si="2"/>
        <v>5</v>
      </c>
      <c r="L40" s="26">
        <f>Fest_In!D40</f>
        <v>0</v>
      </c>
      <c r="M40" s="68">
        <f>Fest_In!E40</f>
        <v>0</v>
      </c>
      <c r="N40" s="87">
        <f>IFERROR(INDEX(Dia_señalado_In!$D$2:$D$29,MATCH(Fest_In!B40,Dia_señalado_In!$C$2:$C$29,0)),0)</f>
        <v>0</v>
      </c>
      <c r="O40" s="88" t="str">
        <f>IFERROR(INDEX(Vacaciones_In!$D$2:$D$60,MATCH(Fest_In!A40,Vacaciones_In!$C$2:$C$60,0)),"")</f>
        <v/>
      </c>
      <c r="S40" s="22">
        <f t="shared" si="3"/>
        <v>0</v>
      </c>
      <c r="T40" s="20">
        <f t="shared" si="8"/>
        <v>38</v>
      </c>
      <c r="U40" s="20"/>
    </row>
    <row r="41" spans="2:21" x14ac:dyDescent="0.25">
      <c r="B41" s="22">
        <f t="shared" si="0"/>
        <v>43101</v>
      </c>
      <c r="C41" s="23">
        <v>6</v>
      </c>
      <c r="D41" s="22">
        <f t="shared" si="12"/>
        <v>0</v>
      </c>
      <c r="E41" s="21">
        <f t="shared" si="11"/>
        <v>5</v>
      </c>
      <c r="F41" s="20">
        <f t="shared" si="9"/>
        <v>13</v>
      </c>
      <c r="G41" s="33">
        <f t="shared" si="5"/>
        <v>41</v>
      </c>
      <c r="H41" s="10">
        <f t="shared" si="1"/>
        <v>43140</v>
      </c>
      <c r="I41" s="33">
        <f t="shared" si="6"/>
        <v>6</v>
      </c>
      <c r="J41" s="11">
        <f t="shared" si="7"/>
        <v>43140</v>
      </c>
      <c r="K41" s="12">
        <f t="shared" si="2"/>
        <v>6</v>
      </c>
      <c r="L41" s="26">
        <f>Fest_In!D41</f>
        <v>0</v>
      </c>
      <c r="M41" s="68">
        <f>Fest_In!E41</f>
        <v>0</v>
      </c>
      <c r="N41" s="87">
        <f>IFERROR(INDEX(Dia_señalado_In!$D$2:$D$29,MATCH(Fest_In!B41,Dia_señalado_In!$C$2:$C$29,0)),0)</f>
        <v>0</v>
      </c>
      <c r="O41" s="88" t="str">
        <f>IFERROR(INDEX(Vacaciones_In!$D$2:$D$60,MATCH(Fest_In!A41,Vacaciones_In!$C$2:$C$60,0)),"")</f>
        <v/>
      </c>
      <c r="S41" s="22">
        <f t="shared" si="3"/>
        <v>0</v>
      </c>
      <c r="T41" s="20">
        <f t="shared" si="8"/>
        <v>39</v>
      </c>
      <c r="U41" s="20"/>
    </row>
    <row r="42" spans="2:21" x14ac:dyDescent="0.25">
      <c r="B42" s="22">
        <f t="shared" si="0"/>
        <v>43101</v>
      </c>
      <c r="C42" s="23">
        <v>7</v>
      </c>
      <c r="D42" s="22">
        <f t="shared" si="12"/>
        <v>0</v>
      </c>
      <c r="E42" s="21">
        <f t="shared" si="11"/>
        <v>5</v>
      </c>
      <c r="F42" s="20">
        <f t="shared" si="9"/>
        <v>13</v>
      </c>
      <c r="G42" s="33">
        <f t="shared" si="5"/>
        <v>42</v>
      </c>
      <c r="H42" s="10">
        <f t="shared" si="1"/>
        <v>43141</v>
      </c>
      <c r="I42" s="33">
        <f t="shared" si="6"/>
        <v>6</v>
      </c>
      <c r="J42" s="11">
        <f t="shared" si="7"/>
        <v>43141</v>
      </c>
      <c r="K42" s="12">
        <f t="shared" si="2"/>
        <v>7</v>
      </c>
      <c r="L42" s="26">
        <f>Fest_In!D42</f>
        <v>1</v>
      </c>
      <c r="M42" s="68">
        <f>Fest_In!E42</f>
        <v>0</v>
      </c>
      <c r="N42" s="87">
        <f>IFERROR(INDEX(Dia_señalado_In!$D$2:$D$29,MATCH(Fest_In!B42,Dia_señalado_In!$C$2:$C$29,0)),0)</f>
        <v>0</v>
      </c>
      <c r="O42" s="88" t="str">
        <f>IFERROR(INDEX(Vacaciones_In!$D$2:$D$60,MATCH(Fest_In!A42,Vacaciones_In!$C$2:$C$60,0)),"")</f>
        <v/>
      </c>
      <c r="S42" s="22">
        <f t="shared" si="3"/>
        <v>0</v>
      </c>
      <c r="T42" s="20">
        <f t="shared" si="8"/>
        <v>40</v>
      </c>
      <c r="U42" s="20"/>
    </row>
    <row r="43" spans="2:21" x14ac:dyDescent="0.25">
      <c r="B43" s="22">
        <f t="shared" si="0"/>
        <v>43101</v>
      </c>
      <c r="C43" s="23">
        <v>1</v>
      </c>
      <c r="D43" s="22">
        <f t="shared" si="12"/>
        <v>0</v>
      </c>
      <c r="E43" s="21">
        <f t="shared" si="11"/>
        <v>5</v>
      </c>
      <c r="F43" s="20">
        <f t="shared" si="9"/>
        <v>13</v>
      </c>
      <c r="G43" s="33">
        <f t="shared" si="5"/>
        <v>43</v>
      </c>
      <c r="H43" s="10">
        <f t="shared" si="1"/>
        <v>43142</v>
      </c>
      <c r="I43" s="33">
        <f t="shared" si="6"/>
        <v>6</v>
      </c>
      <c r="J43" s="11">
        <f t="shared" si="7"/>
        <v>43142</v>
      </c>
      <c r="K43" s="12">
        <f t="shared" si="2"/>
        <v>1</v>
      </c>
      <c r="L43" s="26">
        <f>Fest_In!D43</f>
        <v>1</v>
      </c>
      <c r="M43" s="68">
        <f>Fest_In!E43</f>
        <v>0</v>
      </c>
      <c r="N43" s="87">
        <f>IFERROR(INDEX(Dia_señalado_In!$D$2:$D$29,MATCH(Fest_In!B43,Dia_señalado_In!$C$2:$C$29,0)),0)</f>
        <v>0</v>
      </c>
      <c r="O43" s="88" t="str">
        <f>IFERROR(INDEX(Vacaciones_In!$D$2:$D$60,MATCH(Fest_In!A43,Vacaciones_In!$C$2:$C$60,0)),"")</f>
        <v/>
      </c>
      <c r="S43" s="22">
        <f t="shared" si="3"/>
        <v>0</v>
      </c>
      <c r="T43" s="20">
        <f t="shared" si="8"/>
        <v>41</v>
      </c>
      <c r="U43" s="20"/>
    </row>
    <row r="44" spans="2:21" x14ac:dyDescent="0.25">
      <c r="B44" s="22">
        <f t="shared" si="0"/>
        <v>43132</v>
      </c>
      <c r="C44" s="25">
        <v>2</v>
      </c>
      <c r="D44" s="22">
        <f>IF(WEEKDAY(B44,1)=C44,B44,0)</f>
        <v>0</v>
      </c>
      <c r="E44" s="21">
        <f t="shared" si="11"/>
        <v>6</v>
      </c>
      <c r="F44" s="20">
        <f t="shared" si="9"/>
        <v>14</v>
      </c>
      <c r="G44" s="33">
        <f t="shared" si="5"/>
        <v>44</v>
      </c>
      <c r="H44" s="10">
        <f t="shared" si="1"/>
        <v>43143</v>
      </c>
      <c r="I44" s="33">
        <f t="shared" si="6"/>
        <v>7</v>
      </c>
      <c r="J44" s="11">
        <f t="shared" si="7"/>
        <v>43143</v>
      </c>
      <c r="K44" s="12">
        <f t="shared" si="2"/>
        <v>2</v>
      </c>
      <c r="L44" s="26">
        <f>Fest_In!D44</f>
        <v>0</v>
      </c>
      <c r="M44" s="68">
        <f>Fest_In!E44</f>
        <v>0</v>
      </c>
      <c r="N44" s="87">
        <f>IFERROR(INDEX(Dia_señalado_In!$D$2:$D$29,MATCH(Fest_In!B44,Dia_señalado_In!$C$2:$C$29,0)),0)</f>
        <v>0</v>
      </c>
      <c r="O44" s="88" t="str">
        <f>IFERROR(INDEX(Vacaciones_In!$D$2:$D$60,MATCH(Fest_In!A44,Vacaciones_In!$C$2:$C$60,0)),"")</f>
        <v/>
      </c>
      <c r="S44" s="22">
        <f t="shared" si="3"/>
        <v>0</v>
      </c>
      <c r="T44" s="20">
        <f t="shared" si="8"/>
        <v>42</v>
      </c>
      <c r="U44" s="20"/>
    </row>
    <row r="45" spans="2:21" x14ac:dyDescent="0.25">
      <c r="B45" s="22">
        <f t="shared" si="0"/>
        <v>43132</v>
      </c>
      <c r="C45" s="24">
        <v>3</v>
      </c>
      <c r="D45" s="22">
        <f t="shared" ref="D45:D50" si="13">IF(D44&lt;&gt;0,D44+1,IF(WEEKDAY(B45,1)=C45,B45,0))</f>
        <v>0</v>
      </c>
      <c r="E45" s="21">
        <f t="shared" si="11"/>
        <v>6</v>
      </c>
      <c r="F45" s="20">
        <f t="shared" si="9"/>
        <v>14</v>
      </c>
      <c r="G45" s="33">
        <f t="shared" si="5"/>
        <v>45</v>
      </c>
      <c r="H45" s="10">
        <f t="shared" si="1"/>
        <v>43144</v>
      </c>
      <c r="I45" s="33">
        <f t="shared" si="6"/>
        <v>7</v>
      </c>
      <c r="J45" s="11">
        <f t="shared" si="7"/>
        <v>43144</v>
      </c>
      <c r="K45" s="12">
        <f t="shared" si="2"/>
        <v>3</v>
      </c>
      <c r="L45" s="26">
        <f>Fest_In!D45</f>
        <v>0</v>
      </c>
      <c r="M45" s="68">
        <f>Fest_In!E45</f>
        <v>0</v>
      </c>
      <c r="N45" s="87">
        <f>IFERROR(INDEX(Dia_señalado_In!$D$2:$D$29,MATCH(Fest_In!B45,Dia_señalado_In!$C$2:$C$29,0)),0)</f>
        <v>0</v>
      </c>
      <c r="O45" s="88" t="str">
        <f>IFERROR(INDEX(Vacaciones_In!$D$2:$D$60,MATCH(Fest_In!A45,Vacaciones_In!$C$2:$C$60,0)),"")</f>
        <v/>
      </c>
      <c r="S45" s="22">
        <f t="shared" si="3"/>
        <v>0</v>
      </c>
      <c r="T45" s="20">
        <f t="shared" si="8"/>
        <v>43</v>
      </c>
      <c r="U45" s="20"/>
    </row>
    <row r="46" spans="2:21" x14ac:dyDescent="0.25">
      <c r="B46" s="22">
        <f t="shared" si="0"/>
        <v>43132</v>
      </c>
      <c r="C46" s="24">
        <v>4</v>
      </c>
      <c r="D46" s="22">
        <f t="shared" si="13"/>
        <v>0</v>
      </c>
      <c r="E46" s="21">
        <f t="shared" si="11"/>
        <v>6</v>
      </c>
      <c r="F46" s="20">
        <f t="shared" si="9"/>
        <v>14</v>
      </c>
      <c r="G46" s="33">
        <f t="shared" si="5"/>
        <v>46</v>
      </c>
      <c r="H46" s="10">
        <f t="shared" si="1"/>
        <v>43145</v>
      </c>
      <c r="I46" s="33">
        <f t="shared" si="6"/>
        <v>7</v>
      </c>
      <c r="J46" s="11">
        <f t="shared" si="7"/>
        <v>43145</v>
      </c>
      <c r="K46" s="12">
        <f t="shared" si="2"/>
        <v>4</v>
      </c>
      <c r="L46" s="26">
        <f>Fest_In!D46</f>
        <v>0</v>
      </c>
      <c r="M46" s="68">
        <f>Fest_In!E46</f>
        <v>0</v>
      </c>
      <c r="N46" s="87">
        <f>IFERROR(INDEX(Dia_señalado_In!$D$2:$D$29,MATCH(Fest_In!B46,Dia_señalado_In!$C$2:$C$29,0)),0)</f>
        <v>0</v>
      </c>
      <c r="O46" s="88" t="str">
        <f>IFERROR(INDEX(Vacaciones_In!$D$2:$D$60,MATCH(Fest_In!A46,Vacaciones_In!$C$2:$C$60,0)),"")</f>
        <v/>
      </c>
      <c r="S46" s="22">
        <f t="shared" si="3"/>
        <v>0</v>
      </c>
      <c r="T46" s="20">
        <f t="shared" si="8"/>
        <v>44</v>
      </c>
      <c r="U46" s="20"/>
    </row>
    <row r="47" spans="2:21" x14ac:dyDescent="0.25">
      <c r="B47" s="22">
        <f t="shared" si="0"/>
        <v>43132</v>
      </c>
      <c r="C47" s="24">
        <v>5</v>
      </c>
      <c r="D47" s="22">
        <f t="shared" si="13"/>
        <v>43132</v>
      </c>
      <c r="E47" s="21">
        <f t="shared" si="11"/>
        <v>6</v>
      </c>
      <c r="F47" s="20">
        <f t="shared" si="9"/>
        <v>15</v>
      </c>
      <c r="G47" s="33">
        <f t="shared" si="5"/>
        <v>47</v>
      </c>
      <c r="H47" s="10">
        <f t="shared" si="1"/>
        <v>43146</v>
      </c>
      <c r="I47" s="33">
        <f t="shared" si="6"/>
        <v>7</v>
      </c>
      <c r="J47" s="11">
        <f t="shared" si="7"/>
        <v>43146</v>
      </c>
      <c r="K47" s="12">
        <f t="shared" si="2"/>
        <v>5</v>
      </c>
      <c r="L47" s="26">
        <f>Fest_In!D47</f>
        <v>0</v>
      </c>
      <c r="M47" s="68">
        <f>Fest_In!E47</f>
        <v>0</v>
      </c>
      <c r="N47" s="87">
        <f>IFERROR(INDEX(Dia_señalado_In!$D$2:$D$29,MATCH(Fest_In!B47,Dia_señalado_In!$C$2:$C$29,0)),0)</f>
        <v>0</v>
      </c>
      <c r="O47" s="88" t="str">
        <f>IFERROR(INDEX(Vacaciones_In!$D$2:$D$60,MATCH(Fest_In!A47,Vacaciones_In!$C$2:$C$60,0)),"")</f>
        <v/>
      </c>
      <c r="S47" s="22">
        <f t="shared" si="3"/>
        <v>43132</v>
      </c>
      <c r="T47" s="20">
        <f t="shared" si="8"/>
        <v>45</v>
      </c>
      <c r="U47" s="20"/>
    </row>
    <row r="48" spans="2:21" x14ac:dyDescent="0.25">
      <c r="B48" s="22">
        <f t="shared" si="0"/>
        <v>43132</v>
      </c>
      <c r="C48" s="24">
        <v>6</v>
      </c>
      <c r="D48" s="22">
        <f t="shared" si="13"/>
        <v>43133</v>
      </c>
      <c r="E48" s="21">
        <f t="shared" si="11"/>
        <v>6</v>
      </c>
      <c r="F48" s="20">
        <f t="shared" si="9"/>
        <v>15</v>
      </c>
      <c r="G48" s="33">
        <f t="shared" si="5"/>
        <v>48</v>
      </c>
      <c r="H48" s="10">
        <f t="shared" si="1"/>
        <v>43147</v>
      </c>
      <c r="I48" s="33">
        <f t="shared" si="6"/>
        <v>7</v>
      </c>
      <c r="J48" s="11">
        <f t="shared" si="7"/>
        <v>43147</v>
      </c>
      <c r="K48" s="12">
        <f t="shared" si="2"/>
        <v>6</v>
      </c>
      <c r="L48" s="26">
        <f>Fest_In!D48</f>
        <v>0</v>
      </c>
      <c r="M48" s="68">
        <f>Fest_In!E48</f>
        <v>0</v>
      </c>
      <c r="N48" s="87">
        <f>IFERROR(INDEX(Dia_señalado_In!$D$2:$D$29,MATCH(Fest_In!B48,Dia_señalado_In!$C$2:$C$29,0)),0)</f>
        <v>0</v>
      </c>
      <c r="O48" s="88" t="str">
        <f>IFERROR(INDEX(Vacaciones_In!$D$2:$D$60,MATCH(Fest_In!A48,Vacaciones_In!$C$2:$C$60,0)),"")</f>
        <v/>
      </c>
      <c r="S48" s="22">
        <f t="shared" si="3"/>
        <v>43133</v>
      </c>
      <c r="T48" s="20">
        <f t="shared" si="8"/>
        <v>46</v>
      </c>
      <c r="U48" s="20"/>
    </row>
    <row r="49" spans="2:21" x14ac:dyDescent="0.25">
      <c r="B49" s="22">
        <f t="shared" si="0"/>
        <v>43132</v>
      </c>
      <c r="C49" s="24">
        <v>7</v>
      </c>
      <c r="D49" s="22">
        <f t="shared" si="13"/>
        <v>43134</v>
      </c>
      <c r="E49" s="21">
        <f t="shared" si="11"/>
        <v>6</v>
      </c>
      <c r="F49" s="20">
        <f t="shared" si="9"/>
        <v>15</v>
      </c>
      <c r="G49" s="33">
        <f t="shared" si="5"/>
        <v>49</v>
      </c>
      <c r="H49" s="10">
        <f t="shared" si="1"/>
        <v>43148</v>
      </c>
      <c r="I49" s="33">
        <f t="shared" si="6"/>
        <v>7</v>
      </c>
      <c r="J49" s="11">
        <f t="shared" si="7"/>
        <v>43148</v>
      </c>
      <c r="K49" s="12">
        <f t="shared" si="2"/>
        <v>7</v>
      </c>
      <c r="L49" s="26">
        <f>Fest_In!D49</f>
        <v>1</v>
      </c>
      <c r="M49" s="68">
        <f>Fest_In!E49</f>
        <v>0</v>
      </c>
      <c r="N49" s="87">
        <f>IFERROR(INDEX(Dia_señalado_In!$D$2:$D$29,MATCH(Fest_In!B49,Dia_señalado_In!$C$2:$C$29,0)),0)</f>
        <v>0</v>
      </c>
      <c r="O49" s="88" t="str">
        <f>IFERROR(INDEX(Vacaciones_In!$D$2:$D$60,MATCH(Fest_In!A49,Vacaciones_In!$C$2:$C$60,0)),"")</f>
        <v/>
      </c>
      <c r="S49" s="22">
        <f t="shared" si="3"/>
        <v>43134</v>
      </c>
      <c r="T49" s="20">
        <f t="shared" si="8"/>
        <v>47</v>
      </c>
      <c r="U49" s="20"/>
    </row>
    <row r="50" spans="2:21" x14ac:dyDescent="0.25">
      <c r="B50" s="22">
        <f t="shared" si="0"/>
        <v>43132</v>
      </c>
      <c r="C50" s="24">
        <v>1</v>
      </c>
      <c r="D50" s="22">
        <f t="shared" si="13"/>
        <v>43135</v>
      </c>
      <c r="E50" s="21">
        <f t="shared" si="11"/>
        <v>6</v>
      </c>
      <c r="F50" s="20">
        <f t="shared" si="9"/>
        <v>16</v>
      </c>
      <c r="G50" s="33">
        <f t="shared" si="5"/>
        <v>50</v>
      </c>
      <c r="H50" s="10">
        <f t="shared" si="1"/>
        <v>43149</v>
      </c>
      <c r="I50" s="33">
        <f t="shared" si="6"/>
        <v>7</v>
      </c>
      <c r="J50" s="11">
        <f t="shared" si="7"/>
        <v>43149</v>
      </c>
      <c r="K50" s="12">
        <f t="shared" si="2"/>
        <v>1</v>
      </c>
      <c r="L50" s="26">
        <f>Fest_In!D50</f>
        <v>1</v>
      </c>
      <c r="M50" s="68">
        <f>Fest_In!E50</f>
        <v>0</v>
      </c>
      <c r="N50" s="87">
        <f>IFERROR(INDEX(Dia_señalado_In!$D$2:$D$29,MATCH(Fest_In!B50,Dia_señalado_In!$C$2:$C$29,0)),0)</f>
        <v>0</v>
      </c>
      <c r="O50" s="88" t="str">
        <f>IFERROR(INDEX(Vacaciones_In!$D$2:$D$60,MATCH(Fest_In!A50,Vacaciones_In!$C$2:$C$60,0)),"")</f>
        <v/>
      </c>
      <c r="S50" s="22">
        <f t="shared" si="3"/>
        <v>43135</v>
      </c>
      <c r="T50" s="20">
        <f t="shared" si="8"/>
        <v>48</v>
      </c>
      <c r="U50" s="20"/>
    </row>
    <row r="51" spans="2:21" x14ac:dyDescent="0.25">
      <c r="B51" s="22">
        <f t="shared" si="0"/>
        <v>43132</v>
      </c>
      <c r="C51" s="23">
        <v>2</v>
      </c>
      <c r="D51" s="22">
        <f t="shared" ref="D51:D71" si="14">D50+1</f>
        <v>43136</v>
      </c>
      <c r="E51" s="21">
        <f t="shared" si="11"/>
        <v>7</v>
      </c>
      <c r="F51" s="20">
        <f t="shared" si="9"/>
        <v>16</v>
      </c>
      <c r="G51" s="33">
        <f t="shared" si="5"/>
        <v>51</v>
      </c>
      <c r="H51" s="10">
        <f t="shared" si="1"/>
        <v>43150</v>
      </c>
      <c r="I51" s="33">
        <f t="shared" si="6"/>
        <v>8</v>
      </c>
      <c r="J51" s="11">
        <f t="shared" si="7"/>
        <v>43150</v>
      </c>
      <c r="K51" s="12">
        <f t="shared" si="2"/>
        <v>2</v>
      </c>
      <c r="L51" s="26">
        <f>Fest_In!D51</f>
        <v>0</v>
      </c>
      <c r="M51" s="68">
        <f>Fest_In!E51</f>
        <v>0</v>
      </c>
      <c r="N51" s="87">
        <f>IFERROR(INDEX(Dia_señalado_In!$D$2:$D$29,MATCH(Fest_In!B51,Dia_señalado_In!$C$2:$C$29,0)),0)</f>
        <v>0</v>
      </c>
      <c r="O51" s="88" t="str">
        <f>IFERROR(INDEX(Vacaciones_In!$D$2:$D$60,MATCH(Fest_In!A51,Vacaciones_In!$C$2:$C$60,0)),"")</f>
        <v/>
      </c>
      <c r="S51" s="22">
        <f t="shared" si="3"/>
        <v>43136</v>
      </c>
      <c r="T51" s="20">
        <f t="shared" si="8"/>
        <v>49</v>
      </c>
      <c r="U51" s="20"/>
    </row>
    <row r="52" spans="2:21" x14ac:dyDescent="0.25">
      <c r="B52" s="22">
        <f t="shared" si="0"/>
        <v>43132</v>
      </c>
      <c r="C52" s="23">
        <v>3</v>
      </c>
      <c r="D52" s="22">
        <f t="shared" si="14"/>
        <v>43137</v>
      </c>
      <c r="E52" s="21">
        <f t="shared" si="11"/>
        <v>7</v>
      </c>
      <c r="F52" s="20">
        <f t="shared" si="9"/>
        <v>16</v>
      </c>
      <c r="G52" s="33">
        <f t="shared" si="5"/>
        <v>52</v>
      </c>
      <c r="H52" s="10">
        <f t="shared" si="1"/>
        <v>43151</v>
      </c>
      <c r="I52" s="33">
        <f t="shared" si="6"/>
        <v>8</v>
      </c>
      <c r="J52" s="11">
        <f t="shared" si="7"/>
        <v>43151</v>
      </c>
      <c r="K52" s="12">
        <f t="shared" si="2"/>
        <v>3</v>
      </c>
      <c r="L52" s="26">
        <f>Fest_In!D52</f>
        <v>0</v>
      </c>
      <c r="M52" s="68">
        <f>Fest_In!E52</f>
        <v>0</v>
      </c>
      <c r="N52" s="87">
        <f>IFERROR(INDEX(Dia_señalado_In!$D$2:$D$29,MATCH(Fest_In!B52,Dia_señalado_In!$C$2:$C$29,0)),0)</f>
        <v>0</v>
      </c>
      <c r="O52" s="88" t="str">
        <f>IFERROR(INDEX(Vacaciones_In!$D$2:$D$60,MATCH(Fest_In!A52,Vacaciones_In!$C$2:$C$60,0)),"")</f>
        <v/>
      </c>
      <c r="S52" s="22">
        <f t="shared" si="3"/>
        <v>43137</v>
      </c>
      <c r="T52" s="20">
        <f t="shared" si="8"/>
        <v>50</v>
      </c>
      <c r="U52" s="20"/>
    </row>
    <row r="53" spans="2:21" x14ac:dyDescent="0.25">
      <c r="B53" s="22">
        <f t="shared" si="0"/>
        <v>43132</v>
      </c>
      <c r="C53" s="23">
        <v>4</v>
      </c>
      <c r="D53" s="22">
        <f t="shared" si="14"/>
        <v>43138</v>
      </c>
      <c r="E53" s="21">
        <f t="shared" si="11"/>
        <v>7</v>
      </c>
      <c r="F53" s="20">
        <f t="shared" si="9"/>
        <v>17</v>
      </c>
      <c r="G53" s="33">
        <f t="shared" si="5"/>
        <v>53</v>
      </c>
      <c r="H53" s="10">
        <f t="shared" si="1"/>
        <v>43152</v>
      </c>
      <c r="I53" s="33">
        <f t="shared" si="6"/>
        <v>8</v>
      </c>
      <c r="J53" s="11">
        <f t="shared" si="7"/>
        <v>43152</v>
      </c>
      <c r="K53" s="12">
        <f t="shared" si="2"/>
        <v>4</v>
      </c>
      <c r="L53" s="26">
        <f>Fest_In!D53</f>
        <v>0</v>
      </c>
      <c r="M53" s="68">
        <f>Fest_In!E53</f>
        <v>0</v>
      </c>
      <c r="N53" s="87">
        <f>IFERROR(INDEX(Dia_señalado_In!$D$2:$D$29,MATCH(Fest_In!B53,Dia_señalado_In!$C$2:$C$29,0)),0)</f>
        <v>0</v>
      </c>
      <c r="O53" s="88" t="str">
        <f>IFERROR(INDEX(Vacaciones_In!$D$2:$D$60,MATCH(Fest_In!A53,Vacaciones_In!$C$2:$C$60,0)),"")</f>
        <v/>
      </c>
      <c r="S53" s="22">
        <f t="shared" si="3"/>
        <v>43138</v>
      </c>
      <c r="T53" s="20">
        <f t="shared" si="8"/>
        <v>51</v>
      </c>
      <c r="U53" s="20"/>
    </row>
    <row r="54" spans="2:21" x14ac:dyDescent="0.25">
      <c r="B54" s="22">
        <f t="shared" si="0"/>
        <v>43132</v>
      </c>
      <c r="C54" s="23">
        <v>5</v>
      </c>
      <c r="D54" s="22">
        <f t="shared" si="14"/>
        <v>43139</v>
      </c>
      <c r="E54" s="21">
        <f t="shared" si="11"/>
        <v>7</v>
      </c>
      <c r="F54" s="20">
        <f t="shared" si="9"/>
        <v>17</v>
      </c>
      <c r="G54" s="33">
        <f t="shared" si="5"/>
        <v>54</v>
      </c>
      <c r="H54" s="10">
        <f t="shared" si="1"/>
        <v>43153</v>
      </c>
      <c r="I54" s="33">
        <f t="shared" si="6"/>
        <v>8</v>
      </c>
      <c r="J54" s="11">
        <f t="shared" si="7"/>
        <v>43153</v>
      </c>
      <c r="K54" s="12">
        <f t="shared" si="2"/>
        <v>5</v>
      </c>
      <c r="L54" s="26">
        <f>Fest_In!D54</f>
        <v>0</v>
      </c>
      <c r="M54" s="68">
        <f>Fest_In!E54</f>
        <v>0</v>
      </c>
      <c r="N54" s="87">
        <f>IFERROR(INDEX(Dia_señalado_In!$D$2:$D$29,MATCH(Fest_In!B54,Dia_señalado_In!$C$2:$C$29,0)),0)</f>
        <v>0</v>
      </c>
      <c r="O54" s="88" t="str">
        <f>IFERROR(INDEX(Vacaciones_In!$D$2:$D$60,MATCH(Fest_In!A54,Vacaciones_In!$C$2:$C$60,0)),"")</f>
        <v/>
      </c>
      <c r="S54" s="22">
        <f t="shared" si="3"/>
        <v>43139</v>
      </c>
      <c r="T54" s="20">
        <f t="shared" si="8"/>
        <v>52</v>
      </c>
      <c r="U54" s="20"/>
    </row>
    <row r="55" spans="2:21" x14ac:dyDescent="0.25">
      <c r="B55" s="22">
        <f t="shared" si="0"/>
        <v>43132</v>
      </c>
      <c r="C55" s="23">
        <v>6</v>
      </c>
      <c r="D55" s="22">
        <f t="shared" si="14"/>
        <v>43140</v>
      </c>
      <c r="E55" s="21">
        <f t="shared" si="11"/>
        <v>7</v>
      </c>
      <c r="F55" s="20">
        <f t="shared" si="9"/>
        <v>17</v>
      </c>
      <c r="G55" s="33">
        <f t="shared" si="5"/>
        <v>55</v>
      </c>
      <c r="H55" s="10">
        <f t="shared" si="1"/>
        <v>43154</v>
      </c>
      <c r="I55" s="33">
        <f t="shared" si="6"/>
        <v>8</v>
      </c>
      <c r="J55" s="11">
        <f t="shared" si="7"/>
        <v>43154</v>
      </c>
      <c r="K55" s="12">
        <f t="shared" si="2"/>
        <v>6</v>
      </c>
      <c r="L55" s="26">
        <f>Fest_In!D55</f>
        <v>0</v>
      </c>
      <c r="M55" s="68">
        <f>Fest_In!E55</f>
        <v>0</v>
      </c>
      <c r="N55" s="87">
        <f>IFERROR(INDEX(Dia_señalado_In!$D$2:$D$29,MATCH(Fest_In!B55,Dia_señalado_In!$C$2:$C$29,0)),0)</f>
        <v>0</v>
      </c>
      <c r="O55" s="88" t="str">
        <f>IFERROR(INDEX(Vacaciones_In!$D$2:$D$60,MATCH(Fest_In!A55,Vacaciones_In!$C$2:$C$60,0)),"")</f>
        <v/>
      </c>
      <c r="S55" s="22">
        <f t="shared" si="3"/>
        <v>43140</v>
      </c>
      <c r="T55" s="20">
        <f t="shared" si="8"/>
        <v>53</v>
      </c>
      <c r="U55" s="20"/>
    </row>
    <row r="56" spans="2:21" x14ac:dyDescent="0.25">
      <c r="B56" s="22">
        <f t="shared" si="0"/>
        <v>43132</v>
      </c>
      <c r="C56" s="23">
        <v>7</v>
      </c>
      <c r="D56" s="22">
        <f t="shared" si="14"/>
        <v>43141</v>
      </c>
      <c r="E56" s="21">
        <f t="shared" si="11"/>
        <v>7</v>
      </c>
      <c r="F56" s="20">
        <f t="shared" si="9"/>
        <v>18</v>
      </c>
      <c r="G56" s="33">
        <f t="shared" si="5"/>
        <v>56</v>
      </c>
      <c r="H56" s="10">
        <f t="shared" si="1"/>
        <v>43155</v>
      </c>
      <c r="I56" s="33">
        <f t="shared" si="6"/>
        <v>8</v>
      </c>
      <c r="J56" s="11">
        <f t="shared" si="7"/>
        <v>43155</v>
      </c>
      <c r="K56" s="12">
        <f t="shared" si="2"/>
        <v>7</v>
      </c>
      <c r="L56" s="26">
        <f>Fest_In!D56</f>
        <v>1</v>
      </c>
      <c r="M56" s="68">
        <f>Fest_In!E56</f>
        <v>0</v>
      </c>
      <c r="N56" s="87">
        <f>IFERROR(INDEX(Dia_señalado_In!$D$2:$D$29,MATCH(Fest_In!B56,Dia_señalado_In!$C$2:$C$29,0)),0)</f>
        <v>0</v>
      </c>
      <c r="O56" s="88" t="str">
        <f>IFERROR(INDEX(Vacaciones_In!$D$2:$D$60,MATCH(Fest_In!A56,Vacaciones_In!$C$2:$C$60,0)),"")</f>
        <v/>
      </c>
      <c r="S56" s="22">
        <f t="shared" si="3"/>
        <v>43141</v>
      </c>
      <c r="T56" s="20">
        <f t="shared" si="8"/>
        <v>54</v>
      </c>
      <c r="U56" s="20"/>
    </row>
    <row r="57" spans="2:21" x14ac:dyDescent="0.25">
      <c r="B57" s="22">
        <f t="shared" si="0"/>
        <v>43132</v>
      </c>
      <c r="C57" s="23">
        <v>1</v>
      </c>
      <c r="D57" s="22">
        <f t="shared" si="14"/>
        <v>43142</v>
      </c>
      <c r="E57" s="21">
        <f t="shared" si="11"/>
        <v>7</v>
      </c>
      <c r="F57" s="20">
        <f t="shared" si="9"/>
        <v>18</v>
      </c>
      <c r="G57" s="33">
        <f t="shared" si="5"/>
        <v>57</v>
      </c>
      <c r="H57" s="10">
        <f t="shared" si="1"/>
        <v>43156</v>
      </c>
      <c r="I57" s="33">
        <f t="shared" si="6"/>
        <v>8</v>
      </c>
      <c r="J57" s="11">
        <f t="shared" si="7"/>
        <v>43156</v>
      </c>
      <c r="K57" s="12">
        <f t="shared" si="2"/>
        <v>1</v>
      </c>
      <c r="L57" s="26">
        <f>Fest_In!D57</f>
        <v>1</v>
      </c>
      <c r="M57" s="68">
        <f>Fest_In!E57</f>
        <v>0</v>
      </c>
      <c r="N57" s="87">
        <f>IFERROR(INDEX(Dia_señalado_In!$D$2:$D$29,MATCH(Fest_In!B57,Dia_señalado_In!$C$2:$C$29,0)),0)</f>
        <v>0</v>
      </c>
      <c r="O57" s="88" t="str">
        <f>IFERROR(INDEX(Vacaciones_In!$D$2:$D$60,MATCH(Fest_In!A57,Vacaciones_In!$C$2:$C$60,0)),"")</f>
        <v/>
      </c>
      <c r="S57" s="22">
        <f t="shared" si="3"/>
        <v>43142</v>
      </c>
      <c r="T57" s="20">
        <f t="shared" si="8"/>
        <v>55</v>
      </c>
      <c r="U57" s="20"/>
    </row>
    <row r="58" spans="2:21" x14ac:dyDescent="0.25">
      <c r="B58" s="22">
        <f t="shared" si="0"/>
        <v>43132</v>
      </c>
      <c r="C58" s="24">
        <v>2</v>
      </c>
      <c r="D58" s="22">
        <f t="shared" si="14"/>
        <v>43143</v>
      </c>
      <c r="E58" s="21">
        <f t="shared" si="11"/>
        <v>8</v>
      </c>
      <c r="F58" s="20">
        <f t="shared" si="9"/>
        <v>18</v>
      </c>
      <c r="G58" s="33">
        <f t="shared" si="5"/>
        <v>58</v>
      </c>
      <c r="H58" s="10">
        <f t="shared" si="1"/>
        <v>43157</v>
      </c>
      <c r="I58" s="33">
        <f t="shared" si="6"/>
        <v>9</v>
      </c>
      <c r="J58" s="11">
        <f t="shared" si="7"/>
        <v>43157</v>
      </c>
      <c r="K58" s="12">
        <f t="shared" si="2"/>
        <v>2</v>
      </c>
      <c r="L58" s="26">
        <f>Fest_In!D58</f>
        <v>0</v>
      </c>
      <c r="M58" s="68">
        <f>Fest_In!E58</f>
        <v>0</v>
      </c>
      <c r="N58" s="87">
        <f>IFERROR(INDEX(Dia_señalado_In!$D$2:$D$29,MATCH(Fest_In!B58,Dia_señalado_In!$C$2:$C$29,0)),0)</f>
        <v>0</v>
      </c>
      <c r="O58" s="88" t="str">
        <f>IFERROR(INDEX(Vacaciones_In!$D$2:$D$60,MATCH(Fest_In!A58,Vacaciones_In!$C$2:$C$60,0)),"")</f>
        <v/>
      </c>
      <c r="S58" s="22">
        <f t="shared" si="3"/>
        <v>43143</v>
      </c>
      <c r="T58" s="20">
        <f t="shared" si="8"/>
        <v>56</v>
      </c>
      <c r="U58" s="20"/>
    </row>
    <row r="59" spans="2:21" x14ac:dyDescent="0.25">
      <c r="B59" s="22">
        <f t="shared" si="0"/>
        <v>43132</v>
      </c>
      <c r="C59" s="24">
        <v>3</v>
      </c>
      <c r="D59" s="22">
        <f t="shared" si="14"/>
        <v>43144</v>
      </c>
      <c r="E59" s="21">
        <f t="shared" si="11"/>
        <v>8</v>
      </c>
      <c r="F59" s="20">
        <f t="shared" si="9"/>
        <v>19</v>
      </c>
      <c r="G59" s="33">
        <f t="shared" si="5"/>
        <v>59</v>
      </c>
      <c r="H59" s="10">
        <f t="shared" si="1"/>
        <v>43158</v>
      </c>
      <c r="I59" s="33">
        <f t="shared" si="6"/>
        <v>9</v>
      </c>
      <c r="J59" s="11">
        <f t="shared" si="7"/>
        <v>43158</v>
      </c>
      <c r="K59" s="12">
        <f t="shared" si="2"/>
        <v>3</v>
      </c>
      <c r="L59" s="26">
        <f>Fest_In!D59</f>
        <v>0</v>
      </c>
      <c r="M59" s="68">
        <f>Fest_In!E59</f>
        <v>0</v>
      </c>
      <c r="N59" s="87">
        <f>IFERROR(INDEX(Dia_señalado_In!$D$2:$D$29,MATCH(Fest_In!B59,Dia_señalado_In!$C$2:$C$29,0)),0)</f>
        <v>0</v>
      </c>
      <c r="O59" s="88" t="str">
        <f>IFERROR(INDEX(Vacaciones_In!$D$2:$D$60,MATCH(Fest_In!A59,Vacaciones_In!$C$2:$C$60,0)),"")</f>
        <v/>
      </c>
      <c r="S59" s="22">
        <f t="shared" si="3"/>
        <v>43144</v>
      </c>
      <c r="T59" s="20">
        <f t="shared" si="8"/>
        <v>57</v>
      </c>
      <c r="U59" s="20"/>
    </row>
    <row r="60" spans="2:21" x14ac:dyDescent="0.25">
      <c r="B60" s="22">
        <f t="shared" si="0"/>
        <v>43132</v>
      </c>
      <c r="C60" s="24">
        <v>4</v>
      </c>
      <c r="D60" s="22">
        <f t="shared" si="14"/>
        <v>43145</v>
      </c>
      <c r="E60" s="21">
        <f t="shared" si="11"/>
        <v>8</v>
      </c>
      <c r="F60" s="20">
        <f t="shared" si="9"/>
        <v>19</v>
      </c>
      <c r="G60" s="33">
        <f t="shared" si="5"/>
        <v>60</v>
      </c>
      <c r="H60" s="10">
        <f t="shared" si="1"/>
        <v>43159</v>
      </c>
      <c r="I60" s="33">
        <f t="shared" si="6"/>
        <v>9</v>
      </c>
      <c r="J60" s="11">
        <f t="shared" si="7"/>
        <v>43159</v>
      </c>
      <c r="K60" s="12">
        <f t="shared" si="2"/>
        <v>4</v>
      </c>
      <c r="L60" s="26">
        <f>Fest_In!D60</f>
        <v>0</v>
      </c>
      <c r="M60" s="68">
        <f>Fest_In!E60</f>
        <v>0</v>
      </c>
      <c r="N60" s="87">
        <f>IFERROR(INDEX(Dia_señalado_In!$D$2:$D$29,MATCH(Fest_In!B60,Dia_señalado_In!$C$2:$C$29,0)),0)</f>
        <v>0</v>
      </c>
      <c r="O60" s="88" t="str">
        <f>IFERROR(INDEX(Vacaciones_In!$D$2:$D$60,MATCH(Fest_In!A60,Vacaciones_In!$C$2:$C$60,0)),"")</f>
        <v/>
      </c>
      <c r="S60" s="22">
        <f t="shared" si="3"/>
        <v>43145</v>
      </c>
      <c r="T60" s="20">
        <f t="shared" si="8"/>
        <v>58</v>
      </c>
      <c r="U60" s="20"/>
    </row>
    <row r="61" spans="2:21" x14ac:dyDescent="0.25">
      <c r="B61" s="22">
        <f t="shared" si="0"/>
        <v>43132</v>
      </c>
      <c r="C61" s="24">
        <v>5</v>
      </c>
      <c r="D61" s="22">
        <f t="shared" si="14"/>
        <v>43146</v>
      </c>
      <c r="E61" s="21">
        <f t="shared" si="11"/>
        <v>8</v>
      </c>
      <c r="F61" s="20">
        <f t="shared" si="9"/>
        <v>19</v>
      </c>
      <c r="G61" s="33">
        <f t="shared" si="5"/>
        <v>61</v>
      </c>
      <c r="H61" s="10">
        <f t="shared" si="1"/>
        <v>43160</v>
      </c>
      <c r="I61" s="33">
        <f t="shared" si="6"/>
        <v>9</v>
      </c>
      <c r="J61" s="11">
        <f t="shared" si="7"/>
        <v>43160</v>
      </c>
      <c r="K61" s="12">
        <f t="shared" si="2"/>
        <v>5</v>
      </c>
      <c r="L61" s="26">
        <f>Fest_In!D61</f>
        <v>0</v>
      </c>
      <c r="M61" s="68">
        <f>Fest_In!E61</f>
        <v>0</v>
      </c>
      <c r="N61" s="87">
        <f>IFERROR(INDEX(Dia_señalado_In!$D$2:$D$29,MATCH(Fest_In!B61,Dia_señalado_In!$C$2:$C$29,0)),0)</f>
        <v>0</v>
      </c>
      <c r="O61" s="88" t="str">
        <f>IFERROR(INDEX(Vacaciones_In!$D$2:$D$60,MATCH(Fest_In!A61,Vacaciones_In!$C$2:$C$60,0)),"")</f>
        <v/>
      </c>
      <c r="S61" s="22">
        <f t="shared" si="3"/>
        <v>43146</v>
      </c>
      <c r="T61" s="20">
        <f t="shared" si="8"/>
        <v>59</v>
      </c>
      <c r="U61" s="20"/>
    </row>
    <row r="62" spans="2:21" x14ac:dyDescent="0.25">
      <c r="B62" s="22">
        <f t="shared" si="0"/>
        <v>43132</v>
      </c>
      <c r="C62" s="24">
        <v>6</v>
      </c>
      <c r="D62" s="22">
        <f t="shared" si="14"/>
        <v>43147</v>
      </c>
      <c r="E62" s="21">
        <f t="shared" si="11"/>
        <v>8</v>
      </c>
      <c r="F62" s="20">
        <f t="shared" si="9"/>
        <v>20</v>
      </c>
      <c r="G62" s="33">
        <f t="shared" si="5"/>
        <v>62</v>
      </c>
      <c r="H62" s="10">
        <f t="shared" si="1"/>
        <v>43161</v>
      </c>
      <c r="I62" s="33">
        <f t="shared" si="6"/>
        <v>9</v>
      </c>
      <c r="J62" s="11">
        <f t="shared" si="7"/>
        <v>43161</v>
      </c>
      <c r="K62" s="12">
        <f t="shared" si="2"/>
        <v>6</v>
      </c>
      <c r="L62" s="26">
        <f>Fest_In!D62</f>
        <v>0</v>
      </c>
      <c r="M62" s="68">
        <f>Fest_In!E62</f>
        <v>0</v>
      </c>
      <c r="N62" s="87">
        <f>IFERROR(INDEX(Dia_señalado_In!$D$2:$D$29,MATCH(Fest_In!B62,Dia_señalado_In!$C$2:$C$29,0)),0)</f>
        <v>0</v>
      </c>
      <c r="O62" s="88" t="str">
        <f>IFERROR(INDEX(Vacaciones_In!$D$2:$D$60,MATCH(Fest_In!A62,Vacaciones_In!$C$2:$C$60,0)),"")</f>
        <v/>
      </c>
      <c r="S62" s="22">
        <f t="shared" si="3"/>
        <v>43147</v>
      </c>
      <c r="T62" s="20">
        <f t="shared" si="8"/>
        <v>60</v>
      </c>
      <c r="U62" s="20"/>
    </row>
    <row r="63" spans="2:21" x14ac:dyDescent="0.25">
      <c r="B63" s="22">
        <f t="shared" si="0"/>
        <v>43132</v>
      </c>
      <c r="C63" s="24">
        <v>7</v>
      </c>
      <c r="D63" s="22">
        <f t="shared" si="14"/>
        <v>43148</v>
      </c>
      <c r="E63" s="21">
        <f t="shared" si="11"/>
        <v>8</v>
      </c>
      <c r="F63" s="20">
        <f t="shared" si="9"/>
        <v>20</v>
      </c>
      <c r="G63" s="33">
        <f t="shared" si="5"/>
        <v>63</v>
      </c>
      <c r="H63" s="10">
        <f t="shared" si="1"/>
        <v>43162</v>
      </c>
      <c r="I63" s="33">
        <f t="shared" si="6"/>
        <v>9</v>
      </c>
      <c r="J63" s="11">
        <f t="shared" si="7"/>
        <v>43162</v>
      </c>
      <c r="K63" s="12">
        <f t="shared" si="2"/>
        <v>7</v>
      </c>
      <c r="L63" s="26">
        <f>Fest_In!D63</f>
        <v>1</v>
      </c>
      <c r="M63" s="68">
        <f>Fest_In!E63</f>
        <v>0</v>
      </c>
      <c r="N63" s="87">
        <f>IFERROR(INDEX(Dia_señalado_In!$D$2:$D$29,MATCH(Fest_In!B63,Dia_señalado_In!$C$2:$C$29,0)),0)</f>
        <v>0</v>
      </c>
      <c r="O63" s="88" t="str">
        <f>IFERROR(INDEX(Vacaciones_In!$D$2:$D$60,MATCH(Fest_In!A63,Vacaciones_In!$C$2:$C$60,0)),"")</f>
        <v/>
      </c>
      <c r="S63" s="22">
        <f t="shared" si="3"/>
        <v>43148</v>
      </c>
      <c r="T63" s="20">
        <f t="shared" si="8"/>
        <v>61</v>
      </c>
      <c r="U63" s="20"/>
    </row>
    <row r="64" spans="2:21" x14ac:dyDescent="0.25">
      <c r="B64" s="22">
        <f t="shared" si="0"/>
        <v>43132</v>
      </c>
      <c r="C64" s="24">
        <v>1</v>
      </c>
      <c r="D64" s="22">
        <f t="shared" si="14"/>
        <v>43149</v>
      </c>
      <c r="E64" s="21">
        <f t="shared" si="11"/>
        <v>8</v>
      </c>
      <c r="F64" s="20">
        <f t="shared" si="9"/>
        <v>20</v>
      </c>
      <c r="G64" s="33">
        <f t="shared" si="5"/>
        <v>64</v>
      </c>
      <c r="H64" s="10">
        <f t="shared" si="1"/>
        <v>43163</v>
      </c>
      <c r="I64" s="33">
        <f t="shared" si="6"/>
        <v>9</v>
      </c>
      <c r="J64" s="11">
        <f t="shared" si="7"/>
        <v>43163</v>
      </c>
      <c r="K64" s="12">
        <f t="shared" si="2"/>
        <v>1</v>
      </c>
      <c r="L64" s="26">
        <f>Fest_In!D64</f>
        <v>1</v>
      </c>
      <c r="M64" s="68">
        <f>Fest_In!E64</f>
        <v>0</v>
      </c>
      <c r="N64" s="87">
        <f>IFERROR(INDEX(Dia_señalado_In!$D$2:$D$29,MATCH(Fest_In!B64,Dia_señalado_In!$C$2:$C$29,0)),0)</f>
        <v>0</v>
      </c>
      <c r="O64" s="88" t="str">
        <f>IFERROR(INDEX(Vacaciones_In!$D$2:$D$60,MATCH(Fest_In!A64,Vacaciones_In!$C$2:$C$60,0)),"")</f>
        <v/>
      </c>
      <c r="S64" s="22">
        <f t="shared" si="3"/>
        <v>43149</v>
      </c>
      <c r="T64" s="20">
        <f t="shared" si="8"/>
        <v>62</v>
      </c>
      <c r="U64" s="20"/>
    </row>
    <row r="65" spans="2:21" x14ac:dyDescent="0.25">
      <c r="B65" s="22">
        <f t="shared" si="0"/>
        <v>43132</v>
      </c>
      <c r="C65" s="23">
        <v>2</v>
      </c>
      <c r="D65" s="22">
        <f t="shared" si="14"/>
        <v>43150</v>
      </c>
      <c r="E65" s="21">
        <f t="shared" si="11"/>
        <v>9</v>
      </c>
      <c r="F65" s="20">
        <f t="shared" si="9"/>
        <v>21</v>
      </c>
      <c r="G65" s="33">
        <f t="shared" si="5"/>
        <v>65</v>
      </c>
      <c r="H65" s="10">
        <f t="shared" si="1"/>
        <v>43164</v>
      </c>
      <c r="I65" s="33">
        <f t="shared" si="6"/>
        <v>10</v>
      </c>
      <c r="J65" s="11">
        <f t="shared" si="7"/>
        <v>43164</v>
      </c>
      <c r="K65" s="12">
        <f t="shared" si="2"/>
        <v>2</v>
      </c>
      <c r="L65" s="26">
        <f>Fest_In!D65</f>
        <v>0</v>
      </c>
      <c r="M65" s="68">
        <f>Fest_In!E65</f>
        <v>0</v>
      </c>
      <c r="N65" s="87">
        <f>IFERROR(INDEX(Dia_señalado_In!$D$2:$D$29,MATCH(Fest_In!B65,Dia_señalado_In!$C$2:$C$29,0)),0)</f>
        <v>0</v>
      </c>
      <c r="O65" s="88" t="str">
        <f>IFERROR(INDEX(Vacaciones_In!$D$2:$D$60,MATCH(Fest_In!A65,Vacaciones_In!$C$2:$C$60,0)),"")</f>
        <v/>
      </c>
      <c r="S65" s="22">
        <f t="shared" si="3"/>
        <v>43150</v>
      </c>
      <c r="T65" s="20">
        <f t="shared" si="8"/>
        <v>63</v>
      </c>
      <c r="U65" s="20"/>
    </row>
    <row r="66" spans="2:21" x14ac:dyDescent="0.25">
      <c r="B66" s="22">
        <f t="shared" ref="B66:B129" si="15">DATE(Anno,ROUNDUP((E66+1)/6,0),1)</f>
        <v>43132</v>
      </c>
      <c r="C66" s="23">
        <v>3</v>
      </c>
      <c r="D66" s="22">
        <f t="shared" si="14"/>
        <v>43151</v>
      </c>
      <c r="E66" s="21">
        <f t="shared" si="11"/>
        <v>9</v>
      </c>
      <c r="F66" s="20">
        <f t="shared" si="9"/>
        <v>21</v>
      </c>
      <c r="G66" s="33">
        <f t="shared" si="5"/>
        <v>66</v>
      </c>
      <c r="H66" s="10">
        <f t="shared" ref="H66:H129" si="16">J66</f>
        <v>43165</v>
      </c>
      <c r="I66" s="33">
        <f t="shared" si="6"/>
        <v>10</v>
      </c>
      <c r="J66" s="11">
        <f t="shared" si="7"/>
        <v>43165</v>
      </c>
      <c r="K66" s="12">
        <f t="shared" ref="K66:K129" si="17">WEEKDAY(J66,1)</f>
        <v>3</v>
      </c>
      <c r="L66" s="26">
        <f>Fest_In!D66</f>
        <v>0</v>
      </c>
      <c r="M66" s="68">
        <f>Fest_In!E66</f>
        <v>0</v>
      </c>
      <c r="N66" s="87">
        <f>IFERROR(INDEX(Dia_señalado_In!$D$2:$D$29,MATCH(Fest_In!B66,Dia_señalado_In!$C$2:$C$29,0)),0)</f>
        <v>0</v>
      </c>
      <c r="O66" s="88" t="str">
        <f>IFERROR(INDEX(Vacaciones_In!$D$2:$D$60,MATCH(Fest_In!A66,Vacaciones_In!$C$2:$C$60,0)),"")</f>
        <v/>
      </c>
      <c r="S66" s="22">
        <f t="shared" ref="S66:S129" si="18">D66</f>
        <v>43151</v>
      </c>
      <c r="T66" s="20">
        <f t="shared" si="8"/>
        <v>64</v>
      </c>
      <c r="U66" s="20"/>
    </row>
    <row r="67" spans="2:21" x14ac:dyDescent="0.25">
      <c r="B67" s="22">
        <f t="shared" si="15"/>
        <v>43132</v>
      </c>
      <c r="C67" s="23">
        <v>4</v>
      </c>
      <c r="D67" s="22">
        <f t="shared" si="14"/>
        <v>43152</v>
      </c>
      <c r="E67" s="21">
        <f t="shared" si="11"/>
        <v>9</v>
      </c>
      <c r="F67" s="20">
        <f t="shared" si="9"/>
        <v>21</v>
      </c>
      <c r="G67" s="33">
        <f t="shared" ref="G67:G130" si="19">ROW(H67)</f>
        <v>67</v>
      </c>
      <c r="H67" s="10">
        <f t="shared" si="16"/>
        <v>43166</v>
      </c>
      <c r="I67" s="33">
        <f t="shared" ref="I67:I130" si="20">WEEKNUM(J67,21)</f>
        <v>10</v>
      </c>
      <c r="J67" s="11">
        <f t="shared" ref="J67:J130" si="21">IF(YEAR(J66+1)=Anno,J66+1,"0")</f>
        <v>43166</v>
      </c>
      <c r="K67" s="12">
        <f t="shared" si="17"/>
        <v>4</v>
      </c>
      <c r="L67" s="26">
        <f>Fest_In!D67</f>
        <v>0</v>
      </c>
      <c r="M67" s="68">
        <f>Fest_In!E67</f>
        <v>0</v>
      </c>
      <c r="N67" s="87">
        <f>IFERROR(INDEX(Dia_señalado_In!$D$2:$D$29,MATCH(Fest_In!B67,Dia_señalado_In!$C$2:$C$29,0)),0)</f>
        <v>0</v>
      </c>
      <c r="O67" s="88" t="str">
        <f>IFERROR(INDEX(Vacaciones_In!$D$2:$D$60,MATCH(Fest_In!A67,Vacaciones_In!$C$2:$C$60,0)),"")</f>
        <v/>
      </c>
      <c r="S67" s="22">
        <f t="shared" si="18"/>
        <v>43152</v>
      </c>
      <c r="T67" s="20">
        <f t="shared" ref="T67:T130" si="22">ROW()-2</f>
        <v>65</v>
      </c>
      <c r="U67" s="20"/>
    </row>
    <row r="68" spans="2:21" x14ac:dyDescent="0.25">
      <c r="B68" s="22">
        <f t="shared" si="15"/>
        <v>43132</v>
      </c>
      <c r="C68" s="23">
        <v>5</v>
      </c>
      <c r="D68" s="22">
        <f t="shared" si="14"/>
        <v>43153</v>
      </c>
      <c r="E68" s="21">
        <f t="shared" si="11"/>
        <v>9</v>
      </c>
      <c r="F68" s="20">
        <f t="shared" si="9"/>
        <v>22</v>
      </c>
      <c r="G68" s="33">
        <f t="shared" si="19"/>
        <v>68</v>
      </c>
      <c r="H68" s="10">
        <f t="shared" si="16"/>
        <v>43167</v>
      </c>
      <c r="I68" s="33">
        <f t="shared" si="20"/>
        <v>10</v>
      </c>
      <c r="J68" s="11">
        <f t="shared" si="21"/>
        <v>43167</v>
      </c>
      <c r="K68" s="12">
        <f t="shared" si="17"/>
        <v>5</v>
      </c>
      <c r="L68" s="26">
        <f>Fest_In!D68</f>
        <v>0</v>
      </c>
      <c r="M68" s="68">
        <f>Fest_In!E68</f>
        <v>0</v>
      </c>
      <c r="N68" s="87">
        <f>IFERROR(INDEX(Dia_señalado_In!$D$2:$D$29,MATCH(Fest_In!B68,Dia_señalado_In!$C$2:$C$29,0)),0)</f>
        <v>0</v>
      </c>
      <c r="O68" s="88" t="str">
        <f>IFERROR(INDEX(Vacaciones_In!$D$2:$D$60,MATCH(Fest_In!A68,Vacaciones_In!$C$2:$C$60,0)),"")</f>
        <v/>
      </c>
      <c r="S68" s="22">
        <f t="shared" si="18"/>
        <v>43153</v>
      </c>
      <c r="T68" s="20">
        <f t="shared" si="22"/>
        <v>66</v>
      </c>
      <c r="U68" s="20"/>
    </row>
    <row r="69" spans="2:21" x14ac:dyDescent="0.25">
      <c r="B69" s="22">
        <f t="shared" si="15"/>
        <v>43132</v>
      </c>
      <c r="C69" s="23">
        <v>6</v>
      </c>
      <c r="D69" s="22">
        <f t="shared" si="14"/>
        <v>43154</v>
      </c>
      <c r="E69" s="21">
        <f t="shared" si="11"/>
        <v>9</v>
      </c>
      <c r="F69" s="20">
        <f t="shared" ref="F69:F132" si="23">F66+1</f>
        <v>22</v>
      </c>
      <c r="G69" s="33">
        <f t="shared" si="19"/>
        <v>69</v>
      </c>
      <c r="H69" s="10">
        <f t="shared" si="16"/>
        <v>43168</v>
      </c>
      <c r="I69" s="33">
        <f t="shared" si="20"/>
        <v>10</v>
      </c>
      <c r="J69" s="11">
        <f t="shared" si="21"/>
        <v>43168</v>
      </c>
      <c r="K69" s="12">
        <f t="shared" si="17"/>
        <v>6</v>
      </c>
      <c r="L69" s="26">
        <f>Fest_In!D69</f>
        <v>0</v>
      </c>
      <c r="M69" s="68">
        <f>Fest_In!E69</f>
        <v>0</v>
      </c>
      <c r="N69" s="87">
        <f>IFERROR(INDEX(Dia_señalado_In!$D$2:$D$29,MATCH(Fest_In!B69,Dia_señalado_In!$C$2:$C$29,0)),0)</f>
        <v>0</v>
      </c>
      <c r="O69" s="88" t="str">
        <f>IFERROR(INDEX(Vacaciones_In!$D$2:$D$60,MATCH(Fest_In!A69,Vacaciones_In!$C$2:$C$60,0)),"")</f>
        <v/>
      </c>
      <c r="S69" s="22">
        <f t="shared" si="18"/>
        <v>43154</v>
      </c>
      <c r="T69" s="20">
        <f t="shared" si="22"/>
        <v>67</v>
      </c>
      <c r="U69" s="20"/>
    </row>
    <row r="70" spans="2:21" x14ac:dyDescent="0.25">
      <c r="B70" s="22">
        <f t="shared" si="15"/>
        <v>43132</v>
      </c>
      <c r="C70" s="23">
        <v>7</v>
      </c>
      <c r="D70" s="22">
        <f t="shared" si="14"/>
        <v>43155</v>
      </c>
      <c r="E70" s="21">
        <f t="shared" si="11"/>
        <v>9</v>
      </c>
      <c r="F70" s="20">
        <f t="shared" si="23"/>
        <v>22</v>
      </c>
      <c r="G70" s="33">
        <f t="shared" si="19"/>
        <v>70</v>
      </c>
      <c r="H70" s="10">
        <f t="shared" si="16"/>
        <v>43169</v>
      </c>
      <c r="I70" s="33">
        <f t="shared" si="20"/>
        <v>10</v>
      </c>
      <c r="J70" s="11">
        <f t="shared" si="21"/>
        <v>43169</v>
      </c>
      <c r="K70" s="12">
        <f t="shared" si="17"/>
        <v>7</v>
      </c>
      <c r="L70" s="26">
        <f>Fest_In!D70</f>
        <v>1</v>
      </c>
      <c r="M70" s="68">
        <f>Fest_In!E70</f>
        <v>0</v>
      </c>
      <c r="N70" s="87">
        <f>IFERROR(INDEX(Dia_señalado_In!$D$2:$D$29,MATCH(Fest_In!B70,Dia_señalado_In!$C$2:$C$29,0)),0)</f>
        <v>0</v>
      </c>
      <c r="O70" s="88" t="str">
        <f>IFERROR(INDEX(Vacaciones_In!$D$2:$D$60,MATCH(Fest_In!A70,Vacaciones_In!$C$2:$C$60,0)),"")</f>
        <v/>
      </c>
      <c r="S70" s="22">
        <f t="shared" si="18"/>
        <v>43155</v>
      </c>
      <c r="T70" s="20">
        <f t="shared" si="22"/>
        <v>68</v>
      </c>
      <c r="U70" s="20"/>
    </row>
    <row r="71" spans="2:21" x14ac:dyDescent="0.25">
      <c r="B71" s="22">
        <f t="shared" si="15"/>
        <v>43132</v>
      </c>
      <c r="C71" s="23">
        <v>1</v>
      </c>
      <c r="D71" s="22">
        <f t="shared" si="14"/>
        <v>43156</v>
      </c>
      <c r="E71" s="21">
        <f t="shared" si="11"/>
        <v>9</v>
      </c>
      <c r="F71" s="20">
        <f t="shared" si="23"/>
        <v>23</v>
      </c>
      <c r="G71" s="33">
        <f t="shared" si="19"/>
        <v>71</v>
      </c>
      <c r="H71" s="10">
        <f t="shared" si="16"/>
        <v>43170</v>
      </c>
      <c r="I71" s="33">
        <f t="shared" si="20"/>
        <v>10</v>
      </c>
      <c r="J71" s="11">
        <f t="shared" si="21"/>
        <v>43170</v>
      </c>
      <c r="K71" s="12">
        <f t="shared" si="17"/>
        <v>1</v>
      </c>
      <c r="L71" s="26">
        <f>Fest_In!D71</f>
        <v>1</v>
      </c>
      <c r="M71" s="68">
        <f>Fest_In!E71</f>
        <v>0</v>
      </c>
      <c r="N71" s="87">
        <f>IFERROR(INDEX(Dia_señalado_In!$D$2:$D$29,MATCH(Fest_In!B71,Dia_señalado_In!$C$2:$C$29,0)),0)</f>
        <v>0</v>
      </c>
      <c r="O71" s="88" t="str">
        <f>IFERROR(INDEX(Vacaciones_In!$D$2:$D$60,MATCH(Fest_In!A71,Vacaciones_In!$C$2:$C$60,0)),"")</f>
        <v/>
      </c>
      <c r="S71" s="22">
        <f t="shared" si="18"/>
        <v>43156</v>
      </c>
      <c r="T71" s="20">
        <f t="shared" si="22"/>
        <v>69</v>
      </c>
      <c r="U71" s="20"/>
    </row>
    <row r="72" spans="2:21" x14ac:dyDescent="0.25">
      <c r="B72" s="22">
        <f t="shared" si="15"/>
        <v>43132</v>
      </c>
      <c r="C72" s="24">
        <v>2</v>
      </c>
      <c r="D72" s="22">
        <f t="shared" ref="D72:D85" si="24">IF(AND(MONTH(D71+1)=MONTH(B72),YEAR(D71+1)=YEAR(B72)),D71+1,0)</f>
        <v>43157</v>
      </c>
      <c r="E72" s="21">
        <f t="shared" si="11"/>
        <v>10</v>
      </c>
      <c r="F72" s="20">
        <f t="shared" si="23"/>
        <v>23</v>
      </c>
      <c r="G72" s="33">
        <f t="shared" si="19"/>
        <v>72</v>
      </c>
      <c r="H72" s="10">
        <f t="shared" si="16"/>
        <v>43171</v>
      </c>
      <c r="I72" s="33">
        <f t="shared" si="20"/>
        <v>11</v>
      </c>
      <c r="J72" s="11">
        <f t="shared" si="21"/>
        <v>43171</v>
      </c>
      <c r="K72" s="12">
        <f t="shared" si="17"/>
        <v>2</v>
      </c>
      <c r="L72" s="26">
        <f>Fest_In!D72</f>
        <v>0</v>
      </c>
      <c r="M72" s="68">
        <f>Fest_In!E72</f>
        <v>0</v>
      </c>
      <c r="N72" s="87">
        <f>IFERROR(INDEX(Dia_señalado_In!$D$2:$D$29,MATCH(Fest_In!B72,Dia_señalado_In!$C$2:$C$29,0)),0)</f>
        <v>0</v>
      </c>
      <c r="O72" s="88" t="str">
        <f>IFERROR(INDEX(Vacaciones_In!$D$2:$D$60,MATCH(Fest_In!A72,Vacaciones_In!$C$2:$C$60,0)),"")</f>
        <v/>
      </c>
      <c r="S72" s="22">
        <f t="shared" si="18"/>
        <v>43157</v>
      </c>
      <c r="T72" s="20">
        <f t="shared" si="22"/>
        <v>70</v>
      </c>
      <c r="U72" s="20"/>
    </row>
    <row r="73" spans="2:21" x14ac:dyDescent="0.25">
      <c r="B73" s="22">
        <f t="shared" si="15"/>
        <v>43132</v>
      </c>
      <c r="C73" s="24">
        <v>3</v>
      </c>
      <c r="D73" s="22">
        <f t="shared" si="24"/>
        <v>43158</v>
      </c>
      <c r="E73" s="21">
        <f t="shared" ref="E73:E136" si="25">E66+1</f>
        <v>10</v>
      </c>
      <c r="F73" s="20">
        <f t="shared" si="23"/>
        <v>23</v>
      </c>
      <c r="G73" s="33">
        <f t="shared" si="19"/>
        <v>73</v>
      </c>
      <c r="H73" s="10">
        <f t="shared" si="16"/>
        <v>43172</v>
      </c>
      <c r="I73" s="33">
        <f t="shared" si="20"/>
        <v>11</v>
      </c>
      <c r="J73" s="11">
        <f t="shared" si="21"/>
        <v>43172</v>
      </c>
      <c r="K73" s="12">
        <f t="shared" si="17"/>
        <v>3</v>
      </c>
      <c r="L73" s="26">
        <f>Fest_In!D73</f>
        <v>0</v>
      </c>
      <c r="M73" s="68">
        <f>Fest_In!E73</f>
        <v>0</v>
      </c>
      <c r="N73" s="87">
        <f>IFERROR(INDEX(Dia_señalado_In!$D$2:$D$29,MATCH(Fest_In!B73,Dia_señalado_In!$C$2:$C$29,0)),0)</f>
        <v>0</v>
      </c>
      <c r="O73" s="88" t="str">
        <f>IFERROR(INDEX(Vacaciones_In!$D$2:$D$60,MATCH(Fest_In!A73,Vacaciones_In!$C$2:$C$60,0)),"")</f>
        <v/>
      </c>
      <c r="S73" s="22">
        <f t="shared" si="18"/>
        <v>43158</v>
      </c>
      <c r="T73" s="20">
        <f t="shared" si="22"/>
        <v>71</v>
      </c>
      <c r="U73" s="20"/>
    </row>
    <row r="74" spans="2:21" x14ac:dyDescent="0.25">
      <c r="B74" s="22">
        <f t="shared" si="15"/>
        <v>43132</v>
      </c>
      <c r="C74" s="24">
        <v>4</v>
      </c>
      <c r="D74" s="22">
        <f t="shared" si="24"/>
        <v>43159</v>
      </c>
      <c r="E74" s="21">
        <f t="shared" si="25"/>
        <v>10</v>
      </c>
      <c r="F74" s="20">
        <f t="shared" si="23"/>
        <v>24</v>
      </c>
      <c r="G74" s="33">
        <f t="shared" si="19"/>
        <v>74</v>
      </c>
      <c r="H74" s="10">
        <f t="shared" si="16"/>
        <v>43173</v>
      </c>
      <c r="I74" s="33">
        <f t="shared" si="20"/>
        <v>11</v>
      </c>
      <c r="J74" s="11">
        <f t="shared" si="21"/>
        <v>43173</v>
      </c>
      <c r="K74" s="12">
        <f t="shared" si="17"/>
        <v>4</v>
      </c>
      <c r="L74" s="26">
        <f>Fest_In!D74</f>
        <v>0</v>
      </c>
      <c r="M74" s="68">
        <f>Fest_In!E74</f>
        <v>0</v>
      </c>
      <c r="N74" s="87">
        <f>IFERROR(INDEX(Dia_señalado_In!$D$2:$D$29,MATCH(Fest_In!B74,Dia_señalado_In!$C$2:$C$29,0)),0)</f>
        <v>0</v>
      </c>
      <c r="O74" s="88" t="str">
        <f>IFERROR(INDEX(Vacaciones_In!$D$2:$D$60,MATCH(Fest_In!A74,Vacaciones_In!$C$2:$C$60,0)),"")</f>
        <v/>
      </c>
      <c r="S74" s="22">
        <f t="shared" si="18"/>
        <v>43159</v>
      </c>
      <c r="T74" s="20">
        <f t="shared" si="22"/>
        <v>72</v>
      </c>
      <c r="U74" s="20"/>
    </row>
    <row r="75" spans="2:21" x14ac:dyDescent="0.25">
      <c r="B75" s="22">
        <f t="shared" si="15"/>
        <v>43132</v>
      </c>
      <c r="C75" s="24">
        <v>5</v>
      </c>
      <c r="D75" s="22">
        <f t="shared" si="24"/>
        <v>0</v>
      </c>
      <c r="E75" s="21">
        <f t="shared" si="25"/>
        <v>10</v>
      </c>
      <c r="F75" s="20">
        <f t="shared" si="23"/>
        <v>24</v>
      </c>
      <c r="G75" s="33">
        <f t="shared" si="19"/>
        <v>75</v>
      </c>
      <c r="H75" s="10">
        <f t="shared" si="16"/>
        <v>43174</v>
      </c>
      <c r="I75" s="33">
        <f t="shared" si="20"/>
        <v>11</v>
      </c>
      <c r="J75" s="11">
        <f t="shared" si="21"/>
        <v>43174</v>
      </c>
      <c r="K75" s="12">
        <f t="shared" si="17"/>
        <v>5</v>
      </c>
      <c r="L75" s="26">
        <f>Fest_In!D75</f>
        <v>0</v>
      </c>
      <c r="M75" s="68">
        <f>Fest_In!E75</f>
        <v>0</v>
      </c>
      <c r="N75" s="87">
        <f>IFERROR(INDEX(Dia_señalado_In!$D$2:$D$29,MATCH(Fest_In!B75,Dia_señalado_In!$C$2:$C$29,0)),0)</f>
        <v>0</v>
      </c>
      <c r="O75" s="88" t="str">
        <f>IFERROR(INDEX(Vacaciones_In!$D$2:$D$60,MATCH(Fest_In!A75,Vacaciones_In!$C$2:$C$60,0)),"")</f>
        <v/>
      </c>
      <c r="S75" s="22">
        <f t="shared" si="18"/>
        <v>0</v>
      </c>
      <c r="T75" s="20">
        <f t="shared" si="22"/>
        <v>73</v>
      </c>
      <c r="U75" s="20"/>
    </row>
    <row r="76" spans="2:21" x14ac:dyDescent="0.25">
      <c r="B76" s="22">
        <f t="shared" si="15"/>
        <v>43132</v>
      </c>
      <c r="C76" s="24">
        <v>6</v>
      </c>
      <c r="D76" s="22">
        <f t="shared" si="24"/>
        <v>0</v>
      </c>
      <c r="E76" s="21">
        <f t="shared" si="25"/>
        <v>10</v>
      </c>
      <c r="F76" s="20">
        <f t="shared" si="23"/>
        <v>24</v>
      </c>
      <c r="G76" s="33">
        <f t="shared" si="19"/>
        <v>76</v>
      </c>
      <c r="H76" s="10">
        <f t="shared" si="16"/>
        <v>43175</v>
      </c>
      <c r="I76" s="33">
        <f t="shared" si="20"/>
        <v>11</v>
      </c>
      <c r="J76" s="11">
        <f t="shared" si="21"/>
        <v>43175</v>
      </c>
      <c r="K76" s="12">
        <f t="shared" si="17"/>
        <v>6</v>
      </c>
      <c r="L76" s="26">
        <f>Fest_In!D76</f>
        <v>0</v>
      </c>
      <c r="M76" s="68">
        <f>Fest_In!E76</f>
        <v>0</v>
      </c>
      <c r="N76" s="87">
        <f>IFERROR(INDEX(Dia_señalado_In!$D$2:$D$29,MATCH(Fest_In!B76,Dia_señalado_In!$C$2:$C$29,0)),0)</f>
        <v>0</v>
      </c>
      <c r="O76" s="88" t="str">
        <f>IFERROR(INDEX(Vacaciones_In!$D$2:$D$60,MATCH(Fest_In!A76,Vacaciones_In!$C$2:$C$60,0)),"")</f>
        <v/>
      </c>
      <c r="S76" s="22">
        <f t="shared" si="18"/>
        <v>0</v>
      </c>
      <c r="T76" s="20">
        <f t="shared" si="22"/>
        <v>74</v>
      </c>
      <c r="U76" s="20"/>
    </row>
    <row r="77" spans="2:21" x14ac:dyDescent="0.25">
      <c r="B77" s="22">
        <f t="shared" si="15"/>
        <v>43132</v>
      </c>
      <c r="C77" s="24">
        <v>7</v>
      </c>
      <c r="D77" s="22">
        <f t="shared" si="24"/>
        <v>0</v>
      </c>
      <c r="E77" s="21">
        <f t="shared" si="25"/>
        <v>10</v>
      </c>
      <c r="F77" s="20">
        <f t="shared" si="23"/>
        <v>25</v>
      </c>
      <c r="G77" s="33">
        <f t="shared" si="19"/>
        <v>77</v>
      </c>
      <c r="H77" s="10">
        <f t="shared" si="16"/>
        <v>43176</v>
      </c>
      <c r="I77" s="33">
        <f t="shared" si="20"/>
        <v>11</v>
      </c>
      <c r="J77" s="11">
        <f t="shared" si="21"/>
        <v>43176</v>
      </c>
      <c r="K77" s="12">
        <f t="shared" si="17"/>
        <v>7</v>
      </c>
      <c r="L77" s="26">
        <f>Fest_In!D77</f>
        <v>1</v>
      </c>
      <c r="M77" s="68">
        <f>Fest_In!E77</f>
        <v>0</v>
      </c>
      <c r="N77" s="87">
        <f>IFERROR(INDEX(Dia_señalado_In!$D$2:$D$29,MATCH(Fest_In!B77,Dia_señalado_In!$C$2:$C$29,0)),0)</f>
        <v>0</v>
      </c>
      <c r="O77" s="88" t="str">
        <f>IFERROR(INDEX(Vacaciones_In!$D$2:$D$60,MATCH(Fest_In!A77,Vacaciones_In!$C$2:$C$60,0)),"")</f>
        <v/>
      </c>
      <c r="S77" s="22">
        <f t="shared" si="18"/>
        <v>0</v>
      </c>
      <c r="T77" s="20">
        <f t="shared" si="22"/>
        <v>75</v>
      </c>
      <c r="U77" s="20"/>
    </row>
    <row r="78" spans="2:21" x14ac:dyDescent="0.25">
      <c r="B78" s="22">
        <f t="shared" si="15"/>
        <v>43132</v>
      </c>
      <c r="C78" s="24">
        <v>1</v>
      </c>
      <c r="D78" s="22">
        <f t="shared" si="24"/>
        <v>0</v>
      </c>
      <c r="E78" s="21">
        <f t="shared" si="25"/>
        <v>10</v>
      </c>
      <c r="F78" s="20">
        <f t="shared" si="23"/>
        <v>25</v>
      </c>
      <c r="G78" s="33">
        <f t="shared" si="19"/>
        <v>78</v>
      </c>
      <c r="H78" s="10">
        <f t="shared" si="16"/>
        <v>43177</v>
      </c>
      <c r="I78" s="33">
        <f t="shared" si="20"/>
        <v>11</v>
      </c>
      <c r="J78" s="11">
        <f t="shared" si="21"/>
        <v>43177</v>
      </c>
      <c r="K78" s="12">
        <f t="shared" si="17"/>
        <v>1</v>
      </c>
      <c r="L78" s="26">
        <f>Fest_In!D78</f>
        <v>1</v>
      </c>
      <c r="M78" s="68">
        <f>Fest_In!E78</f>
        <v>0</v>
      </c>
      <c r="N78" s="87">
        <f>IFERROR(INDEX(Dia_señalado_In!$D$2:$D$29,MATCH(Fest_In!B78,Dia_señalado_In!$C$2:$C$29,0)),0)</f>
        <v>0</v>
      </c>
      <c r="O78" s="88" t="str">
        <f>IFERROR(INDEX(Vacaciones_In!$D$2:$D$60,MATCH(Fest_In!A78,Vacaciones_In!$C$2:$C$60,0)),"")</f>
        <v/>
      </c>
      <c r="S78" s="22">
        <f t="shared" si="18"/>
        <v>0</v>
      </c>
      <c r="T78" s="20">
        <f t="shared" si="22"/>
        <v>76</v>
      </c>
      <c r="U78" s="20"/>
    </row>
    <row r="79" spans="2:21" x14ac:dyDescent="0.25">
      <c r="B79" s="22">
        <f t="shared" si="15"/>
        <v>43132</v>
      </c>
      <c r="C79" s="23">
        <v>2</v>
      </c>
      <c r="D79" s="22">
        <f t="shared" si="24"/>
        <v>0</v>
      </c>
      <c r="E79" s="21">
        <f t="shared" si="25"/>
        <v>11</v>
      </c>
      <c r="F79" s="20">
        <f t="shared" si="23"/>
        <v>25</v>
      </c>
      <c r="G79" s="33">
        <f t="shared" si="19"/>
        <v>79</v>
      </c>
      <c r="H79" s="10">
        <f t="shared" si="16"/>
        <v>43178</v>
      </c>
      <c r="I79" s="33">
        <f t="shared" si="20"/>
        <v>12</v>
      </c>
      <c r="J79" s="11">
        <f t="shared" si="21"/>
        <v>43178</v>
      </c>
      <c r="K79" s="12">
        <f t="shared" si="17"/>
        <v>2</v>
      </c>
      <c r="L79" s="26">
        <f>Fest_In!D79</f>
        <v>0</v>
      </c>
      <c r="M79" s="68">
        <f>Fest_In!E79</f>
        <v>0</v>
      </c>
      <c r="N79" s="87">
        <f>IFERROR(INDEX(Dia_señalado_In!$D$2:$D$29,MATCH(Fest_In!B79,Dia_señalado_In!$C$2:$C$29,0)),0)</f>
        <v>0</v>
      </c>
      <c r="O79" s="88" t="str">
        <f>IFERROR(INDEX(Vacaciones_In!$D$2:$D$60,MATCH(Fest_In!A79,Vacaciones_In!$C$2:$C$60,0)),"")</f>
        <v/>
      </c>
      <c r="S79" s="22">
        <f t="shared" si="18"/>
        <v>0</v>
      </c>
      <c r="T79" s="20">
        <f t="shared" si="22"/>
        <v>77</v>
      </c>
      <c r="U79" s="20"/>
    </row>
    <row r="80" spans="2:21" x14ac:dyDescent="0.25">
      <c r="B80" s="22">
        <f t="shared" si="15"/>
        <v>43132</v>
      </c>
      <c r="C80" s="23">
        <v>3</v>
      </c>
      <c r="D80" s="22">
        <f t="shared" si="24"/>
        <v>0</v>
      </c>
      <c r="E80" s="21">
        <f t="shared" si="25"/>
        <v>11</v>
      </c>
      <c r="F80" s="20">
        <f t="shared" si="23"/>
        <v>26</v>
      </c>
      <c r="G80" s="33">
        <f t="shared" si="19"/>
        <v>80</v>
      </c>
      <c r="H80" s="10">
        <f t="shared" si="16"/>
        <v>43179</v>
      </c>
      <c r="I80" s="33">
        <f t="shared" si="20"/>
        <v>12</v>
      </c>
      <c r="J80" s="11">
        <f t="shared" si="21"/>
        <v>43179</v>
      </c>
      <c r="K80" s="12">
        <f t="shared" si="17"/>
        <v>3</v>
      </c>
      <c r="L80" s="26">
        <f>Fest_In!D80</f>
        <v>0</v>
      </c>
      <c r="M80" s="68">
        <f>Fest_In!E80</f>
        <v>0</v>
      </c>
      <c r="N80" s="87">
        <f>IFERROR(INDEX(Dia_señalado_In!$D$2:$D$29,MATCH(Fest_In!B80,Dia_señalado_In!$C$2:$C$29,0)),0)</f>
        <v>0</v>
      </c>
      <c r="O80" s="88" t="str">
        <f>IFERROR(INDEX(Vacaciones_In!$D$2:$D$60,MATCH(Fest_In!A80,Vacaciones_In!$C$2:$C$60,0)),"")</f>
        <v/>
      </c>
      <c r="S80" s="22">
        <f t="shared" si="18"/>
        <v>0</v>
      </c>
      <c r="T80" s="20">
        <f t="shared" si="22"/>
        <v>78</v>
      </c>
      <c r="U80" s="20"/>
    </row>
    <row r="81" spans="2:21" x14ac:dyDescent="0.25">
      <c r="B81" s="22">
        <f t="shared" si="15"/>
        <v>43132</v>
      </c>
      <c r="C81" s="23">
        <v>4</v>
      </c>
      <c r="D81" s="22">
        <f t="shared" si="24"/>
        <v>0</v>
      </c>
      <c r="E81" s="21">
        <f t="shared" si="25"/>
        <v>11</v>
      </c>
      <c r="F81" s="20">
        <f t="shared" si="23"/>
        <v>26</v>
      </c>
      <c r="G81" s="33">
        <f t="shared" si="19"/>
        <v>81</v>
      </c>
      <c r="H81" s="10">
        <f t="shared" si="16"/>
        <v>43180</v>
      </c>
      <c r="I81" s="33">
        <f t="shared" si="20"/>
        <v>12</v>
      </c>
      <c r="J81" s="11">
        <f t="shared" si="21"/>
        <v>43180</v>
      </c>
      <c r="K81" s="12">
        <f t="shared" si="17"/>
        <v>4</v>
      </c>
      <c r="L81" s="26">
        <f>Fest_In!D81</f>
        <v>0</v>
      </c>
      <c r="M81" s="68">
        <f>Fest_In!E81</f>
        <v>0</v>
      </c>
      <c r="N81" s="87">
        <f>IFERROR(INDEX(Dia_señalado_In!$D$2:$D$29,MATCH(Fest_In!B81,Dia_señalado_In!$C$2:$C$29,0)),0)</f>
        <v>0</v>
      </c>
      <c r="O81" s="88" t="str">
        <f>IFERROR(INDEX(Vacaciones_In!$D$2:$D$60,MATCH(Fest_In!A81,Vacaciones_In!$C$2:$C$60,0)),"")</f>
        <v/>
      </c>
      <c r="S81" s="22">
        <f t="shared" si="18"/>
        <v>0</v>
      </c>
      <c r="T81" s="20">
        <f t="shared" si="22"/>
        <v>79</v>
      </c>
      <c r="U81" s="20"/>
    </row>
    <row r="82" spans="2:21" x14ac:dyDescent="0.25">
      <c r="B82" s="22">
        <f t="shared" si="15"/>
        <v>43132</v>
      </c>
      <c r="C82" s="23">
        <v>5</v>
      </c>
      <c r="D82" s="22">
        <f t="shared" si="24"/>
        <v>0</v>
      </c>
      <c r="E82" s="21">
        <f t="shared" si="25"/>
        <v>11</v>
      </c>
      <c r="F82" s="20">
        <f t="shared" si="23"/>
        <v>26</v>
      </c>
      <c r="G82" s="33">
        <f t="shared" si="19"/>
        <v>82</v>
      </c>
      <c r="H82" s="10">
        <f t="shared" si="16"/>
        <v>43181</v>
      </c>
      <c r="I82" s="33">
        <f t="shared" si="20"/>
        <v>12</v>
      </c>
      <c r="J82" s="11">
        <f t="shared" si="21"/>
        <v>43181</v>
      </c>
      <c r="K82" s="12">
        <f t="shared" si="17"/>
        <v>5</v>
      </c>
      <c r="L82" s="26">
        <f>Fest_In!D82</f>
        <v>0</v>
      </c>
      <c r="M82" s="68">
        <f>Fest_In!E82</f>
        <v>0</v>
      </c>
      <c r="N82" s="87">
        <f>IFERROR(INDEX(Dia_señalado_In!$D$2:$D$29,MATCH(Fest_In!B82,Dia_señalado_In!$C$2:$C$29,0)),0)</f>
        <v>0</v>
      </c>
      <c r="O82" s="88" t="str">
        <f>IFERROR(INDEX(Vacaciones_In!$D$2:$D$60,MATCH(Fest_In!A82,Vacaciones_In!$C$2:$C$60,0)),"")</f>
        <v/>
      </c>
      <c r="S82" s="22">
        <f t="shared" si="18"/>
        <v>0</v>
      </c>
      <c r="T82" s="20">
        <f t="shared" si="22"/>
        <v>80</v>
      </c>
      <c r="U82" s="20"/>
    </row>
    <row r="83" spans="2:21" x14ac:dyDescent="0.25">
      <c r="B83" s="22">
        <f t="shared" si="15"/>
        <v>43132</v>
      </c>
      <c r="C83" s="23">
        <v>6</v>
      </c>
      <c r="D83" s="22">
        <f t="shared" si="24"/>
        <v>0</v>
      </c>
      <c r="E83" s="21">
        <f t="shared" si="25"/>
        <v>11</v>
      </c>
      <c r="F83" s="20">
        <f t="shared" si="23"/>
        <v>27</v>
      </c>
      <c r="G83" s="33">
        <f t="shared" si="19"/>
        <v>83</v>
      </c>
      <c r="H83" s="10">
        <f t="shared" si="16"/>
        <v>43182</v>
      </c>
      <c r="I83" s="33">
        <f t="shared" si="20"/>
        <v>12</v>
      </c>
      <c r="J83" s="11">
        <f t="shared" si="21"/>
        <v>43182</v>
      </c>
      <c r="K83" s="12">
        <f t="shared" si="17"/>
        <v>6</v>
      </c>
      <c r="L83" s="26">
        <f>Fest_In!D83</f>
        <v>0</v>
      </c>
      <c r="M83" s="68">
        <f>Fest_In!E83</f>
        <v>0</v>
      </c>
      <c r="N83" s="87">
        <f>IFERROR(INDEX(Dia_señalado_In!$D$2:$D$29,MATCH(Fest_In!B83,Dia_señalado_In!$C$2:$C$29,0)),0)</f>
        <v>0</v>
      </c>
      <c r="O83" s="88" t="str">
        <f>IFERROR(INDEX(Vacaciones_In!$D$2:$D$60,MATCH(Fest_In!A83,Vacaciones_In!$C$2:$C$60,0)),"")</f>
        <v/>
      </c>
      <c r="S83" s="22">
        <f t="shared" si="18"/>
        <v>0</v>
      </c>
      <c r="T83" s="20">
        <f t="shared" si="22"/>
        <v>81</v>
      </c>
      <c r="U83" s="20"/>
    </row>
    <row r="84" spans="2:21" x14ac:dyDescent="0.25">
      <c r="B84" s="22">
        <f t="shared" si="15"/>
        <v>43132</v>
      </c>
      <c r="C84" s="23">
        <v>7</v>
      </c>
      <c r="D84" s="22">
        <f t="shared" si="24"/>
        <v>0</v>
      </c>
      <c r="E84" s="21">
        <f t="shared" si="25"/>
        <v>11</v>
      </c>
      <c r="F84" s="20">
        <f t="shared" si="23"/>
        <v>27</v>
      </c>
      <c r="G84" s="33">
        <f t="shared" si="19"/>
        <v>84</v>
      </c>
      <c r="H84" s="10">
        <f t="shared" si="16"/>
        <v>43183</v>
      </c>
      <c r="I84" s="33">
        <f t="shared" si="20"/>
        <v>12</v>
      </c>
      <c r="J84" s="11">
        <f t="shared" si="21"/>
        <v>43183</v>
      </c>
      <c r="K84" s="12">
        <f t="shared" si="17"/>
        <v>7</v>
      </c>
      <c r="L84" s="26">
        <f>Fest_In!D84</f>
        <v>1</v>
      </c>
      <c r="M84" s="68">
        <f>Fest_In!E84</f>
        <v>0</v>
      </c>
      <c r="N84" s="87">
        <f>IFERROR(INDEX(Dia_señalado_In!$D$2:$D$29,MATCH(Fest_In!B84,Dia_señalado_In!$C$2:$C$29,0)),0)</f>
        <v>0</v>
      </c>
      <c r="O84" s="88" t="str">
        <f>IFERROR(INDEX(Vacaciones_In!$D$2:$D$60,MATCH(Fest_In!A84,Vacaciones_In!$C$2:$C$60,0)),"")</f>
        <v/>
      </c>
      <c r="S84" s="22">
        <f t="shared" si="18"/>
        <v>0</v>
      </c>
      <c r="T84" s="20">
        <f t="shared" si="22"/>
        <v>82</v>
      </c>
      <c r="U84" s="20"/>
    </row>
    <row r="85" spans="2:21" x14ac:dyDescent="0.25">
      <c r="B85" s="22">
        <f t="shared" si="15"/>
        <v>43132</v>
      </c>
      <c r="C85" s="23">
        <v>1</v>
      </c>
      <c r="D85" s="22">
        <f t="shared" si="24"/>
        <v>0</v>
      </c>
      <c r="E85" s="21">
        <f t="shared" si="25"/>
        <v>11</v>
      </c>
      <c r="F85" s="20">
        <f t="shared" si="23"/>
        <v>27</v>
      </c>
      <c r="G85" s="33">
        <f t="shared" si="19"/>
        <v>85</v>
      </c>
      <c r="H85" s="10">
        <f t="shared" si="16"/>
        <v>43184</v>
      </c>
      <c r="I85" s="33">
        <f t="shared" si="20"/>
        <v>12</v>
      </c>
      <c r="J85" s="11">
        <f t="shared" si="21"/>
        <v>43184</v>
      </c>
      <c r="K85" s="12">
        <f t="shared" si="17"/>
        <v>1</v>
      </c>
      <c r="L85" s="26">
        <f>Fest_In!D85</f>
        <v>1</v>
      </c>
      <c r="M85" s="68">
        <f>Fest_In!E85</f>
        <v>0</v>
      </c>
      <c r="N85" s="87">
        <f>IFERROR(INDEX(Dia_señalado_In!$D$2:$D$29,MATCH(Fest_In!B85,Dia_señalado_In!$C$2:$C$29,0)),0)</f>
        <v>0</v>
      </c>
      <c r="O85" s="88" t="str">
        <f>IFERROR(INDEX(Vacaciones_In!$D$2:$D$60,MATCH(Fest_In!A85,Vacaciones_In!$C$2:$C$60,0)),"")</f>
        <v/>
      </c>
      <c r="S85" s="22">
        <f t="shared" si="18"/>
        <v>0</v>
      </c>
      <c r="T85" s="20">
        <f t="shared" si="22"/>
        <v>83</v>
      </c>
      <c r="U85" s="20"/>
    </row>
    <row r="86" spans="2:21" x14ac:dyDescent="0.25">
      <c r="B86" s="22">
        <f t="shared" si="15"/>
        <v>43160</v>
      </c>
      <c r="C86" s="25">
        <v>2</v>
      </c>
      <c r="D86" s="22">
        <f>IF(WEEKDAY(B86,1)=C86,B86,0)</f>
        <v>0</v>
      </c>
      <c r="E86" s="21">
        <f t="shared" si="25"/>
        <v>12</v>
      </c>
      <c r="F86" s="20">
        <f t="shared" si="23"/>
        <v>28</v>
      </c>
      <c r="G86" s="33">
        <f t="shared" si="19"/>
        <v>86</v>
      </c>
      <c r="H86" s="10">
        <f t="shared" si="16"/>
        <v>43185</v>
      </c>
      <c r="I86" s="33">
        <f t="shared" si="20"/>
        <v>13</v>
      </c>
      <c r="J86" s="11">
        <f t="shared" si="21"/>
        <v>43185</v>
      </c>
      <c r="K86" s="12">
        <f t="shared" si="17"/>
        <v>2</v>
      </c>
      <c r="L86" s="26">
        <f>Fest_In!D86</f>
        <v>0</v>
      </c>
      <c r="M86" s="68">
        <f>Fest_In!E86</f>
        <v>0</v>
      </c>
      <c r="N86" s="87">
        <f>IFERROR(INDEX(Dia_señalado_In!$D$2:$D$29,MATCH(Fest_In!B86,Dia_señalado_In!$C$2:$C$29,0)),0)</f>
        <v>0</v>
      </c>
      <c r="O86" s="88" t="str">
        <f>IFERROR(INDEX(Vacaciones_In!$D$2:$D$60,MATCH(Fest_In!A86,Vacaciones_In!$C$2:$C$60,0)),"")</f>
        <v/>
      </c>
      <c r="S86" s="22">
        <f t="shared" si="18"/>
        <v>0</v>
      </c>
      <c r="T86" s="20">
        <f t="shared" si="22"/>
        <v>84</v>
      </c>
      <c r="U86" s="20"/>
    </row>
    <row r="87" spans="2:21" x14ac:dyDescent="0.25">
      <c r="B87" s="22">
        <f t="shared" si="15"/>
        <v>43160</v>
      </c>
      <c r="C87" s="24">
        <v>3</v>
      </c>
      <c r="D87" s="22">
        <f t="shared" ref="D87:D92" si="26">IF(D86&lt;&gt;0,D86+1,IF(WEEKDAY(B87,1)=C87,B87,0))</f>
        <v>0</v>
      </c>
      <c r="E87" s="21">
        <f t="shared" si="25"/>
        <v>12</v>
      </c>
      <c r="F87" s="20">
        <f t="shared" si="23"/>
        <v>28</v>
      </c>
      <c r="G87" s="33">
        <f t="shared" si="19"/>
        <v>87</v>
      </c>
      <c r="H87" s="10">
        <f t="shared" si="16"/>
        <v>43186</v>
      </c>
      <c r="I87" s="33">
        <f t="shared" si="20"/>
        <v>13</v>
      </c>
      <c r="J87" s="11">
        <f t="shared" si="21"/>
        <v>43186</v>
      </c>
      <c r="K87" s="12">
        <f t="shared" si="17"/>
        <v>3</v>
      </c>
      <c r="L87" s="26">
        <f>Fest_In!D87</f>
        <v>0</v>
      </c>
      <c r="M87" s="68">
        <f>Fest_In!E87</f>
        <v>0</v>
      </c>
      <c r="N87" s="87">
        <f>IFERROR(INDEX(Dia_señalado_In!$D$2:$D$29,MATCH(Fest_In!B87,Dia_señalado_In!$C$2:$C$29,0)),0)</f>
        <v>0</v>
      </c>
      <c r="O87" s="88" t="str">
        <f>IFERROR(INDEX(Vacaciones_In!$D$2:$D$60,MATCH(Fest_In!A87,Vacaciones_In!$C$2:$C$60,0)),"")</f>
        <v/>
      </c>
      <c r="S87" s="22">
        <f t="shared" si="18"/>
        <v>0</v>
      </c>
      <c r="T87" s="20">
        <f t="shared" si="22"/>
        <v>85</v>
      </c>
      <c r="U87" s="20"/>
    </row>
    <row r="88" spans="2:21" x14ac:dyDescent="0.25">
      <c r="B88" s="22">
        <f t="shared" si="15"/>
        <v>43160</v>
      </c>
      <c r="C88" s="24">
        <v>4</v>
      </c>
      <c r="D88" s="22">
        <f t="shared" si="26"/>
        <v>0</v>
      </c>
      <c r="E88" s="21">
        <f t="shared" si="25"/>
        <v>12</v>
      </c>
      <c r="F88" s="20">
        <f t="shared" si="23"/>
        <v>28</v>
      </c>
      <c r="G88" s="33">
        <f t="shared" si="19"/>
        <v>88</v>
      </c>
      <c r="H88" s="10">
        <f t="shared" si="16"/>
        <v>43187</v>
      </c>
      <c r="I88" s="33">
        <f t="shared" si="20"/>
        <v>13</v>
      </c>
      <c r="J88" s="11">
        <f t="shared" si="21"/>
        <v>43187</v>
      </c>
      <c r="K88" s="12">
        <f t="shared" si="17"/>
        <v>4</v>
      </c>
      <c r="L88" s="26">
        <f>Fest_In!D88</f>
        <v>0</v>
      </c>
      <c r="M88" s="68">
        <f>Fest_In!E88</f>
        <v>0</v>
      </c>
      <c r="N88" s="87">
        <f>IFERROR(INDEX(Dia_señalado_In!$D$2:$D$29,MATCH(Fest_In!B88,Dia_señalado_In!$C$2:$C$29,0)),0)</f>
        <v>0</v>
      </c>
      <c r="O88" s="88" t="str">
        <f>IFERROR(INDEX(Vacaciones_In!$D$2:$D$60,MATCH(Fest_In!A88,Vacaciones_In!$C$2:$C$60,0)),"")</f>
        <v/>
      </c>
      <c r="S88" s="22">
        <f t="shared" si="18"/>
        <v>0</v>
      </c>
      <c r="T88" s="20">
        <f t="shared" si="22"/>
        <v>86</v>
      </c>
      <c r="U88" s="20"/>
    </row>
    <row r="89" spans="2:21" x14ac:dyDescent="0.25">
      <c r="B89" s="22">
        <f t="shared" si="15"/>
        <v>43160</v>
      </c>
      <c r="C89" s="24">
        <v>5</v>
      </c>
      <c r="D89" s="22">
        <f t="shared" si="26"/>
        <v>43160</v>
      </c>
      <c r="E89" s="21">
        <f t="shared" si="25"/>
        <v>12</v>
      </c>
      <c r="F89" s="20">
        <f t="shared" si="23"/>
        <v>29</v>
      </c>
      <c r="G89" s="33">
        <f t="shared" si="19"/>
        <v>89</v>
      </c>
      <c r="H89" s="10">
        <f t="shared" si="16"/>
        <v>43188</v>
      </c>
      <c r="I89" s="33">
        <f t="shared" si="20"/>
        <v>13</v>
      </c>
      <c r="J89" s="11">
        <f t="shared" si="21"/>
        <v>43188</v>
      </c>
      <c r="K89" s="12">
        <f t="shared" si="17"/>
        <v>5</v>
      </c>
      <c r="L89" s="26">
        <f>Fest_In!D89</f>
        <v>0</v>
      </c>
      <c r="M89" s="68">
        <f>Fest_In!E89</f>
        <v>0</v>
      </c>
      <c r="N89" s="87">
        <f>IFERROR(INDEX(Dia_señalado_In!$D$2:$D$29,MATCH(Fest_In!B89,Dia_señalado_In!$C$2:$C$29,0)),0)</f>
        <v>0</v>
      </c>
      <c r="O89" s="88" t="str">
        <f>IFERROR(INDEX(Vacaciones_In!$D$2:$D$60,MATCH(Fest_In!A89,Vacaciones_In!$C$2:$C$60,0)),"")</f>
        <v/>
      </c>
      <c r="S89" s="22">
        <f t="shared" si="18"/>
        <v>43160</v>
      </c>
      <c r="T89" s="20">
        <f t="shared" si="22"/>
        <v>87</v>
      </c>
      <c r="U89" s="20"/>
    </row>
    <row r="90" spans="2:21" x14ac:dyDescent="0.25">
      <c r="B90" s="22">
        <f t="shared" si="15"/>
        <v>43160</v>
      </c>
      <c r="C90" s="24">
        <v>6</v>
      </c>
      <c r="D90" s="22">
        <f t="shared" si="26"/>
        <v>43161</v>
      </c>
      <c r="E90" s="21">
        <f t="shared" si="25"/>
        <v>12</v>
      </c>
      <c r="F90" s="20">
        <f t="shared" si="23"/>
        <v>29</v>
      </c>
      <c r="G90" s="33">
        <f t="shared" si="19"/>
        <v>90</v>
      </c>
      <c r="H90" s="10">
        <f t="shared" si="16"/>
        <v>43189</v>
      </c>
      <c r="I90" s="33">
        <f t="shared" si="20"/>
        <v>13</v>
      </c>
      <c r="J90" s="11">
        <f t="shared" si="21"/>
        <v>43189</v>
      </c>
      <c r="K90" s="12">
        <f t="shared" si="17"/>
        <v>6</v>
      </c>
      <c r="L90" s="26">
        <f>Fest_In!D90</f>
        <v>0</v>
      </c>
      <c r="M90" s="68">
        <f>Fest_In!E90</f>
        <v>0</v>
      </c>
      <c r="N90" s="87">
        <f>IFERROR(INDEX(Dia_señalado_In!$D$2:$D$29,MATCH(Fest_In!B90,Dia_señalado_In!$C$2:$C$29,0)),0)</f>
        <v>0</v>
      </c>
      <c r="O90" s="88" t="str">
        <f>IFERROR(INDEX(Vacaciones_In!$D$2:$D$60,MATCH(Fest_In!A90,Vacaciones_In!$C$2:$C$60,0)),"")</f>
        <v/>
      </c>
      <c r="S90" s="22">
        <f t="shared" si="18"/>
        <v>43161</v>
      </c>
      <c r="T90" s="20">
        <f t="shared" si="22"/>
        <v>88</v>
      </c>
      <c r="U90" s="20"/>
    </row>
    <row r="91" spans="2:21" x14ac:dyDescent="0.25">
      <c r="B91" s="22">
        <f t="shared" si="15"/>
        <v>43160</v>
      </c>
      <c r="C91" s="24">
        <v>7</v>
      </c>
      <c r="D91" s="22">
        <f t="shared" si="26"/>
        <v>43162</v>
      </c>
      <c r="E91" s="21">
        <f t="shared" si="25"/>
        <v>12</v>
      </c>
      <c r="F91" s="20">
        <f t="shared" si="23"/>
        <v>29</v>
      </c>
      <c r="G91" s="33">
        <f t="shared" si="19"/>
        <v>91</v>
      </c>
      <c r="H91" s="10">
        <f t="shared" si="16"/>
        <v>43190</v>
      </c>
      <c r="I91" s="33">
        <f t="shared" si="20"/>
        <v>13</v>
      </c>
      <c r="J91" s="11">
        <f t="shared" si="21"/>
        <v>43190</v>
      </c>
      <c r="K91" s="12">
        <f t="shared" si="17"/>
        <v>7</v>
      </c>
      <c r="L91" s="26">
        <f>Fest_In!D91</f>
        <v>1</v>
      </c>
      <c r="M91" s="68">
        <f>Fest_In!E91</f>
        <v>0</v>
      </c>
      <c r="N91" s="87">
        <f>IFERROR(INDEX(Dia_señalado_In!$D$2:$D$29,MATCH(Fest_In!B91,Dia_señalado_In!$C$2:$C$29,0)),0)</f>
        <v>0</v>
      </c>
      <c r="O91" s="88" t="str">
        <f>IFERROR(INDEX(Vacaciones_In!$D$2:$D$60,MATCH(Fest_In!A91,Vacaciones_In!$C$2:$C$60,0)),"")</f>
        <v/>
      </c>
      <c r="S91" s="22">
        <f t="shared" si="18"/>
        <v>43162</v>
      </c>
      <c r="T91" s="20">
        <f t="shared" si="22"/>
        <v>89</v>
      </c>
      <c r="U91" s="20"/>
    </row>
    <row r="92" spans="2:21" x14ac:dyDescent="0.25">
      <c r="B92" s="22">
        <f t="shared" si="15"/>
        <v>43160</v>
      </c>
      <c r="C92" s="24">
        <v>1</v>
      </c>
      <c r="D92" s="22">
        <f t="shared" si="26"/>
        <v>43163</v>
      </c>
      <c r="E92" s="21">
        <f t="shared" si="25"/>
        <v>12</v>
      </c>
      <c r="F92" s="20">
        <f t="shared" si="23"/>
        <v>30</v>
      </c>
      <c r="G92" s="33">
        <f t="shared" si="19"/>
        <v>92</v>
      </c>
      <c r="H92" s="10">
        <f t="shared" si="16"/>
        <v>43191</v>
      </c>
      <c r="I92" s="33">
        <f t="shared" si="20"/>
        <v>13</v>
      </c>
      <c r="J92" s="11">
        <f t="shared" si="21"/>
        <v>43191</v>
      </c>
      <c r="K92" s="12">
        <f t="shared" si="17"/>
        <v>1</v>
      </c>
      <c r="L92" s="26">
        <f>Fest_In!D92</f>
        <v>1</v>
      </c>
      <c r="M92" s="68">
        <f>Fest_In!E92</f>
        <v>0</v>
      </c>
      <c r="N92" s="87">
        <f>IFERROR(INDEX(Dia_señalado_In!$D$2:$D$29,MATCH(Fest_In!B92,Dia_señalado_In!$C$2:$C$29,0)),0)</f>
        <v>0</v>
      </c>
      <c r="O92" s="88" t="str">
        <f>IFERROR(INDEX(Vacaciones_In!$D$2:$D$60,MATCH(Fest_In!A92,Vacaciones_In!$C$2:$C$60,0)),"")</f>
        <v/>
      </c>
      <c r="S92" s="22">
        <f t="shared" si="18"/>
        <v>43163</v>
      </c>
      <c r="T92" s="20">
        <f t="shared" si="22"/>
        <v>90</v>
      </c>
      <c r="U92" s="20"/>
    </row>
    <row r="93" spans="2:21" x14ac:dyDescent="0.25">
      <c r="B93" s="22">
        <f t="shared" si="15"/>
        <v>43160</v>
      </c>
      <c r="C93" s="23">
        <v>2</v>
      </c>
      <c r="D93" s="22">
        <f t="shared" ref="D93:D113" si="27">D92+1</f>
        <v>43164</v>
      </c>
      <c r="E93" s="21">
        <f t="shared" si="25"/>
        <v>13</v>
      </c>
      <c r="F93" s="20">
        <f t="shared" si="23"/>
        <v>30</v>
      </c>
      <c r="G93" s="33">
        <f t="shared" si="19"/>
        <v>93</v>
      </c>
      <c r="H93" s="10">
        <f t="shared" si="16"/>
        <v>43192</v>
      </c>
      <c r="I93" s="33">
        <f t="shared" si="20"/>
        <v>14</v>
      </c>
      <c r="J93" s="11">
        <f t="shared" si="21"/>
        <v>43192</v>
      </c>
      <c r="K93" s="12">
        <f t="shared" si="17"/>
        <v>2</v>
      </c>
      <c r="L93" s="26">
        <f>Fest_In!D93</f>
        <v>0</v>
      </c>
      <c r="M93" s="68">
        <f>Fest_In!E93</f>
        <v>0</v>
      </c>
      <c r="N93" s="87">
        <f>IFERROR(INDEX(Dia_señalado_In!$D$2:$D$29,MATCH(Fest_In!B93,Dia_señalado_In!$C$2:$C$29,0)),0)</f>
        <v>0</v>
      </c>
      <c r="O93" s="88" t="str">
        <f>IFERROR(INDEX(Vacaciones_In!$D$2:$D$60,MATCH(Fest_In!A93,Vacaciones_In!$C$2:$C$60,0)),"")</f>
        <v/>
      </c>
      <c r="S93" s="22">
        <f t="shared" si="18"/>
        <v>43164</v>
      </c>
      <c r="T93" s="20">
        <f t="shared" si="22"/>
        <v>91</v>
      </c>
      <c r="U93" s="20"/>
    </row>
    <row r="94" spans="2:21" x14ac:dyDescent="0.25">
      <c r="B94" s="22">
        <f t="shared" si="15"/>
        <v>43160</v>
      </c>
      <c r="C94" s="23">
        <v>3</v>
      </c>
      <c r="D94" s="22">
        <f t="shared" si="27"/>
        <v>43165</v>
      </c>
      <c r="E94" s="21">
        <f t="shared" si="25"/>
        <v>13</v>
      </c>
      <c r="F94" s="20">
        <f t="shared" si="23"/>
        <v>30</v>
      </c>
      <c r="G94" s="33">
        <f t="shared" si="19"/>
        <v>94</v>
      </c>
      <c r="H94" s="10">
        <f t="shared" si="16"/>
        <v>43193</v>
      </c>
      <c r="I94" s="33">
        <f t="shared" si="20"/>
        <v>14</v>
      </c>
      <c r="J94" s="11">
        <f t="shared" si="21"/>
        <v>43193</v>
      </c>
      <c r="K94" s="12">
        <f t="shared" si="17"/>
        <v>3</v>
      </c>
      <c r="L94" s="26">
        <f>Fest_In!D94</f>
        <v>0</v>
      </c>
      <c r="M94" s="68">
        <f>Fest_In!E94</f>
        <v>0</v>
      </c>
      <c r="N94" s="87">
        <f>IFERROR(INDEX(Dia_señalado_In!$D$2:$D$29,MATCH(Fest_In!B94,Dia_señalado_In!$C$2:$C$29,0)),0)</f>
        <v>0</v>
      </c>
      <c r="O94" s="88" t="str">
        <f>IFERROR(INDEX(Vacaciones_In!$D$2:$D$60,MATCH(Fest_In!A94,Vacaciones_In!$C$2:$C$60,0)),"")</f>
        <v/>
      </c>
      <c r="S94" s="22">
        <f t="shared" si="18"/>
        <v>43165</v>
      </c>
      <c r="T94" s="20">
        <f t="shared" si="22"/>
        <v>92</v>
      </c>
      <c r="U94" s="20"/>
    </row>
    <row r="95" spans="2:21" x14ac:dyDescent="0.25">
      <c r="B95" s="22">
        <f t="shared" si="15"/>
        <v>43160</v>
      </c>
      <c r="C95" s="23">
        <v>4</v>
      </c>
      <c r="D95" s="22">
        <f t="shared" si="27"/>
        <v>43166</v>
      </c>
      <c r="E95" s="21">
        <f t="shared" si="25"/>
        <v>13</v>
      </c>
      <c r="F95" s="20">
        <f t="shared" si="23"/>
        <v>31</v>
      </c>
      <c r="G95" s="33">
        <f t="shared" si="19"/>
        <v>95</v>
      </c>
      <c r="H95" s="10">
        <f t="shared" si="16"/>
        <v>43194</v>
      </c>
      <c r="I95" s="33">
        <f t="shared" si="20"/>
        <v>14</v>
      </c>
      <c r="J95" s="11">
        <f t="shared" si="21"/>
        <v>43194</v>
      </c>
      <c r="K95" s="12">
        <f t="shared" si="17"/>
        <v>4</v>
      </c>
      <c r="L95" s="26">
        <f>Fest_In!D95</f>
        <v>0</v>
      </c>
      <c r="M95" s="68">
        <f>Fest_In!E95</f>
        <v>0</v>
      </c>
      <c r="N95" s="87">
        <f>IFERROR(INDEX(Dia_señalado_In!$D$2:$D$29,MATCH(Fest_In!B95,Dia_señalado_In!$C$2:$C$29,0)),0)</f>
        <v>0</v>
      </c>
      <c r="O95" s="88" t="str">
        <f>IFERROR(INDEX(Vacaciones_In!$D$2:$D$60,MATCH(Fest_In!A95,Vacaciones_In!$C$2:$C$60,0)),"")</f>
        <v/>
      </c>
      <c r="S95" s="22">
        <f t="shared" si="18"/>
        <v>43166</v>
      </c>
      <c r="T95" s="20">
        <f t="shared" si="22"/>
        <v>93</v>
      </c>
      <c r="U95" s="20"/>
    </row>
    <row r="96" spans="2:21" x14ac:dyDescent="0.25">
      <c r="B96" s="22">
        <f t="shared" si="15"/>
        <v>43160</v>
      </c>
      <c r="C96" s="23">
        <v>5</v>
      </c>
      <c r="D96" s="22">
        <f t="shared" si="27"/>
        <v>43167</v>
      </c>
      <c r="E96" s="21">
        <f t="shared" si="25"/>
        <v>13</v>
      </c>
      <c r="F96" s="20">
        <f t="shared" si="23"/>
        <v>31</v>
      </c>
      <c r="G96" s="33">
        <f t="shared" si="19"/>
        <v>96</v>
      </c>
      <c r="H96" s="10">
        <f t="shared" si="16"/>
        <v>43195</v>
      </c>
      <c r="I96" s="33">
        <f t="shared" si="20"/>
        <v>14</v>
      </c>
      <c r="J96" s="11">
        <f t="shared" si="21"/>
        <v>43195</v>
      </c>
      <c r="K96" s="12">
        <f t="shared" si="17"/>
        <v>5</v>
      </c>
      <c r="L96" s="26">
        <f>Fest_In!D96</f>
        <v>0</v>
      </c>
      <c r="M96" s="68">
        <f>Fest_In!E96</f>
        <v>0</v>
      </c>
      <c r="N96" s="87">
        <f>IFERROR(INDEX(Dia_señalado_In!$D$2:$D$29,MATCH(Fest_In!B96,Dia_señalado_In!$C$2:$C$29,0)),0)</f>
        <v>0</v>
      </c>
      <c r="O96" s="88" t="str">
        <f>IFERROR(INDEX(Vacaciones_In!$D$2:$D$60,MATCH(Fest_In!A96,Vacaciones_In!$C$2:$C$60,0)),"")</f>
        <v/>
      </c>
      <c r="S96" s="22">
        <f t="shared" si="18"/>
        <v>43167</v>
      </c>
      <c r="T96" s="20">
        <f t="shared" si="22"/>
        <v>94</v>
      </c>
      <c r="U96" s="20"/>
    </row>
    <row r="97" spans="2:21" x14ac:dyDescent="0.25">
      <c r="B97" s="22">
        <f t="shared" si="15"/>
        <v>43160</v>
      </c>
      <c r="C97" s="23">
        <v>6</v>
      </c>
      <c r="D97" s="22">
        <f t="shared" si="27"/>
        <v>43168</v>
      </c>
      <c r="E97" s="21">
        <f t="shared" si="25"/>
        <v>13</v>
      </c>
      <c r="F97" s="20">
        <f t="shared" si="23"/>
        <v>31</v>
      </c>
      <c r="G97" s="33">
        <f t="shared" si="19"/>
        <v>97</v>
      </c>
      <c r="H97" s="10">
        <f t="shared" si="16"/>
        <v>43196</v>
      </c>
      <c r="I97" s="33">
        <f t="shared" si="20"/>
        <v>14</v>
      </c>
      <c r="J97" s="11">
        <f t="shared" si="21"/>
        <v>43196</v>
      </c>
      <c r="K97" s="12">
        <f t="shared" si="17"/>
        <v>6</v>
      </c>
      <c r="L97" s="26">
        <f>Fest_In!D97</f>
        <v>0</v>
      </c>
      <c r="M97" s="68">
        <f>Fest_In!E97</f>
        <v>0</v>
      </c>
      <c r="N97" s="87">
        <f>IFERROR(INDEX(Dia_señalado_In!$D$2:$D$29,MATCH(Fest_In!B97,Dia_señalado_In!$C$2:$C$29,0)),0)</f>
        <v>0</v>
      </c>
      <c r="O97" s="88" t="str">
        <f>IFERROR(INDEX(Vacaciones_In!$D$2:$D$60,MATCH(Fest_In!A97,Vacaciones_In!$C$2:$C$60,0)),"")</f>
        <v/>
      </c>
      <c r="S97" s="22">
        <f t="shared" si="18"/>
        <v>43168</v>
      </c>
      <c r="T97" s="20">
        <f t="shared" si="22"/>
        <v>95</v>
      </c>
      <c r="U97" s="20"/>
    </row>
    <row r="98" spans="2:21" x14ac:dyDescent="0.25">
      <c r="B98" s="22">
        <f t="shared" si="15"/>
        <v>43160</v>
      </c>
      <c r="C98" s="23">
        <v>7</v>
      </c>
      <c r="D98" s="22">
        <f t="shared" si="27"/>
        <v>43169</v>
      </c>
      <c r="E98" s="21">
        <f t="shared" si="25"/>
        <v>13</v>
      </c>
      <c r="F98" s="20">
        <f t="shared" si="23"/>
        <v>32</v>
      </c>
      <c r="G98" s="33">
        <f t="shared" si="19"/>
        <v>98</v>
      </c>
      <c r="H98" s="10">
        <f t="shared" si="16"/>
        <v>43197</v>
      </c>
      <c r="I98" s="33">
        <f t="shared" si="20"/>
        <v>14</v>
      </c>
      <c r="J98" s="11">
        <f t="shared" si="21"/>
        <v>43197</v>
      </c>
      <c r="K98" s="12">
        <f t="shared" si="17"/>
        <v>7</v>
      </c>
      <c r="L98" s="26">
        <f>Fest_In!D98</f>
        <v>1</v>
      </c>
      <c r="M98" s="68">
        <f>Fest_In!E98</f>
        <v>0</v>
      </c>
      <c r="N98" s="87">
        <f>IFERROR(INDEX(Dia_señalado_In!$D$2:$D$29,MATCH(Fest_In!B98,Dia_señalado_In!$C$2:$C$29,0)),0)</f>
        <v>0</v>
      </c>
      <c r="O98" s="88" t="str">
        <f>IFERROR(INDEX(Vacaciones_In!$D$2:$D$60,MATCH(Fest_In!A98,Vacaciones_In!$C$2:$C$60,0)),"")</f>
        <v/>
      </c>
      <c r="S98" s="22">
        <f t="shared" si="18"/>
        <v>43169</v>
      </c>
      <c r="T98" s="20">
        <f t="shared" si="22"/>
        <v>96</v>
      </c>
      <c r="U98" s="20"/>
    </row>
    <row r="99" spans="2:21" x14ac:dyDescent="0.25">
      <c r="B99" s="22">
        <f t="shared" si="15"/>
        <v>43160</v>
      </c>
      <c r="C99" s="23">
        <v>1</v>
      </c>
      <c r="D99" s="22">
        <f t="shared" si="27"/>
        <v>43170</v>
      </c>
      <c r="E99" s="21">
        <f t="shared" si="25"/>
        <v>13</v>
      </c>
      <c r="F99" s="20">
        <f t="shared" si="23"/>
        <v>32</v>
      </c>
      <c r="G99" s="33">
        <f t="shared" si="19"/>
        <v>99</v>
      </c>
      <c r="H99" s="10">
        <f t="shared" si="16"/>
        <v>43198</v>
      </c>
      <c r="I99" s="33">
        <f t="shared" si="20"/>
        <v>14</v>
      </c>
      <c r="J99" s="11">
        <f t="shared" si="21"/>
        <v>43198</v>
      </c>
      <c r="K99" s="12">
        <f t="shared" si="17"/>
        <v>1</v>
      </c>
      <c r="L99" s="26">
        <f>Fest_In!D99</f>
        <v>1</v>
      </c>
      <c r="M99" s="68">
        <f>Fest_In!E99</f>
        <v>0</v>
      </c>
      <c r="N99" s="87">
        <f>IFERROR(INDEX(Dia_señalado_In!$D$2:$D$29,MATCH(Fest_In!B99,Dia_señalado_In!$C$2:$C$29,0)),0)</f>
        <v>0</v>
      </c>
      <c r="O99" s="88" t="str">
        <f>IFERROR(INDEX(Vacaciones_In!$D$2:$D$60,MATCH(Fest_In!A99,Vacaciones_In!$C$2:$C$60,0)),"")</f>
        <v/>
      </c>
      <c r="S99" s="22">
        <f t="shared" si="18"/>
        <v>43170</v>
      </c>
      <c r="T99" s="20">
        <f t="shared" si="22"/>
        <v>97</v>
      </c>
      <c r="U99" s="20"/>
    </row>
    <row r="100" spans="2:21" x14ac:dyDescent="0.25">
      <c r="B100" s="22">
        <f t="shared" si="15"/>
        <v>43160</v>
      </c>
      <c r="C100" s="24">
        <v>2</v>
      </c>
      <c r="D100" s="22">
        <f t="shared" si="27"/>
        <v>43171</v>
      </c>
      <c r="E100" s="21">
        <f t="shared" si="25"/>
        <v>14</v>
      </c>
      <c r="F100" s="20">
        <f t="shared" si="23"/>
        <v>32</v>
      </c>
      <c r="G100" s="33">
        <f t="shared" si="19"/>
        <v>100</v>
      </c>
      <c r="H100" s="10">
        <f t="shared" si="16"/>
        <v>43199</v>
      </c>
      <c r="I100" s="33">
        <f t="shared" si="20"/>
        <v>15</v>
      </c>
      <c r="J100" s="11">
        <f t="shared" si="21"/>
        <v>43199</v>
      </c>
      <c r="K100" s="12">
        <f t="shared" si="17"/>
        <v>2</v>
      </c>
      <c r="L100" s="26">
        <f>Fest_In!D100</f>
        <v>0</v>
      </c>
      <c r="M100" s="68">
        <f>Fest_In!E100</f>
        <v>0</v>
      </c>
      <c r="N100" s="87">
        <f>IFERROR(INDEX(Dia_señalado_In!$D$2:$D$29,MATCH(Fest_In!B100,Dia_señalado_In!$C$2:$C$29,0)),0)</f>
        <v>0</v>
      </c>
      <c r="O100" s="88" t="str">
        <f>IFERROR(INDEX(Vacaciones_In!$D$2:$D$60,MATCH(Fest_In!A100,Vacaciones_In!$C$2:$C$60,0)),"")</f>
        <v/>
      </c>
      <c r="S100" s="22">
        <f t="shared" si="18"/>
        <v>43171</v>
      </c>
      <c r="T100" s="20">
        <f t="shared" si="22"/>
        <v>98</v>
      </c>
      <c r="U100" s="20"/>
    </row>
    <row r="101" spans="2:21" x14ac:dyDescent="0.25">
      <c r="B101" s="22">
        <f t="shared" si="15"/>
        <v>43160</v>
      </c>
      <c r="C101" s="24">
        <v>3</v>
      </c>
      <c r="D101" s="22">
        <f t="shared" si="27"/>
        <v>43172</v>
      </c>
      <c r="E101" s="21">
        <f t="shared" si="25"/>
        <v>14</v>
      </c>
      <c r="F101" s="20">
        <f t="shared" si="23"/>
        <v>33</v>
      </c>
      <c r="G101" s="33">
        <f t="shared" si="19"/>
        <v>101</v>
      </c>
      <c r="H101" s="10">
        <f t="shared" si="16"/>
        <v>43200</v>
      </c>
      <c r="I101" s="33">
        <f t="shared" si="20"/>
        <v>15</v>
      </c>
      <c r="J101" s="11">
        <f t="shared" si="21"/>
        <v>43200</v>
      </c>
      <c r="K101" s="12">
        <f t="shared" si="17"/>
        <v>3</v>
      </c>
      <c r="L101" s="26">
        <f>Fest_In!D101</f>
        <v>0</v>
      </c>
      <c r="M101" s="68">
        <f>Fest_In!E101</f>
        <v>0</v>
      </c>
      <c r="N101" s="87">
        <f>IFERROR(INDEX(Dia_señalado_In!$D$2:$D$29,MATCH(Fest_In!B101,Dia_señalado_In!$C$2:$C$29,0)),0)</f>
        <v>0</v>
      </c>
      <c r="O101" s="88" t="str">
        <f>IFERROR(INDEX(Vacaciones_In!$D$2:$D$60,MATCH(Fest_In!A101,Vacaciones_In!$C$2:$C$60,0)),"")</f>
        <v/>
      </c>
      <c r="S101" s="22">
        <f t="shared" si="18"/>
        <v>43172</v>
      </c>
      <c r="T101" s="20">
        <f t="shared" si="22"/>
        <v>99</v>
      </c>
      <c r="U101" s="20"/>
    </row>
    <row r="102" spans="2:21" x14ac:dyDescent="0.25">
      <c r="B102" s="22">
        <f t="shared" si="15"/>
        <v>43160</v>
      </c>
      <c r="C102" s="24">
        <v>4</v>
      </c>
      <c r="D102" s="22">
        <f t="shared" si="27"/>
        <v>43173</v>
      </c>
      <c r="E102" s="21">
        <f t="shared" si="25"/>
        <v>14</v>
      </c>
      <c r="F102" s="20">
        <f t="shared" si="23"/>
        <v>33</v>
      </c>
      <c r="G102" s="33">
        <f t="shared" si="19"/>
        <v>102</v>
      </c>
      <c r="H102" s="10">
        <f t="shared" si="16"/>
        <v>43201</v>
      </c>
      <c r="I102" s="33">
        <f t="shared" si="20"/>
        <v>15</v>
      </c>
      <c r="J102" s="11">
        <f t="shared" si="21"/>
        <v>43201</v>
      </c>
      <c r="K102" s="12">
        <f t="shared" si="17"/>
        <v>4</v>
      </c>
      <c r="L102" s="26">
        <f>Fest_In!D102</f>
        <v>0</v>
      </c>
      <c r="M102" s="68">
        <f>Fest_In!E102</f>
        <v>0</v>
      </c>
      <c r="N102" s="87">
        <f>IFERROR(INDEX(Dia_señalado_In!$D$2:$D$29,MATCH(Fest_In!B102,Dia_señalado_In!$C$2:$C$29,0)),0)</f>
        <v>0</v>
      </c>
      <c r="O102" s="88" t="str">
        <f>IFERROR(INDEX(Vacaciones_In!$D$2:$D$60,MATCH(Fest_In!A102,Vacaciones_In!$C$2:$C$60,0)),"")</f>
        <v/>
      </c>
      <c r="S102" s="22">
        <f t="shared" si="18"/>
        <v>43173</v>
      </c>
      <c r="T102" s="20">
        <f t="shared" si="22"/>
        <v>100</v>
      </c>
      <c r="U102" s="20"/>
    </row>
    <row r="103" spans="2:21" x14ac:dyDescent="0.25">
      <c r="B103" s="22">
        <f t="shared" si="15"/>
        <v>43160</v>
      </c>
      <c r="C103" s="24">
        <v>5</v>
      </c>
      <c r="D103" s="22">
        <f t="shared" si="27"/>
        <v>43174</v>
      </c>
      <c r="E103" s="21">
        <f t="shared" si="25"/>
        <v>14</v>
      </c>
      <c r="F103" s="20">
        <f t="shared" si="23"/>
        <v>33</v>
      </c>
      <c r="G103" s="33">
        <f t="shared" si="19"/>
        <v>103</v>
      </c>
      <c r="H103" s="10">
        <f t="shared" si="16"/>
        <v>43202</v>
      </c>
      <c r="I103" s="33">
        <f t="shared" si="20"/>
        <v>15</v>
      </c>
      <c r="J103" s="11">
        <f t="shared" si="21"/>
        <v>43202</v>
      </c>
      <c r="K103" s="12">
        <f t="shared" si="17"/>
        <v>5</v>
      </c>
      <c r="L103" s="26">
        <f>Fest_In!D103</f>
        <v>0</v>
      </c>
      <c r="M103" s="68">
        <f>Fest_In!E103</f>
        <v>0</v>
      </c>
      <c r="N103" s="87">
        <f>IFERROR(INDEX(Dia_señalado_In!$D$2:$D$29,MATCH(Fest_In!B103,Dia_señalado_In!$C$2:$C$29,0)),0)</f>
        <v>0</v>
      </c>
      <c r="O103" s="88" t="str">
        <f>IFERROR(INDEX(Vacaciones_In!$D$2:$D$60,MATCH(Fest_In!A103,Vacaciones_In!$C$2:$C$60,0)),"")</f>
        <v/>
      </c>
      <c r="S103" s="22">
        <f t="shared" si="18"/>
        <v>43174</v>
      </c>
      <c r="T103" s="20">
        <f t="shared" si="22"/>
        <v>101</v>
      </c>
      <c r="U103" s="20"/>
    </row>
    <row r="104" spans="2:21" x14ac:dyDescent="0.25">
      <c r="B104" s="22">
        <f t="shared" si="15"/>
        <v>43160</v>
      </c>
      <c r="C104" s="24">
        <v>6</v>
      </c>
      <c r="D104" s="22">
        <f t="shared" si="27"/>
        <v>43175</v>
      </c>
      <c r="E104" s="21">
        <f t="shared" si="25"/>
        <v>14</v>
      </c>
      <c r="F104" s="20">
        <f t="shared" si="23"/>
        <v>34</v>
      </c>
      <c r="G104" s="33">
        <f t="shared" si="19"/>
        <v>104</v>
      </c>
      <c r="H104" s="10">
        <f t="shared" si="16"/>
        <v>43203</v>
      </c>
      <c r="I104" s="33">
        <f t="shared" si="20"/>
        <v>15</v>
      </c>
      <c r="J104" s="11">
        <f t="shared" si="21"/>
        <v>43203</v>
      </c>
      <c r="K104" s="12">
        <f t="shared" si="17"/>
        <v>6</v>
      </c>
      <c r="L104" s="26">
        <f>Fest_In!D104</f>
        <v>0</v>
      </c>
      <c r="M104" s="68">
        <f>Fest_In!E104</f>
        <v>0</v>
      </c>
      <c r="N104" s="87">
        <f>IFERROR(INDEX(Dia_señalado_In!$D$2:$D$29,MATCH(Fest_In!B104,Dia_señalado_In!$C$2:$C$29,0)),0)</f>
        <v>0</v>
      </c>
      <c r="O104" s="88" t="str">
        <f>IFERROR(INDEX(Vacaciones_In!$D$2:$D$60,MATCH(Fest_In!A104,Vacaciones_In!$C$2:$C$60,0)),"")</f>
        <v/>
      </c>
      <c r="S104" s="22">
        <f t="shared" si="18"/>
        <v>43175</v>
      </c>
      <c r="T104" s="20">
        <f t="shared" si="22"/>
        <v>102</v>
      </c>
      <c r="U104" s="20"/>
    </row>
    <row r="105" spans="2:21" x14ac:dyDescent="0.25">
      <c r="B105" s="22">
        <f t="shared" si="15"/>
        <v>43160</v>
      </c>
      <c r="C105" s="24">
        <v>7</v>
      </c>
      <c r="D105" s="22">
        <f t="shared" si="27"/>
        <v>43176</v>
      </c>
      <c r="E105" s="21">
        <f t="shared" si="25"/>
        <v>14</v>
      </c>
      <c r="F105" s="20">
        <f t="shared" si="23"/>
        <v>34</v>
      </c>
      <c r="G105" s="33">
        <f t="shared" si="19"/>
        <v>105</v>
      </c>
      <c r="H105" s="10">
        <f t="shared" si="16"/>
        <v>43204</v>
      </c>
      <c r="I105" s="33">
        <f t="shared" si="20"/>
        <v>15</v>
      </c>
      <c r="J105" s="11">
        <f t="shared" si="21"/>
        <v>43204</v>
      </c>
      <c r="K105" s="12">
        <f t="shared" si="17"/>
        <v>7</v>
      </c>
      <c r="L105" s="26">
        <f>Fest_In!D105</f>
        <v>1</v>
      </c>
      <c r="M105" s="68">
        <f>Fest_In!E105</f>
        <v>0</v>
      </c>
      <c r="N105" s="87">
        <f>IFERROR(INDEX(Dia_señalado_In!$D$2:$D$29,MATCH(Fest_In!B105,Dia_señalado_In!$C$2:$C$29,0)),0)</f>
        <v>0</v>
      </c>
      <c r="O105" s="88" t="str">
        <f>IFERROR(INDEX(Vacaciones_In!$D$2:$D$60,MATCH(Fest_In!A105,Vacaciones_In!$C$2:$C$60,0)),"")</f>
        <v/>
      </c>
      <c r="S105" s="22">
        <f t="shared" si="18"/>
        <v>43176</v>
      </c>
      <c r="T105" s="20">
        <f t="shared" si="22"/>
        <v>103</v>
      </c>
      <c r="U105" s="20"/>
    </row>
    <row r="106" spans="2:21" x14ac:dyDescent="0.25">
      <c r="B106" s="22">
        <f t="shared" si="15"/>
        <v>43160</v>
      </c>
      <c r="C106" s="24">
        <v>1</v>
      </c>
      <c r="D106" s="22">
        <f t="shared" si="27"/>
        <v>43177</v>
      </c>
      <c r="E106" s="21">
        <f t="shared" si="25"/>
        <v>14</v>
      </c>
      <c r="F106" s="20">
        <f t="shared" si="23"/>
        <v>34</v>
      </c>
      <c r="G106" s="33">
        <f t="shared" si="19"/>
        <v>106</v>
      </c>
      <c r="H106" s="10">
        <f t="shared" si="16"/>
        <v>43205</v>
      </c>
      <c r="I106" s="33">
        <f t="shared" si="20"/>
        <v>15</v>
      </c>
      <c r="J106" s="11">
        <f t="shared" si="21"/>
        <v>43205</v>
      </c>
      <c r="K106" s="12">
        <f t="shared" si="17"/>
        <v>1</v>
      </c>
      <c r="L106" s="26">
        <f>Fest_In!D106</f>
        <v>1</v>
      </c>
      <c r="M106" s="68">
        <f>Fest_In!E106</f>
        <v>0</v>
      </c>
      <c r="N106" s="87">
        <f>IFERROR(INDEX(Dia_señalado_In!$D$2:$D$29,MATCH(Fest_In!B106,Dia_señalado_In!$C$2:$C$29,0)),0)</f>
        <v>0</v>
      </c>
      <c r="O106" s="88" t="str">
        <f>IFERROR(INDEX(Vacaciones_In!$D$2:$D$60,MATCH(Fest_In!A106,Vacaciones_In!$C$2:$C$60,0)),"")</f>
        <v/>
      </c>
      <c r="S106" s="22">
        <f t="shared" si="18"/>
        <v>43177</v>
      </c>
      <c r="T106" s="20">
        <f t="shared" si="22"/>
        <v>104</v>
      </c>
      <c r="U106" s="20"/>
    </row>
    <row r="107" spans="2:21" x14ac:dyDescent="0.25">
      <c r="B107" s="22">
        <f t="shared" si="15"/>
        <v>43160</v>
      </c>
      <c r="C107" s="23">
        <v>2</v>
      </c>
      <c r="D107" s="22">
        <f t="shared" si="27"/>
        <v>43178</v>
      </c>
      <c r="E107" s="21">
        <f t="shared" si="25"/>
        <v>15</v>
      </c>
      <c r="F107" s="20">
        <f t="shared" si="23"/>
        <v>35</v>
      </c>
      <c r="G107" s="33">
        <f t="shared" si="19"/>
        <v>107</v>
      </c>
      <c r="H107" s="10">
        <f t="shared" si="16"/>
        <v>43206</v>
      </c>
      <c r="I107" s="33">
        <f t="shared" si="20"/>
        <v>16</v>
      </c>
      <c r="J107" s="11">
        <f t="shared" si="21"/>
        <v>43206</v>
      </c>
      <c r="K107" s="12">
        <f t="shared" si="17"/>
        <v>2</v>
      </c>
      <c r="L107" s="26">
        <f>Fest_In!D107</f>
        <v>0</v>
      </c>
      <c r="M107" s="68">
        <f>Fest_In!E107</f>
        <v>0</v>
      </c>
      <c r="N107" s="87">
        <f>IFERROR(INDEX(Dia_señalado_In!$D$2:$D$29,MATCH(Fest_In!B107,Dia_señalado_In!$C$2:$C$29,0)),0)</f>
        <v>0</v>
      </c>
      <c r="O107" s="88" t="str">
        <f>IFERROR(INDEX(Vacaciones_In!$D$2:$D$60,MATCH(Fest_In!A107,Vacaciones_In!$C$2:$C$60,0)),"")</f>
        <v/>
      </c>
      <c r="S107" s="22">
        <f t="shared" si="18"/>
        <v>43178</v>
      </c>
      <c r="T107" s="20">
        <f t="shared" si="22"/>
        <v>105</v>
      </c>
      <c r="U107" s="20"/>
    </row>
    <row r="108" spans="2:21" x14ac:dyDescent="0.25">
      <c r="B108" s="22">
        <f t="shared" si="15"/>
        <v>43160</v>
      </c>
      <c r="C108" s="23">
        <v>3</v>
      </c>
      <c r="D108" s="22">
        <f t="shared" si="27"/>
        <v>43179</v>
      </c>
      <c r="E108" s="21">
        <f t="shared" si="25"/>
        <v>15</v>
      </c>
      <c r="F108" s="20">
        <f t="shared" si="23"/>
        <v>35</v>
      </c>
      <c r="G108" s="33">
        <f t="shared" si="19"/>
        <v>108</v>
      </c>
      <c r="H108" s="10">
        <f t="shared" si="16"/>
        <v>43207</v>
      </c>
      <c r="I108" s="33">
        <f t="shared" si="20"/>
        <v>16</v>
      </c>
      <c r="J108" s="11">
        <f t="shared" si="21"/>
        <v>43207</v>
      </c>
      <c r="K108" s="12">
        <f t="shared" si="17"/>
        <v>3</v>
      </c>
      <c r="L108" s="26">
        <f>Fest_In!D108</f>
        <v>0</v>
      </c>
      <c r="M108" s="68">
        <f>Fest_In!E108</f>
        <v>0</v>
      </c>
      <c r="N108" s="87">
        <f>IFERROR(INDEX(Dia_señalado_In!$D$2:$D$29,MATCH(Fest_In!B108,Dia_señalado_In!$C$2:$C$29,0)),0)</f>
        <v>0</v>
      </c>
      <c r="O108" s="88" t="str">
        <f>IFERROR(INDEX(Vacaciones_In!$D$2:$D$60,MATCH(Fest_In!A108,Vacaciones_In!$C$2:$C$60,0)),"")</f>
        <v/>
      </c>
      <c r="S108" s="22">
        <f t="shared" si="18"/>
        <v>43179</v>
      </c>
      <c r="T108" s="20">
        <f t="shared" si="22"/>
        <v>106</v>
      </c>
      <c r="U108" s="20"/>
    </row>
    <row r="109" spans="2:21" x14ac:dyDescent="0.25">
      <c r="B109" s="22">
        <f t="shared" si="15"/>
        <v>43160</v>
      </c>
      <c r="C109" s="23">
        <v>4</v>
      </c>
      <c r="D109" s="22">
        <f t="shared" si="27"/>
        <v>43180</v>
      </c>
      <c r="E109" s="21">
        <f t="shared" si="25"/>
        <v>15</v>
      </c>
      <c r="F109" s="20">
        <f t="shared" si="23"/>
        <v>35</v>
      </c>
      <c r="G109" s="33">
        <f t="shared" si="19"/>
        <v>109</v>
      </c>
      <c r="H109" s="10">
        <f t="shared" si="16"/>
        <v>43208</v>
      </c>
      <c r="I109" s="33">
        <f t="shared" si="20"/>
        <v>16</v>
      </c>
      <c r="J109" s="11">
        <f t="shared" si="21"/>
        <v>43208</v>
      </c>
      <c r="K109" s="12">
        <f t="shared" si="17"/>
        <v>4</v>
      </c>
      <c r="L109" s="26">
        <f>Fest_In!D109</f>
        <v>0</v>
      </c>
      <c r="M109" s="68">
        <f>Fest_In!E109</f>
        <v>0</v>
      </c>
      <c r="N109" s="87">
        <f>IFERROR(INDEX(Dia_señalado_In!$D$2:$D$29,MATCH(Fest_In!B109,Dia_señalado_In!$C$2:$C$29,0)),0)</f>
        <v>0</v>
      </c>
      <c r="O109" s="88" t="str">
        <f>IFERROR(INDEX(Vacaciones_In!$D$2:$D$60,MATCH(Fest_In!A109,Vacaciones_In!$C$2:$C$60,0)),"")</f>
        <v/>
      </c>
      <c r="S109" s="22">
        <f t="shared" si="18"/>
        <v>43180</v>
      </c>
      <c r="T109" s="20">
        <f t="shared" si="22"/>
        <v>107</v>
      </c>
      <c r="U109" s="20"/>
    </row>
    <row r="110" spans="2:21" x14ac:dyDescent="0.25">
      <c r="B110" s="22">
        <f t="shared" si="15"/>
        <v>43160</v>
      </c>
      <c r="C110" s="23">
        <v>5</v>
      </c>
      <c r="D110" s="22">
        <f t="shared" si="27"/>
        <v>43181</v>
      </c>
      <c r="E110" s="21">
        <f t="shared" si="25"/>
        <v>15</v>
      </c>
      <c r="F110" s="20">
        <f t="shared" si="23"/>
        <v>36</v>
      </c>
      <c r="G110" s="33">
        <f t="shared" si="19"/>
        <v>110</v>
      </c>
      <c r="H110" s="10">
        <f t="shared" si="16"/>
        <v>43209</v>
      </c>
      <c r="I110" s="33">
        <f t="shared" si="20"/>
        <v>16</v>
      </c>
      <c r="J110" s="11">
        <f t="shared" si="21"/>
        <v>43209</v>
      </c>
      <c r="K110" s="12">
        <f t="shared" si="17"/>
        <v>5</v>
      </c>
      <c r="L110" s="26">
        <f>Fest_In!D110</f>
        <v>0</v>
      </c>
      <c r="M110" s="68">
        <f>Fest_In!E110</f>
        <v>0</v>
      </c>
      <c r="N110" s="87">
        <f>IFERROR(INDEX(Dia_señalado_In!$D$2:$D$29,MATCH(Fest_In!B110,Dia_señalado_In!$C$2:$C$29,0)),0)</f>
        <v>0</v>
      </c>
      <c r="O110" s="88" t="str">
        <f>IFERROR(INDEX(Vacaciones_In!$D$2:$D$60,MATCH(Fest_In!A110,Vacaciones_In!$C$2:$C$60,0)),"")</f>
        <v/>
      </c>
      <c r="S110" s="22">
        <f t="shared" si="18"/>
        <v>43181</v>
      </c>
      <c r="T110" s="20">
        <f t="shared" si="22"/>
        <v>108</v>
      </c>
      <c r="U110" s="20"/>
    </row>
    <row r="111" spans="2:21" x14ac:dyDescent="0.25">
      <c r="B111" s="22">
        <f t="shared" si="15"/>
        <v>43160</v>
      </c>
      <c r="C111" s="23">
        <v>6</v>
      </c>
      <c r="D111" s="22">
        <f t="shared" si="27"/>
        <v>43182</v>
      </c>
      <c r="E111" s="21">
        <f t="shared" si="25"/>
        <v>15</v>
      </c>
      <c r="F111" s="20">
        <f t="shared" si="23"/>
        <v>36</v>
      </c>
      <c r="G111" s="33">
        <f t="shared" si="19"/>
        <v>111</v>
      </c>
      <c r="H111" s="10">
        <f t="shared" si="16"/>
        <v>43210</v>
      </c>
      <c r="I111" s="33">
        <f t="shared" si="20"/>
        <v>16</v>
      </c>
      <c r="J111" s="11">
        <f t="shared" si="21"/>
        <v>43210</v>
      </c>
      <c r="K111" s="12">
        <f t="shared" si="17"/>
        <v>6</v>
      </c>
      <c r="L111" s="26">
        <f>Fest_In!D111</f>
        <v>0</v>
      </c>
      <c r="M111" s="68">
        <f>Fest_In!E111</f>
        <v>0</v>
      </c>
      <c r="N111" s="87">
        <f>IFERROR(INDEX(Dia_señalado_In!$D$2:$D$29,MATCH(Fest_In!B111,Dia_señalado_In!$C$2:$C$29,0)),0)</f>
        <v>0</v>
      </c>
      <c r="O111" s="88" t="str">
        <f>IFERROR(INDEX(Vacaciones_In!$D$2:$D$60,MATCH(Fest_In!A111,Vacaciones_In!$C$2:$C$60,0)),"")</f>
        <v/>
      </c>
      <c r="S111" s="22">
        <f t="shared" si="18"/>
        <v>43182</v>
      </c>
      <c r="T111" s="20">
        <f t="shared" si="22"/>
        <v>109</v>
      </c>
      <c r="U111" s="20"/>
    </row>
    <row r="112" spans="2:21" x14ac:dyDescent="0.25">
      <c r="B112" s="22">
        <f t="shared" si="15"/>
        <v>43160</v>
      </c>
      <c r="C112" s="23">
        <v>7</v>
      </c>
      <c r="D112" s="22">
        <f t="shared" si="27"/>
        <v>43183</v>
      </c>
      <c r="E112" s="21">
        <f t="shared" si="25"/>
        <v>15</v>
      </c>
      <c r="F112" s="20">
        <f t="shared" si="23"/>
        <v>36</v>
      </c>
      <c r="G112" s="33">
        <f t="shared" si="19"/>
        <v>112</v>
      </c>
      <c r="H112" s="10">
        <f t="shared" si="16"/>
        <v>43211</v>
      </c>
      <c r="I112" s="33">
        <f t="shared" si="20"/>
        <v>16</v>
      </c>
      <c r="J112" s="11">
        <f t="shared" si="21"/>
        <v>43211</v>
      </c>
      <c r="K112" s="12">
        <f t="shared" si="17"/>
        <v>7</v>
      </c>
      <c r="L112" s="26">
        <f>Fest_In!D112</f>
        <v>1</v>
      </c>
      <c r="M112" s="68">
        <f>Fest_In!E112</f>
        <v>0</v>
      </c>
      <c r="N112" s="87">
        <f>IFERROR(INDEX(Dia_señalado_In!$D$2:$D$29,MATCH(Fest_In!B112,Dia_señalado_In!$C$2:$C$29,0)),0)</f>
        <v>0</v>
      </c>
      <c r="O112" s="88" t="str">
        <f>IFERROR(INDEX(Vacaciones_In!$D$2:$D$60,MATCH(Fest_In!A112,Vacaciones_In!$C$2:$C$60,0)),"")</f>
        <v/>
      </c>
      <c r="S112" s="22">
        <f t="shared" si="18"/>
        <v>43183</v>
      </c>
      <c r="T112" s="20">
        <f t="shared" si="22"/>
        <v>110</v>
      </c>
      <c r="U112" s="20"/>
    </row>
    <row r="113" spans="2:21" x14ac:dyDescent="0.25">
      <c r="B113" s="22">
        <f t="shared" si="15"/>
        <v>43160</v>
      </c>
      <c r="C113" s="23">
        <v>1</v>
      </c>
      <c r="D113" s="22">
        <f t="shared" si="27"/>
        <v>43184</v>
      </c>
      <c r="E113" s="21">
        <f t="shared" si="25"/>
        <v>15</v>
      </c>
      <c r="F113" s="20">
        <f t="shared" si="23"/>
        <v>37</v>
      </c>
      <c r="G113" s="33">
        <f t="shared" si="19"/>
        <v>113</v>
      </c>
      <c r="H113" s="10">
        <f t="shared" si="16"/>
        <v>43212</v>
      </c>
      <c r="I113" s="33">
        <f t="shared" si="20"/>
        <v>16</v>
      </c>
      <c r="J113" s="11">
        <f t="shared" si="21"/>
        <v>43212</v>
      </c>
      <c r="K113" s="12">
        <f t="shared" si="17"/>
        <v>1</v>
      </c>
      <c r="L113" s="26">
        <f>Fest_In!D113</f>
        <v>1</v>
      </c>
      <c r="M113" s="68">
        <f>Fest_In!E113</f>
        <v>0</v>
      </c>
      <c r="N113" s="87">
        <f>IFERROR(INDEX(Dia_señalado_In!$D$2:$D$29,MATCH(Fest_In!B113,Dia_señalado_In!$C$2:$C$29,0)),0)</f>
        <v>0</v>
      </c>
      <c r="O113" s="88" t="str">
        <f>IFERROR(INDEX(Vacaciones_In!$D$2:$D$60,MATCH(Fest_In!A113,Vacaciones_In!$C$2:$C$60,0)),"")</f>
        <v/>
      </c>
      <c r="S113" s="22">
        <f t="shared" si="18"/>
        <v>43184</v>
      </c>
      <c r="T113" s="20">
        <f t="shared" si="22"/>
        <v>111</v>
      </c>
      <c r="U113" s="20"/>
    </row>
    <row r="114" spans="2:21" x14ac:dyDescent="0.25">
      <c r="B114" s="22">
        <f t="shared" si="15"/>
        <v>43160</v>
      </c>
      <c r="C114" s="24">
        <v>2</v>
      </c>
      <c r="D114" s="22">
        <f t="shared" ref="D114:D127" si="28">IF(AND(MONTH(D113+1)=MONTH(B114),YEAR(D113+1)=YEAR(B114)),D113+1,0)</f>
        <v>43185</v>
      </c>
      <c r="E114" s="21">
        <f t="shared" si="25"/>
        <v>16</v>
      </c>
      <c r="F114" s="20">
        <f t="shared" si="23"/>
        <v>37</v>
      </c>
      <c r="G114" s="33">
        <f t="shared" si="19"/>
        <v>114</v>
      </c>
      <c r="H114" s="10">
        <f t="shared" si="16"/>
        <v>43213</v>
      </c>
      <c r="I114" s="33">
        <f t="shared" si="20"/>
        <v>17</v>
      </c>
      <c r="J114" s="11">
        <f t="shared" si="21"/>
        <v>43213</v>
      </c>
      <c r="K114" s="12">
        <f t="shared" si="17"/>
        <v>2</v>
      </c>
      <c r="L114" s="26">
        <f>Fest_In!D114</f>
        <v>0</v>
      </c>
      <c r="M114" s="68">
        <f>Fest_In!E114</f>
        <v>0</v>
      </c>
      <c r="N114" s="87">
        <f>IFERROR(INDEX(Dia_señalado_In!$D$2:$D$29,MATCH(Fest_In!B114,Dia_señalado_In!$C$2:$C$29,0)),0)</f>
        <v>0</v>
      </c>
      <c r="O114" s="88" t="str">
        <f>IFERROR(INDEX(Vacaciones_In!$D$2:$D$60,MATCH(Fest_In!A114,Vacaciones_In!$C$2:$C$60,0)),"")</f>
        <v/>
      </c>
      <c r="S114" s="22">
        <f t="shared" si="18"/>
        <v>43185</v>
      </c>
      <c r="T114" s="20">
        <f t="shared" si="22"/>
        <v>112</v>
      </c>
      <c r="U114" s="20"/>
    </row>
    <row r="115" spans="2:21" x14ac:dyDescent="0.25">
      <c r="B115" s="22">
        <f t="shared" si="15"/>
        <v>43160</v>
      </c>
      <c r="C115" s="24">
        <v>3</v>
      </c>
      <c r="D115" s="22">
        <f t="shared" si="28"/>
        <v>43186</v>
      </c>
      <c r="E115" s="21">
        <f t="shared" si="25"/>
        <v>16</v>
      </c>
      <c r="F115" s="20">
        <f t="shared" si="23"/>
        <v>37</v>
      </c>
      <c r="G115" s="33">
        <f t="shared" si="19"/>
        <v>115</v>
      </c>
      <c r="H115" s="10">
        <f t="shared" si="16"/>
        <v>43214</v>
      </c>
      <c r="I115" s="33">
        <f t="shared" si="20"/>
        <v>17</v>
      </c>
      <c r="J115" s="11">
        <f t="shared" si="21"/>
        <v>43214</v>
      </c>
      <c r="K115" s="12">
        <f t="shared" si="17"/>
        <v>3</v>
      </c>
      <c r="L115" s="26">
        <f>Fest_In!D115</f>
        <v>0</v>
      </c>
      <c r="M115" s="68">
        <f>Fest_In!E115</f>
        <v>0</v>
      </c>
      <c r="N115" s="87">
        <f>IFERROR(INDEX(Dia_señalado_In!$D$2:$D$29,MATCH(Fest_In!B115,Dia_señalado_In!$C$2:$C$29,0)),0)</f>
        <v>0</v>
      </c>
      <c r="O115" s="88" t="str">
        <f>IFERROR(INDEX(Vacaciones_In!$D$2:$D$60,MATCH(Fest_In!A115,Vacaciones_In!$C$2:$C$60,0)),"")</f>
        <v/>
      </c>
      <c r="S115" s="22">
        <f t="shared" si="18"/>
        <v>43186</v>
      </c>
      <c r="T115" s="20">
        <f t="shared" si="22"/>
        <v>113</v>
      </c>
      <c r="U115" s="20"/>
    </row>
    <row r="116" spans="2:21" x14ac:dyDescent="0.25">
      <c r="B116" s="22">
        <f t="shared" si="15"/>
        <v>43160</v>
      </c>
      <c r="C116" s="24">
        <v>4</v>
      </c>
      <c r="D116" s="22">
        <f t="shared" si="28"/>
        <v>43187</v>
      </c>
      <c r="E116" s="21">
        <f t="shared" si="25"/>
        <v>16</v>
      </c>
      <c r="F116" s="20">
        <f t="shared" si="23"/>
        <v>38</v>
      </c>
      <c r="G116" s="33">
        <f t="shared" si="19"/>
        <v>116</v>
      </c>
      <c r="H116" s="10">
        <f t="shared" si="16"/>
        <v>43215</v>
      </c>
      <c r="I116" s="33">
        <f t="shared" si="20"/>
        <v>17</v>
      </c>
      <c r="J116" s="11">
        <f t="shared" si="21"/>
        <v>43215</v>
      </c>
      <c r="K116" s="12">
        <f t="shared" si="17"/>
        <v>4</v>
      </c>
      <c r="L116" s="26">
        <f>Fest_In!D116</f>
        <v>0</v>
      </c>
      <c r="M116" s="68">
        <f>Fest_In!E116</f>
        <v>0</v>
      </c>
      <c r="N116" s="87">
        <f>IFERROR(INDEX(Dia_señalado_In!$D$2:$D$29,MATCH(Fest_In!B116,Dia_señalado_In!$C$2:$C$29,0)),0)</f>
        <v>0</v>
      </c>
      <c r="O116" s="88" t="str">
        <f>IFERROR(INDEX(Vacaciones_In!$D$2:$D$60,MATCH(Fest_In!A116,Vacaciones_In!$C$2:$C$60,0)),"")</f>
        <v/>
      </c>
      <c r="S116" s="22">
        <f t="shared" si="18"/>
        <v>43187</v>
      </c>
      <c r="T116" s="20">
        <f t="shared" si="22"/>
        <v>114</v>
      </c>
      <c r="U116" s="20"/>
    </row>
    <row r="117" spans="2:21" x14ac:dyDescent="0.25">
      <c r="B117" s="22">
        <f t="shared" si="15"/>
        <v>43160</v>
      </c>
      <c r="C117" s="24">
        <v>5</v>
      </c>
      <c r="D117" s="22">
        <f t="shared" si="28"/>
        <v>43188</v>
      </c>
      <c r="E117" s="21">
        <f t="shared" si="25"/>
        <v>16</v>
      </c>
      <c r="F117" s="20">
        <f t="shared" si="23"/>
        <v>38</v>
      </c>
      <c r="G117" s="33">
        <f t="shared" si="19"/>
        <v>117</v>
      </c>
      <c r="H117" s="10">
        <f t="shared" si="16"/>
        <v>43216</v>
      </c>
      <c r="I117" s="33">
        <f t="shared" si="20"/>
        <v>17</v>
      </c>
      <c r="J117" s="11">
        <f t="shared" si="21"/>
        <v>43216</v>
      </c>
      <c r="K117" s="12">
        <f t="shared" si="17"/>
        <v>5</v>
      </c>
      <c r="L117" s="26">
        <f>Fest_In!D117</f>
        <v>0</v>
      </c>
      <c r="M117" s="68">
        <f>Fest_In!E117</f>
        <v>0</v>
      </c>
      <c r="N117" s="87">
        <f>IFERROR(INDEX(Dia_señalado_In!$D$2:$D$29,MATCH(Fest_In!B117,Dia_señalado_In!$C$2:$C$29,0)),0)</f>
        <v>0</v>
      </c>
      <c r="O117" s="88" t="str">
        <f>IFERROR(INDEX(Vacaciones_In!$D$2:$D$60,MATCH(Fest_In!A117,Vacaciones_In!$C$2:$C$60,0)),"")</f>
        <v/>
      </c>
      <c r="S117" s="22">
        <f t="shared" si="18"/>
        <v>43188</v>
      </c>
      <c r="T117" s="20">
        <f t="shared" si="22"/>
        <v>115</v>
      </c>
      <c r="U117" s="20"/>
    </row>
    <row r="118" spans="2:21" x14ac:dyDescent="0.25">
      <c r="B118" s="22">
        <f t="shared" si="15"/>
        <v>43160</v>
      </c>
      <c r="C118" s="24">
        <v>6</v>
      </c>
      <c r="D118" s="22">
        <f t="shared" si="28"/>
        <v>43189</v>
      </c>
      <c r="E118" s="21">
        <f t="shared" si="25"/>
        <v>16</v>
      </c>
      <c r="F118" s="20">
        <f t="shared" si="23"/>
        <v>38</v>
      </c>
      <c r="G118" s="33">
        <f t="shared" si="19"/>
        <v>118</v>
      </c>
      <c r="H118" s="10">
        <f t="shared" si="16"/>
        <v>43217</v>
      </c>
      <c r="I118" s="33">
        <f t="shared" si="20"/>
        <v>17</v>
      </c>
      <c r="J118" s="11">
        <f t="shared" si="21"/>
        <v>43217</v>
      </c>
      <c r="K118" s="12">
        <f t="shared" si="17"/>
        <v>6</v>
      </c>
      <c r="L118" s="26">
        <f>Fest_In!D118</f>
        <v>0</v>
      </c>
      <c r="M118" s="68">
        <f>Fest_In!E118</f>
        <v>0</v>
      </c>
      <c r="N118" s="87">
        <f>IFERROR(INDEX(Dia_señalado_In!$D$2:$D$29,MATCH(Fest_In!B118,Dia_señalado_In!$C$2:$C$29,0)),0)</f>
        <v>0</v>
      </c>
      <c r="O118" s="88" t="str">
        <f>IFERROR(INDEX(Vacaciones_In!$D$2:$D$60,MATCH(Fest_In!A118,Vacaciones_In!$C$2:$C$60,0)),"")</f>
        <v/>
      </c>
      <c r="S118" s="22">
        <f t="shared" si="18"/>
        <v>43189</v>
      </c>
      <c r="T118" s="20">
        <f t="shared" si="22"/>
        <v>116</v>
      </c>
      <c r="U118" s="20"/>
    </row>
    <row r="119" spans="2:21" x14ac:dyDescent="0.25">
      <c r="B119" s="22">
        <f t="shared" si="15"/>
        <v>43160</v>
      </c>
      <c r="C119" s="24">
        <v>7</v>
      </c>
      <c r="D119" s="22">
        <f t="shared" si="28"/>
        <v>43190</v>
      </c>
      <c r="E119" s="21">
        <f t="shared" si="25"/>
        <v>16</v>
      </c>
      <c r="F119" s="20">
        <f t="shared" si="23"/>
        <v>39</v>
      </c>
      <c r="G119" s="33">
        <f t="shared" si="19"/>
        <v>119</v>
      </c>
      <c r="H119" s="10">
        <f t="shared" si="16"/>
        <v>43218</v>
      </c>
      <c r="I119" s="33">
        <f t="shared" si="20"/>
        <v>17</v>
      </c>
      <c r="J119" s="11">
        <f t="shared" si="21"/>
        <v>43218</v>
      </c>
      <c r="K119" s="12">
        <f t="shared" si="17"/>
        <v>7</v>
      </c>
      <c r="L119" s="26">
        <f>Fest_In!D119</f>
        <v>1</v>
      </c>
      <c r="M119" s="68">
        <f>Fest_In!E119</f>
        <v>0</v>
      </c>
      <c r="N119" s="87">
        <f>IFERROR(INDEX(Dia_señalado_In!$D$2:$D$29,MATCH(Fest_In!B119,Dia_señalado_In!$C$2:$C$29,0)),0)</f>
        <v>0</v>
      </c>
      <c r="O119" s="88" t="str">
        <f>IFERROR(INDEX(Vacaciones_In!$D$2:$D$60,MATCH(Fest_In!A119,Vacaciones_In!$C$2:$C$60,0)),"")</f>
        <v/>
      </c>
      <c r="S119" s="22">
        <f t="shared" si="18"/>
        <v>43190</v>
      </c>
      <c r="T119" s="20">
        <f t="shared" si="22"/>
        <v>117</v>
      </c>
      <c r="U119" s="20"/>
    </row>
    <row r="120" spans="2:21" x14ac:dyDescent="0.25">
      <c r="B120" s="22">
        <f t="shared" si="15"/>
        <v>43160</v>
      </c>
      <c r="C120" s="24">
        <v>1</v>
      </c>
      <c r="D120" s="22">
        <f t="shared" si="28"/>
        <v>0</v>
      </c>
      <c r="E120" s="21">
        <f t="shared" si="25"/>
        <v>16</v>
      </c>
      <c r="F120" s="20">
        <f t="shared" si="23"/>
        <v>39</v>
      </c>
      <c r="G120" s="33">
        <f t="shared" si="19"/>
        <v>120</v>
      </c>
      <c r="H120" s="10">
        <f t="shared" si="16"/>
        <v>43219</v>
      </c>
      <c r="I120" s="33">
        <f t="shared" si="20"/>
        <v>17</v>
      </c>
      <c r="J120" s="11">
        <f t="shared" si="21"/>
        <v>43219</v>
      </c>
      <c r="K120" s="12">
        <f t="shared" si="17"/>
        <v>1</v>
      </c>
      <c r="L120" s="26">
        <f>Fest_In!D120</f>
        <v>1</v>
      </c>
      <c r="M120" s="68">
        <f>Fest_In!E120</f>
        <v>0</v>
      </c>
      <c r="N120" s="87">
        <f>IFERROR(INDEX(Dia_señalado_In!$D$2:$D$29,MATCH(Fest_In!B120,Dia_señalado_In!$C$2:$C$29,0)),0)</f>
        <v>0</v>
      </c>
      <c r="O120" s="88" t="str">
        <f>IFERROR(INDEX(Vacaciones_In!$D$2:$D$60,MATCH(Fest_In!A120,Vacaciones_In!$C$2:$C$60,0)),"")</f>
        <v/>
      </c>
      <c r="S120" s="22">
        <f t="shared" si="18"/>
        <v>0</v>
      </c>
      <c r="T120" s="20">
        <f t="shared" si="22"/>
        <v>118</v>
      </c>
      <c r="U120" s="20"/>
    </row>
    <row r="121" spans="2:21" x14ac:dyDescent="0.25">
      <c r="B121" s="22">
        <f t="shared" si="15"/>
        <v>43160</v>
      </c>
      <c r="C121" s="23">
        <v>2</v>
      </c>
      <c r="D121" s="22">
        <f t="shared" si="28"/>
        <v>0</v>
      </c>
      <c r="E121" s="21">
        <f t="shared" si="25"/>
        <v>17</v>
      </c>
      <c r="F121" s="20">
        <f t="shared" si="23"/>
        <v>39</v>
      </c>
      <c r="G121" s="33">
        <f t="shared" si="19"/>
        <v>121</v>
      </c>
      <c r="H121" s="10">
        <f t="shared" si="16"/>
        <v>43220</v>
      </c>
      <c r="I121" s="33">
        <f t="shared" si="20"/>
        <v>18</v>
      </c>
      <c r="J121" s="11">
        <f t="shared" si="21"/>
        <v>43220</v>
      </c>
      <c r="K121" s="12">
        <f t="shared" si="17"/>
        <v>2</v>
      </c>
      <c r="L121" s="26">
        <f>Fest_In!D121</f>
        <v>0</v>
      </c>
      <c r="M121" s="68">
        <f>Fest_In!E121</f>
        <v>0</v>
      </c>
      <c r="N121" s="87">
        <f>IFERROR(INDEX(Dia_señalado_In!$D$2:$D$29,MATCH(Fest_In!B121,Dia_señalado_In!$C$2:$C$29,0)),0)</f>
        <v>0</v>
      </c>
      <c r="O121" s="88" t="str">
        <f>IFERROR(INDEX(Vacaciones_In!$D$2:$D$60,MATCH(Fest_In!A121,Vacaciones_In!$C$2:$C$60,0)),"")</f>
        <v/>
      </c>
      <c r="S121" s="22">
        <f t="shared" si="18"/>
        <v>0</v>
      </c>
      <c r="T121" s="20">
        <f t="shared" si="22"/>
        <v>119</v>
      </c>
      <c r="U121" s="20"/>
    </row>
    <row r="122" spans="2:21" x14ac:dyDescent="0.25">
      <c r="B122" s="22">
        <f t="shared" si="15"/>
        <v>43160</v>
      </c>
      <c r="C122" s="23">
        <v>3</v>
      </c>
      <c r="D122" s="22">
        <f t="shared" si="28"/>
        <v>0</v>
      </c>
      <c r="E122" s="21">
        <f t="shared" si="25"/>
        <v>17</v>
      </c>
      <c r="F122" s="20">
        <f t="shared" si="23"/>
        <v>40</v>
      </c>
      <c r="G122" s="33">
        <f t="shared" si="19"/>
        <v>122</v>
      </c>
      <c r="H122" s="10">
        <f t="shared" si="16"/>
        <v>43221</v>
      </c>
      <c r="I122" s="33">
        <f t="shared" si="20"/>
        <v>18</v>
      </c>
      <c r="J122" s="11">
        <f t="shared" si="21"/>
        <v>43221</v>
      </c>
      <c r="K122" s="12">
        <f t="shared" si="17"/>
        <v>3</v>
      </c>
      <c r="L122" s="26">
        <f>Fest_In!D122</f>
        <v>0</v>
      </c>
      <c r="M122" s="68">
        <f>Fest_In!E122</f>
        <v>0</v>
      </c>
      <c r="N122" s="87">
        <f>IFERROR(INDEX(Dia_señalado_In!$D$2:$D$29,MATCH(Fest_In!B122,Dia_señalado_In!$C$2:$C$29,0)),0)</f>
        <v>0</v>
      </c>
      <c r="O122" s="88" t="str">
        <f>IFERROR(INDEX(Vacaciones_In!$D$2:$D$60,MATCH(Fest_In!A122,Vacaciones_In!$C$2:$C$60,0)),"")</f>
        <v/>
      </c>
      <c r="S122" s="22">
        <f t="shared" si="18"/>
        <v>0</v>
      </c>
      <c r="T122" s="20">
        <f t="shared" si="22"/>
        <v>120</v>
      </c>
      <c r="U122" s="20"/>
    </row>
    <row r="123" spans="2:21" x14ac:dyDescent="0.25">
      <c r="B123" s="22">
        <f t="shared" si="15"/>
        <v>43160</v>
      </c>
      <c r="C123" s="23">
        <v>4</v>
      </c>
      <c r="D123" s="22">
        <f t="shared" si="28"/>
        <v>0</v>
      </c>
      <c r="E123" s="21">
        <f t="shared" si="25"/>
        <v>17</v>
      </c>
      <c r="F123" s="20">
        <f t="shared" si="23"/>
        <v>40</v>
      </c>
      <c r="G123" s="33">
        <f t="shared" si="19"/>
        <v>123</v>
      </c>
      <c r="H123" s="10">
        <f t="shared" si="16"/>
        <v>43222</v>
      </c>
      <c r="I123" s="33">
        <f t="shared" si="20"/>
        <v>18</v>
      </c>
      <c r="J123" s="11">
        <f t="shared" si="21"/>
        <v>43222</v>
      </c>
      <c r="K123" s="12">
        <f t="shared" si="17"/>
        <v>4</v>
      </c>
      <c r="L123" s="26">
        <f>Fest_In!D123</f>
        <v>0</v>
      </c>
      <c r="M123" s="68">
        <f>Fest_In!E123</f>
        <v>0</v>
      </c>
      <c r="N123" s="87">
        <f>IFERROR(INDEX(Dia_señalado_In!$D$2:$D$29,MATCH(Fest_In!B123,Dia_señalado_In!$C$2:$C$29,0)),0)</f>
        <v>0</v>
      </c>
      <c r="O123" s="88" t="str">
        <f>IFERROR(INDEX(Vacaciones_In!$D$2:$D$60,MATCH(Fest_In!A123,Vacaciones_In!$C$2:$C$60,0)),"")</f>
        <v/>
      </c>
      <c r="S123" s="22">
        <f t="shared" si="18"/>
        <v>0</v>
      </c>
      <c r="T123" s="20">
        <f t="shared" si="22"/>
        <v>121</v>
      </c>
      <c r="U123" s="20"/>
    </row>
    <row r="124" spans="2:21" x14ac:dyDescent="0.25">
      <c r="B124" s="22">
        <f t="shared" si="15"/>
        <v>43160</v>
      </c>
      <c r="C124" s="23">
        <v>5</v>
      </c>
      <c r="D124" s="22">
        <f t="shared" si="28"/>
        <v>0</v>
      </c>
      <c r="E124" s="21">
        <f t="shared" si="25"/>
        <v>17</v>
      </c>
      <c r="F124" s="20">
        <f t="shared" si="23"/>
        <v>40</v>
      </c>
      <c r="G124" s="33">
        <f t="shared" si="19"/>
        <v>124</v>
      </c>
      <c r="H124" s="10">
        <f t="shared" si="16"/>
        <v>43223</v>
      </c>
      <c r="I124" s="33">
        <f t="shared" si="20"/>
        <v>18</v>
      </c>
      <c r="J124" s="11">
        <f t="shared" si="21"/>
        <v>43223</v>
      </c>
      <c r="K124" s="12">
        <f t="shared" si="17"/>
        <v>5</v>
      </c>
      <c r="L124" s="26">
        <f>Fest_In!D124</f>
        <v>0</v>
      </c>
      <c r="M124" s="68">
        <f>Fest_In!E124</f>
        <v>0</v>
      </c>
      <c r="N124" s="87">
        <f>IFERROR(INDEX(Dia_señalado_In!$D$2:$D$29,MATCH(Fest_In!B124,Dia_señalado_In!$C$2:$C$29,0)),0)</f>
        <v>0</v>
      </c>
      <c r="O124" s="88" t="str">
        <f>IFERROR(INDEX(Vacaciones_In!$D$2:$D$60,MATCH(Fest_In!A124,Vacaciones_In!$C$2:$C$60,0)),"")</f>
        <v/>
      </c>
      <c r="S124" s="22">
        <f t="shared" si="18"/>
        <v>0</v>
      </c>
      <c r="T124" s="20">
        <f t="shared" si="22"/>
        <v>122</v>
      </c>
      <c r="U124" s="20"/>
    </row>
    <row r="125" spans="2:21" x14ac:dyDescent="0.25">
      <c r="B125" s="22">
        <f t="shared" si="15"/>
        <v>43160</v>
      </c>
      <c r="C125" s="23">
        <v>6</v>
      </c>
      <c r="D125" s="22">
        <f t="shared" si="28"/>
        <v>0</v>
      </c>
      <c r="E125" s="21">
        <f t="shared" si="25"/>
        <v>17</v>
      </c>
      <c r="F125" s="20">
        <f t="shared" si="23"/>
        <v>41</v>
      </c>
      <c r="G125" s="33">
        <f t="shared" si="19"/>
        <v>125</v>
      </c>
      <c r="H125" s="10">
        <f t="shared" si="16"/>
        <v>43224</v>
      </c>
      <c r="I125" s="33">
        <f t="shared" si="20"/>
        <v>18</v>
      </c>
      <c r="J125" s="11">
        <f t="shared" si="21"/>
        <v>43224</v>
      </c>
      <c r="K125" s="12">
        <f t="shared" si="17"/>
        <v>6</v>
      </c>
      <c r="L125" s="26">
        <f>Fest_In!D125</f>
        <v>0</v>
      </c>
      <c r="M125" s="68">
        <f>Fest_In!E125</f>
        <v>0</v>
      </c>
      <c r="N125" s="87">
        <f>IFERROR(INDEX(Dia_señalado_In!$D$2:$D$29,MATCH(Fest_In!B125,Dia_señalado_In!$C$2:$C$29,0)),0)</f>
        <v>0</v>
      </c>
      <c r="O125" s="88" t="str">
        <f>IFERROR(INDEX(Vacaciones_In!$D$2:$D$60,MATCH(Fest_In!A125,Vacaciones_In!$C$2:$C$60,0)),"")</f>
        <v/>
      </c>
      <c r="S125" s="22">
        <f t="shared" si="18"/>
        <v>0</v>
      </c>
      <c r="T125" s="20">
        <f t="shared" si="22"/>
        <v>123</v>
      </c>
      <c r="U125" s="20"/>
    </row>
    <row r="126" spans="2:21" x14ac:dyDescent="0.25">
      <c r="B126" s="22">
        <f t="shared" si="15"/>
        <v>43160</v>
      </c>
      <c r="C126" s="23">
        <v>7</v>
      </c>
      <c r="D126" s="22">
        <f t="shared" si="28"/>
        <v>0</v>
      </c>
      <c r="E126" s="21">
        <f t="shared" si="25"/>
        <v>17</v>
      </c>
      <c r="F126" s="20">
        <f t="shared" si="23"/>
        <v>41</v>
      </c>
      <c r="G126" s="33">
        <f t="shared" si="19"/>
        <v>126</v>
      </c>
      <c r="H126" s="10">
        <f t="shared" si="16"/>
        <v>43225</v>
      </c>
      <c r="I126" s="33">
        <f t="shared" si="20"/>
        <v>18</v>
      </c>
      <c r="J126" s="11">
        <f t="shared" si="21"/>
        <v>43225</v>
      </c>
      <c r="K126" s="12">
        <f t="shared" si="17"/>
        <v>7</v>
      </c>
      <c r="L126" s="26">
        <f>Fest_In!D126</f>
        <v>1</v>
      </c>
      <c r="M126" s="68">
        <f>Fest_In!E126</f>
        <v>0</v>
      </c>
      <c r="N126" s="87">
        <f>IFERROR(INDEX(Dia_señalado_In!$D$2:$D$29,MATCH(Fest_In!B126,Dia_señalado_In!$C$2:$C$29,0)),0)</f>
        <v>0</v>
      </c>
      <c r="O126" s="88" t="str">
        <f>IFERROR(INDEX(Vacaciones_In!$D$2:$D$60,MATCH(Fest_In!A126,Vacaciones_In!$C$2:$C$60,0)),"")</f>
        <v/>
      </c>
      <c r="S126" s="22">
        <f t="shared" si="18"/>
        <v>0</v>
      </c>
      <c r="T126" s="20">
        <f t="shared" si="22"/>
        <v>124</v>
      </c>
      <c r="U126" s="20"/>
    </row>
    <row r="127" spans="2:21" x14ac:dyDescent="0.25">
      <c r="B127" s="22">
        <f t="shared" si="15"/>
        <v>43160</v>
      </c>
      <c r="C127" s="23">
        <v>1</v>
      </c>
      <c r="D127" s="22">
        <f t="shared" si="28"/>
        <v>0</v>
      </c>
      <c r="E127" s="21">
        <f t="shared" si="25"/>
        <v>17</v>
      </c>
      <c r="F127" s="20">
        <f t="shared" si="23"/>
        <v>41</v>
      </c>
      <c r="G127" s="33">
        <f t="shared" si="19"/>
        <v>127</v>
      </c>
      <c r="H127" s="10">
        <f t="shared" si="16"/>
        <v>43226</v>
      </c>
      <c r="I127" s="33">
        <f t="shared" si="20"/>
        <v>18</v>
      </c>
      <c r="J127" s="11">
        <f t="shared" si="21"/>
        <v>43226</v>
      </c>
      <c r="K127" s="12">
        <f t="shared" si="17"/>
        <v>1</v>
      </c>
      <c r="L127" s="26">
        <f>Fest_In!D127</f>
        <v>1</v>
      </c>
      <c r="M127" s="68">
        <f>Fest_In!E127</f>
        <v>0</v>
      </c>
      <c r="N127" s="87">
        <f>IFERROR(INDEX(Dia_señalado_In!$D$2:$D$29,MATCH(Fest_In!B127,Dia_señalado_In!$C$2:$C$29,0)),0)</f>
        <v>0</v>
      </c>
      <c r="O127" s="88" t="str">
        <f>IFERROR(INDEX(Vacaciones_In!$D$2:$D$60,MATCH(Fest_In!A127,Vacaciones_In!$C$2:$C$60,0)),"")</f>
        <v/>
      </c>
      <c r="S127" s="22">
        <f t="shared" si="18"/>
        <v>0</v>
      </c>
      <c r="T127" s="20">
        <f t="shared" si="22"/>
        <v>125</v>
      </c>
      <c r="U127" s="20"/>
    </row>
    <row r="128" spans="2:21" x14ac:dyDescent="0.25">
      <c r="B128" s="22">
        <f t="shared" si="15"/>
        <v>43191</v>
      </c>
      <c r="C128" s="25">
        <v>2</v>
      </c>
      <c r="D128" s="22">
        <f>IF(WEEKDAY(B128,1)=C128,B128,0)</f>
        <v>0</v>
      </c>
      <c r="E128" s="21">
        <f t="shared" si="25"/>
        <v>18</v>
      </c>
      <c r="F128" s="20">
        <f t="shared" si="23"/>
        <v>42</v>
      </c>
      <c r="G128" s="33">
        <f t="shared" si="19"/>
        <v>128</v>
      </c>
      <c r="H128" s="10">
        <f t="shared" si="16"/>
        <v>43227</v>
      </c>
      <c r="I128" s="33">
        <f t="shared" si="20"/>
        <v>19</v>
      </c>
      <c r="J128" s="11">
        <f t="shared" si="21"/>
        <v>43227</v>
      </c>
      <c r="K128" s="12">
        <f t="shared" si="17"/>
        <v>2</v>
      </c>
      <c r="L128" s="26">
        <f>Fest_In!D128</f>
        <v>0</v>
      </c>
      <c r="M128" s="68">
        <f>Fest_In!E128</f>
        <v>0</v>
      </c>
      <c r="N128" s="87">
        <f>IFERROR(INDEX(Dia_señalado_In!$D$2:$D$29,MATCH(Fest_In!B128,Dia_señalado_In!$C$2:$C$29,0)),0)</f>
        <v>0</v>
      </c>
      <c r="O128" s="88" t="str">
        <f>IFERROR(INDEX(Vacaciones_In!$D$2:$D$60,MATCH(Fest_In!A128,Vacaciones_In!$C$2:$C$60,0)),"")</f>
        <v/>
      </c>
      <c r="S128" s="22">
        <f t="shared" si="18"/>
        <v>0</v>
      </c>
      <c r="T128" s="20">
        <f t="shared" si="22"/>
        <v>126</v>
      </c>
      <c r="U128" s="20"/>
    </row>
    <row r="129" spans="2:21" x14ac:dyDescent="0.25">
      <c r="B129" s="22">
        <f t="shared" si="15"/>
        <v>43191</v>
      </c>
      <c r="C129" s="24">
        <v>3</v>
      </c>
      <c r="D129" s="22">
        <f t="shared" ref="D129:D134" si="29">IF(D128&lt;&gt;0,D128+1,IF(WEEKDAY(B129,1)=C129,B129,0))</f>
        <v>0</v>
      </c>
      <c r="E129" s="21">
        <f t="shared" si="25"/>
        <v>18</v>
      </c>
      <c r="F129" s="20">
        <f t="shared" si="23"/>
        <v>42</v>
      </c>
      <c r="G129" s="33">
        <f t="shared" si="19"/>
        <v>129</v>
      </c>
      <c r="H129" s="10">
        <f t="shared" si="16"/>
        <v>43228</v>
      </c>
      <c r="I129" s="33">
        <f t="shared" si="20"/>
        <v>19</v>
      </c>
      <c r="J129" s="11">
        <f t="shared" si="21"/>
        <v>43228</v>
      </c>
      <c r="K129" s="12">
        <f t="shared" si="17"/>
        <v>3</v>
      </c>
      <c r="L129" s="26">
        <f>Fest_In!D129</f>
        <v>0</v>
      </c>
      <c r="M129" s="68">
        <f>Fest_In!E129</f>
        <v>0</v>
      </c>
      <c r="N129" s="87">
        <f>IFERROR(INDEX(Dia_señalado_In!$D$2:$D$29,MATCH(Fest_In!B129,Dia_señalado_In!$C$2:$C$29,0)),0)</f>
        <v>0</v>
      </c>
      <c r="O129" s="88" t="str">
        <f>IFERROR(INDEX(Vacaciones_In!$D$2:$D$60,MATCH(Fest_In!A129,Vacaciones_In!$C$2:$C$60,0)),"")</f>
        <v/>
      </c>
      <c r="S129" s="22">
        <f t="shared" si="18"/>
        <v>0</v>
      </c>
      <c r="T129" s="20">
        <f t="shared" si="22"/>
        <v>127</v>
      </c>
      <c r="U129" s="20"/>
    </row>
    <row r="130" spans="2:21" x14ac:dyDescent="0.25">
      <c r="B130" s="22">
        <f t="shared" ref="B130:B193" si="30">DATE(Anno,ROUNDUP((E130+1)/6,0),1)</f>
        <v>43191</v>
      </c>
      <c r="C130" s="24">
        <v>4</v>
      </c>
      <c r="D130" s="22">
        <f t="shared" si="29"/>
        <v>0</v>
      </c>
      <c r="E130" s="21">
        <f t="shared" si="25"/>
        <v>18</v>
      </c>
      <c r="F130" s="20">
        <f t="shared" si="23"/>
        <v>42</v>
      </c>
      <c r="G130" s="33">
        <f t="shared" si="19"/>
        <v>130</v>
      </c>
      <c r="H130" s="10">
        <f t="shared" ref="H130:H193" si="31">J130</f>
        <v>43229</v>
      </c>
      <c r="I130" s="33">
        <f t="shared" si="20"/>
        <v>19</v>
      </c>
      <c r="J130" s="11">
        <f t="shared" si="21"/>
        <v>43229</v>
      </c>
      <c r="K130" s="12">
        <f t="shared" ref="K130:K193" si="32">WEEKDAY(J130,1)</f>
        <v>4</v>
      </c>
      <c r="L130" s="26">
        <f>Fest_In!D130</f>
        <v>0</v>
      </c>
      <c r="M130" s="68">
        <f>Fest_In!E130</f>
        <v>0</v>
      </c>
      <c r="N130" s="87">
        <f>IFERROR(INDEX(Dia_señalado_In!$D$2:$D$29,MATCH(Fest_In!B130,Dia_señalado_In!$C$2:$C$29,0)),0)</f>
        <v>0</v>
      </c>
      <c r="O130" s="88" t="str">
        <f>IFERROR(INDEX(Vacaciones_In!$D$2:$D$60,MATCH(Fest_In!A130,Vacaciones_In!$C$2:$C$60,0)),"")</f>
        <v/>
      </c>
      <c r="S130" s="22">
        <f t="shared" ref="S130:S193" si="33">D130</f>
        <v>0</v>
      </c>
      <c r="T130" s="20">
        <f t="shared" si="22"/>
        <v>128</v>
      </c>
      <c r="U130" s="20"/>
    </row>
    <row r="131" spans="2:21" x14ac:dyDescent="0.25">
      <c r="B131" s="22">
        <f t="shared" si="30"/>
        <v>43191</v>
      </c>
      <c r="C131" s="24">
        <v>5</v>
      </c>
      <c r="D131" s="22">
        <f t="shared" si="29"/>
        <v>0</v>
      </c>
      <c r="E131" s="21">
        <f t="shared" si="25"/>
        <v>18</v>
      </c>
      <c r="F131" s="20">
        <f t="shared" si="23"/>
        <v>43</v>
      </c>
      <c r="G131" s="33">
        <f t="shared" ref="G131:G194" si="34">ROW(H131)</f>
        <v>131</v>
      </c>
      <c r="H131" s="10">
        <f t="shared" si="31"/>
        <v>43230</v>
      </c>
      <c r="I131" s="33">
        <f t="shared" ref="I131:I194" si="35">WEEKNUM(J131,21)</f>
        <v>19</v>
      </c>
      <c r="J131" s="11">
        <f t="shared" ref="J131:J194" si="36">IF(YEAR(J130+1)=Anno,J130+1,"0")</f>
        <v>43230</v>
      </c>
      <c r="K131" s="12">
        <f t="shared" si="32"/>
        <v>5</v>
      </c>
      <c r="L131" s="26">
        <f>Fest_In!D131</f>
        <v>0</v>
      </c>
      <c r="M131" s="68">
        <f>Fest_In!E131</f>
        <v>0</v>
      </c>
      <c r="N131" s="87">
        <f>IFERROR(INDEX(Dia_señalado_In!$D$2:$D$29,MATCH(Fest_In!B131,Dia_señalado_In!$C$2:$C$29,0)),0)</f>
        <v>0</v>
      </c>
      <c r="O131" s="88" t="str">
        <f>IFERROR(INDEX(Vacaciones_In!$D$2:$D$60,MATCH(Fest_In!A131,Vacaciones_In!$C$2:$C$60,0)),"")</f>
        <v/>
      </c>
      <c r="S131" s="22">
        <f t="shared" si="33"/>
        <v>0</v>
      </c>
      <c r="T131" s="20">
        <f t="shared" ref="T131:T194" si="37">ROW()-2</f>
        <v>129</v>
      </c>
      <c r="U131" s="20"/>
    </row>
    <row r="132" spans="2:21" x14ac:dyDescent="0.25">
      <c r="B132" s="22">
        <f t="shared" si="30"/>
        <v>43191</v>
      </c>
      <c r="C132" s="24">
        <v>6</v>
      </c>
      <c r="D132" s="22">
        <f t="shared" si="29"/>
        <v>0</v>
      </c>
      <c r="E132" s="21">
        <f t="shared" si="25"/>
        <v>18</v>
      </c>
      <c r="F132" s="20">
        <f t="shared" si="23"/>
        <v>43</v>
      </c>
      <c r="G132" s="33">
        <f t="shared" si="34"/>
        <v>132</v>
      </c>
      <c r="H132" s="10">
        <f t="shared" si="31"/>
        <v>43231</v>
      </c>
      <c r="I132" s="33">
        <f t="shared" si="35"/>
        <v>19</v>
      </c>
      <c r="J132" s="11">
        <f t="shared" si="36"/>
        <v>43231</v>
      </c>
      <c r="K132" s="12">
        <f t="shared" si="32"/>
        <v>6</v>
      </c>
      <c r="L132" s="26">
        <f>Fest_In!D132</f>
        <v>0</v>
      </c>
      <c r="M132" s="68">
        <f>Fest_In!E132</f>
        <v>0</v>
      </c>
      <c r="N132" s="87">
        <f>IFERROR(INDEX(Dia_señalado_In!$D$2:$D$29,MATCH(Fest_In!B132,Dia_señalado_In!$C$2:$C$29,0)),0)</f>
        <v>0</v>
      </c>
      <c r="O132" s="88" t="str">
        <f>IFERROR(INDEX(Vacaciones_In!$D$2:$D$60,MATCH(Fest_In!A132,Vacaciones_In!$C$2:$C$60,0)),"")</f>
        <v/>
      </c>
      <c r="S132" s="22">
        <f t="shared" si="33"/>
        <v>0</v>
      </c>
      <c r="T132" s="20">
        <f t="shared" si="37"/>
        <v>130</v>
      </c>
      <c r="U132" s="20"/>
    </row>
    <row r="133" spans="2:21" x14ac:dyDescent="0.25">
      <c r="B133" s="22">
        <f t="shared" si="30"/>
        <v>43191</v>
      </c>
      <c r="C133" s="24">
        <v>7</v>
      </c>
      <c r="D133" s="22">
        <f t="shared" si="29"/>
        <v>0</v>
      </c>
      <c r="E133" s="21">
        <f t="shared" si="25"/>
        <v>18</v>
      </c>
      <c r="F133" s="20">
        <f t="shared" ref="F133:F196" si="38">F130+1</f>
        <v>43</v>
      </c>
      <c r="G133" s="33">
        <f t="shared" si="34"/>
        <v>133</v>
      </c>
      <c r="H133" s="10">
        <f t="shared" si="31"/>
        <v>43232</v>
      </c>
      <c r="I133" s="33">
        <f t="shared" si="35"/>
        <v>19</v>
      </c>
      <c r="J133" s="11">
        <f t="shared" si="36"/>
        <v>43232</v>
      </c>
      <c r="K133" s="12">
        <f t="shared" si="32"/>
        <v>7</v>
      </c>
      <c r="L133" s="26">
        <f>Fest_In!D133</f>
        <v>1</v>
      </c>
      <c r="M133" s="68">
        <f>Fest_In!E133</f>
        <v>0</v>
      </c>
      <c r="N133" s="87">
        <f>IFERROR(INDEX(Dia_señalado_In!$D$2:$D$29,MATCH(Fest_In!B133,Dia_señalado_In!$C$2:$C$29,0)),0)</f>
        <v>0</v>
      </c>
      <c r="O133" s="88" t="str">
        <f>IFERROR(INDEX(Vacaciones_In!$D$2:$D$60,MATCH(Fest_In!A133,Vacaciones_In!$C$2:$C$60,0)),"")</f>
        <v/>
      </c>
      <c r="S133" s="22">
        <f t="shared" si="33"/>
        <v>0</v>
      </c>
      <c r="T133" s="20">
        <f t="shared" si="37"/>
        <v>131</v>
      </c>
      <c r="U133" s="20"/>
    </row>
    <row r="134" spans="2:21" x14ac:dyDescent="0.25">
      <c r="B134" s="22">
        <f t="shared" si="30"/>
        <v>43191</v>
      </c>
      <c r="C134" s="24">
        <v>1</v>
      </c>
      <c r="D134" s="22">
        <f t="shared" si="29"/>
        <v>43191</v>
      </c>
      <c r="E134" s="21">
        <f t="shared" si="25"/>
        <v>18</v>
      </c>
      <c r="F134" s="20">
        <f t="shared" si="38"/>
        <v>44</v>
      </c>
      <c r="G134" s="33">
        <f t="shared" si="34"/>
        <v>134</v>
      </c>
      <c r="H134" s="10">
        <f t="shared" si="31"/>
        <v>43233</v>
      </c>
      <c r="I134" s="33">
        <f t="shared" si="35"/>
        <v>19</v>
      </c>
      <c r="J134" s="11">
        <f t="shared" si="36"/>
        <v>43233</v>
      </c>
      <c r="K134" s="12">
        <f t="shared" si="32"/>
        <v>1</v>
      </c>
      <c r="L134" s="26">
        <f>Fest_In!D134</f>
        <v>1</v>
      </c>
      <c r="M134" s="68">
        <f>Fest_In!E134</f>
        <v>0</v>
      </c>
      <c r="N134" s="87">
        <f>IFERROR(INDEX(Dia_señalado_In!$D$2:$D$29,MATCH(Fest_In!B134,Dia_señalado_In!$C$2:$C$29,0)),0)</f>
        <v>0</v>
      </c>
      <c r="O134" s="88" t="str">
        <f>IFERROR(INDEX(Vacaciones_In!$D$2:$D$60,MATCH(Fest_In!A134,Vacaciones_In!$C$2:$C$60,0)),"")</f>
        <v/>
      </c>
      <c r="S134" s="22">
        <f t="shared" si="33"/>
        <v>43191</v>
      </c>
      <c r="T134" s="20">
        <f t="shared" si="37"/>
        <v>132</v>
      </c>
      <c r="U134" s="20"/>
    </row>
    <row r="135" spans="2:21" x14ac:dyDescent="0.25">
      <c r="B135" s="22">
        <f t="shared" si="30"/>
        <v>43191</v>
      </c>
      <c r="C135" s="23">
        <v>2</v>
      </c>
      <c r="D135" s="22">
        <f t="shared" ref="D135:D155" si="39">D134+1</f>
        <v>43192</v>
      </c>
      <c r="E135" s="21">
        <f t="shared" si="25"/>
        <v>19</v>
      </c>
      <c r="F135" s="20">
        <f t="shared" si="38"/>
        <v>44</v>
      </c>
      <c r="G135" s="33">
        <f t="shared" si="34"/>
        <v>135</v>
      </c>
      <c r="H135" s="10">
        <f t="shared" si="31"/>
        <v>43234</v>
      </c>
      <c r="I135" s="33">
        <f t="shared" si="35"/>
        <v>20</v>
      </c>
      <c r="J135" s="11">
        <f t="shared" si="36"/>
        <v>43234</v>
      </c>
      <c r="K135" s="12">
        <f t="shared" si="32"/>
        <v>2</v>
      </c>
      <c r="L135" s="26">
        <f>Fest_In!D135</f>
        <v>0</v>
      </c>
      <c r="M135" s="68">
        <f>Fest_In!E135</f>
        <v>0</v>
      </c>
      <c r="N135" s="87">
        <f>IFERROR(INDEX(Dia_señalado_In!$D$2:$D$29,MATCH(Fest_In!B135,Dia_señalado_In!$C$2:$C$29,0)),0)</f>
        <v>0</v>
      </c>
      <c r="O135" s="88" t="str">
        <f>IFERROR(INDEX(Vacaciones_In!$D$2:$D$60,MATCH(Fest_In!A135,Vacaciones_In!$C$2:$C$60,0)),"")</f>
        <v/>
      </c>
      <c r="S135" s="22">
        <f t="shared" si="33"/>
        <v>43192</v>
      </c>
      <c r="T135" s="20">
        <f t="shared" si="37"/>
        <v>133</v>
      </c>
      <c r="U135" s="20"/>
    </row>
    <row r="136" spans="2:21" x14ac:dyDescent="0.25">
      <c r="B136" s="22">
        <f t="shared" si="30"/>
        <v>43191</v>
      </c>
      <c r="C136" s="23">
        <v>3</v>
      </c>
      <c r="D136" s="22">
        <f t="shared" si="39"/>
        <v>43193</v>
      </c>
      <c r="E136" s="21">
        <f t="shared" si="25"/>
        <v>19</v>
      </c>
      <c r="F136" s="20">
        <f t="shared" si="38"/>
        <v>44</v>
      </c>
      <c r="G136" s="33">
        <f t="shared" si="34"/>
        <v>136</v>
      </c>
      <c r="H136" s="10">
        <f t="shared" si="31"/>
        <v>43235</v>
      </c>
      <c r="I136" s="33">
        <f t="shared" si="35"/>
        <v>20</v>
      </c>
      <c r="J136" s="11">
        <f t="shared" si="36"/>
        <v>43235</v>
      </c>
      <c r="K136" s="12">
        <f t="shared" si="32"/>
        <v>3</v>
      </c>
      <c r="L136" s="26">
        <f>Fest_In!D136</f>
        <v>0</v>
      </c>
      <c r="M136" s="68">
        <f>Fest_In!E136</f>
        <v>0</v>
      </c>
      <c r="N136" s="87">
        <f>IFERROR(INDEX(Dia_señalado_In!$D$2:$D$29,MATCH(Fest_In!B136,Dia_señalado_In!$C$2:$C$29,0)),0)</f>
        <v>0</v>
      </c>
      <c r="O136" s="88" t="str">
        <f>IFERROR(INDEX(Vacaciones_In!$D$2:$D$60,MATCH(Fest_In!A136,Vacaciones_In!$C$2:$C$60,0)),"")</f>
        <v/>
      </c>
      <c r="S136" s="22">
        <f t="shared" si="33"/>
        <v>43193</v>
      </c>
      <c r="T136" s="20">
        <f t="shared" si="37"/>
        <v>134</v>
      </c>
      <c r="U136" s="20"/>
    </row>
    <row r="137" spans="2:21" x14ac:dyDescent="0.25">
      <c r="B137" s="22">
        <f t="shared" si="30"/>
        <v>43191</v>
      </c>
      <c r="C137" s="23">
        <v>4</v>
      </c>
      <c r="D137" s="22">
        <f t="shared" si="39"/>
        <v>43194</v>
      </c>
      <c r="E137" s="21">
        <f t="shared" ref="E137:E200" si="40">E130+1</f>
        <v>19</v>
      </c>
      <c r="F137" s="20">
        <f t="shared" si="38"/>
        <v>45</v>
      </c>
      <c r="G137" s="33">
        <f t="shared" si="34"/>
        <v>137</v>
      </c>
      <c r="H137" s="10">
        <f t="shared" si="31"/>
        <v>43236</v>
      </c>
      <c r="I137" s="33">
        <f t="shared" si="35"/>
        <v>20</v>
      </c>
      <c r="J137" s="11">
        <f t="shared" si="36"/>
        <v>43236</v>
      </c>
      <c r="K137" s="12">
        <f t="shared" si="32"/>
        <v>4</v>
      </c>
      <c r="L137" s="26">
        <f>Fest_In!D137</f>
        <v>0</v>
      </c>
      <c r="M137" s="68">
        <f>Fest_In!E137</f>
        <v>0</v>
      </c>
      <c r="N137" s="87">
        <f>IFERROR(INDEX(Dia_señalado_In!$D$2:$D$29,MATCH(Fest_In!B137,Dia_señalado_In!$C$2:$C$29,0)),0)</f>
        <v>0</v>
      </c>
      <c r="O137" s="88" t="str">
        <f>IFERROR(INDEX(Vacaciones_In!$D$2:$D$60,MATCH(Fest_In!A137,Vacaciones_In!$C$2:$C$60,0)),"")</f>
        <v/>
      </c>
      <c r="S137" s="22">
        <f t="shared" si="33"/>
        <v>43194</v>
      </c>
      <c r="T137" s="20">
        <f t="shared" si="37"/>
        <v>135</v>
      </c>
      <c r="U137" s="20"/>
    </row>
    <row r="138" spans="2:21" x14ac:dyDescent="0.25">
      <c r="B138" s="22">
        <f t="shared" si="30"/>
        <v>43191</v>
      </c>
      <c r="C138" s="23">
        <v>5</v>
      </c>
      <c r="D138" s="22">
        <f t="shared" si="39"/>
        <v>43195</v>
      </c>
      <c r="E138" s="21">
        <f t="shared" si="40"/>
        <v>19</v>
      </c>
      <c r="F138" s="20">
        <f t="shared" si="38"/>
        <v>45</v>
      </c>
      <c r="G138" s="33">
        <f t="shared" si="34"/>
        <v>138</v>
      </c>
      <c r="H138" s="10">
        <f t="shared" si="31"/>
        <v>43237</v>
      </c>
      <c r="I138" s="33">
        <f t="shared" si="35"/>
        <v>20</v>
      </c>
      <c r="J138" s="11">
        <f t="shared" si="36"/>
        <v>43237</v>
      </c>
      <c r="K138" s="12">
        <f t="shared" si="32"/>
        <v>5</v>
      </c>
      <c r="L138" s="26">
        <f>Fest_In!D138</f>
        <v>0</v>
      </c>
      <c r="M138" s="68">
        <f>Fest_In!E138</f>
        <v>0</v>
      </c>
      <c r="N138" s="87">
        <f>IFERROR(INDEX(Dia_señalado_In!$D$2:$D$29,MATCH(Fest_In!B138,Dia_señalado_In!$C$2:$C$29,0)),0)</f>
        <v>0</v>
      </c>
      <c r="O138" s="88" t="str">
        <f>IFERROR(INDEX(Vacaciones_In!$D$2:$D$60,MATCH(Fest_In!A138,Vacaciones_In!$C$2:$C$60,0)),"")</f>
        <v/>
      </c>
      <c r="S138" s="22">
        <f t="shared" si="33"/>
        <v>43195</v>
      </c>
      <c r="T138" s="20">
        <f t="shared" si="37"/>
        <v>136</v>
      </c>
      <c r="U138" s="20"/>
    </row>
    <row r="139" spans="2:21" x14ac:dyDescent="0.25">
      <c r="B139" s="22">
        <f t="shared" si="30"/>
        <v>43191</v>
      </c>
      <c r="C139" s="23">
        <v>6</v>
      </c>
      <c r="D139" s="22">
        <f t="shared" si="39"/>
        <v>43196</v>
      </c>
      <c r="E139" s="21">
        <f t="shared" si="40"/>
        <v>19</v>
      </c>
      <c r="F139" s="20">
        <f t="shared" si="38"/>
        <v>45</v>
      </c>
      <c r="G139" s="33">
        <f t="shared" si="34"/>
        <v>139</v>
      </c>
      <c r="H139" s="10">
        <f t="shared" si="31"/>
        <v>43238</v>
      </c>
      <c r="I139" s="33">
        <f t="shared" si="35"/>
        <v>20</v>
      </c>
      <c r="J139" s="11">
        <f t="shared" si="36"/>
        <v>43238</v>
      </c>
      <c r="K139" s="12">
        <f t="shared" si="32"/>
        <v>6</v>
      </c>
      <c r="L139" s="26">
        <f>Fest_In!D139</f>
        <v>0</v>
      </c>
      <c r="M139" s="68">
        <f>Fest_In!E139</f>
        <v>0</v>
      </c>
      <c r="N139" s="87">
        <f>IFERROR(INDEX(Dia_señalado_In!$D$2:$D$29,MATCH(Fest_In!B139,Dia_señalado_In!$C$2:$C$29,0)),0)</f>
        <v>0</v>
      </c>
      <c r="O139" s="88" t="str">
        <f>IFERROR(INDEX(Vacaciones_In!$D$2:$D$60,MATCH(Fest_In!A139,Vacaciones_In!$C$2:$C$60,0)),"")</f>
        <v/>
      </c>
      <c r="S139" s="22">
        <f t="shared" si="33"/>
        <v>43196</v>
      </c>
      <c r="T139" s="20">
        <f t="shared" si="37"/>
        <v>137</v>
      </c>
      <c r="U139" s="20"/>
    </row>
    <row r="140" spans="2:21" x14ac:dyDescent="0.25">
      <c r="B140" s="22">
        <f t="shared" si="30"/>
        <v>43191</v>
      </c>
      <c r="C140" s="23">
        <v>7</v>
      </c>
      <c r="D140" s="22">
        <f t="shared" si="39"/>
        <v>43197</v>
      </c>
      <c r="E140" s="21">
        <f t="shared" si="40"/>
        <v>19</v>
      </c>
      <c r="F140" s="20">
        <f t="shared" si="38"/>
        <v>46</v>
      </c>
      <c r="G140" s="33">
        <f t="shared" si="34"/>
        <v>140</v>
      </c>
      <c r="H140" s="10">
        <f t="shared" si="31"/>
        <v>43239</v>
      </c>
      <c r="I140" s="33">
        <f t="shared" si="35"/>
        <v>20</v>
      </c>
      <c r="J140" s="11">
        <f t="shared" si="36"/>
        <v>43239</v>
      </c>
      <c r="K140" s="12">
        <f t="shared" si="32"/>
        <v>7</v>
      </c>
      <c r="L140" s="26">
        <f>Fest_In!D140</f>
        <v>1</v>
      </c>
      <c r="M140" s="68">
        <f>Fest_In!E140</f>
        <v>0</v>
      </c>
      <c r="N140" s="87">
        <f>IFERROR(INDEX(Dia_señalado_In!$D$2:$D$29,MATCH(Fest_In!B140,Dia_señalado_In!$C$2:$C$29,0)),0)</f>
        <v>0</v>
      </c>
      <c r="O140" s="88" t="str">
        <f>IFERROR(INDEX(Vacaciones_In!$D$2:$D$60,MATCH(Fest_In!A140,Vacaciones_In!$C$2:$C$60,0)),"")</f>
        <v/>
      </c>
      <c r="S140" s="22">
        <f t="shared" si="33"/>
        <v>43197</v>
      </c>
      <c r="T140" s="20">
        <f t="shared" si="37"/>
        <v>138</v>
      </c>
      <c r="U140" s="20"/>
    </row>
    <row r="141" spans="2:21" x14ac:dyDescent="0.25">
      <c r="B141" s="22">
        <f t="shared" si="30"/>
        <v>43191</v>
      </c>
      <c r="C141" s="23">
        <v>1</v>
      </c>
      <c r="D141" s="22">
        <f t="shared" si="39"/>
        <v>43198</v>
      </c>
      <c r="E141" s="21">
        <f t="shared" si="40"/>
        <v>19</v>
      </c>
      <c r="F141" s="20">
        <f t="shared" si="38"/>
        <v>46</v>
      </c>
      <c r="G141" s="33">
        <f t="shared" si="34"/>
        <v>141</v>
      </c>
      <c r="H141" s="10">
        <f t="shared" si="31"/>
        <v>43240</v>
      </c>
      <c r="I141" s="33">
        <f t="shared" si="35"/>
        <v>20</v>
      </c>
      <c r="J141" s="11">
        <f t="shared" si="36"/>
        <v>43240</v>
      </c>
      <c r="K141" s="12">
        <f t="shared" si="32"/>
        <v>1</v>
      </c>
      <c r="L141" s="26">
        <f>Fest_In!D141</f>
        <v>1</v>
      </c>
      <c r="M141" s="68">
        <f>Fest_In!E141</f>
        <v>0</v>
      </c>
      <c r="N141" s="87">
        <f>IFERROR(INDEX(Dia_señalado_In!$D$2:$D$29,MATCH(Fest_In!B141,Dia_señalado_In!$C$2:$C$29,0)),0)</f>
        <v>0</v>
      </c>
      <c r="O141" s="88" t="str">
        <f>IFERROR(INDEX(Vacaciones_In!$D$2:$D$60,MATCH(Fest_In!A141,Vacaciones_In!$C$2:$C$60,0)),"")</f>
        <v/>
      </c>
      <c r="S141" s="22">
        <f t="shared" si="33"/>
        <v>43198</v>
      </c>
      <c r="T141" s="20">
        <f t="shared" si="37"/>
        <v>139</v>
      </c>
      <c r="U141" s="20"/>
    </row>
    <row r="142" spans="2:21" x14ac:dyDescent="0.25">
      <c r="B142" s="22">
        <f t="shared" si="30"/>
        <v>43191</v>
      </c>
      <c r="C142" s="24">
        <v>2</v>
      </c>
      <c r="D142" s="22">
        <f t="shared" si="39"/>
        <v>43199</v>
      </c>
      <c r="E142" s="21">
        <f t="shared" si="40"/>
        <v>20</v>
      </c>
      <c r="F142" s="20">
        <f t="shared" si="38"/>
        <v>46</v>
      </c>
      <c r="G142" s="33">
        <f t="shared" si="34"/>
        <v>142</v>
      </c>
      <c r="H142" s="10">
        <f t="shared" si="31"/>
        <v>43241</v>
      </c>
      <c r="I142" s="33">
        <f t="shared" si="35"/>
        <v>21</v>
      </c>
      <c r="J142" s="11">
        <f t="shared" si="36"/>
        <v>43241</v>
      </c>
      <c r="K142" s="12">
        <f t="shared" si="32"/>
        <v>2</v>
      </c>
      <c r="L142" s="26">
        <f>Fest_In!D142</f>
        <v>0</v>
      </c>
      <c r="M142" s="68">
        <f>Fest_In!E142</f>
        <v>0</v>
      </c>
      <c r="N142" s="87">
        <f>IFERROR(INDEX(Dia_señalado_In!$D$2:$D$29,MATCH(Fest_In!B142,Dia_señalado_In!$C$2:$C$29,0)),0)</f>
        <v>0</v>
      </c>
      <c r="O142" s="88" t="str">
        <f>IFERROR(INDEX(Vacaciones_In!$D$2:$D$60,MATCH(Fest_In!A142,Vacaciones_In!$C$2:$C$60,0)),"")</f>
        <v/>
      </c>
      <c r="S142" s="22">
        <f t="shared" si="33"/>
        <v>43199</v>
      </c>
      <c r="T142" s="20">
        <f t="shared" si="37"/>
        <v>140</v>
      </c>
      <c r="U142" s="20"/>
    </row>
    <row r="143" spans="2:21" x14ac:dyDescent="0.25">
      <c r="B143" s="22">
        <f t="shared" si="30"/>
        <v>43191</v>
      </c>
      <c r="C143" s="24">
        <v>3</v>
      </c>
      <c r="D143" s="22">
        <f t="shared" si="39"/>
        <v>43200</v>
      </c>
      <c r="E143" s="21">
        <f t="shared" si="40"/>
        <v>20</v>
      </c>
      <c r="F143" s="20">
        <f t="shared" si="38"/>
        <v>47</v>
      </c>
      <c r="G143" s="33">
        <f t="shared" si="34"/>
        <v>143</v>
      </c>
      <c r="H143" s="10">
        <f t="shared" si="31"/>
        <v>43242</v>
      </c>
      <c r="I143" s="33">
        <f t="shared" si="35"/>
        <v>21</v>
      </c>
      <c r="J143" s="11">
        <f t="shared" si="36"/>
        <v>43242</v>
      </c>
      <c r="K143" s="12">
        <f t="shared" si="32"/>
        <v>3</v>
      </c>
      <c r="L143" s="26">
        <f>Fest_In!D143</f>
        <v>0</v>
      </c>
      <c r="M143" s="68">
        <f>Fest_In!E143</f>
        <v>0</v>
      </c>
      <c r="N143" s="87">
        <f>IFERROR(INDEX(Dia_señalado_In!$D$2:$D$29,MATCH(Fest_In!B143,Dia_señalado_In!$C$2:$C$29,0)),0)</f>
        <v>0</v>
      </c>
      <c r="O143" s="88" t="str">
        <f>IFERROR(INDEX(Vacaciones_In!$D$2:$D$60,MATCH(Fest_In!A143,Vacaciones_In!$C$2:$C$60,0)),"")</f>
        <v/>
      </c>
      <c r="S143" s="22">
        <f t="shared" si="33"/>
        <v>43200</v>
      </c>
      <c r="T143" s="20">
        <f t="shared" si="37"/>
        <v>141</v>
      </c>
      <c r="U143" s="20"/>
    </row>
    <row r="144" spans="2:21" x14ac:dyDescent="0.25">
      <c r="B144" s="22">
        <f t="shared" si="30"/>
        <v>43191</v>
      </c>
      <c r="C144" s="24">
        <v>4</v>
      </c>
      <c r="D144" s="22">
        <f t="shared" si="39"/>
        <v>43201</v>
      </c>
      <c r="E144" s="21">
        <f t="shared" si="40"/>
        <v>20</v>
      </c>
      <c r="F144" s="20">
        <f t="shared" si="38"/>
        <v>47</v>
      </c>
      <c r="G144" s="33">
        <f t="shared" si="34"/>
        <v>144</v>
      </c>
      <c r="H144" s="10">
        <f t="shared" si="31"/>
        <v>43243</v>
      </c>
      <c r="I144" s="33">
        <f t="shared" si="35"/>
        <v>21</v>
      </c>
      <c r="J144" s="11">
        <f t="shared" si="36"/>
        <v>43243</v>
      </c>
      <c r="K144" s="12">
        <f t="shared" si="32"/>
        <v>4</v>
      </c>
      <c r="L144" s="26">
        <f>Fest_In!D144</f>
        <v>0</v>
      </c>
      <c r="M144" s="68">
        <f>Fest_In!E144</f>
        <v>0</v>
      </c>
      <c r="N144" s="87">
        <f>IFERROR(INDEX(Dia_señalado_In!$D$2:$D$29,MATCH(Fest_In!B144,Dia_señalado_In!$C$2:$C$29,0)),0)</f>
        <v>0</v>
      </c>
      <c r="O144" s="88" t="str">
        <f>IFERROR(INDEX(Vacaciones_In!$D$2:$D$60,MATCH(Fest_In!A144,Vacaciones_In!$C$2:$C$60,0)),"")</f>
        <v/>
      </c>
      <c r="S144" s="22">
        <f t="shared" si="33"/>
        <v>43201</v>
      </c>
      <c r="T144" s="20">
        <f t="shared" si="37"/>
        <v>142</v>
      </c>
      <c r="U144" s="20"/>
    </row>
    <row r="145" spans="2:21" x14ac:dyDescent="0.25">
      <c r="B145" s="22">
        <f t="shared" si="30"/>
        <v>43191</v>
      </c>
      <c r="C145" s="24">
        <v>5</v>
      </c>
      <c r="D145" s="22">
        <f t="shared" si="39"/>
        <v>43202</v>
      </c>
      <c r="E145" s="21">
        <f t="shared" si="40"/>
        <v>20</v>
      </c>
      <c r="F145" s="20">
        <f t="shared" si="38"/>
        <v>47</v>
      </c>
      <c r="G145" s="33">
        <f t="shared" si="34"/>
        <v>145</v>
      </c>
      <c r="H145" s="10">
        <f t="shared" si="31"/>
        <v>43244</v>
      </c>
      <c r="I145" s="33">
        <f t="shared" si="35"/>
        <v>21</v>
      </c>
      <c r="J145" s="11">
        <f t="shared" si="36"/>
        <v>43244</v>
      </c>
      <c r="K145" s="12">
        <f t="shared" si="32"/>
        <v>5</v>
      </c>
      <c r="L145" s="26">
        <f>Fest_In!D145</f>
        <v>0</v>
      </c>
      <c r="M145" s="68">
        <f>Fest_In!E145</f>
        <v>0</v>
      </c>
      <c r="N145" s="87">
        <f>IFERROR(INDEX(Dia_señalado_In!$D$2:$D$29,MATCH(Fest_In!B145,Dia_señalado_In!$C$2:$C$29,0)),0)</f>
        <v>0</v>
      </c>
      <c r="O145" s="88" t="str">
        <f>IFERROR(INDEX(Vacaciones_In!$D$2:$D$60,MATCH(Fest_In!A145,Vacaciones_In!$C$2:$C$60,0)),"")</f>
        <v/>
      </c>
      <c r="S145" s="22">
        <f t="shared" si="33"/>
        <v>43202</v>
      </c>
      <c r="T145" s="20">
        <f t="shared" si="37"/>
        <v>143</v>
      </c>
      <c r="U145" s="20"/>
    </row>
    <row r="146" spans="2:21" x14ac:dyDescent="0.25">
      <c r="B146" s="22">
        <f t="shared" si="30"/>
        <v>43191</v>
      </c>
      <c r="C146" s="24">
        <v>6</v>
      </c>
      <c r="D146" s="22">
        <f t="shared" si="39"/>
        <v>43203</v>
      </c>
      <c r="E146" s="21">
        <f t="shared" si="40"/>
        <v>20</v>
      </c>
      <c r="F146" s="20">
        <f t="shared" si="38"/>
        <v>48</v>
      </c>
      <c r="G146" s="33">
        <f t="shared" si="34"/>
        <v>146</v>
      </c>
      <c r="H146" s="10">
        <f t="shared" si="31"/>
        <v>43245</v>
      </c>
      <c r="I146" s="33">
        <f t="shared" si="35"/>
        <v>21</v>
      </c>
      <c r="J146" s="11">
        <f t="shared" si="36"/>
        <v>43245</v>
      </c>
      <c r="K146" s="12">
        <f t="shared" si="32"/>
        <v>6</v>
      </c>
      <c r="L146" s="26">
        <f>Fest_In!D146</f>
        <v>0</v>
      </c>
      <c r="M146" s="68">
        <f>Fest_In!E146</f>
        <v>0</v>
      </c>
      <c r="N146" s="87">
        <f>IFERROR(INDEX(Dia_señalado_In!$D$2:$D$29,MATCH(Fest_In!B146,Dia_señalado_In!$C$2:$C$29,0)),0)</f>
        <v>0</v>
      </c>
      <c r="O146" s="88" t="str">
        <f>IFERROR(INDEX(Vacaciones_In!$D$2:$D$60,MATCH(Fest_In!A146,Vacaciones_In!$C$2:$C$60,0)),"")</f>
        <v/>
      </c>
      <c r="S146" s="22">
        <f t="shared" si="33"/>
        <v>43203</v>
      </c>
      <c r="T146" s="20">
        <f t="shared" si="37"/>
        <v>144</v>
      </c>
      <c r="U146" s="20"/>
    </row>
    <row r="147" spans="2:21" x14ac:dyDescent="0.25">
      <c r="B147" s="22">
        <f t="shared" si="30"/>
        <v>43191</v>
      </c>
      <c r="C147" s="24">
        <v>7</v>
      </c>
      <c r="D147" s="22">
        <f t="shared" si="39"/>
        <v>43204</v>
      </c>
      <c r="E147" s="21">
        <f t="shared" si="40"/>
        <v>20</v>
      </c>
      <c r="F147" s="20">
        <f t="shared" si="38"/>
        <v>48</v>
      </c>
      <c r="G147" s="33">
        <f t="shared" si="34"/>
        <v>147</v>
      </c>
      <c r="H147" s="10">
        <f t="shared" si="31"/>
        <v>43246</v>
      </c>
      <c r="I147" s="33">
        <f t="shared" si="35"/>
        <v>21</v>
      </c>
      <c r="J147" s="11">
        <f t="shared" si="36"/>
        <v>43246</v>
      </c>
      <c r="K147" s="12">
        <f t="shared" si="32"/>
        <v>7</v>
      </c>
      <c r="L147" s="26">
        <f>Fest_In!D147</f>
        <v>1</v>
      </c>
      <c r="M147" s="68">
        <f>Fest_In!E147</f>
        <v>0</v>
      </c>
      <c r="N147" s="87">
        <f>IFERROR(INDEX(Dia_señalado_In!$D$2:$D$29,MATCH(Fest_In!B147,Dia_señalado_In!$C$2:$C$29,0)),0)</f>
        <v>0</v>
      </c>
      <c r="O147" s="88" t="str">
        <f>IFERROR(INDEX(Vacaciones_In!$D$2:$D$60,MATCH(Fest_In!A147,Vacaciones_In!$C$2:$C$60,0)),"")</f>
        <v/>
      </c>
      <c r="S147" s="22">
        <f t="shared" si="33"/>
        <v>43204</v>
      </c>
      <c r="T147" s="20">
        <f t="shared" si="37"/>
        <v>145</v>
      </c>
      <c r="U147" s="20"/>
    </row>
    <row r="148" spans="2:21" x14ac:dyDescent="0.25">
      <c r="B148" s="22">
        <f t="shared" si="30"/>
        <v>43191</v>
      </c>
      <c r="C148" s="24">
        <v>1</v>
      </c>
      <c r="D148" s="22">
        <f t="shared" si="39"/>
        <v>43205</v>
      </c>
      <c r="E148" s="21">
        <f t="shared" si="40"/>
        <v>20</v>
      </c>
      <c r="F148" s="20">
        <f t="shared" si="38"/>
        <v>48</v>
      </c>
      <c r="G148" s="33">
        <f t="shared" si="34"/>
        <v>148</v>
      </c>
      <c r="H148" s="10">
        <f t="shared" si="31"/>
        <v>43247</v>
      </c>
      <c r="I148" s="33">
        <f t="shared" si="35"/>
        <v>21</v>
      </c>
      <c r="J148" s="11">
        <f t="shared" si="36"/>
        <v>43247</v>
      </c>
      <c r="K148" s="12">
        <f t="shared" si="32"/>
        <v>1</v>
      </c>
      <c r="L148" s="26">
        <f>Fest_In!D148</f>
        <v>1</v>
      </c>
      <c r="M148" s="68">
        <f>Fest_In!E148</f>
        <v>0</v>
      </c>
      <c r="N148" s="87">
        <f>IFERROR(INDEX(Dia_señalado_In!$D$2:$D$29,MATCH(Fest_In!B148,Dia_señalado_In!$C$2:$C$29,0)),0)</f>
        <v>0</v>
      </c>
      <c r="O148" s="88" t="str">
        <f>IFERROR(INDEX(Vacaciones_In!$D$2:$D$60,MATCH(Fest_In!A148,Vacaciones_In!$C$2:$C$60,0)),"")</f>
        <v/>
      </c>
      <c r="S148" s="22">
        <f t="shared" si="33"/>
        <v>43205</v>
      </c>
      <c r="T148" s="20">
        <f t="shared" si="37"/>
        <v>146</v>
      </c>
      <c r="U148" s="20"/>
    </row>
    <row r="149" spans="2:21" x14ac:dyDescent="0.25">
      <c r="B149" s="22">
        <f t="shared" si="30"/>
        <v>43191</v>
      </c>
      <c r="C149" s="23">
        <v>2</v>
      </c>
      <c r="D149" s="22">
        <f t="shared" si="39"/>
        <v>43206</v>
      </c>
      <c r="E149" s="21">
        <f t="shared" si="40"/>
        <v>21</v>
      </c>
      <c r="F149" s="20">
        <f t="shared" si="38"/>
        <v>49</v>
      </c>
      <c r="G149" s="33">
        <f t="shared" si="34"/>
        <v>149</v>
      </c>
      <c r="H149" s="10">
        <f t="shared" si="31"/>
        <v>43248</v>
      </c>
      <c r="I149" s="33">
        <f t="shared" si="35"/>
        <v>22</v>
      </c>
      <c r="J149" s="11">
        <f t="shared" si="36"/>
        <v>43248</v>
      </c>
      <c r="K149" s="12">
        <f t="shared" si="32"/>
        <v>2</v>
      </c>
      <c r="L149" s="26">
        <f>Fest_In!D149</f>
        <v>0</v>
      </c>
      <c r="M149" s="68">
        <f>Fest_In!E149</f>
        <v>0</v>
      </c>
      <c r="N149" s="87">
        <f>IFERROR(INDEX(Dia_señalado_In!$D$2:$D$29,MATCH(Fest_In!B149,Dia_señalado_In!$C$2:$C$29,0)),0)</f>
        <v>0</v>
      </c>
      <c r="O149" s="88" t="str">
        <f>IFERROR(INDEX(Vacaciones_In!$D$2:$D$60,MATCH(Fest_In!A149,Vacaciones_In!$C$2:$C$60,0)),"")</f>
        <v/>
      </c>
      <c r="S149" s="22">
        <f t="shared" si="33"/>
        <v>43206</v>
      </c>
      <c r="T149" s="20">
        <f t="shared" si="37"/>
        <v>147</v>
      </c>
      <c r="U149" s="20"/>
    </row>
    <row r="150" spans="2:21" x14ac:dyDescent="0.25">
      <c r="B150" s="22">
        <f t="shared" si="30"/>
        <v>43191</v>
      </c>
      <c r="C150" s="23">
        <v>3</v>
      </c>
      <c r="D150" s="22">
        <f t="shared" si="39"/>
        <v>43207</v>
      </c>
      <c r="E150" s="21">
        <f t="shared" si="40"/>
        <v>21</v>
      </c>
      <c r="F150" s="20">
        <f t="shared" si="38"/>
        <v>49</v>
      </c>
      <c r="G150" s="33">
        <f t="shared" si="34"/>
        <v>150</v>
      </c>
      <c r="H150" s="10">
        <f t="shared" si="31"/>
        <v>43249</v>
      </c>
      <c r="I150" s="33">
        <f t="shared" si="35"/>
        <v>22</v>
      </c>
      <c r="J150" s="11">
        <f t="shared" si="36"/>
        <v>43249</v>
      </c>
      <c r="K150" s="12">
        <f t="shared" si="32"/>
        <v>3</v>
      </c>
      <c r="L150" s="26">
        <f>Fest_In!D150</f>
        <v>0</v>
      </c>
      <c r="M150" s="68">
        <f>Fest_In!E150</f>
        <v>0</v>
      </c>
      <c r="N150" s="87">
        <f>IFERROR(INDEX(Dia_señalado_In!$D$2:$D$29,MATCH(Fest_In!B150,Dia_señalado_In!$C$2:$C$29,0)),0)</f>
        <v>0</v>
      </c>
      <c r="O150" s="88" t="str">
        <f>IFERROR(INDEX(Vacaciones_In!$D$2:$D$60,MATCH(Fest_In!A150,Vacaciones_In!$C$2:$C$60,0)),"")</f>
        <v/>
      </c>
      <c r="S150" s="22">
        <f t="shared" si="33"/>
        <v>43207</v>
      </c>
      <c r="T150" s="20">
        <f t="shared" si="37"/>
        <v>148</v>
      </c>
      <c r="U150" s="20"/>
    </row>
    <row r="151" spans="2:21" x14ac:dyDescent="0.25">
      <c r="B151" s="22">
        <f t="shared" si="30"/>
        <v>43191</v>
      </c>
      <c r="C151" s="23">
        <v>4</v>
      </c>
      <c r="D151" s="22">
        <f t="shared" si="39"/>
        <v>43208</v>
      </c>
      <c r="E151" s="21">
        <f t="shared" si="40"/>
        <v>21</v>
      </c>
      <c r="F151" s="20">
        <f t="shared" si="38"/>
        <v>49</v>
      </c>
      <c r="G151" s="33">
        <f t="shared" si="34"/>
        <v>151</v>
      </c>
      <c r="H151" s="10">
        <f t="shared" si="31"/>
        <v>43250</v>
      </c>
      <c r="I151" s="33">
        <f t="shared" si="35"/>
        <v>22</v>
      </c>
      <c r="J151" s="11">
        <f t="shared" si="36"/>
        <v>43250</v>
      </c>
      <c r="K151" s="12">
        <f t="shared" si="32"/>
        <v>4</v>
      </c>
      <c r="L151" s="26">
        <f>Fest_In!D151</f>
        <v>0</v>
      </c>
      <c r="M151" s="68">
        <f>Fest_In!E151</f>
        <v>0</v>
      </c>
      <c r="N151" s="87">
        <f>IFERROR(INDEX(Dia_señalado_In!$D$2:$D$29,MATCH(Fest_In!B151,Dia_señalado_In!$C$2:$C$29,0)),0)</f>
        <v>0</v>
      </c>
      <c r="O151" s="88" t="str">
        <f>IFERROR(INDEX(Vacaciones_In!$D$2:$D$60,MATCH(Fest_In!A151,Vacaciones_In!$C$2:$C$60,0)),"")</f>
        <v/>
      </c>
      <c r="S151" s="22">
        <f t="shared" si="33"/>
        <v>43208</v>
      </c>
      <c r="T151" s="20">
        <f t="shared" si="37"/>
        <v>149</v>
      </c>
      <c r="U151" s="20"/>
    </row>
    <row r="152" spans="2:21" x14ac:dyDescent="0.25">
      <c r="B152" s="22">
        <f t="shared" si="30"/>
        <v>43191</v>
      </c>
      <c r="C152" s="23">
        <v>5</v>
      </c>
      <c r="D152" s="22">
        <f t="shared" si="39"/>
        <v>43209</v>
      </c>
      <c r="E152" s="21">
        <f t="shared" si="40"/>
        <v>21</v>
      </c>
      <c r="F152" s="20">
        <f t="shared" si="38"/>
        <v>50</v>
      </c>
      <c r="G152" s="33">
        <f t="shared" si="34"/>
        <v>152</v>
      </c>
      <c r="H152" s="10">
        <f t="shared" si="31"/>
        <v>43251</v>
      </c>
      <c r="I152" s="33">
        <f t="shared" si="35"/>
        <v>22</v>
      </c>
      <c r="J152" s="11">
        <f t="shared" si="36"/>
        <v>43251</v>
      </c>
      <c r="K152" s="12">
        <f t="shared" si="32"/>
        <v>5</v>
      </c>
      <c r="L152" s="26">
        <f>Fest_In!D152</f>
        <v>0</v>
      </c>
      <c r="M152" s="68">
        <f>Fest_In!E152</f>
        <v>0</v>
      </c>
      <c r="N152" s="87">
        <f>IFERROR(INDEX(Dia_señalado_In!$D$2:$D$29,MATCH(Fest_In!B152,Dia_señalado_In!$C$2:$C$29,0)),0)</f>
        <v>0</v>
      </c>
      <c r="O152" s="88" t="str">
        <f>IFERROR(INDEX(Vacaciones_In!$D$2:$D$60,MATCH(Fest_In!A152,Vacaciones_In!$C$2:$C$60,0)),"")</f>
        <v/>
      </c>
      <c r="S152" s="22">
        <f t="shared" si="33"/>
        <v>43209</v>
      </c>
      <c r="T152" s="20">
        <f t="shared" si="37"/>
        <v>150</v>
      </c>
      <c r="U152" s="20"/>
    </row>
    <row r="153" spans="2:21" x14ac:dyDescent="0.25">
      <c r="B153" s="22">
        <f t="shared" si="30"/>
        <v>43191</v>
      </c>
      <c r="C153" s="23">
        <v>6</v>
      </c>
      <c r="D153" s="22">
        <f t="shared" si="39"/>
        <v>43210</v>
      </c>
      <c r="E153" s="21">
        <f t="shared" si="40"/>
        <v>21</v>
      </c>
      <c r="F153" s="20">
        <f t="shared" si="38"/>
        <v>50</v>
      </c>
      <c r="G153" s="33">
        <f t="shared" si="34"/>
        <v>153</v>
      </c>
      <c r="H153" s="10">
        <f t="shared" si="31"/>
        <v>43252</v>
      </c>
      <c r="I153" s="33">
        <f t="shared" si="35"/>
        <v>22</v>
      </c>
      <c r="J153" s="11">
        <f t="shared" si="36"/>
        <v>43252</v>
      </c>
      <c r="K153" s="12">
        <f t="shared" si="32"/>
        <v>6</v>
      </c>
      <c r="L153" s="26">
        <f>Fest_In!D153</f>
        <v>0</v>
      </c>
      <c r="M153" s="68">
        <f>Fest_In!E153</f>
        <v>0</v>
      </c>
      <c r="N153" s="87">
        <f>IFERROR(INDEX(Dia_señalado_In!$D$2:$D$29,MATCH(Fest_In!B153,Dia_señalado_In!$C$2:$C$29,0)),0)</f>
        <v>0</v>
      </c>
      <c r="O153" s="88" t="str">
        <f>IFERROR(INDEX(Vacaciones_In!$D$2:$D$60,MATCH(Fest_In!A153,Vacaciones_In!$C$2:$C$60,0)),"")</f>
        <v/>
      </c>
      <c r="S153" s="22">
        <f t="shared" si="33"/>
        <v>43210</v>
      </c>
      <c r="T153" s="20">
        <f t="shared" si="37"/>
        <v>151</v>
      </c>
      <c r="U153" s="20"/>
    </row>
    <row r="154" spans="2:21" x14ac:dyDescent="0.25">
      <c r="B154" s="22">
        <f t="shared" si="30"/>
        <v>43191</v>
      </c>
      <c r="C154" s="23">
        <v>7</v>
      </c>
      <c r="D154" s="22">
        <f t="shared" si="39"/>
        <v>43211</v>
      </c>
      <c r="E154" s="21">
        <f t="shared" si="40"/>
        <v>21</v>
      </c>
      <c r="F154" s="20">
        <f t="shared" si="38"/>
        <v>50</v>
      </c>
      <c r="G154" s="33">
        <f t="shared" si="34"/>
        <v>154</v>
      </c>
      <c r="H154" s="10">
        <f t="shared" si="31"/>
        <v>43253</v>
      </c>
      <c r="I154" s="33">
        <f t="shared" si="35"/>
        <v>22</v>
      </c>
      <c r="J154" s="11">
        <f t="shared" si="36"/>
        <v>43253</v>
      </c>
      <c r="K154" s="12">
        <f t="shared" si="32"/>
        <v>7</v>
      </c>
      <c r="L154" s="26">
        <f>Fest_In!D154</f>
        <v>1</v>
      </c>
      <c r="M154" s="68">
        <f>Fest_In!E154</f>
        <v>0</v>
      </c>
      <c r="N154" s="87">
        <f>IFERROR(INDEX(Dia_señalado_In!$D$2:$D$29,MATCH(Fest_In!B154,Dia_señalado_In!$C$2:$C$29,0)),0)</f>
        <v>0</v>
      </c>
      <c r="O154" s="88" t="str">
        <f>IFERROR(INDEX(Vacaciones_In!$D$2:$D$60,MATCH(Fest_In!A154,Vacaciones_In!$C$2:$C$60,0)),"")</f>
        <v/>
      </c>
      <c r="S154" s="22">
        <f t="shared" si="33"/>
        <v>43211</v>
      </c>
      <c r="T154" s="20">
        <f t="shared" si="37"/>
        <v>152</v>
      </c>
      <c r="U154" s="20"/>
    </row>
    <row r="155" spans="2:21" x14ac:dyDescent="0.25">
      <c r="B155" s="22">
        <f t="shared" si="30"/>
        <v>43191</v>
      </c>
      <c r="C155" s="23">
        <v>1</v>
      </c>
      <c r="D155" s="22">
        <f t="shared" si="39"/>
        <v>43212</v>
      </c>
      <c r="E155" s="21">
        <f t="shared" si="40"/>
        <v>21</v>
      </c>
      <c r="F155" s="20">
        <f t="shared" si="38"/>
        <v>51</v>
      </c>
      <c r="G155" s="33">
        <f t="shared" si="34"/>
        <v>155</v>
      </c>
      <c r="H155" s="10">
        <f t="shared" si="31"/>
        <v>43254</v>
      </c>
      <c r="I155" s="33">
        <f t="shared" si="35"/>
        <v>22</v>
      </c>
      <c r="J155" s="11">
        <f t="shared" si="36"/>
        <v>43254</v>
      </c>
      <c r="K155" s="12">
        <f t="shared" si="32"/>
        <v>1</v>
      </c>
      <c r="L155" s="26">
        <f>Fest_In!D155</f>
        <v>1</v>
      </c>
      <c r="M155" s="68">
        <f>Fest_In!E155</f>
        <v>0</v>
      </c>
      <c r="N155" s="87">
        <f>IFERROR(INDEX(Dia_señalado_In!$D$2:$D$29,MATCH(Fest_In!B155,Dia_señalado_In!$C$2:$C$29,0)),0)</f>
        <v>0</v>
      </c>
      <c r="O155" s="88" t="str">
        <f>IFERROR(INDEX(Vacaciones_In!$D$2:$D$60,MATCH(Fest_In!A155,Vacaciones_In!$C$2:$C$60,0)),"")</f>
        <v/>
      </c>
      <c r="S155" s="22">
        <f t="shared" si="33"/>
        <v>43212</v>
      </c>
      <c r="T155" s="20">
        <f t="shared" si="37"/>
        <v>153</v>
      </c>
      <c r="U155" s="20"/>
    </row>
    <row r="156" spans="2:21" x14ac:dyDescent="0.25">
      <c r="B156" s="22">
        <f t="shared" si="30"/>
        <v>43191</v>
      </c>
      <c r="C156" s="24">
        <v>2</v>
      </c>
      <c r="D156" s="22">
        <f t="shared" ref="D156:D169" si="41">IF(AND(MONTH(D155+1)=MONTH(B156),YEAR(D155+1)=YEAR(B156)),D155+1,0)</f>
        <v>43213</v>
      </c>
      <c r="E156" s="21">
        <f t="shared" si="40"/>
        <v>22</v>
      </c>
      <c r="F156" s="20">
        <f t="shared" si="38"/>
        <v>51</v>
      </c>
      <c r="G156" s="33">
        <f t="shared" si="34"/>
        <v>156</v>
      </c>
      <c r="H156" s="10">
        <f t="shared" si="31"/>
        <v>43255</v>
      </c>
      <c r="I156" s="33">
        <f t="shared" si="35"/>
        <v>23</v>
      </c>
      <c r="J156" s="11">
        <f t="shared" si="36"/>
        <v>43255</v>
      </c>
      <c r="K156" s="12">
        <f t="shared" si="32"/>
        <v>2</v>
      </c>
      <c r="L156" s="26">
        <f>Fest_In!D156</f>
        <v>0</v>
      </c>
      <c r="M156" s="68">
        <f>Fest_In!E156</f>
        <v>0</v>
      </c>
      <c r="N156" s="87">
        <f>IFERROR(INDEX(Dia_señalado_In!$D$2:$D$29,MATCH(Fest_In!B156,Dia_señalado_In!$C$2:$C$29,0)),0)</f>
        <v>0</v>
      </c>
      <c r="O156" s="88" t="str">
        <f>IFERROR(INDEX(Vacaciones_In!$D$2:$D$60,MATCH(Fest_In!A156,Vacaciones_In!$C$2:$C$60,0)),"")</f>
        <v/>
      </c>
      <c r="S156" s="22">
        <f t="shared" si="33"/>
        <v>43213</v>
      </c>
      <c r="T156" s="20">
        <f t="shared" si="37"/>
        <v>154</v>
      </c>
      <c r="U156" s="20"/>
    </row>
    <row r="157" spans="2:21" x14ac:dyDescent="0.25">
      <c r="B157" s="22">
        <f t="shared" si="30"/>
        <v>43191</v>
      </c>
      <c r="C157" s="24">
        <v>3</v>
      </c>
      <c r="D157" s="22">
        <f t="shared" si="41"/>
        <v>43214</v>
      </c>
      <c r="E157" s="21">
        <f t="shared" si="40"/>
        <v>22</v>
      </c>
      <c r="F157" s="20">
        <f t="shared" si="38"/>
        <v>51</v>
      </c>
      <c r="G157" s="33">
        <f t="shared" si="34"/>
        <v>157</v>
      </c>
      <c r="H157" s="10">
        <f t="shared" si="31"/>
        <v>43256</v>
      </c>
      <c r="I157" s="33">
        <f t="shared" si="35"/>
        <v>23</v>
      </c>
      <c r="J157" s="11">
        <f t="shared" si="36"/>
        <v>43256</v>
      </c>
      <c r="K157" s="12">
        <f t="shared" si="32"/>
        <v>3</v>
      </c>
      <c r="L157" s="26">
        <f>Fest_In!D157</f>
        <v>0</v>
      </c>
      <c r="M157" s="68">
        <f>Fest_In!E157</f>
        <v>0</v>
      </c>
      <c r="N157" s="87">
        <f>IFERROR(INDEX(Dia_señalado_In!$D$2:$D$29,MATCH(Fest_In!B157,Dia_señalado_In!$C$2:$C$29,0)),0)</f>
        <v>0</v>
      </c>
      <c r="O157" s="88" t="str">
        <f>IFERROR(INDEX(Vacaciones_In!$D$2:$D$60,MATCH(Fest_In!A157,Vacaciones_In!$C$2:$C$60,0)),"")</f>
        <v/>
      </c>
      <c r="S157" s="22">
        <f t="shared" si="33"/>
        <v>43214</v>
      </c>
      <c r="T157" s="20">
        <f t="shared" si="37"/>
        <v>155</v>
      </c>
      <c r="U157" s="20"/>
    </row>
    <row r="158" spans="2:21" x14ac:dyDescent="0.25">
      <c r="B158" s="22">
        <f t="shared" si="30"/>
        <v>43191</v>
      </c>
      <c r="C158" s="24">
        <v>4</v>
      </c>
      <c r="D158" s="22">
        <f t="shared" si="41"/>
        <v>43215</v>
      </c>
      <c r="E158" s="21">
        <f t="shared" si="40"/>
        <v>22</v>
      </c>
      <c r="F158" s="20">
        <f t="shared" si="38"/>
        <v>52</v>
      </c>
      <c r="G158" s="33">
        <f t="shared" si="34"/>
        <v>158</v>
      </c>
      <c r="H158" s="10">
        <f t="shared" si="31"/>
        <v>43257</v>
      </c>
      <c r="I158" s="33">
        <f t="shared" si="35"/>
        <v>23</v>
      </c>
      <c r="J158" s="11">
        <f t="shared" si="36"/>
        <v>43257</v>
      </c>
      <c r="K158" s="12">
        <f t="shared" si="32"/>
        <v>4</v>
      </c>
      <c r="L158" s="26">
        <f>Fest_In!D158</f>
        <v>0</v>
      </c>
      <c r="M158" s="68">
        <f>Fest_In!E158</f>
        <v>0</v>
      </c>
      <c r="N158" s="87">
        <f>IFERROR(INDEX(Dia_señalado_In!$D$2:$D$29,MATCH(Fest_In!B158,Dia_señalado_In!$C$2:$C$29,0)),0)</f>
        <v>0</v>
      </c>
      <c r="O158" s="88" t="str">
        <f>IFERROR(INDEX(Vacaciones_In!$D$2:$D$60,MATCH(Fest_In!A158,Vacaciones_In!$C$2:$C$60,0)),"")</f>
        <v/>
      </c>
      <c r="S158" s="22">
        <f t="shared" si="33"/>
        <v>43215</v>
      </c>
      <c r="T158" s="20">
        <f t="shared" si="37"/>
        <v>156</v>
      </c>
      <c r="U158" s="20"/>
    </row>
    <row r="159" spans="2:21" x14ac:dyDescent="0.25">
      <c r="B159" s="22">
        <f t="shared" si="30"/>
        <v>43191</v>
      </c>
      <c r="C159" s="24">
        <v>5</v>
      </c>
      <c r="D159" s="22">
        <f t="shared" si="41"/>
        <v>43216</v>
      </c>
      <c r="E159" s="21">
        <f t="shared" si="40"/>
        <v>22</v>
      </c>
      <c r="F159" s="20">
        <f t="shared" si="38"/>
        <v>52</v>
      </c>
      <c r="G159" s="33">
        <f t="shared" si="34"/>
        <v>159</v>
      </c>
      <c r="H159" s="10">
        <f t="shared" si="31"/>
        <v>43258</v>
      </c>
      <c r="I159" s="33">
        <f t="shared" si="35"/>
        <v>23</v>
      </c>
      <c r="J159" s="11">
        <f t="shared" si="36"/>
        <v>43258</v>
      </c>
      <c r="K159" s="12">
        <f t="shared" si="32"/>
        <v>5</v>
      </c>
      <c r="L159" s="26">
        <f>Fest_In!D159</f>
        <v>0</v>
      </c>
      <c r="M159" s="68">
        <f>Fest_In!E159</f>
        <v>0</v>
      </c>
      <c r="N159" s="87">
        <f>IFERROR(INDEX(Dia_señalado_In!$D$2:$D$29,MATCH(Fest_In!B159,Dia_señalado_In!$C$2:$C$29,0)),0)</f>
        <v>0</v>
      </c>
      <c r="O159" s="88" t="str">
        <f>IFERROR(INDEX(Vacaciones_In!$D$2:$D$60,MATCH(Fest_In!A159,Vacaciones_In!$C$2:$C$60,0)),"")</f>
        <v/>
      </c>
      <c r="S159" s="22">
        <f t="shared" si="33"/>
        <v>43216</v>
      </c>
      <c r="T159" s="20">
        <f t="shared" si="37"/>
        <v>157</v>
      </c>
      <c r="U159" s="20"/>
    </row>
    <row r="160" spans="2:21" x14ac:dyDescent="0.25">
      <c r="B160" s="22">
        <f t="shared" si="30"/>
        <v>43191</v>
      </c>
      <c r="C160" s="24">
        <v>6</v>
      </c>
      <c r="D160" s="22">
        <f t="shared" si="41"/>
        <v>43217</v>
      </c>
      <c r="E160" s="21">
        <f t="shared" si="40"/>
        <v>22</v>
      </c>
      <c r="F160" s="20">
        <f t="shared" si="38"/>
        <v>52</v>
      </c>
      <c r="G160" s="33">
        <f t="shared" si="34"/>
        <v>160</v>
      </c>
      <c r="H160" s="10">
        <f t="shared" si="31"/>
        <v>43259</v>
      </c>
      <c r="I160" s="33">
        <f t="shared" si="35"/>
        <v>23</v>
      </c>
      <c r="J160" s="11">
        <f t="shared" si="36"/>
        <v>43259</v>
      </c>
      <c r="K160" s="12">
        <f t="shared" si="32"/>
        <v>6</v>
      </c>
      <c r="L160" s="26">
        <f>Fest_In!D160</f>
        <v>0</v>
      </c>
      <c r="M160" s="68">
        <f>Fest_In!E160</f>
        <v>0</v>
      </c>
      <c r="N160" s="87">
        <f>IFERROR(INDEX(Dia_señalado_In!$D$2:$D$29,MATCH(Fest_In!B160,Dia_señalado_In!$C$2:$C$29,0)),0)</f>
        <v>0</v>
      </c>
      <c r="O160" s="88" t="str">
        <f>IFERROR(INDEX(Vacaciones_In!$D$2:$D$60,MATCH(Fest_In!A160,Vacaciones_In!$C$2:$C$60,0)),"")</f>
        <v/>
      </c>
      <c r="S160" s="22">
        <f t="shared" si="33"/>
        <v>43217</v>
      </c>
      <c r="T160" s="20">
        <f t="shared" si="37"/>
        <v>158</v>
      </c>
      <c r="U160" s="20"/>
    </row>
    <row r="161" spans="2:21" x14ac:dyDescent="0.25">
      <c r="B161" s="22">
        <f t="shared" si="30"/>
        <v>43191</v>
      </c>
      <c r="C161" s="24">
        <v>7</v>
      </c>
      <c r="D161" s="22">
        <f t="shared" si="41"/>
        <v>43218</v>
      </c>
      <c r="E161" s="21">
        <f t="shared" si="40"/>
        <v>22</v>
      </c>
      <c r="F161" s="20">
        <f t="shared" si="38"/>
        <v>53</v>
      </c>
      <c r="G161" s="33">
        <f t="shared" si="34"/>
        <v>161</v>
      </c>
      <c r="H161" s="10">
        <f t="shared" si="31"/>
        <v>43260</v>
      </c>
      <c r="I161" s="33">
        <f t="shared" si="35"/>
        <v>23</v>
      </c>
      <c r="J161" s="11">
        <f t="shared" si="36"/>
        <v>43260</v>
      </c>
      <c r="K161" s="12">
        <f t="shared" si="32"/>
        <v>7</v>
      </c>
      <c r="L161" s="26">
        <f>Fest_In!D161</f>
        <v>1</v>
      </c>
      <c r="M161" s="68">
        <f>Fest_In!E161</f>
        <v>0</v>
      </c>
      <c r="N161" s="87">
        <f>IFERROR(INDEX(Dia_señalado_In!$D$2:$D$29,MATCH(Fest_In!B161,Dia_señalado_In!$C$2:$C$29,0)),0)</f>
        <v>0</v>
      </c>
      <c r="O161" s="88" t="str">
        <f>IFERROR(INDEX(Vacaciones_In!$D$2:$D$60,MATCH(Fest_In!A161,Vacaciones_In!$C$2:$C$60,0)),"")</f>
        <v/>
      </c>
      <c r="S161" s="22">
        <f t="shared" si="33"/>
        <v>43218</v>
      </c>
      <c r="T161" s="20">
        <f t="shared" si="37"/>
        <v>159</v>
      </c>
      <c r="U161" s="20"/>
    </row>
    <row r="162" spans="2:21" x14ac:dyDescent="0.25">
      <c r="B162" s="22">
        <f t="shared" si="30"/>
        <v>43191</v>
      </c>
      <c r="C162" s="24">
        <v>1</v>
      </c>
      <c r="D162" s="22">
        <f t="shared" si="41"/>
        <v>43219</v>
      </c>
      <c r="E162" s="21">
        <f t="shared" si="40"/>
        <v>22</v>
      </c>
      <c r="F162" s="20">
        <f t="shared" si="38"/>
        <v>53</v>
      </c>
      <c r="G162" s="33">
        <f t="shared" si="34"/>
        <v>162</v>
      </c>
      <c r="H162" s="10">
        <f t="shared" si="31"/>
        <v>43261</v>
      </c>
      <c r="I162" s="33">
        <f t="shared" si="35"/>
        <v>23</v>
      </c>
      <c r="J162" s="11">
        <f t="shared" si="36"/>
        <v>43261</v>
      </c>
      <c r="K162" s="12">
        <f t="shared" si="32"/>
        <v>1</v>
      </c>
      <c r="L162" s="26">
        <f>Fest_In!D162</f>
        <v>1</v>
      </c>
      <c r="M162" s="68">
        <f>Fest_In!E162</f>
        <v>0</v>
      </c>
      <c r="N162" s="87">
        <f>IFERROR(INDEX(Dia_señalado_In!$D$2:$D$29,MATCH(Fest_In!B162,Dia_señalado_In!$C$2:$C$29,0)),0)</f>
        <v>0</v>
      </c>
      <c r="O162" s="88" t="str">
        <f>IFERROR(INDEX(Vacaciones_In!$D$2:$D$60,MATCH(Fest_In!A162,Vacaciones_In!$C$2:$C$60,0)),"")</f>
        <v/>
      </c>
      <c r="S162" s="22">
        <f t="shared" si="33"/>
        <v>43219</v>
      </c>
      <c r="T162" s="20">
        <f t="shared" si="37"/>
        <v>160</v>
      </c>
      <c r="U162" s="20"/>
    </row>
    <row r="163" spans="2:21" x14ac:dyDescent="0.25">
      <c r="B163" s="22">
        <f t="shared" si="30"/>
        <v>43191</v>
      </c>
      <c r="C163" s="23">
        <v>2</v>
      </c>
      <c r="D163" s="22">
        <f t="shared" si="41"/>
        <v>43220</v>
      </c>
      <c r="E163" s="21">
        <f t="shared" si="40"/>
        <v>23</v>
      </c>
      <c r="F163" s="20">
        <f t="shared" si="38"/>
        <v>53</v>
      </c>
      <c r="G163" s="33">
        <f t="shared" si="34"/>
        <v>163</v>
      </c>
      <c r="H163" s="10">
        <f t="shared" si="31"/>
        <v>43262</v>
      </c>
      <c r="I163" s="33">
        <f t="shared" si="35"/>
        <v>24</v>
      </c>
      <c r="J163" s="11">
        <f t="shared" si="36"/>
        <v>43262</v>
      </c>
      <c r="K163" s="12">
        <f t="shared" si="32"/>
        <v>2</v>
      </c>
      <c r="L163" s="26">
        <f>Fest_In!D163</f>
        <v>0</v>
      </c>
      <c r="M163" s="68">
        <f>Fest_In!E163</f>
        <v>0</v>
      </c>
      <c r="N163" s="87">
        <f>IFERROR(INDEX(Dia_señalado_In!$D$2:$D$29,MATCH(Fest_In!B163,Dia_señalado_In!$C$2:$C$29,0)),0)</f>
        <v>0</v>
      </c>
      <c r="O163" s="88" t="str">
        <f>IFERROR(INDEX(Vacaciones_In!$D$2:$D$60,MATCH(Fest_In!A163,Vacaciones_In!$C$2:$C$60,0)),"")</f>
        <v/>
      </c>
      <c r="S163" s="22">
        <f t="shared" si="33"/>
        <v>43220</v>
      </c>
      <c r="T163" s="20">
        <f t="shared" si="37"/>
        <v>161</v>
      </c>
      <c r="U163" s="20"/>
    </row>
    <row r="164" spans="2:21" x14ac:dyDescent="0.25">
      <c r="B164" s="22">
        <f t="shared" si="30"/>
        <v>43191</v>
      </c>
      <c r="C164" s="23">
        <v>3</v>
      </c>
      <c r="D164" s="22">
        <f t="shared" si="41"/>
        <v>0</v>
      </c>
      <c r="E164" s="21">
        <f t="shared" si="40"/>
        <v>23</v>
      </c>
      <c r="F164" s="20">
        <f t="shared" si="38"/>
        <v>54</v>
      </c>
      <c r="G164" s="33">
        <f t="shared" si="34"/>
        <v>164</v>
      </c>
      <c r="H164" s="10">
        <f t="shared" si="31"/>
        <v>43263</v>
      </c>
      <c r="I164" s="33">
        <f t="shared" si="35"/>
        <v>24</v>
      </c>
      <c r="J164" s="11">
        <f t="shared" si="36"/>
        <v>43263</v>
      </c>
      <c r="K164" s="12">
        <f t="shared" si="32"/>
        <v>3</v>
      </c>
      <c r="L164" s="26">
        <f>Fest_In!D164</f>
        <v>0</v>
      </c>
      <c r="M164" s="68">
        <f>Fest_In!E164</f>
        <v>0</v>
      </c>
      <c r="N164" s="87">
        <f>IFERROR(INDEX(Dia_señalado_In!$D$2:$D$29,MATCH(Fest_In!B164,Dia_señalado_In!$C$2:$C$29,0)),0)</f>
        <v>0</v>
      </c>
      <c r="O164" s="88" t="str">
        <f>IFERROR(INDEX(Vacaciones_In!$D$2:$D$60,MATCH(Fest_In!A164,Vacaciones_In!$C$2:$C$60,0)),"")</f>
        <v/>
      </c>
      <c r="S164" s="22">
        <f t="shared" si="33"/>
        <v>0</v>
      </c>
      <c r="T164" s="20">
        <f t="shared" si="37"/>
        <v>162</v>
      </c>
      <c r="U164" s="20"/>
    </row>
    <row r="165" spans="2:21" x14ac:dyDescent="0.25">
      <c r="B165" s="22">
        <f t="shared" si="30"/>
        <v>43191</v>
      </c>
      <c r="C165" s="23">
        <v>4</v>
      </c>
      <c r="D165" s="22">
        <f t="shared" si="41"/>
        <v>0</v>
      </c>
      <c r="E165" s="21">
        <f t="shared" si="40"/>
        <v>23</v>
      </c>
      <c r="F165" s="20">
        <f t="shared" si="38"/>
        <v>54</v>
      </c>
      <c r="G165" s="33">
        <f t="shared" si="34"/>
        <v>165</v>
      </c>
      <c r="H165" s="10">
        <f t="shared" si="31"/>
        <v>43264</v>
      </c>
      <c r="I165" s="33">
        <f t="shared" si="35"/>
        <v>24</v>
      </c>
      <c r="J165" s="11">
        <f t="shared" si="36"/>
        <v>43264</v>
      </c>
      <c r="K165" s="12">
        <f t="shared" si="32"/>
        <v>4</v>
      </c>
      <c r="L165" s="26">
        <f>Fest_In!D165</f>
        <v>0</v>
      </c>
      <c r="M165" s="68">
        <f>Fest_In!E165</f>
        <v>0</v>
      </c>
      <c r="N165" s="87">
        <f>IFERROR(INDEX(Dia_señalado_In!$D$2:$D$29,MATCH(Fest_In!B165,Dia_señalado_In!$C$2:$C$29,0)),0)</f>
        <v>0</v>
      </c>
      <c r="O165" s="88" t="str">
        <f>IFERROR(INDEX(Vacaciones_In!$D$2:$D$60,MATCH(Fest_In!A165,Vacaciones_In!$C$2:$C$60,0)),"")</f>
        <v/>
      </c>
      <c r="S165" s="22">
        <f t="shared" si="33"/>
        <v>0</v>
      </c>
      <c r="T165" s="20">
        <f t="shared" si="37"/>
        <v>163</v>
      </c>
      <c r="U165" s="20"/>
    </row>
    <row r="166" spans="2:21" x14ac:dyDescent="0.25">
      <c r="B166" s="22">
        <f t="shared" si="30"/>
        <v>43191</v>
      </c>
      <c r="C166" s="23">
        <v>5</v>
      </c>
      <c r="D166" s="22">
        <f t="shared" si="41"/>
        <v>0</v>
      </c>
      <c r="E166" s="21">
        <f t="shared" si="40"/>
        <v>23</v>
      </c>
      <c r="F166" s="20">
        <f t="shared" si="38"/>
        <v>54</v>
      </c>
      <c r="G166" s="33">
        <f t="shared" si="34"/>
        <v>166</v>
      </c>
      <c r="H166" s="10">
        <f t="shared" si="31"/>
        <v>43265</v>
      </c>
      <c r="I166" s="33">
        <f t="shared" si="35"/>
        <v>24</v>
      </c>
      <c r="J166" s="11">
        <f t="shared" si="36"/>
        <v>43265</v>
      </c>
      <c r="K166" s="12">
        <f t="shared" si="32"/>
        <v>5</v>
      </c>
      <c r="L166" s="26">
        <f>Fest_In!D166</f>
        <v>0</v>
      </c>
      <c r="M166" s="68">
        <f>Fest_In!E166</f>
        <v>0</v>
      </c>
      <c r="N166" s="87">
        <f>IFERROR(INDEX(Dia_señalado_In!$D$2:$D$29,MATCH(Fest_In!B166,Dia_señalado_In!$C$2:$C$29,0)),0)</f>
        <v>0</v>
      </c>
      <c r="O166" s="88" t="str">
        <f>IFERROR(INDEX(Vacaciones_In!$D$2:$D$60,MATCH(Fest_In!A166,Vacaciones_In!$C$2:$C$60,0)),"")</f>
        <v/>
      </c>
      <c r="S166" s="22">
        <f t="shared" si="33"/>
        <v>0</v>
      </c>
      <c r="T166" s="20">
        <f t="shared" si="37"/>
        <v>164</v>
      </c>
      <c r="U166" s="20"/>
    </row>
    <row r="167" spans="2:21" x14ac:dyDescent="0.25">
      <c r="B167" s="22">
        <f t="shared" si="30"/>
        <v>43191</v>
      </c>
      <c r="C167" s="23">
        <v>6</v>
      </c>
      <c r="D167" s="22">
        <f t="shared" si="41"/>
        <v>0</v>
      </c>
      <c r="E167" s="21">
        <f t="shared" si="40"/>
        <v>23</v>
      </c>
      <c r="F167" s="20">
        <f t="shared" si="38"/>
        <v>55</v>
      </c>
      <c r="G167" s="33">
        <f t="shared" si="34"/>
        <v>167</v>
      </c>
      <c r="H167" s="10">
        <f t="shared" si="31"/>
        <v>43266</v>
      </c>
      <c r="I167" s="33">
        <f t="shared" si="35"/>
        <v>24</v>
      </c>
      <c r="J167" s="11">
        <f t="shared" si="36"/>
        <v>43266</v>
      </c>
      <c r="K167" s="12">
        <f t="shared" si="32"/>
        <v>6</v>
      </c>
      <c r="L167" s="26">
        <f>Fest_In!D167</f>
        <v>0</v>
      </c>
      <c r="M167" s="68">
        <f>Fest_In!E167</f>
        <v>0</v>
      </c>
      <c r="N167" s="87">
        <f>IFERROR(INDEX(Dia_señalado_In!$D$2:$D$29,MATCH(Fest_In!B167,Dia_señalado_In!$C$2:$C$29,0)),0)</f>
        <v>0</v>
      </c>
      <c r="O167" s="88" t="str">
        <f>IFERROR(INDEX(Vacaciones_In!$D$2:$D$60,MATCH(Fest_In!A167,Vacaciones_In!$C$2:$C$60,0)),"")</f>
        <v/>
      </c>
      <c r="S167" s="22">
        <f t="shared" si="33"/>
        <v>0</v>
      </c>
      <c r="T167" s="20">
        <f t="shared" si="37"/>
        <v>165</v>
      </c>
      <c r="U167" s="20"/>
    </row>
    <row r="168" spans="2:21" x14ac:dyDescent="0.25">
      <c r="B168" s="22">
        <f t="shared" si="30"/>
        <v>43191</v>
      </c>
      <c r="C168" s="23">
        <v>7</v>
      </c>
      <c r="D168" s="22">
        <f t="shared" si="41"/>
        <v>0</v>
      </c>
      <c r="E168" s="21">
        <f t="shared" si="40"/>
        <v>23</v>
      </c>
      <c r="F168" s="20">
        <f t="shared" si="38"/>
        <v>55</v>
      </c>
      <c r="G168" s="33">
        <f t="shared" si="34"/>
        <v>168</v>
      </c>
      <c r="H168" s="10">
        <f t="shared" si="31"/>
        <v>43267</v>
      </c>
      <c r="I168" s="33">
        <f t="shared" si="35"/>
        <v>24</v>
      </c>
      <c r="J168" s="11">
        <f t="shared" si="36"/>
        <v>43267</v>
      </c>
      <c r="K168" s="12">
        <f t="shared" si="32"/>
        <v>7</v>
      </c>
      <c r="L168" s="26">
        <f>Fest_In!D168</f>
        <v>1</v>
      </c>
      <c r="M168" s="68">
        <f>Fest_In!E168</f>
        <v>0</v>
      </c>
      <c r="N168" s="87">
        <f>IFERROR(INDEX(Dia_señalado_In!$D$2:$D$29,MATCH(Fest_In!B168,Dia_señalado_In!$C$2:$C$29,0)),0)</f>
        <v>0</v>
      </c>
      <c r="O168" s="88" t="str">
        <f>IFERROR(INDEX(Vacaciones_In!$D$2:$D$60,MATCH(Fest_In!A168,Vacaciones_In!$C$2:$C$60,0)),"")</f>
        <v/>
      </c>
      <c r="S168" s="22">
        <f t="shared" si="33"/>
        <v>0</v>
      </c>
      <c r="T168" s="20">
        <f t="shared" si="37"/>
        <v>166</v>
      </c>
      <c r="U168" s="20"/>
    </row>
    <row r="169" spans="2:21" x14ac:dyDescent="0.25">
      <c r="B169" s="22">
        <f t="shared" si="30"/>
        <v>43191</v>
      </c>
      <c r="C169" s="23">
        <v>1</v>
      </c>
      <c r="D169" s="22">
        <f t="shared" si="41"/>
        <v>0</v>
      </c>
      <c r="E169" s="21">
        <f t="shared" si="40"/>
        <v>23</v>
      </c>
      <c r="F169" s="20">
        <f t="shared" si="38"/>
        <v>55</v>
      </c>
      <c r="G169" s="33">
        <f t="shared" si="34"/>
        <v>169</v>
      </c>
      <c r="H169" s="10">
        <f t="shared" si="31"/>
        <v>43268</v>
      </c>
      <c r="I169" s="33">
        <f t="shared" si="35"/>
        <v>24</v>
      </c>
      <c r="J169" s="11">
        <f t="shared" si="36"/>
        <v>43268</v>
      </c>
      <c r="K169" s="12">
        <f t="shared" si="32"/>
        <v>1</v>
      </c>
      <c r="L169" s="26">
        <f>Fest_In!D169</f>
        <v>1</v>
      </c>
      <c r="M169" s="68">
        <f>Fest_In!E169</f>
        <v>0</v>
      </c>
      <c r="N169" s="87">
        <f>IFERROR(INDEX(Dia_señalado_In!$D$2:$D$29,MATCH(Fest_In!B169,Dia_señalado_In!$C$2:$C$29,0)),0)</f>
        <v>0</v>
      </c>
      <c r="O169" s="88" t="str">
        <f>IFERROR(INDEX(Vacaciones_In!$D$2:$D$60,MATCH(Fest_In!A169,Vacaciones_In!$C$2:$C$60,0)),"")</f>
        <v/>
      </c>
      <c r="S169" s="22">
        <f t="shared" si="33"/>
        <v>0</v>
      </c>
      <c r="T169" s="20">
        <f t="shared" si="37"/>
        <v>167</v>
      </c>
      <c r="U169" s="20"/>
    </row>
    <row r="170" spans="2:21" x14ac:dyDescent="0.25">
      <c r="B170" s="22">
        <f t="shared" si="30"/>
        <v>43221</v>
      </c>
      <c r="C170" s="25">
        <v>2</v>
      </c>
      <c r="D170" s="22">
        <f>IF(WEEKDAY(B170,1)=C170,B170,0)</f>
        <v>0</v>
      </c>
      <c r="E170" s="21">
        <f t="shared" si="40"/>
        <v>24</v>
      </c>
      <c r="F170" s="20">
        <f t="shared" si="38"/>
        <v>56</v>
      </c>
      <c r="G170" s="33">
        <f t="shared" si="34"/>
        <v>170</v>
      </c>
      <c r="H170" s="10">
        <f t="shared" si="31"/>
        <v>43269</v>
      </c>
      <c r="I170" s="33">
        <f t="shared" si="35"/>
        <v>25</v>
      </c>
      <c r="J170" s="11">
        <f t="shared" si="36"/>
        <v>43269</v>
      </c>
      <c r="K170" s="12">
        <f t="shared" si="32"/>
        <v>2</v>
      </c>
      <c r="L170" s="26">
        <f>Fest_In!D170</f>
        <v>0</v>
      </c>
      <c r="M170" s="68">
        <f>Fest_In!E170</f>
        <v>0</v>
      </c>
      <c r="N170" s="87">
        <f>IFERROR(INDEX(Dia_señalado_In!$D$2:$D$29,MATCH(Fest_In!B170,Dia_señalado_In!$C$2:$C$29,0)),0)</f>
        <v>0</v>
      </c>
      <c r="O170" s="88" t="str">
        <f>IFERROR(INDEX(Vacaciones_In!$D$2:$D$60,MATCH(Fest_In!A170,Vacaciones_In!$C$2:$C$60,0)),"")</f>
        <v/>
      </c>
      <c r="S170" s="22">
        <f t="shared" si="33"/>
        <v>0</v>
      </c>
      <c r="T170" s="20">
        <f t="shared" si="37"/>
        <v>168</v>
      </c>
      <c r="U170" s="20"/>
    </row>
    <row r="171" spans="2:21" x14ac:dyDescent="0.25">
      <c r="B171" s="22">
        <f t="shared" si="30"/>
        <v>43221</v>
      </c>
      <c r="C171" s="24">
        <v>3</v>
      </c>
      <c r="D171" s="22">
        <f t="shared" ref="D171:D176" si="42">IF(D170&lt;&gt;0,D170+1,IF(WEEKDAY(B171,1)=C171,B171,0))</f>
        <v>43221</v>
      </c>
      <c r="E171" s="21">
        <f t="shared" si="40"/>
        <v>24</v>
      </c>
      <c r="F171" s="20">
        <f t="shared" si="38"/>
        <v>56</v>
      </c>
      <c r="G171" s="33">
        <f t="shared" si="34"/>
        <v>171</v>
      </c>
      <c r="H171" s="10">
        <f t="shared" si="31"/>
        <v>43270</v>
      </c>
      <c r="I171" s="33">
        <f t="shared" si="35"/>
        <v>25</v>
      </c>
      <c r="J171" s="11">
        <f t="shared" si="36"/>
        <v>43270</v>
      </c>
      <c r="K171" s="12">
        <f t="shared" si="32"/>
        <v>3</v>
      </c>
      <c r="L171" s="26">
        <f>Fest_In!D171</f>
        <v>0</v>
      </c>
      <c r="M171" s="68">
        <f>Fest_In!E171</f>
        <v>0</v>
      </c>
      <c r="N171" s="87">
        <f>IFERROR(INDEX(Dia_señalado_In!$D$2:$D$29,MATCH(Fest_In!B171,Dia_señalado_In!$C$2:$C$29,0)),0)</f>
        <v>0</v>
      </c>
      <c r="O171" s="88" t="str">
        <f>IFERROR(INDEX(Vacaciones_In!$D$2:$D$60,MATCH(Fest_In!A171,Vacaciones_In!$C$2:$C$60,0)),"")</f>
        <v/>
      </c>
      <c r="S171" s="22">
        <f t="shared" si="33"/>
        <v>43221</v>
      </c>
      <c r="T171" s="20">
        <f t="shared" si="37"/>
        <v>169</v>
      </c>
      <c r="U171" s="20"/>
    </row>
    <row r="172" spans="2:21" x14ac:dyDescent="0.25">
      <c r="B172" s="22">
        <f t="shared" si="30"/>
        <v>43221</v>
      </c>
      <c r="C172" s="24">
        <v>4</v>
      </c>
      <c r="D172" s="22">
        <f t="shared" si="42"/>
        <v>43222</v>
      </c>
      <c r="E172" s="21">
        <f t="shared" si="40"/>
        <v>24</v>
      </c>
      <c r="F172" s="20">
        <f t="shared" si="38"/>
        <v>56</v>
      </c>
      <c r="G172" s="33">
        <f t="shared" si="34"/>
        <v>172</v>
      </c>
      <c r="H172" s="10">
        <f t="shared" si="31"/>
        <v>43271</v>
      </c>
      <c r="I172" s="33">
        <f t="shared" si="35"/>
        <v>25</v>
      </c>
      <c r="J172" s="11">
        <f t="shared" si="36"/>
        <v>43271</v>
      </c>
      <c r="K172" s="12">
        <f t="shared" si="32"/>
        <v>4</v>
      </c>
      <c r="L172" s="26">
        <f>Fest_In!D172</f>
        <v>0</v>
      </c>
      <c r="M172" s="68">
        <f>Fest_In!E172</f>
        <v>0</v>
      </c>
      <c r="N172" s="87">
        <f>IFERROR(INDEX(Dia_señalado_In!$D$2:$D$29,MATCH(Fest_In!B172,Dia_señalado_In!$C$2:$C$29,0)),0)</f>
        <v>0</v>
      </c>
      <c r="O172" s="88" t="str">
        <f>IFERROR(INDEX(Vacaciones_In!$D$2:$D$60,MATCH(Fest_In!A172,Vacaciones_In!$C$2:$C$60,0)),"")</f>
        <v/>
      </c>
      <c r="S172" s="22">
        <f t="shared" si="33"/>
        <v>43222</v>
      </c>
      <c r="T172" s="20">
        <f t="shared" si="37"/>
        <v>170</v>
      </c>
      <c r="U172" s="20"/>
    </row>
    <row r="173" spans="2:21" x14ac:dyDescent="0.25">
      <c r="B173" s="22">
        <f t="shared" si="30"/>
        <v>43221</v>
      </c>
      <c r="C173" s="24">
        <v>5</v>
      </c>
      <c r="D173" s="22">
        <f t="shared" si="42"/>
        <v>43223</v>
      </c>
      <c r="E173" s="21">
        <f t="shared" si="40"/>
        <v>24</v>
      </c>
      <c r="F173" s="20">
        <f t="shared" si="38"/>
        <v>57</v>
      </c>
      <c r="G173" s="33">
        <f t="shared" si="34"/>
        <v>173</v>
      </c>
      <c r="H173" s="10">
        <f t="shared" si="31"/>
        <v>43272</v>
      </c>
      <c r="I173" s="33">
        <f t="shared" si="35"/>
        <v>25</v>
      </c>
      <c r="J173" s="11">
        <f t="shared" si="36"/>
        <v>43272</v>
      </c>
      <c r="K173" s="12">
        <f t="shared" si="32"/>
        <v>5</v>
      </c>
      <c r="L173" s="26">
        <f>Fest_In!D173</f>
        <v>0</v>
      </c>
      <c r="M173" s="68">
        <f>Fest_In!E173</f>
        <v>0</v>
      </c>
      <c r="N173" s="87">
        <f>IFERROR(INDEX(Dia_señalado_In!$D$2:$D$29,MATCH(Fest_In!B173,Dia_señalado_In!$C$2:$C$29,0)),0)</f>
        <v>0</v>
      </c>
      <c r="O173" s="88" t="str">
        <f>IFERROR(INDEX(Vacaciones_In!$D$2:$D$60,MATCH(Fest_In!A173,Vacaciones_In!$C$2:$C$60,0)),"")</f>
        <v/>
      </c>
      <c r="S173" s="22">
        <f t="shared" si="33"/>
        <v>43223</v>
      </c>
      <c r="T173" s="20">
        <f t="shared" si="37"/>
        <v>171</v>
      </c>
      <c r="U173" s="20"/>
    </row>
    <row r="174" spans="2:21" x14ac:dyDescent="0.25">
      <c r="B174" s="22">
        <f t="shared" si="30"/>
        <v>43221</v>
      </c>
      <c r="C174" s="24">
        <v>6</v>
      </c>
      <c r="D174" s="22">
        <f t="shared" si="42"/>
        <v>43224</v>
      </c>
      <c r="E174" s="21">
        <f t="shared" si="40"/>
        <v>24</v>
      </c>
      <c r="F174" s="20">
        <f t="shared" si="38"/>
        <v>57</v>
      </c>
      <c r="G174" s="33">
        <f t="shared" si="34"/>
        <v>174</v>
      </c>
      <c r="H174" s="10">
        <f t="shared" si="31"/>
        <v>43273</v>
      </c>
      <c r="I174" s="33">
        <f t="shared" si="35"/>
        <v>25</v>
      </c>
      <c r="J174" s="11">
        <f t="shared" si="36"/>
        <v>43273</v>
      </c>
      <c r="K174" s="12">
        <f t="shared" si="32"/>
        <v>6</v>
      </c>
      <c r="L174" s="26">
        <f>Fest_In!D174</f>
        <v>0</v>
      </c>
      <c r="M174" s="68">
        <f>Fest_In!E174</f>
        <v>0</v>
      </c>
      <c r="N174" s="87">
        <f>IFERROR(INDEX(Dia_señalado_In!$D$2:$D$29,MATCH(Fest_In!B174,Dia_señalado_In!$C$2:$C$29,0)),0)</f>
        <v>0</v>
      </c>
      <c r="O174" s="88" t="str">
        <f>IFERROR(INDEX(Vacaciones_In!$D$2:$D$60,MATCH(Fest_In!A174,Vacaciones_In!$C$2:$C$60,0)),"")</f>
        <v/>
      </c>
      <c r="S174" s="22">
        <f t="shared" si="33"/>
        <v>43224</v>
      </c>
      <c r="T174" s="20">
        <f t="shared" si="37"/>
        <v>172</v>
      </c>
      <c r="U174" s="20"/>
    </row>
    <row r="175" spans="2:21" x14ac:dyDescent="0.25">
      <c r="B175" s="22">
        <f t="shared" si="30"/>
        <v>43221</v>
      </c>
      <c r="C175" s="24">
        <v>7</v>
      </c>
      <c r="D175" s="22">
        <f t="shared" si="42"/>
        <v>43225</v>
      </c>
      <c r="E175" s="21">
        <f t="shared" si="40"/>
        <v>24</v>
      </c>
      <c r="F175" s="20">
        <f t="shared" si="38"/>
        <v>57</v>
      </c>
      <c r="G175" s="33">
        <f t="shared" si="34"/>
        <v>175</v>
      </c>
      <c r="H175" s="10">
        <f t="shared" si="31"/>
        <v>43274</v>
      </c>
      <c r="I175" s="33">
        <f t="shared" si="35"/>
        <v>25</v>
      </c>
      <c r="J175" s="11">
        <f t="shared" si="36"/>
        <v>43274</v>
      </c>
      <c r="K175" s="12">
        <f t="shared" si="32"/>
        <v>7</v>
      </c>
      <c r="L175" s="26">
        <f>Fest_In!D175</f>
        <v>1</v>
      </c>
      <c r="M175" s="68">
        <f>Fest_In!E175</f>
        <v>0</v>
      </c>
      <c r="N175" s="87">
        <f>IFERROR(INDEX(Dia_señalado_In!$D$2:$D$29,MATCH(Fest_In!B175,Dia_señalado_In!$C$2:$C$29,0)),0)</f>
        <v>0</v>
      </c>
      <c r="O175" s="88" t="str">
        <f>IFERROR(INDEX(Vacaciones_In!$D$2:$D$60,MATCH(Fest_In!A175,Vacaciones_In!$C$2:$C$60,0)),"")</f>
        <v/>
      </c>
      <c r="S175" s="22">
        <f t="shared" si="33"/>
        <v>43225</v>
      </c>
      <c r="T175" s="20">
        <f t="shared" si="37"/>
        <v>173</v>
      </c>
      <c r="U175" s="20"/>
    </row>
    <row r="176" spans="2:21" x14ac:dyDescent="0.25">
      <c r="B176" s="22">
        <f t="shared" si="30"/>
        <v>43221</v>
      </c>
      <c r="C176" s="24">
        <v>1</v>
      </c>
      <c r="D176" s="22">
        <f t="shared" si="42"/>
        <v>43226</v>
      </c>
      <c r="E176" s="21">
        <f t="shared" si="40"/>
        <v>24</v>
      </c>
      <c r="F176" s="20">
        <f t="shared" si="38"/>
        <v>58</v>
      </c>
      <c r="G176" s="33">
        <f t="shared" si="34"/>
        <v>176</v>
      </c>
      <c r="H176" s="10">
        <f t="shared" si="31"/>
        <v>43275</v>
      </c>
      <c r="I176" s="33">
        <f t="shared" si="35"/>
        <v>25</v>
      </c>
      <c r="J176" s="11">
        <f t="shared" si="36"/>
        <v>43275</v>
      </c>
      <c r="K176" s="12">
        <f t="shared" si="32"/>
        <v>1</v>
      </c>
      <c r="L176" s="26">
        <f>Fest_In!D176</f>
        <v>1</v>
      </c>
      <c r="M176" s="68">
        <f>Fest_In!E176</f>
        <v>0</v>
      </c>
      <c r="N176" s="87">
        <f>IFERROR(INDEX(Dia_señalado_In!$D$2:$D$29,MATCH(Fest_In!B176,Dia_señalado_In!$C$2:$C$29,0)),0)</f>
        <v>0</v>
      </c>
      <c r="O176" s="88" t="str">
        <f>IFERROR(INDEX(Vacaciones_In!$D$2:$D$60,MATCH(Fest_In!A176,Vacaciones_In!$C$2:$C$60,0)),"")</f>
        <v/>
      </c>
      <c r="S176" s="22">
        <f t="shared" si="33"/>
        <v>43226</v>
      </c>
      <c r="T176" s="20">
        <f t="shared" si="37"/>
        <v>174</v>
      </c>
      <c r="U176" s="20"/>
    </row>
    <row r="177" spans="2:21" x14ac:dyDescent="0.25">
      <c r="B177" s="22">
        <f t="shared" si="30"/>
        <v>43221</v>
      </c>
      <c r="C177" s="23">
        <v>2</v>
      </c>
      <c r="D177" s="22">
        <f t="shared" ref="D177:D197" si="43">D176+1</f>
        <v>43227</v>
      </c>
      <c r="E177" s="21">
        <f t="shared" si="40"/>
        <v>25</v>
      </c>
      <c r="F177" s="20">
        <f t="shared" si="38"/>
        <v>58</v>
      </c>
      <c r="G177" s="33">
        <f t="shared" si="34"/>
        <v>177</v>
      </c>
      <c r="H177" s="10">
        <f t="shared" si="31"/>
        <v>43276</v>
      </c>
      <c r="I177" s="33">
        <f t="shared" si="35"/>
        <v>26</v>
      </c>
      <c r="J177" s="11">
        <f t="shared" si="36"/>
        <v>43276</v>
      </c>
      <c r="K177" s="12">
        <f t="shared" si="32"/>
        <v>2</v>
      </c>
      <c r="L177" s="26">
        <f>Fest_In!D177</f>
        <v>0</v>
      </c>
      <c r="M177" s="68">
        <f>Fest_In!E177</f>
        <v>0</v>
      </c>
      <c r="N177" s="87">
        <f>IFERROR(INDEX(Dia_señalado_In!$D$2:$D$29,MATCH(Fest_In!B177,Dia_señalado_In!$C$2:$C$29,0)),0)</f>
        <v>0</v>
      </c>
      <c r="O177" s="88" t="str">
        <f>IFERROR(INDEX(Vacaciones_In!$D$2:$D$60,MATCH(Fest_In!A177,Vacaciones_In!$C$2:$C$60,0)),"")</f>
        <v/>
      </c>
      <c r="S177" s="22">
        <f t="shared" si="33"/>
        <v>43227</v>
      </c>
      <c r="T177" s="20">
        <f t="shared" si="37"/>
        <v>175</v>
      </c>
      <c r="U177" s="20"/>
    </row>
    <row r="178" spans="2:21" x14ac:dyDescent="0.25">
      <c r="B178" s="22">
        <f t="shared" si="30"/>
        <v>43221</v>
      </c>
      <c r="C178" s="23">
        <v>3</v>
      </c>
      <c r="D178" s="22">
        <f t="shared" si="43"/>
        <v>43228</v>
      </c>
      <c r="E178" s="21">
        <f t="shared" si="40"/>
        <v>25</v>
      </c>
      <c r="F178" s="20">
        <f t="shared" si="38"/>
        <v>58</v>
      </c>
      <c r="G178" s="33">
        <f t="shared" si="34"/>
        <v>178</v>
      </c>
      <c r="H178" s="10">
        <f t="shared" si="31"/>
        <v>43277</v>
      </c>
      <c r="I178" s="33">
        <f t="shared" si="35"/>
        <v>26</v>
      </c>
      <c r="J178" s="11">
        <f t="shared" si="36"/>
        <v>43277</v>
      </c>
      <c r="K178" s="12">
        <f t="shared" si="32"/>
        <v>3</v>
      </c>
      <c r="L178" s="26">
        <f>Fest_In!D178</f>
        <v>0</v>
      </c>
      <c r="M178" s="68">
        <f>Fest_In!E178</f>
        <v>0</v>
      </c>
      <c r="N178" s="87">
        <f>IFERROR(INDEX(Dia_señalado_In!$D$2:$D$29,MATCH(Fest_In!B178,Dia_señalado_In!$C$2:$C$29,0)),0)</f>
        <v>0</v>
      </c>
      <c r="O178" s="88" t="str">
        <f>IFERROR(INDEX(Vacaciones_In!$D$2:$D$60,MATCH(Fest_In!A178,Vacaciones_In!$C$2:$C$60,0)),"")</f>
        <v/>
      </c>
      <c r="S178" s="22">
        <f t="shared" si="33"/>
        <v>43228</v>
      </c>
      <c r="T178" s="20">
        <f t="shared" si="37"/>
        <v>176</v>
      </c>
      <c r="U178" s="20"/>
    </row>
    <row r="179" spans="2:21" x14ac:dyDescent="0.25">
      <c r="B179" s="22">
        <f t="shared" si="30"/>
        <v>43221</v>
      </c>
      <c r="C179" s="23">
        <v>4</v>
      </c>
      <c r="D179" s="22">
        <f t="shared" si="43"/>
        <v>43229</v>
      </c>
      <c r="E179" s="21">
        <f t="shared" si="40"/>
        <v>25</v>
      </c>
      <c r="F179" s="20">
        <f t="shared" si="38"/>
        <v>59</v>
      </c>
      <c r="G179" s="33">
        <f t="shared" si="34"/>
        <v>179</v>
      </c>
      <c r="H179" s="10">
        <f t="shared" si="31"/>
        <v>43278</v>
      </c>
      <c r="I179" s="33">
        <f t="shared" si="35"/>
        <v>26</v>
      </c>
      <c r="J179" s="11">
        <f t="shared" si="36"/>
        <v>43278</v>
      </c>
      <c r="K179" s="12">
        <f t="shared" si="32"/>
        <v>4</v>
      </c>
      <c r="L179" s="26">
        <f>Fest_In!D179</f>
        <v>0</v>
      </c>
      <c r="M179" s="68">
        <f>Fest_In!E179</f>
        <v>0</v>
      </c>
      <c r="N179" s="87">
        <f>IFERROR(INDEX(Dia_señalado_In!$D$2:$D$29,MATCH(Fest_In!B179,Dia_señalado_In!$C$2:$C$29,0)),0)</f>
        <v>0</v>
      </c>
      <c r="O179" s="88" t="str">
        <f>IFERROR(INDEX(Vacaciones_In!$D$2:$D$60,MATCH(Fest_In!A179,Vacaciones_In!$C$2:$C$60,0)),"")</f>
        <v/>
      </c>
      <c r="S179" s="22">
        <f t="shared" si="33"/>
        <v>43229</v>
      </c>
      <c r="T179" s="20">
        <f t="shared" si="37"/>
        <v>177</v>
      </c>
      <c r="U179" s="20"/>
    </row>
    <row r="180" spans="2:21" x14ac:dyDescent="0.25">
      <c r="B180" s="22">
        <f t="shared" si="30"/>
        <v>43221</v>
      </c>
      <c r="C180" s="23">
        <v>5</v>
      </c>
      <c r="D180" s="22">
        <f t="shared" si="43"/>
        <v>43230</v>
      </c>
      <c r="E180" s="21">
        <f t="shared" si="40"/>
        <v>25</v>
      </c>
      <c r="F180" s="20">
        <f t="shared" si="38"/>
        <v>59</v>
      </c>
      <c r="G180" s="33">
        <f t="shared" si="34"/>
        <v>180</v>
      </c>
      <c r="H180" s="10">
        <f t="shared" si="31"/>
        <v>43279</v>
      </c>
      <c r="I180" s="33">
        <f t="shared" si="35"/>
        <v>26</v>
      </c>
      <c r="J180" s="11">
        <f t="shared" si="36"/>
        <v>43279</v>
      </c>
      <c r="K180" s="12">
        <f t="shared" si="32"/>
        <v>5</v>
      </c>
      <c r="L180" s="26">
        <f>Fest_In!D180</f>
        <v>0</v>
      </c>
      <c r="M180" s="68">
        <f>Fest_In!E180</f>
        <v>0</v>
      </c>
      <c r="N180" s="87">
        <f>IFERROR(INDEX(Dia_señalado_In!$D$2:$D$29,MATCH(Fest_In!B180,Dia_señalado_In!$C$2:$C$29,0)),0)</f>
        <v>0</v>
      </c>
      <c r="O180" s="88" t="str">
        <f>IFERROR(INDEX(Vacaciones_In!$D$2:$D$60,MATCH(Fest_In!A180,Vacaciones_In!$C$2:$C$60,0)),"")</f>
        <v/>
      </c>
      <c r="S180" s="22">
        <f t="shared" si="33"/>
        <v>43230</v>
      </c>
      <c r="T180" s="20">
        <f t="shared" si="37"/>
        <v>178</v>
      </c>
      <c r="U180" s="20"/>
    </row>
    <row r="181" spans="2:21" x14ac:dyDescent="0.25">
      <c r="B181" s="22">
        <f t="shared" si="30"/>
        <v>43221</v>
      </c>
      <c r="C181" s="23">
        <v>6</v>
      </c>
      <c r="D181" s="22">
        <f t="shared" si="43"/>
        <v>43231</v>
      </c>
      <c r="E181" s="21">
        <f t="shared" si="40"/>
        <v>25</v>
      </c>
      <c r="F181" s="20">
        <f t="shared" si="38"/>
        <v>59</v>
      </c>
      <c r="G181" s="33">
        <f t="shared" si="34"/>
        <v>181</v>
      </c>
      <c r="H181" s="10">
        <f t="shared" si="31"/>
        <v>43280</v>
      </c>
      <c r="I181" s="33">
        <f t="shared" si="35"/>
        <v>26</v>
      </c>
      <c r="J181" s="11">
        <f t="shared" si="36"/>
        <v>43280</v>
      </c>
      <c r="K181" s="12">
        <f t="shared" si="32"/>
        <v>6</v>
      </c>
      <c r="L181" s="26">
        <f>Fest_In!D181</f>
        <v>0</v>
      </c>
      <c r="M181" s="68">
        <f>Fest_In!E181</f>
        <v>0</v>
      </c>
      <c r="N181" s="87">
        <f>IFERROR(INDEX(Dia_señalado_In!$D$2:$D$29,MATCH(Fest_In!B181,Dia_señalado_In!$C$2:$C$29,0)),0)</f>
        <v>0</v>
      </c>
      <c r="O181" s="88" t="str">
        <f>IFERROR(INDEX(Vacaciones_In!$D$2:$D$60,MATCH(Fest_In!A181,Vacaciones_In!$C$2:$C$60,0)),"")</f>
        <v/>
      </c>
      <c r="S181" s="22">
        <f t="shared" si="33"/>
        <v>43231</v>
      </c>
      <c r="T181" s="20">
        <f t="shared" si="37"/>
        <v>179</v>
      </c>
      <c r="U181" s="20"/>
    </row>
    <row r="182" spans="2:21" x14ac:dyDescent="0.25">
      <c r="B182" s="22">
        <f t="shared" si="30"/>
        <v>43221</v>
      </c>
      <c r="C182" s="23">
        <v>7</v>
      </c>
      <c r="D182" s="22">
        <f t="shared" si="43"/>
        <v>43232</v>
      </c>
      <c r="E182" s="21">
        <f t="shared" si="40"/>
        <v>25</v>
      </c>
      <c r="F182" s="20">
        <f t="shared" si="38"/>
        <v>60</v>
      </c>
      <c r="G182" s="33">
        <f t="shared" si="34"/>
        <v>182</v>
      </c>
      <c r="H182" s="10">
        <f t="shared" si="31"/>
        <v>43281</v>
      </c>
      <c r="I182" s="33">
        <f t="shared" si="35"/>
        <v>26</v>
      </c>
      <c r="J182" s="11">
        <f t="shared" si="36"/>
        <v>43281</v>
      </c>
      <c r="K182" s="12">
        <f t="shared" si="32"/>
        <v>7</v>
      </c>
      <c r="L182" s="26">
        <f>Fest_In!D182</f>
        <v>1</v>
      </c>
      <c r="M182" s="68">
        <f>Fest_In!E182</f>
        <v>0</v>
      </c>
      <c r="N182" s="87">
        <f>IFERROR(INDEX(Dia_señalado_In!$D$2:$D$29,MATCH(Fest_In!B182,Dia_señalado_In!$C$2:$C$29,0)),0)</f>
        <v>0</v>
      </c>
      <c r="O182" s="88" t="str">
        <f>IFERROR(INDEX(Vacaciones_In!$D$2:$D$60,MATCH(Fest_In!A182,Vacaciones_In!$C$2:$C$60,0)),"")</f>
        <v/>
      </c>
      <c r="S182" s="22">
        <f t="shared" si="33"/>
        <v>43232</v>
      </c>
      <c r="T182" s="20">
        <f t="shared" si="37"/>
        <v>180</v>
      </c>
      <c r="U182" s="20"/>
    </row>
    <row r="183" spans="2:21" x14ac:dyDescent="0.25">
      <c r="B183" s="22">
        <f t="shared" si="30"/>
        <v>43221</v>
      </c>
      <c r="C183" s="23">
        <v>1</v>
      </c>
      <c r="D183" s="22">
        <f t="shared" si="43"/>
        <v>43233</v>
      </c>
      <c r="E183" s="21">
        <f t="shared" si="40"/>
        <v>25</v>
      </c>
      <c r="F183" s="20">
        <f t="shared" si="38"/>
        <v>60</v>
      </c>
      <c r="G183" s="33">
        <f t="shared" si="34"/>
        <v>183</v>
      </c>
      <c r="H183" s="10">
        <f t="shared" si="31"/>
        <v>43282</v>
      </c>
      <c r="I183" s="33">
        <f t="shared" si="35"/>
        <v>26</v>
      </c>
      <c r="J183" s="11">
        <f t="shared" si="36"/>
        <v>43282</v>
      </c>
      <c r="K183" s="12">
        <f t="shared" si="32"/>
        <v>1</v>
      </c>
      <c r="L183" s="26">
        <f>Fest_In!D183</f>
        <v>1</v>
      </c>
      <c r="M183" s="68">
        <f>Fest_In!E183</f>
        <v>0</v>
      </c>
      <c r="N183" s="87">
        <f>IFERROR(INDEX(Dia_señalado_In!$D$2:$D$29,MATCH(Fest_In!B183,Dia_señalado_In!$C$2:$C$29,0)),0)</f>
        <v>0</v>
      </c>
      <c r="O183" s="88" t="str">
        <f>IFERROR(INDEX(Vacaciones_In!$D$2:$D$60,MATCH(Fest_In!A183,Vacaciones_In!$C$2:$C$60,0)),"")</f>
        <v/>
      </c>
      <c r="S183" s="22">
        <f t="shared" si="33"/>
        <v>43233</v>
      </c>
      <c r="T183" s="20">
        <f t="shared" si="37"/>
        <v>181</v>
      </c>
      <c r="U183" s="20"/>
    </row>
    <row r="184" spans="2:21" x14ac:dyDescent="0.25">
      <c r="B184" s="22">
        <f t="shared" si="30"/>
        <v>43221</v>
      </c>
      <c r="C184" s="24">
        <v>2</v>
      </c>
      <c r="D184" s="22">
        <f t="shared" si="43"/>
        <v>43234</v>
      </c>
      <c r="E184" s="21">
        <f t="shared" si="40"/>
        <v>26</v>
      </c>
      <c r="F184" s="20">
        <f t="shared" si="38"/>
        <v>60</v>
      </c>
      <c r="G184" s="33">
        <f t="shared" si="34"/>
        <v>184</v>
      </c>
      <c r="H184" s="10">
        <f t="shared" si="31"/>
        <v>43283</v>
      </c>
      <c r="I184" s="33">
        <f t="shared" si="35"/>
        <v>27</v>
      </c>
      <c r="J184" s="11">
        <f t="shared" si="36"/>
        <v>43283</v>
      </c>
      <c r="K184" s="12">
        <f t="shared" si="32"/>
        <v>2</v>
      </c>
      <c r="L184" s="26">
        <f>Fest_In!D184</f>
        <v>0</v>
      </c>
      <c r="M184" s="68">
        <f>Fest_In!E184</f>
        <v>0</v>
      </c>
      <c r="N184" s="87">
        <f>IFERROR(INDEX(Dia_señalado_In!$D$2:$D$29,MATCH(Fest_In!B184,Dia_señalado_In!$C$2:$C$29,0)),0)</f>
        <v>0</v>
      </c>
      <c r="O184" s="88" t="str">
        <f>IFERROR(INDEX(Vacaciones_In!$D$2:$D$60,MATCH(Fest_In!A184,Vacaciones_In!$C$2:$C$60,0)),"")</f>
        <v/>
      </c>
      <c r="S184" s="22">
        <f t="shared" si="33"/>
        <v>43234</v>
      </c>
      <c r="T184" s="20">
        <f t="shared" si="37"/>
        <v>182</v>
      </c>
      <c r="U184" s="20"/>
    </row>
    <row r="185" spans="2:21" x14ac:dyDescent="0.25">
      <c r="B185" s="22">
        <f t="shared" si="30"/>
        <v>43221</v>
      </c>
      <c r="C185" s="24">
        <v>3</v>
      </c>
      <c r="D185" s="22">
        <f t="shared" si="43"/>
        <v>43235</v>
      </c>
      <c r="E185" s="21">
        <f t="shared" si="40"/>
        <v>26</v>
      </c>
      <c r="F185" s="20">
        <f t="shared" si="38"/>
        <v>61</v>
      </c>
      <c r="G185" s="33">
        <f t="shared" si="34"/>
        <v>185</v>
      </c>
      <c r="H185" s="10">
        <f t="shared" si="31"/>
        <v>43284</v>
      </c>
      <c r="I185" s="33">
        <f t="shared" si="35"/>
        <v>27</v>
      </c>
      <c r="J185" s="11">
        <f t="shared" si="36"/>
        <v>43284</v>
      </c>
      <c r="K185" s="12">
        <f t="shared" si="32"/>
        <v>3</v>
      </c>
      <c r="L185" s="26">
        <f>Fest_In!D185</f>
        <v>0</v>
      </c>
      <c r="M185" s="68">
        <f>Fest_In!E185</f>
        <v>0</v>
      </c>
      <c r="N185" s="87">
        <f>IFERROR(INDEX(Dia_señalado_In!$D$2:$D$29,MATCH(Fest_In!B185,Dia_señalado_In!$C$2:$C$29,0)),0)</f>
        <v>0</v>
      </c>
      <c r="O185" s="88" t="str">
        <f>IFERROR(INDEX(Vacaciones_In!$D$2:$D$60,MATCH(Fest_In!A185,Vacaciones_In!$C$2:$C$60,0)),"")</f>
        <v/>
      </c>
      <c r="S185" s="22">
        <f t="shared" si="33"/>
        <v>43235</v>
      </c>
      <c r="T185" s="20">
        <f t="shared" si="37"/>
        <v>183</v>
      </c>
      <c r="U185" s="20"/>
    </row>
    <row r="186" spans="2:21" x14ac:dyDescent="0.25">
      <c r="B186" s="22">
        <f t="shared" si="30"/>
        <v>43221</v>
      </c>
      <c r="C186" s="24">
        <v>4</v>
      </c>
      <c r="D186" s="22">
        <f t="shared" si="43"/>
        <v>43236</v>
      </c>
      <c r="E186" s="21">
        <f t="shared" si="40"/>
        <v>26</v>
      </c>
      <c r="F186" s="20">
        <f t="shared" si="38"/>
        <v>61</v>
      </c>
      <c r="G186" s="33">
        <f t="shared" si="34"/>
        <v>186</v>
      </c>
      <c r="H186" s="10">
        <f t="shared" si="31"/>
        <v>43285</v>
      </c>
      <c r="I186" s="33">
        <f t="shared" si="35"/>
        <v>27</v>
      </c>
      <c r="J186" s="11">
        <f t="shared" si="36"/>
        <v>43285</v>
      </c>
      <c r="K186" s="12">
        <f t="shared" si="32"/>
        <v>4</v>
      </c>
      <c r="L186" s="26">
        <f>Fest_In!D186</f>
        <v>0</v>
      </c>
      <c r="M186" s="68">
        <f>Fest_In!E186</f>
        <v>0</v>
      </c>
      <c r="N186" s="87">
        <f>IFERROR(INDEX(Dia_señalado_In!$D$2:$D$29,MATCH(Fest_In!B186,Dia_señalado_In!$C$2:$C$29,0)),0)</f>
        <v>0</v>
      </c>
      <c r="O186" s="88" t="str">
        <f>IFERROR(INDEX(Vacaciones_In!$D$2:$D$60,MATCH(Fest_In!A186,Vacaciones_In!$C$2:$C$60,0)),"")</f>
        <v/>
      </c>
      <c r="S186" s="22">
        <f t="shared" si="33"/>
        <v>43236</v>
      </c>
      <c r="T186" s="20">
        <f t="shared" si="37"/>
        <v>184</v>
      </c>
      <c r="U186" s="20"/>
    </row>
    <row r="187" spans="2:21" x14ac:dyDescent="0.25">
      <c r="B187" s="22">
        <f t="shared" si="30"/>
        <v>43221</v>
      </c>
      <c r="C187" s="24">
        <v>5</v>
      </c>
      <c r="D187" s="22">
        <f t="shared" si="43"/>
        <v>43237</v>
      </c>
      <c r="E187" s="21">
        <f t="shared" si="40"/>
        <v>26</v>
      </c>
      <c r="F187" s="20">
        <f t="shared" si="38"/>
        <v>61</v>
      </c>
      <c r="G187" s="33">
        <f t="shared" si="34"/>
        <v>187</v>
      </c>
      <c r="H187" s="10">
        <f t="shared" si="31"/>
        <v>43286</v>
      </c>
      <c r="I187" s="33">
        <f t="shared" si="35"/>
        <v>27</v>
      </c>
      <c r="J187" s="11">
        <f t="shared" si="36"/>
        <v>43286</v>
      </c>
      <c r="K187" s="12">
        <f t="shared" si="32"/>
        <v>5</v>
      </c>
      <c r="L187" s="26">
        <f>Fest_In!D187</f>
        <v>0</v>
      </c>
      <c r="M187" s="68">
        <f>Fest_In!E187</f>
        <v>0</v>
      </c>
      <c r="N187" s="87">
        <f>IFERROR(INDEX(Dia_señalado_In!$D$2:$D$29,MATCH(Fest_In!B187,Dia_señalado_In!$C$2:$C$29,0)),0)</f>
        <v>0</v>
      </c>
      <c r="O187" s="88" t="str">
        <f>IFERROR(INDEX(Vacaciones_In!$D$2:$D$60,MATCH(Fest_In!A187,Vacaciones_In!$C$2:$C$60,0)),"")</f>
        <v/>
      </c>
      <c r="S187" s="22">
        <f t="shared" si="33"/>
        <v>43237</v>
      </c>
      <c r="T187" s="20">
        <f t="shared" si="37"/>
        <v>185</v>
      </c>
      <c r="U187" s="20"/>
    </row>
    <row r="188" spans="2:21" x14ac:dyDescent="0.25">
      <c r="B188" s="22">
        <f t="shared" si="30"/>
        <v>43221</v>
      </c>
      <c r="C188" s="24">
        <v>6</v>
      </c>
      <c r="D188" s="22">
        <f t="shared" si="43"/>
        <v>43238</v>
      </c>
      <c r="E188" s="21">
        <f t="shared" si="40"/>
        <v>26</v>
      </c>
      <c r="F188" s="20">
        <f t="shared" si="38"/>
        <v>62</v>
      </c>
      <c r="G188" s="33">
        <f t="shared" si="34"/>
        <v>188</v>
      </c>
      <c r="H188" s="10">
        <f t="shared" si="31"/>
        <v>43287</v>
      </c>
      <c r="I188" s="33">
        <f t="shared" si="35"/>
        <v>27</v>
      </c>
      <c r="J188" s="11">
        <f t="shared" si="36"/>
        <v>43287</v>
      </c>
      <c r="K188" s="12">
        <f t="shared" si="32"/>
        <v>6</v>
      </c>
      <c r="L188" s="26">
        <f>Fest_In!D188</f>
        <v>0</v>
      </c>
      <c r="M188" s="68">
        <f>Fest_In!E188</f>
        <v>0</v>
      </c>
      <c r="N188" s="87">
        <f>IFERROR(INDEX(Dia_señalado_In!$D$2:$D$29,MATCH(Fest_In!B188,Dia_señalado_In!$C$2:$C$29,0)),0)</f>
        <v>0</v>
      </c>
      <c r="O188" s="88" t="str">
        <f>IFERROR(INDEX(Vacaciones_In!$D$2:$D$60,MATCH(Fest_In!A188,Vacaciones_In!$C$2:$C$60,0)),"")</f>
        <v/>
      </c>
      <c r="S188" s="22">
        <f t="shared" si="33"/>
        <v>43238</v>
      </c>
      <c r="T188" s="20">
        <f t="shared" si="37"/>
        <v>186</v>
      </c>
      <c r="U188" s="20"/>
    </row>
    <row r="189" spans="2:21" x14ac:dyDescent="0.25">
      <c r="B189" s="22">
        <f t="shared" si="30"/>
        <v>43221</v>
      </c>
      <c r="C189" s="24">
        <v>7</v>
      </c>
      <c r="D189" s="22">
        <f t="shared" si="43"/>
        <v>43239</v>
      </c>
      <c r="E189" s="21">
        <f t="shared" si="40"/>
        <v>26</v>
      </c>
      <c r="F189" s="20">
        <f t="shared" si="38"/>
        <v>62</v>
      </c>
      <c r="G189" s="33">
        <f t="shared" si="34"/>
        <v>189</v>
      </c>
      <c r="H189" s="10">
        <f t="shared" si="31"/>
        <v>43288</v>
      </c>
      <c r="I189" s="33">
        <f t="shared" si="35"/>
        <v>27</v>
      </c>
      <c r="J189" s="11">
        <f t="shared" si="36"/>
        <v>43288</v>
      </c>
      <c r="K189" s="12">
        <f t="shared" si="32"/>
        <v>7</v>
      </c>
      <c r="L189" s="26">
        <f>Fest_In!D189</f>
        <v>1</v>
      </c>
      <c r="M189" s="68">
        <f>Fest_In!E189</f>
        <v>0</v>
      </c>
      <c r="N189" s="87">
        <f>IFERROR(INDEX(Dia_señalado_In!$D$2:$D$29,MATCH(Fest_In!B189,Dia_señalado_In!$C$2:$C$29,0)),0)</f>
        <v>0</v>
      </c>
      <c r="O189" s="88" t="str">
        <f>IFERROR(INDEX(Vacaciones_In!$D$2:$D$60,MATCH(Fest_In!A189,Vacaciones_In!$C$2:$C$60,0)),"")</f>
        <v/>
      </c>
      <c r="S189" s="22">
        <f t="shared" si="33"/>
        <v>43239</v>
      </c>
      <c r="T189" s="20">
        <f t="shared" si="37"/>
        <v>187</v>
      </c>
      <c r="U189" s="20"/>
    </row>
    <row r="190" spans="2:21" x14ac:dyDescent="0.25">
      <c r="B190" s="22">
        <f t="shared" si="30"/>
        <v>43221</v>
      </c>
      <c r="C190" s="24">
        <v>1</v>
      </c>
      <c r="D190" s="22">
        <f t="shared" si="43"/>
        <v>43240</v>
      </c>
      <c r="E190" s="21">
        <f t="shared" si="40"/>
        <v>26</v>
      </c>
      <c r="F190" s="20">
        <f t="shared" si="38"/>
        <v>62</v>
      </c>
      <c r="G190" s="33">
        <f t="shared" si="34"/>
        <v>190</v>
      </c>
      <c r="H190" s="10">
        <f t="shared" si="31"/>
        <v>43289</v>
      </c>
      <c r="I190" s="33">
        <f t="shared" si="35"/>
        <v>27</v>
      </c>
      <c r="J190" s="11">
        <f t="shared" si="36"/>
        <v>43289</v>
      </c>
      <c r="K190" s="12">
        <f t="shared" si="32"/>
        <v>1</v>
      </c>
      <c r="L190" s="26">
        <f>Fest_In!D190</f>
        <v>1</v>
      </c>
      <c r="M190" s="68">
        <f>Fest_In!E190</f>
        <v>0</v>
      </c>
      <c r="N190" s="87">
        <f>IFERROR(INDEX(Dia_señalado_In!$D$2:$D$29,MATCH(Fest_In!B190,Dia_señalado_In!$C$2:$C$29,0)),0)</f>
        <v>0</v>
      </c>
      <c r="O190" s="88" t="str">
        <f>IFERROR(INDEX(Vacaciones_In!$D$2:$D$60,MATCH(Fest_In!A190,Vacaciones_In!$C$2:$C$60,0)),"")</f>
        <v/>
      </c>
      <c r="S190" s="22">
        <f t="shared" si="33"/>
        <v>43240</v>
      </c>
      <c r="T190" s="20">
        <f t="shared" si="37"/>
        <v>188</v>
      </c>
      <c r="U190" s="20"/>
    </row>
    <row r="191" spans="2:21" x14ac:dyDescent="0.25">
      <c r="B191" s="22">
        <f t="shared" si="30"/>
        <v>43221</v>
      </c>
      <c r="C191" s="23">
        <v>2</v>
      </c>
      <c r="D191" s="22">
        <f t="shared" si="43"/>
        <v>43241</v>
      </c>
      <c r="E191" s="21">
        <f t="shared" si="40"/>
        <v>27</v>
      </c>
      <c r="F191" s="20">
        <f t="shared" si="38"/>
        <v>63</v>
      </c>
      <c r="G191" s="33">
        <f t="shared" si="34"/>
        <v>191</v>
      </c>
      <c r="H191" s="10">
        <f t="shared" si="31"/>
        <v>43290</v>
      </c>
      <c r="I191" s="33">
        <f t="shared" si="35"/>
        <v>28</v>
      </c>
      <c r="J191" s="11">
        <f t="shared" si="36"/>
        <v>43290</v>
      </c>
      <c r="K191" s="12">
        <f t="shared" si="32"/>
        <v>2</v>
      </c>
      <c r="L191" s="26">
        <f>Fest_In!D191</f>
        <v>0</v>
      </c>
      <c r="M191" s="68">
        <f>Fest_In!E191</f>
        <v>0</v>
      </c>
      <c r="N191" s="87">
        <f>IFERROR(INDEX(Dia_señalado_In!$D$2:$D$29,MATCH(Fest_In!B191,Dia_señalado_In!$C$2:$C$29,0)),0)</f>
        <v>0</v>
      </c>
      <c r="O191" s="88" t="str">
        <f>IFERROR(INDEX(Vacaciones_In!$D$2:$D$60,MATCH(Fest_In!A191,Vacaciones_In!$C$2:$C$60,0)),"")</f>
        <v/>
      </c>
      <c r="S191" s="22">
        <f t="shared" si="33"/>
        <v>43241</v>
      </c>
      <c r="T191" s="20">
        <f t="shared" si="37"/>
        <v>189</v>
      </c>
      <c r="U191" s="20"/>
    </row>
    <row r="192" spans="2:21" x14ac:dyDescent="0.25">
      <c r="B192" s="22">
        <f t="shared" si="30"/>
        <v>43221</v>
      </c>
      <c r="C192" s="23">
        <v>3</v>
      </c>
      <c r="D192" s="22">
        <f t="shared" si="43"/>
        <v>43242</v>
      </c>
      <c r="E192" s="21">
        <f t="shared" si="40"/>
        <v>27</v>
      </c>
      <c r="F192" s="20">
        <f t="shared" si="38"/>
        <v>63</v>
      </c>
      <c r="G192" s="33">
        <f t="shared" si="34"/>
        <v>192</v>
      </c>
      <c r="H192" s="10">
        <f t="shared" si="31"/>
        <v>43291</v>
      </c>
      <c r="I192" s="33">
        <f t="shared" si="35"/>
        <v>28</v>
      </c>
      <c r="J192" s="11">
        <f t="shared" si="36"/>
        <v>43291</v>
      </c>
      <c r="K192" s="12">
        <f t="shared" si="32"/>
        <v>3</v>
      </c>
      <c r="L192" s="26">
        <f>Fest_In!D192</f>
        <v>0</v>
      </c>
      <c r="M192" s="68">
        <f>Fest_In!E192</f>
        <v>0</v>
      </c>
      <c r="N192" s="87">
        <f>IFERROR(INDEX(Dia_señalado_In!$D$2:$D$29,MATCH(Fest_In!B192,Dia_señalado_In!$C$2:$C$29,0)),0)</f>
        <v>0</v>
      </c>
      <c r="O192" s="88" t="str">
        <f>IFERROR(INDEX(Vacaciones_In!$D$2:$D$60,MATCH(Fest_In!A192,Vacaciones_In!$C$2:$C$60,0)),"")</f>
        <v/>
      </c>
      <c r="S192" s="22">
        <f t="shared" si="33"/>
        <v>43242</v>
      </c>
      <c r="T192" s="20">
        <f t="shared" si="37"/>
        <v>190</v>
      </c>
      <c r="U192" s="20"/>
    </row>
    <row r="193" spans="2:21" x14ac:dyDescent="0.25">
      <c r="B193" s="22">
        <f t="shared" si="30"/>
        <v>43221</v>
      </c>
      <c r="C193" s="23">
        <v>4</v>
      </c>
      <c r="D193" s="22">
        <f t="shared" si="43"/>
        <v>43243</v>
      </c>
      <c r="E193" s="21">
        <f t="shared" si="40"/>
        <v>27</v>
      </c>
      <c r="F193" s="20">
        <f t="shared" si="38"/>
        <v>63</v>
      </c>
      <c r="G193" s="33">
        <f t="shared" si="34"/>
        <v>193</v>
      </c>
      <c r="H193" s="10">
        <f t="shared" si="31"/>
        <v>43292</v>
      </c>
      <c r="I193" s="33">
        <f t="shared" si="35"/>
        <v>28</v>
      </c>
      <c r="J193" s="11">
        <f t="shared" si="36"/>
        <v>43292</v>
      </c>
      <c r="K193" s="12">
        <f t="shared" si="32"/>
        <v>4</v>
      </c>
      <c r="L193" s="26">
        <f>Fest_In!D193</f>
        <v>0</v>
      </c>
      <c r="M193" s="68">
        <f>Fest_In!E193</f>
        <v>0</v>
      </c>
      <c r="N193" s="87">
        <f>IFERROR(INDEX(Dia_señalado_In!$D$2:$D$29,MATCH(Fest_In!B193,Dia_señalado_In!$C$2:$C$29,0)),0)</f>
        <v>0</v>
      </c>
      <c r="O193" s="88" t="str">
        <f>IFERROR(INDEX(Vacaciones_In!$D$2:$D$60,MATCH(Fest_In!A193,Vacaciones_In!$C$2:$C$60,0)),"")</f>
        <v/>
      </c>
      <c r="S193" s="22">
        <f t="shared" si="33"/>
        <v>43243</v>
      </c>
      <c r="T193" s="20">
        <f t="shared" si="37"/>
        <v>191</v>
      </c>
      <c r="U193" s="20"/>
    </row>
    <row r="194" spans="2:21" x14ac:dyDescent="0.25">
      <c r="B194" s="22">
        <f t="shared" ref="B194:B257" si="44">DATE(Anno,ROUNDUP((E194+1)/6,0),1)</f>
        <v>43221</v>
      </c>
      <c r="C194" s="23">
        <v>5</v>
      </c>
      <c r="D194" s="22">
        <f t="shared" si="43"/>
        <v>43244</v>
      </c>
      <c r="E194" s="21">
        <f t="shared" si="40"/>
        <v>27</v>
      </c>
      <c r="F194" s="20">
        <f t="shared" si="38"/>
        <v>64</v>
      </c>
      <c r="G194" s="33">
        <f t="shared" si="34"/>
        <v>194</v>
      </c>
      <c r="H194" s="10">
        <f t="shared" ref="H194:H257" si="45">J194</f>
        <v>43293</v>
      </c>
      <c r="I194" s="33">
        <f t="shared" si="35"/>
        <v>28</v>
      </c>
      <c r="J194" s="11">
        <f t="shared" si="36"/>
        <v>43293</v>
      </c>
      <c r="K194" s="12">
        <f t="shared" ref="K194:K257" si="46">WEEKDAY(J194,1)</f>
        <v>5</v>
      </c>
      <c r="L194" s="26">
        <f>Fest_In!D194</f>
        <v>0</v>
      </c>
      <c r="M194" s="68">
        <f>Fest_In!E194</f>
        <v>0</v>
      </c>
      <c r="N194" s="87">
        <f>IFERROR(INDEX(Dia_señalado_In!$D$2:$D$29,MATCH(Fest_In!B194,Dia_señalado_In!$C$2:$C$29,0)),0)</f>
        <v>0</v>
      </c>
      <c r="O194" s="88" t="str">
        <f>IFERROR(INDEX(Vacaciones_In!$D$2:$D$60,MATCH(Fest_In!A194,Vacaciones_In!$C$2:$C$60,0)),"")</f>
        <v/>
      </c>
      <c r="S194" s="22">
        <f t="shared" ref="S194:S257" si="47">D194</f>
        <v>43244</v>
      </c>
      <c r="T194" s="20">
        <f t="shared" si="37"/>
        <v>192</v>
      </c>
      <c r="U194" s="20"/>
    </row>
    <row r="195" spans="2:21" x14ac:dyDescent="0.25">
      <c r="B195" s="22">
        <f t="shared" si="44"/>
        <v>43221</v>
      </c>
      <c r="C195" s="23">
        <v>6</v>
      </c>
      <c r="D195" s="22">
        <f t="shared" si="43"/>
        <v>43245</v>
      </c>
      <c r="E195" s="21">
        <f t="shared" si="40"/>
        <v>27</v>
      </c>
      <c r="F195" s="20">
        <f t="shared" si="38"/>
        <v>64</v>
      </c>
      <c r="G195" s="33">
        <f t="shared" ref="G195:G258" si="48">ROW(H195)</f>
        <v>195</v>
      </c>
      <c r="H195" s="10">
        <f t="shared" si="45"/>
        <v>43294</v>
      </c>
      <c r="I195" s="33">
        <f t="shared" ref="I195:I258" si="49">WEEKNUM(J195,21)</f>
        <v>28</v>
      </c>
      <c r="J195" s="11">
        <f t="shared" ref="J195:J258" si="50">IF(YEAR(J194+1)=Anno,J194+1,"0")</f>
        <v>43294</v>
      </c>
      <c r="K195" s="12">
        <f t="shared" si="46"/>
        <v>6</v>
      </c>
      <c r="L195" s="26">
        <f>Fest_In!D195</f>
        <v>0</v>
      </c>
      <c r="M195" s="68">
        <f>Fest_In!E195</f>
        <v>0</v>
      </c>
      <c r="N195" s="87">
        <f>IFERROR(INDEX(Dia_señalado_In!$D$2:$D$29,MATCH(Fest_In!B195,Dia_señalado_In!$C$2:$C$29,0)),0)</f>
        <v>0</v>
      </c>
      <c r="O195" s="88" t="str">
        <f>IFERROR(INDEX(Vacaciones_In!$D$2:$D$60,MATCH(Fest_In!A195,Vacaciones_In!$C$2:$C$60,0)),"")</f>
        <v/>
      </c>
      <c r="S195" s="22">
        <f t="shared" si="47"/>
        <v>43245</v>
      </c>
      <c r="T195" s="20">
        <f t="shared" ref="T195:T258" si="51">ROW()-2</f>
        <v>193</v>
      </c>
      <c r="U195" s="20"/>
    </row>
    <row r="196" spans="2:21" x14ac:dyDescent="0.25">
      <c r="B196" s="22">
        <f t="shared" si="44"/>
        <v>43221</v>
      </c>
      <c r="C196" s="23">
        <v>7</v>
      </c>
      <c r="D196" s="22">
        <f t="shared" si="43"/>
        <v>43246</v>
      </c>
      <c r="E196" s="21">
        <f t="shared" si="40"/>
        <v>27</v>
      </c>
      <c r="F196" s="20">
        <f t="shared" si="38"/>
        <v>64</v>
      </c>
      <c r="G196" s="33">
        <f t="shared" si="48"/>
        <v>196</v>
      </c>
      <c r="H196" s="10">
        <f t="shared" si="45"/>
        <v>43295</v>
      </c>
      <c r="I196" s="33">
        <f t="shared" si="49"/>
        <v>28</v>
      </c>
      <c r="J196" s="11">
        <f t="shared" si="50"/>
        <v>43295</v>
      </c>
      <c r="K196" s="12">
        <f t="shared" si="46"/>
        <v>7</v>
      </c>
      <c r="L196" s="26">
        <f>Fest_In!D196</f>
        <v>1</v>
      </c>
      <c r="M196" s="68">
        <f>Fest_In!E196</f>
        <v>0</v>
      </c>
      <c r="N196" s="87">
        <f>IFERROR(INDEX(Dia_señalado_In!$D$2:$D$29,MATCH(Fest_In!B196,Dia_señalado_In!$C$2:$C$29,0)),0)</f>
        <v>0</v>
      </c>
      <c r="O196" s="88" t="str">
        <f>IFERROR(INDEX(Vacaciones_In!$D$2:$D$60,MATCH(Fest_In!A196,Vacaciones_In!$C$2:$C$60,0)),"")</f>
        <v/>
      </c>
      <c r="S196" s="22">
        <f t="shared" si="47"/>
        <v>43246</v>
      </c>
      <c r="T196" s="20">
        <f t="shared" si="51"/>
        <v>194</v>
      </c>
      <c r="U196" s="20"/>
    </row>
    <row r="197" spans="2:21" x14ac:dyDescent="0.25">
      <c r="B197" s="22">
        <f t="shared" si="44"/>
        <v>43221</v>
      </c>
      <c r="C197" s="23">
        <v>1</v>
      </c>
      <c r="D197" s="22">
        <f t="shared" si="43"/>
        <v>43247</v>
      </c>
      <c r="E197" s="21">
        <f t="shared" si="40"/>
        <v>27</v>
      </c>
      <c r="F197" s="20">
        <f t="shared" ref="F197:F260" si="52">F194+1</f>
        <v>65</v>
      </c>
      <c r="G197" s="33">
        <f t="shared" si="48"/>
        <v>197</v>
      </c>
      <c r="H197" s="10">
        <f t="shared" si="45"/>
        <v>43296</v>
      </c>
      <c r="I197" s="33">
        <f t="shared" si="49"/>
        <v>28</v>
      </c>
      <c r="J197" s="11">
        <f t="shared" si="50"/>
        <v>43296</v>
      </c>
      <c r="K197" s="12">
        <f t="shared" si="46"/>
        <v>1</v>
      </c>
      <c r="L197" s="26">
        <f>Fest_In!D197</f>
        <v>1</v>
      </c>
      <c r="M197" s="68">
        <f>Fest_In!E197</f>
        <v>0</v>
      </c>
      <c r="N197" s="87">
        <f>IFERROR(INDEX(Dia_señalado_In!$D$2:$D$29,MATCH(Fest_In!B197,Dia_señalado_In!$C$2:$C$29,0)),0)</f>
        <v>0</v>
      </c>
      <c r="O197" s="88" t="str">
        <f>IFERROR(INDEX(Vacaciones_In!$D$2:$D$60,MATCH(Fest_In!A197,Vacaciones_In!$C$2:$C$60,0)),"")</f>
        <v/>
      </c>
      <c r="S197" s="22">
        <f t="shared" si="47"/>
        <v>43247</v>
      </c>
      <c r="T197" s="20">
        <f t="shared" si="51"/>
        <v>195</v>
      </c>
      <c r="U197" s="20"/>
    </row>
    <row r="198" spans="2:21" x14ac:dyDescent="0.25">
      <c r="B198" s="22">
        <f t="shared" si="44"/>
        <v>43221</v>
      </c>
      <c r="C198" s="24">
        <v>2</v>
      </c>
      <c r="D198" s="22">
        <f t="shared" ref="D198:D211" si="53">IF(AND(MONTH(D197+1)=MONTH(B198),YEAR(D197+1)=YEAR(B198)),D197+1,0)</f>
        <v>43248</v>
      </c>
      <c r="E198" s="21">
        <f t="shared" si="40"/>
        <v>28</v>
      </c>
      <c r="F198" s="20">
        <f t="shared" si="52"/>
        <v>65</v>
      </c>
      <c r="G198" s="33">
        <f t="shared" si="48"/>
        <v>198</v>
      </c>
      <c r="H198" s="10">
        <f t="shared" si="45"/>
        <v>43297</v>
      </c>
      <c r="I198" s="33">
        <f t="shared" si="49"/>
        <v>29</v>
      </c>
      <c r="J198" s="11">
        <f t="shared" si="50"/>
        <v>43297</v>
      </c>
      <c r="K198" s="12">
        <f t="shared" si="46"/>
        <v>2</v>
      </c>
      <c r="L198" s="26">
        <f>Fest_In!D198</f>
        <v>0</v>
      </c>
      <c r="M198" s="68">
        <f>Fest_In!E198</f>
        <v>0</v>
      </c>
      <c r="N198" s="87">
        <f>IFERROR(INDEX(Dia_señalado_In!$D$2:$D$29,MATCH(Fest_In!B198,Dia_señalado_In!$C$2:$C$29,0)),0)</f>
        <v>0</v>
      </c>
      <c r="O198" s="88" t="str">
        <f>IFERROR(INDEX(Vacaciones_In!$D$2:$D$60,MATCH(Fest_In!A198,Vacaciones_In!$C$2:$C$60,0)),"")</f>
        <v/>
      </c>
      <c r="S198" s="22">
        <f t="shared" si="47"/>
        <v>43248</v>
      </c>
      <c r="T198" s="20">
        <f t="shared" si="51"/>
        <v>196</v>
      </c>
      <c r="U198" s="20"/>
    </row>
    <row r="199" spans="2:21" x14ac:dyDescent="0.25">
      <c r="B199" s="22">
        <f t="shared" si="44"/>
        <v>43221</v>
      </c>
      <c r="C199" s="24">
        <v>3</v>
      </c>
      <c r="D199" s="22">
        <f t="shared" si="53"/>
        <v>43249</v>
      </c>
      <c r="E199" s="21">
        <f t="shared" si="40"/>
        <v>28</v>
      </c>
      <c r="F199" s="20">
        <f t="shared" si="52"/>
        <v>65</v>
      </c>
      <c r="G199" s="33">
        <f t="shared" si="48"/>
        <v>199</v>
      </c>
      <c r="H199" s="10">
        <f t="shared" si="45"/>
        <v>43298</v>
      </c>
      <c r="I199" s="33">
        <f t="shared" si="49"/>
        <v>29</v>
      </c>
      <c r="J199" s="11">
        <f t="shared" si="50"/>
        <v>43298</v>
      </c>
      <c r="K199" s="12">
        <f t="shared" si="46"/>
        <v>3</v>
      </c>
      <c r="L199" s="26">
        <f>Fest_In!D199</f>
        <v>0</v>
      </c>
      <c r="M199" s="68">
        <f>Fest_In!E199</f>
        <v>0</v>
      </c>
      <c r="N199" s="87">
        <f>IFERROR(INDEX(Dia_señalado_In!$D$2:$D$29,MATCH(Fest_In!B199,Dia_señalado_In!$C$2:$C$29,0)),0)</f>
        <v>0</v>
      </c>
      <c r="O199" s="88" t="str">
        <f>IFERROR(INDEX(Vacaciones_In!$D$2:$D$60,MATCH(Fest_In!A199,Vacaciones_In!$C$2:$C$60,0)),"")</f>
        <v/>
      </c>
      <c r="S199" s="22">
        <f t="shared" si="47"/>
        <v>43249</v>
      </c>
      <c r="T199" s="20">
        <f t="shared" si="51"/>
        <v>197</v>
      </c>
      <c r="U199" s="20"/>
    </row>
    <row r="200" spans="2:21" x14ac:dyDescent="0.25">
      <c r="B200" s="22">
        <f t="shared" si="44"/>
        <v>43221</v>
      </c>
      <c r="C200" s="24">
        <v>4</v>
      </c>
      <c r="D200" s="22">
        <f t="shared" si="53"/>
        <v>43250</v>
      </c>
      <c r="E200" s="21">
        <f t="shared" si="40"/>
        <v>28</v>
      </c>
      <c r="F200" s="20">
        <f t="shared" si="52"/>
        <v>66</v>
      </c>
      <c r="G200" s="33">
        <f t="shared" si="48"/>
        <v>200</v>
      </c>
      <c r="H200" s="10">
        <f t="shared" si="45"/>
        <v>43299</v>
      </c>
      <c r="I200" s="33">
        <f t="shared" si="49"/>
        <v>29</v>
      </c>
      <c r="J200" s="11">
        <f t="shared" si="50"/>
        <v>43299</v>
      </c>
      <c r="K200" s="12">
        <f t="shared" si="46"/>
        <v>4</v>
      </c>
      <c r="L200" s="26">
        <f>Fest_In!D200</f>
        <v>0</v>
      </c>
      <c r="M200" s="68">
        <f>Fest_In!E200</f>
        <v>0</v>
      </c>
      <c r="N200" s="87">
        <f>IFERROR(INDEX(Dia_señalado_In!$D$2:$D$29,MATCH(Fest_In!B200,Dia_señalado_In!$C$2:$C$29,0)),0)</f>
        <v>0</v>
      </c>
      <c r="O200" s="88" t="str">
        <f>IFERROR(INDEX(Vacaciones_In!$D$2:$D$60,MATCH(Fest_In!A200,Vacaciones_In!$C$2:$C$60,0)),"")</f>
        <v/>
      </c>
      <c r="S200" s="22">
        <f t="shared" si="47"/>
        <v>43250</v>
      </c>
      <c r="T200" s="20">
        <f t="shared" si="51"/>
        <v>198</v>
      </c>
      <c r="U200" s="20"/>
    </row>
    <row r="201" spans="2:21" x14ac:dyDescent="0.25">
      <c r="B201" s="22">
        <f t="shared" si="44"/>
        <v>43221</v>
      </c>
      <c r="C201" s="24">
        <v>5</v>
      </c>
      <c r="D201" s="22">
        <f t="shared" si="53"/>
        <v>43251</v>
      </c>
      <c r="E201" s="21">
        <f t="shared" ref="E201:E264" si="54">E194+1</f>
        <v>28</v>
      </c>
      <c r="F201" s="20">
        <f t="shared" si="52"/>
        <v>66</v>
      </c>
      <c r="G201" s="33">
        <f t="shared" si="48"/>
        <v>201</v>
      </c>
      <c r="H201" s="10">
        <f t="shared" si="45"/>
        <v>43300</v>
      </c>
      <c r="I201" s="33">
        <f t="shared" si="49"/>
        <v>29</v>
      </c>
      <c r="J201" s="11">
        <f t="shared" si="50"/>
        <v>43300</v>
      </c>
      <c r="K201" s="12">
        <f t="shared" si="46"/>
        <v>5</v>
      </c>
      <c r="L201" s="26">
        <f>Fest_In!D201</f>
        <v>0</v>
      </c>
      <c r="M201" s="68">
        <f>Fest_In!E201</f>
        <v>0</v>
      </c>
      <c r="N201" s="87">
        <f>IFERROR(INDEX(Dia_señalado_In!$D$2:$D$29,MATCH(Fest_In!B201,Dia_señalado_In!$C$2:$C$29,0)),0)</f>
        <v>0</v>
      </c>
      <c r="O201" s="88" t="str">
        <f>IFERROR(INDEX(Vacaciones_In!$D$2:$D$60,MATCH(Fest_In!A201,Vacaciones_In!$C$2:$C$60,0)),"")</f>
        <v/>
      </c>
      <c r="S201" s="22">
        <f t="shared" si="47"/>
        <v>43251</v>
      </c>
      <c r="T201" s="20">
        <f t="shared" si="51"/>
        <v>199</v>
      </c>
      <c r="U201" s="20"/>
    </row>
    <row r="202" spans="2:21" x14ac:dyDescent="0.25">
      <c r="B202" s="22">
        <f t="shared" si="44"/>
        <v>43221</v>
      </c>
      <c r="C202" s="24">
        <v>6</v>
      </c>
      <c r="D202" s="22">
        <f t="shared" si="53"/>
        <v>0</v>
      </c>
      <c r="E202" s="21">
        <f t="shared" si="54"/>
        <v>28</v>
      </c>
      <c r="F202" s="20">
        <f t="shared" si="52"/>
        <v>66</v>
      </c>
      <c r="G202" s="33">
        <f t="shared" si="48"/>
        <v>202</v>
      </c>
      <c r="H202" s="10">
        <f t="shared" si="45"/>
        <v>43301</v>
      </c>
      <c r="I202" s="33">
        <f t="shared" si="49"/>
        <v>29</v>
      </c>
      <c r="J202" s="11">
        <f t="shared" si="50"/>
        <v>43301</v>
      </c>
      <c r="K202" s="12">
        <f t="shared" si="46"/>
        <v>6</v>
      </c>
      <c r="L202" s="26">
        <f>Fest_In!D202</f>
        <v>0</v>
      </c>
      <c r="M202" s="68">
        <f>Fest_In!E202</f>
        <v>0</v>
      </c>
      <c r="N202" s="87">
        <f>IFERROR(INDEX(Dia_señalado_In!$D$2:$D$29,MATCH(Fest_In!B202,Dia_señalado_In!$C$2:$C$29,0)),0)</f>
        <v>0</v>
      </c>
      <c r="O202" s="88" t="str">
        <f>IFERROR(INDEX(Vacaciones_In!$D$2:$D$60,MATCH(Fest_In!A202,Vacaciones_In!$C$2:$C$60,0)),"")</f>
        <v/>
      </c>
      <c r="S202" s="22">
        <f t="shared" si="47"/>
        <v>0</v>
      </c>
      <c r="T202" s="20">
        <f t="shared" si="51"/>
        <v>200</v>
      </c>
      <c r="U202" s="20"/>
    </row>
    <row r="203" spans="2:21" x14ac:dyDescent="0.25">
      <c r="B203" s="22">
        <f t="shared" si="44"/>
        <v>43221</v>
      </c>
      <c r="C203" s="24">
        <v>7</v>
      </c>
      <c r="D203" s="22">
        <f t="shared" si="53"/>
        <v>0</v>
      </c>
      <c r="E203" s="21">
        <f t="shared" si="54"/>
        <v>28</v>
      </c>
      <c r="F203" s="20">
        <f t="shared" si="52"/>
        <v>67</v>
      </c>
      <c r="G203" s="33">
        <f t="shared" si="48"/>
        <v>203</v>
      </c>
      <c r="H203" s="10">
        <f t="shared" si="45"/>
        <v>43302</v>
      </c>
      <c r="I203" s="33">
        <f t="shared" si="49"/>
        <v>29</v>
      </c>
      <c r="J203" s="11">
        <f t="shared" si="50"/>
        <v>43302</v>
      </c>
      <c r="K203" s="12">
        <f t="shared" si="46"/>
        <v>7</v>
      </c>
      <c r="L203" s="26">
        <f>Fest_In!D203</f>
        <v>1</v>
      </c>
      <c r="M203" s="68">
        <f>Fest_In!E203</f>
        <v>0</v>
      </c>
      <c r="N203" s="87">
        <f>IFERROR(INDEX(Dia_señalado_In!$D$2:$D$29,MATCH(Fest_In!B203,Dia_señalado_In!$C$2:$C$29,0)),0)</f>
        <v>0</v>
      </c>
      <c r="O203" s="88" t="str">
        <f>IFERROR(INDEX(Vacaciones_In!$D$2:$D$60,MATCH(Fest_In!A203,Vacaciones_In!$C$2:$C$60,0)),"")</f>
        <v/>
      </c>
      <c r="S203" s="22">
        <f t="shared" si="47"/>
        <v>0</v>
      </c>
      <c r="T203" s="20">
        <f t="shared" si="51"/>
        <v>201</v>
      </c>
      <c r="U203" s="20"/>
    </row>
    <row r="204" spans="2:21" x14ac:dyDescent="0.25">
      <c r="B204" s="22">
        <f t="shared" si="44"/>
        <v>43221</v>
      </c>
      <c r="C204" s="24">
        <v>1</v>
      </c>
      <c r="D204" s="22">
        <f t="shared" si="53"/>
        <v>0</v>
      </c>
      <c r="E204" s="21">
        <f t="shared" si="54"/>
        <v>28</v>
      </c>
      <c r="F204" s="20">
        <f t="shared" si="52"/>
        <v>67</v>
      </c>
      <c r="G204" s="33">
        <f t="shared" si="48"/>
        <v>204</v>
      </c>
      <c r="H204" s="10">
        <f t="shared" si="45"/>
        <v>43303</v>
      </c>
      <c r="I204" s="33">
        <f t="shared" si="49"/>
        <v>29</v>
      </c>
      <c r="J204" s="11">
        <f t="shared" si="50"/>
        <v>43303</v>
      </c>
      <c r="K204" s="12">
        <f t="shared" si="46"/>
        <v>1</v>
      </c>
      <c r="L204" s="26">
        <f>Fest_In!D204</f>
        <v>1</v>
      </c>
      <c r="M204" s="68">
        <f>Fest_In!E204</f>
        <v>0</v>
      </c>
      <c r="N204" s="87">
        <f>IFERROR(INDEX(Dia_señalado_In!$D$2:$D$29,MATCH(Fest_In!B204,Dia_señalado_In!$C$2:$C$29,0)),0)</f>
        <v>0</v>
      </c>
      <c r="O204" s="88" t="str">
        <f>IFERROR(INDEX(Vacaciones_In!$D$2:$D$60,MATCH(Fest_In!A204,Vacaciones_In!$C$2:$C$60,0)),"")</f>
        <v/>
      </c>
      <c r="S204" s="22">
        <f t="shared" si="47"/>
        <v>0</v>
      </c>
      <c r="T204" s="20">
        <f t="shared" si="51"/>
        <v>202</v>
      </c>
      <c r="U204" s="20"/>
    </row>
    <row r="205" spans="2:21" x14ac:dyDescent="0.25">
      <c r="B205" s="22">
        <f t="shared" si="44"/>
        <v>43221</v>
      </c>
      <c r="C205" s="23">
        <v>2</v>
      </c>
      <c r="D205" s="22">
        <f t="shared" si="53"/>
        <v>0</v>
      </c>
      <c r="E205" s="21">
        <f t="shared" si="54"/>
        <v>29</v>
      </c>
      <c r="F205" s="20">
        <f t="shared" si="52"/>
        <v>67</v>
      </c>
      <c r="G205" s="33">
        <f t="shared" si="48"/>
        <v>205</v>
      </c>
      <c r="H205" s="10">
        <f t="shared" si="45"/>
        <v>43304</v>
      </c>
      <c r="I205" s="33">
        <f t="shared" si="49"/>
        <v>30</v>
      </c>
      <c r="J205" s="11">
        <f t="shared" si="50"/>
        <v>43304</v>
      </c>
      <c r="K205" s="12">
        <f t="shared" si="46"/>
        <v>2</v>
      </c>
      <c r="L205" s="26">
        <f>Fest_In!D205</f>
        <v>0</v>
      </c>
      <c r="M205" s="68">
        <f>Fest_In!E205</f>
        <v>0</v>
      </c>
      <c r="N205" s="87">
        <f>IFERROR(INDEX(Dia_señalado_In!$D$2:$D$29,MATCH(Fest_In!B205,Dia_señalado_In!$C$2:$C$29,0)),0)</f>
        <v>0</v>
      </c>
      <c r="O205" s="88" t="str">
        <f>IFERROR(INDEX(Vacaciones_In!$D$2:$D$60,MATCH(Fest_In!A205,Vacaciones_In!$C$2:$C$60,0)),"")</f>
        <v/>
      </c>
      <c r="S205" s="22">
        <f t="shared" si="47"/>
        <v>0</v>
      </c>
      <c r="T205" s="20">
        <f t="shared" si="51"/>
        <v>203</v>
      </c>
      <c r="U205" s="20"/>
    </row>
    <row r="206" spans="2:21" x14ac:dyDescent="0.25">
      <c r="B206" s="22">
        <f t="shared" si="44"/>
        <v>43221</v>
      </c>
      <c r="C206" s="23">
        <v>3</v>
      </c>
      <c r="D206" s="22">
        <f t="shared" si="53"/>
        <v>0</v>
      </c>
      <c r="E206" s="21">
        <f t="shared" si="54"/>
        <v>29</v>
      </c>
      <c r="F206" s="20">
        <f t="shared" si="52"/>
        <v>68</v>
      </c>
      <c r="G206" s="33">
        <f t="shared" si="48"/>
        <v>206</v>
      </c>
      <c r="H206" s="10">
        <f t="shared" si="45"/>
        <v>43305</v>
      </c>
      <c r="I206" s="33">
        <f t="shared" si="49"/>
        <v>30</v>
      </c>
      <c r="J206" s="11">
        <f t="shared" si="50"/>
        <v>43305</v>
      </c>
      <c r="K206" s="12">
        <f t="shared" si="46"/>
        <v>3</v>
      </c>
      <c r="L206" s="26">
        <f>Fest_In!D206</f>
        <v>0</v>
      </c>
      <c r="M206" s="68">
        <f>Fest_In!E206</f>
        <v>0</v>
      </c>
      <c r="N206" s="87">
        <f>IFERROR(INDEX(Dia_señalado_In!$D$2:$D$29,MATCH(Fest_In!B206,Dia_señalado_In!$C$2:$C$29,0)),0)</f>
        <v>0</v>
      </c>
      <c r="O206" s="88" t="str">
        <f>IFERROR(INDEX(Vacaciones_In!$D$2:$D$60,MATCH(Fest_In!A206,Vacaciones_In!$C$2:$C$60,0)),"")</f>
        <v/>
      </c>
      <c r="S206" s="22">
        <f t="shared" si="47"/>
        <v>0</v>
      </c>
      <c r="T206" s="20">
        <f t="shared" si="51"/>
        <v>204</v>
      </c>
      <c r="U206" s="20"/>
    </row>
    <row r="207" spans="2:21" x14ac:dyDescent="0.25">
      <c r="B207" s="22">
        <f t="shared" si="44"/>
        <v>43221</v>
      </c>
      <c r="C207" s="23">
        <v>4</v>
      </c>
      <c r="D207" s="22">
        <f t="shared" si="53"/>
        <v>0</v>
      </c>
      <c r="E207" s="21">
        <f t="shared" si="54"/>
        <v>29</v>
      </c>
      <c r="F207" s="20">
        <f t="shared" si="52"/>
        <v>68</v>
      </c>
      <c r="G207" s="33">
        <f t="shared" si="48"/>
        <v>207</v>
      </c>
      <c r="H207" s="10">
        <f t="shared" si="45"/>
        <v>43306</v>
      </c>
      <c r="I207" s="33">
        <f t="shared" si="49"/>
        <v>30</v>
      </c>
      <c r="J207" s="11">
        <f t="shared" si="50"/>
        <v>43306</v>
      </c>
      <c r="K207" s="12">
        <f t="shared" si="46"/>
        <v>4</v>
      </c>
      <c r="L207" s="26">
        <f>Fest_In!D207</f>
        <v>0</v>
      </c>
      <c r="M207" s="68">
        <f>Fest_In!E207</f>
        <v>0</v>
      </c>
      <c r="N207" s="87">
        <f>IFERROR(INDEX(Dia_señalado_In!$D$2:$D$29,MATCH(Fest_In!B207,Dia_señalado_In!$C$2:$C$29,0)),0)</f>
        <v>0</v>
      </c>
      <c r="O207" s="88" t="str">
        <f>IFERROR(INDEX(Vacaciones_In!$D$2:$D$60,MATCH(Fest_In!A207,Vacaciones_In!$C$2:$C$60,0)),"")</f>
        <v/>
      </c>
      <c r="S207" s="22">
        <f t="shared" si="47"/>
        <v>0</v>
      </c>
      <c r="T207" s="20">
        <f t="shared" si="51"/>
        <v>205</v>
      </c>
      <c r="U207" s="20"/>
    </row>
    <row r="208" spans="2:21" x14ac:dyDescent="0.25">
      <c r="B208" s="22">
        <f t="shared" si="44"/>
        <v>43221</v>
      </c>
      <c r="C208" s="23">
        <v>5</v>
      </c>
      <c r="D208" s="22">
        <f t="shared" si="53"/>
        <v>0</v>
      </c>
      <c r="E208" s="21">
        <f t="shared" si="54"/>
        <v>29</v>
      </c>
      <c r="F208" s="20">
        <f t="shared" si="52"/>
        <v>68</v>
      </c>
      <c r="G208" s="33">
        <f t="shared" si="48"/>
        <v>208</v>
      </c>
      <c r="H208" s="10">
        <f t="shared" si="45"/>
        <v>43307</v>
      </c>
      <c r="I208" s="33">
        <f t="shared" si="49"/>
        <v>30</v>
      </c>
      <c r="J208" s="11">
        <f t="shared" si="50"/>
        <v>43307</v>
      </c>
      <c r="K208" s="12">
        <f t="shared" si="46"/>
        <v>5</v>
      </c>
      <c r="L208" s="26">
        <f>Fest_In!D208</f>
        <v>0</v>
      </c>
      <c r="M208" s="68">
        <f>Fest_In!E208</f>
        <v>0</v>
      </c>
      <c r="N208" s="87">
        <f>IFERROR(INDEX(Dia_señalado_In!$D$2:$D$29,MATCH(Fest_In!B208,Dia_señalado_In!$C$2:$C$29,0)),0)</f>
        <v>0</v>
      </c>
      <c r="O208" s="88" t="str">
        <f>IFERROR(INDEX(Vacaciones_In!$D$2:$D$60,MATCH(Fest_In!A208,Vacaciones_In!$C$2:$C$60,0)),"")</f>
        <v/>
      </c>
      <c r="S208" s="22">
        <f t="shared" si="47"/>
        <v>0</v>
      </c>
      <c r="T208" s="20">
        <f t="shared" si="51"/>
        <v>206</v>
      </c>
      <c r="U208" s="20"/>
    </row>
    <row r="209" spans="2:21" x14ac:dyDescent="0.25">
      <c r="B209" s="22">
        <f t="shared" si="44"/>
        <v>43221</v>
      </c>
      <c r="C209" s="23">
        <v>6</v>
      </c>
      <c r="D209" s="22">
        <f t="shared" si="53"/>
        <v>0</v>
      </c>
      <c r="E209" s="21">
        <f t="shared" si="54"/>
        <v>29</v>
      </c>
      <c r="F209" s="20">
        <f t="shared" si="52"/>
        <v>69</v>
      </c>
      <c r="G209" s="33">
        <f t="shared" si="48"/>
        <v>209</v>
      </c>
      <c r="H209" s="10">
        <f t="shared" si="45"/>
        <v>43308</v>
      </c>
      <c r="I209" s="33">
        <f t="shared" si="49"/>
        <v>30</v>
      </c>
      <c r="J209" s="11">
        <f t="shared" si="50"/>
        <v>43308</v>
      </c>
      <c r="K209" s="12">
        <f t="shared" si="46"/>
        <v>6</v>
      </c>
      <c r="L209" s="26">
        <f>Fest_In!D209</f>
        <v>0</v>
      </c>
      <c r="M209" s="68">
        <f>Fest_In!E209</f>
        <v>0</v>
      </c>
      <c r="N209" s="87">
        <f>IFERROR(INDEX(Dia_señalado_In!$D$2:$D$29,MATCH(Fest_In!B209,Dia_señalado_In!$C$2:$C$29,0)),0)</f>
        <v>0</v>
      </c>
      <c r="O209" s="88" t="str">
        <f>IFERROR(INDEX(Vacaciones_In!$D$2:$D$60,MATCH(Fest_In!A209,Vacaciones_In!$C$2:$C$60,0)),"")</f>
        <v/>
      </c>
      <c r="S209" s="22">
        <f t="shared" si="47"/>
        <v>0</v>
      </c>
      <c r="T209" s="20">
        <f t="shared" si="51"/>
        <v>207</v>
      </c>
      <c r="U209" s="20"/>
    </row>
    <row r="210" spans="2:21" x14ac:dyDescent="0.25">
      <c r="B210" s="22">
        <f t="shared" si="44"/>
        <v>43221</v>
      </c>
      <c r="C210" s="23">
        <v>7</v>
      </c>
      <c r="D210" s="22">
        <f t="shared" si="53"/>
        <v>0</v>
      </c>
      <c r="E210" s="21">
        <f t="shared" si="54"/>
        <v>29</v>
      </c>
      <c r="F210" s="20">
        <f t="shared" si="52"/>
        <v>69</v>
      </c>
      <c r="G210" s="33">
        <f t="shared" si="48"/>
        <v>210</v>
      </c>
      <c r="H210" s="10">
        <f t="shared" si="45"/>
        <v>43309</v>
      </c>
      <c r="I210" s="33">
        <f t="shared" si="49"/>
        <v>30</v>
      </c>
      <c r="J210" s="11">
        <f t="shared" si="50"/>
        <v>43309</v>
      </c>
      <c r="K210" s="12">
        <f t="shared" si="46"/>
        <v>7</v>
      </c>
      <c r="L210" s="26">
        <f>Fest_In!D210</f>
        <v>1</v>
      </c>
      <c r="M210" s="68">
        <f>Fest_In!E210</f>
        <v>0</v>
      </c>
      <c r="N210" s="87">
        <f>IFERROR(INDEX(Dia_señalado_In!$D$2:$D$29,MATCH(Fest_In!B210,Dia_señalado_In!$C$2:$C$29,0)),0)</f>
        <v>0</v>
      </c>
      <c r="O210" s="88" t="str">
        <f>IFERROR(INDEX(Vacaciones_In!$D$2:$D$60,MATCH(Fest_In!A210,Vacaciones_In!$C$2:$C$60,0)),"")</f>
        <v/>
      </c>
      <c r="S210" s="22">
        <f t="shared" si="47"/>
        <v>0</v>
      </c>
      <c r="T210" s="20">
        <f t="shared" si="51"/>
        <v>208</v>
      </c>
      <c r="U210" s="20"/>
    </row>
    <row r="211" spans="2:21" x14ac:dyDescent="0.25">
      <c r="B211" s="22">
        <f t="shared" si="44"/>
        <v>43221</v>
      </c>
      <c r="C211" s="23">
        <v>1</v>
      </c>
      <c r="D211" s="22">
        <f t="shared" si="53"/>
        <v>0</v>
      </c>
      <c r="E211" s="21">
        <f t="shared" si="54"/>
        <v>29</v>
      </c>
      <c r="F211" s="20">
        <f t="shared" si="52"/>
        <v>69</v>
      </c>
      <c r="G211" s="33">
        <f t="shared" si="48"/>
        <v>211</v>
      </c>
      <c r="H211" s="10">
        <f t="shared" si="45"/>
        <v>43310</v>
      </c>
      <c r="I211" s="33">
        <f t="shared" si="49"/>
        <v>30</v>
      </c>
      <c r="J211" s="11">
        <f t="shared" si="50"/>
        <v>43310</v>
      </c>
      <c r="K211" s="12">
        <f t="shared" si="46"/>
        <v>1</v>
      </c>
      <c r="L211" s="26">
        <f>Fest_In!D211</f>
        <v>1</v>
      </c>
      <c r="M211" s="68">
        <f>Fest_In!E211</f>
        <v>0</v>
      </c>
      <c r="N211" s="87">
        <f>IFERROR(INDEX(Dia_señalado_In!$D$2:$D$29,MATCH(Fest_In!B211,Dia_señalado_In!$C$2:$C$29,0)),0)</f>
        <v>0</v>
      </c>
      <c r="O211" s="88" t="str">
        <f>IFERROR(INDEX(Vacaciones_In!$D$2:$D$60,MATCH(Fest_In!A211,Vacaciones_In!$C$2:$C$60,0)),"")</f>
        <v/>
      </c>
      <c r="S211" s="22">
        <f t="shared" si="47"/>
        <v>0</v>
      </c>
      <c r="T211" s="20">
        <f t="shared" si="51"/>
        <v>209</v>
      </c>
      <c r="U211" s="20"/>
    </row>
    <row r="212" spans="2:21" x14ac:dyDescent="0.25">
      <c r="B212" s="22">
        <f t="shared" si="44"/>
        <v>43252</v>
      </c>
      <c r="C212" s="25">
        <v>2</v>
      </c>
      <c r="D212" s="22">
        <f>IF(WEEKDAY(B212,1)=C212,B212,0)</f>
        <v>0</v>
      </c>
      <c r="E212" s="21">
        <f t="shared" si="54"/>
        <v>30</v>
      </c>
      <c r="F212" s="20">
        <f t="shared" si="52"/>
        <v>70</v>
      </c>
      <c r="G212" s="33">
        <f t="shared" si="48"/>
        <v>212</v>
      </c>
      <c r="H212" s="10">
        <f t="shared" si="45"/>
        <v>43311</v>
      </c>
      <c r="I212" s="33">
        <f t="shared" si="49"/>
        <v>31</v>
      </c>
      <c r="J212" s="11">
        <f t="shared" si="50"/>
        <v>43311</v>
      </c>
      <c r="K212" s="12">
        <f t="shared" si="46"/>
        <v>2</v>
      </c>
      <c r="L212" s="26">
        <f>Fest_In!D212</f>
        <v>0</v>
      </c>
      <c r="M212" s="68">
        <f>Fest_In!E212</f>
        <v>0</v>
      </c>
      <c r="N212" s="87">
        <f>IFERROR(INDEX(Dia_señalado_In!$D$2:$D$29,MATCH(Fest_In!B212,Dia_señalado_In!$C$2:$C$29,0)),0)</f>
        <v>0</v>
      </c>
      <c r="O212" s="88" t="str">
        <f>IFERROR(INDEX(Vacaciones_In!$D$2:$D$60,MATCH(Fest_In!A212,Vacaciones_In!$C$2:$C$60,0)),"")</f>
        <v/>
      </c>
      <c r="S212" s="22">
        <f t="shared" si="47"/>
        <v>0</v>
      </c>
      <c r="T212" s="20">
        <f t="shared" si="51"/>
        <v>210</v>
      </c>
      <c r="U212" s="20"/>
    </row>
    <row r="213" spans="2:21" x14ac:dyDescent="0.25">
      <c r="B213" s="22">
        <f t="shared" si="44"/>
        <v>43252</v>
      </c>
      <c r="C213" s="24">
        <v>3</v>
      </c>
      <c r="D213" s="22">
        <f t="shared" ref="D213:D218" si="55">IF(D212&lt;&gt;0,D212+1,IF(WEEKDAY(B213,1)=C213,B213,0))</f>
        <v>0</v>
      </c>
      <c r="E213" s="21">
        <f t="shared" si="54"/>
        <v>30</v>
      </c>
      <c r="F213" s="20">
        <f t="shared" si="52"/>
        <v>70</v>
      </c>
      <c r="G213" s="33">
        <f t="shared" si="48"/>
        <v>213</v>
      </c>
      <c r="H213" s="10">
        <f t="shared" si="45"/>
        <v>43312</v>
      </c>
      <c r="I213" s="33">
        <f t="shared" si="49"/>
        <v>31</v>
      </c>
      <c r="J213" s="11">
        <f t="shared" si="50"/>
        <v>43312</v>
      </c>
      <c r="K213" s="12">
        <f t="shared" si="46"/>
        <v>3</v>
      </c>
      <c r="L213" s="26">
        <f>Fest_In!D213</f>
        <v>0</v>
      </c>
      <c r="M213" s="68">
        <f>Fest_In!E213</f>
        <v>0</v>
      </c>
      <c r="N213" s="87">
        <f>IFERROR(INDEX(Dia_señalado_In!$D$2:$D$29,MATCH(Fest_In!B213,Dia_señalado_In!$C$2:$C$29,0)),0)</f>
        <v>0</v>
      </c>
      <c r="O213" s="88" t="str">
        <f>IFERROR(INDEX(Vacaciones_In!$D$2:$D$60,MATCH(Fest_In!A213,Vacaciones_In!$C$2:$C$60,0)),"")</f>
        <v/>
      </c>
      <c r="S213" s="22">
        <f t="shared" si="47"/>
        <v>0</v>
      </c>
      <c r="T213" s="20">
        <f t="shared" si="51"/>
        <v>211</v>
      </c>
      <c r="U213" s="20"/>
    </row>
    <row r="214" spans="2:21" x14ac:dyDescent="0.25">
      <c r="B214" s="22">
        <f t="shared" si="44"/>
        <v>43252</v>
      </c>
      <c r="C214" s="24">
        <v>4</v>
      </c>
      <c r="D214" s="22">
        <f t="shared" si="55"/>
        <v>0</v>
      </c>
      <c r="E214" s="21">
        <f t="shared" si="54"/>
        <v>30</v>
      </c>
      <c r="F214" s="20">
        <f t="shared" si="52"/>
        <v>70</v>
      </c>
      <c r="G214" s="33">
        <f t="shared" si="48"/>
        <v>214</v>
      </c>
      <c r="H214" s="10">
        <f t="shared" si="45"/>
        <v>43313</v>
      </c>
      <c r="I214" s="33">
        <f t="shared" si="49"/>
        <v>31</v>
      </c>
      <c r="J214" s="11">
        <f t="shared" si="50"/>
        <v>43313</v>
      </c>
      <c r="K214" s="12">
        <f t="shared" si="46"/>
        <v>4</v>
      </c>
      <c r="L214" s="26">
        <f>Fest_In!D214</f>
        <v>0</v>
      </c>
      <c r="M214" s="68">
        <f>Fest_In!E214</f>
        <v>0</v>
      </c>
      <c r="N214" s="87">
        <f>IFERROR(INDEX(Dia_señalado_In!$D$2:$D$29,MATCH(Fest_In!B214,Dia_señalado_In!$C$2:$C$29,0)),0)</f>
        <v>0</v>
      </c>
      <c r="O214" s="88" t="str">
        <f>IFERROR(INDEX(Vacaciones_In!$D$2:$D$60,MATCH(Fest_In!A214,Vacaciones_In!$C$2:$C$60,0)),"")</f>
        <v/>
      </c>
      <c r="S214" s="22">
        <f t="shared" si="47"/>
        <v>0</v>
      </c>
      <c r="T214" s="20">
        <f t="shared" si="51"/>
        <v>212</v>
      </c>
      <c r="U214" s="20"/>
    </row>
    <row r="215" spans="2:21" x14ac:dyDescent="0.25">
      <c r="B215" s="22">
        <f t="shared" si="44"/>
        <v>43252</v>
      </c>
      <c r="C215" s="24">
        <v>5</v>
      </c>
      <c r="D215" s="22">
        <f t="shared" si="55"/>
        <v>0</v>
      </c>
      <c r="E215" s="21">
        <f t="shared" si="54"/>
        <v>30</v>
      </c>
      <c r="F215" s="20">
        <f t="shared" si="52"/>
        <v>71</v>
      </c>
      <c r="G215" s="33">
        <f t="shared" si="48"/>
        <v>215</v>
      </c>
      <c r="H215" s="10">
        <f t="shared" si="45"/>
        <v>43314</v>
      </c>
      <c r="I215" s="33">
        <f t="shared" si="49"/>
        <v>31</v>
      </c>
      <c r="J215" s="11">
        <f t="shared" si="50"/>
        <v>43314</v>
      </c>
      <c r="K215" s="12">
        <f t="shared" si="46"/>
        <v>5</v>
      </c>
      <c r="L215" s="26">
        <f>Fest_In!D215</f>
        <v>0</v>
      </c>
      <c r="M215" s="68">
        <f>Fest_In!E215</f>
        <v>0</v>
      </c>
      <c r="N215" s="87">
        <f>IFERROR(INDEX(Dia_señalado_In!$D$2:$D$29,MATCH(Fest_In!B215,Dia_señalado_In!$C$2:$C$29,0)),0)</f>
        <v>0</v>
      </c>
      <c r="O215" s="88" t="str">
        <f>IFERROR(INDEX(Vacaciones_In!$D$2:$D$60,MATCH(Fest_In!A215,Vacaciones_In!$C$2:$C$60,0)),"")</f>
        <v/>
      </c>
      <c r="S215" s="22">
        <f t="shared" si="47"/>
        <v>0</v>
      </c>
      <c r="T215" s="20">
        <f t="shared" si="51"/>
        <v>213</v>
      </c>
      <c r="U215" s="20"/>
    </row>
    <row r="216" spans="2:21" x14ac:dyDescent="0.25">
      <c r="B216" s="22">
        <f t="shared" si="44"/>
        <v>43252</v>
      </c>
      <c r="C216" s="24">
        <v>6</v>
      </c>
      <c r="D216" s="22">
        <f t="shared" si="55"/>
        <v>43252</v>
      </c>
      <c r="E216" s="21">
        <f t="shared" si="54"/>
        <v>30</v>
      </c>
      <c r="F216" s="20">
        <f t="shared" si="52"/>
        <v>71</v>
      </c>
      <c r="G216" s="33">
        <f t="shared" si="48"/>
        <v>216</v>
      </c>
      <c r="H216" s="10">
        <f t="shared" si="45"/>
        <v>43315</v>
      </c>
      <c r="I216" s="33">
        <f t="shared" si="49"/>
        <v>31</v>
      </c>
      <c r="J216" s="11">
        <f t="shared" si="50"/>
        <v>43315</v>
      </c>
      <c r="K216" s="12">
        <f t="shared" si="46"/>
        <v>6</v>
      </c>
      <c r="L216" s="26">
        <f>Fest_In!D216</f>
        <v>0</v>
      </c>
      <c r="M216" s="68">
        <f>Fest_In!E216</f>
        <v>0</v>
      </c>
      <c r="N216" s="87">
        <f>IFERROR(INDEX(Dia_señalado_In!$D$2:$D$29,MATCH(Fest_In!B216,Dia_señalado_In!$C$2:$C$29,0)),0)</f>
        <v>0</v>
      </c>
      <c r="O216" s="88" t="str">
        <f>IFERROR(INDEX(Vacaciones_In!$D$2:$D$60,MATCH(Fest_In!A216,Vacaciones_In!$C$2:$C$60,0)),"")</f>
        <v/>
      </c>
      <c r="S216" s="22">
        <f t="shared" si="47"/>
        <v>43252</v>
      </c>
      <c r="T216" s="20">
        <f t="shared" si="51"/>
        <v>214</v>
      </c>
      <c r="U216" s="20"/>
    </row>
    <row r="217" spans="2:21" x14ac:dyDescent="0.25">
      <c r="B217" s="22">
        <f t="shared" si="44"/>
        <v>43252</v>
      </c>
      <c r="C217" s="24">
        <v>7</v>
      </c>
      <c r="D217" s="22">
        <f t="shared" si="55"/>
        <v>43253</v>
      </c>
      <c r="E217" s="21">
        <f t="shared" si="54"/>
        <v>30</v>
      </c>
      <c r="F217" s="20">
        <f t="shared" si="52"/>
        <v>71</v>
      </c>
      <c r="G217" s="33">
        <f t="shared" si="48"/>
        <v>217</v>
      </c>
      <c r="H217" s="10">
        <f t="shared" si="45"/>
        <v>43316</v>
      </c>
      <c r="I217" s="33">
        <f t="shared" si="49"/>
        <v>31</v>
      </c>
      <c r="J217" s="11">
        <f t="shared" si="50"/>
        <v>43316</v>
      </c>
      <c r="K217" s="12">
        <f t="shared" si="46"/>
        <v>7</v>
      </c>
      <c r="L217" s="26">
        <f>Fest_In!D217</f>
        <v>1</v>
      </c>
      <c r="M217" s="68">
        <f>Fest_In!E217</f>
        <v>0</v>
      </c>
      <c r="N217" s="87">
        <f>IFERROR(INDEX(Dia_señalado_In!$D$2:$D$29,MATCH(Fest_In!B217,Dia_señalado_In!$C$2:$C$29,0)),0)</f>
        <v>0</v>
      </c>
      <c r="O217" s="88" t="str">
        <f>IFERROR(INDEX(Vacaciones_In!$D$2:$D$60,MATCH(Fest_In!A217,Vacaciones_In!$C$2:$C$60,0)),"")</f>
        <v/>
      </c>
      <c r="S217" s="22">
        <f t="shared" si="47"/>
        <v>43253</v>
      </c>
      <c r="T217" s="20">
        <f t="shared" si="51"/>
        <v>215</v>
      </c>
      <c r="U217" s="20"/>
    </row>
    <row r="218" spans="2:21" x14ac:dyDescent="0.25">
      <c r="B218" s="22">
        <f t="shared" si="44"/>
        <v>43252</v>
      </c>
      <c r="C218" s="24">
        <v>1</v>
      </c>
      <c r="D218" s="22">
        <f t="shared" si="55"/>
        <v>43254</v>
      </c>
      <c r="E218" s="21">
        <f t="shared" si="54"/>
        <v>30</v>
      </c>
      <c r="F218" s="20">
        <f t="shared" si="52"/>
        <v>72</v>
      </c>
      <c r="G218" s="33">
        <f t="shared" si="48"/>
        <v>218</v>
      </c>
      <c r="H218" s="10">
        <f t="shared" si="45"/>
        <v>43317</v>
      </c>
      <c r="I218" s="33">
        <f t="shared" si="49"/>
        <v>31</v>
      </c>
      <c r="J218" s="11">
        <f t="shared" si="50"/>
        <v>43317</v>
      </c>
      <c r="K218" s="12">
        <f t="shared" si="46"/>
        <v>1</v>
      </c>
      <c r="L218" s="26">
        <f>Fest_In!D218</f>
        <v>1</v>
      </c>
      <c r="M218" s="68">
        <f>Fest_In!E218</f>
        <v>0</v>
      </c>
      <c r="N218" s="87">
        <f>IFERROR(INDEX(Dia_señalado_In!$D$2:$D$29,MATCH(Fest_In!B218,Dia_señalado_In!$C$2:$C$29,0)),0)</f>
        <v>0</v>
      </c>
      <c r="O218" s="88" t="str">
        <f>IFERROR(INDEX(Vacaciones_In!$D$2:$D$60,MATCH(Fest_In!A218,Vacaciones_In!$C$2:$C$60,0)),"")</f>
        <v/>
      </c>
      <c r="S218" s="22">
        <f t="shared" si="47"/>
        <v>43254</v>
      </c>
      <c r="T218" s="20">
        <f t="shared" si="51"/>
        <v>216</v>
      </c>
      <c r="U218" s="20"/>
    </row>
    <row r="219" spans="2:21" x14ac:dyDescent="0.25">
      <c r="B219" s="22">
        <f t="shared" si="44"/>
        <v>43252</v>
      </c>
      <c r="C219" s="23">
        <v>2</v>
      </c>
      <c r="D219" s="22">
        <f t="shared" ref="D219:D239" si="56">D218+1</f>
        <v>43255</v>
      </c>
      <c r="E219" s="21">
        <f t="shared" si="54"/>
        <v>31</v>
      </c>
      <c r="F219" s="20">
        <f t="shared" si="52"/>
        <v>72</v>
      </c>
      <c r="G219" s="33">
        <f t="shared" si="48"/>
        <v>219</v>
      </c>
      <c r="H219" s="10">
        <f t="shared" si="45"/>
        <v>43318</v>
      </c>
      <c r="I219" s="33">
        <f t="shared" si="49"/>
        <v>32</v>
      </c>
      <c r="J219" s="11">
        <f t="shared" si="50"/>
        <v>43318</v>
      </c>
      <c r="K219" s="12">
        <f t="shared" si="46"/>
        <v>2</v>
      </c>
      <c r="L219" s="26">
        <f>Fest_In!D219</f>
        <v>0</v>
      </c>
      <c r="M219" s="68">
        <f>Fest_In!E219</f>
        <v>0</v>
      </c>
      <c r="N219" s="87">
        <f>IFERROR(INDEX(Dia_señalado_In!$D$2:$D$29,MATCH(Fest_In!B219,Dia_señalado_In!$C$2:$C$29,0)),0)</f>
        <v>0</v>
      </c>
      <c r="O219" s="88" t="str">
        <f>IFERROR(INDEX(Vacaciones_In!$D$2:$D$60,MATCH(Fest_In!A219,Vacaciones_In!$C$2:$C$60,0)),"")</f>
        <v/>
      </c>
      <c r="S219" s="22">
        <f t="shared" si="47"/>
        <v>43255</v>
      </c>
      <c r="T219" s="20">
        <f t="shared" si="51"/>
        <v>217</v>
      </c>
      <c r="U219" s="20"/>
    </row>
    <row r="220" spans="2:21" x14ac:dyDescent="0.25">
      <c r="B220" s="22">
        <f t="shared" si="44"/>
        <v>43252</v>
      </c>
      <c r="C220" s="23">
        <v>3</v>
      </c>
      <c r="D220" s="22">
        <f t="shared" si="56"/>
        <v>43256</v>
      </c>
      <c r="E220" s="21">
        <f t="shared" si="54"/>
        <v>31</v>
      </c>
      <c r="F220" s="20">
        <f t="shared" si="52"/>
        <v>72</v>
      </c>
      <c r="G220" s="33">
        <f t="shared" si="48"/>
        <v>220</v>
      </c>
      <c r="H220" s="10">
        <f t="shared" si="45"/>
        <v>43319</v>
      </c>
      <c r="I220" s="33">
        <f t="shared" si="49"/>
        <v>32</v>
      </c>
      <c r="J220" s="11">
        <f t="shared" si="50"/>
        <v>43319</v>
      </c>
      <c r="K220" s="12">
        <f t="shared" si="46"/>
        <v>3</v>
      </c>
      <c r="L220" s="26">
        <f>Fest_In!D220</f>
        <v>0</v>
      </c>
      <c r="M220" s="68">
        <f>Fest_In!E220</f>
        <v>0</v>
      </c>
      <c r="N220" s="87">
        <f>IFERROR(INDEX(Dia_señalado_In!$D$2:$D$29,MATCH(Fest_In!B220,Dia_señalado_In!$C$2:$C$29,0)),0)</f>
        <v>0</v>
      </c>
      <c r="O220" s="88" t="str">
        <f>IFERROR(INDEX(Vacaciones_In!$D$2:$D$60,MATCH(Fest_In!A220,Vacaciones_In!$C$2:$C$60,0)),"")</f>
        <v/>
      </c>
      <c r="S220" s="22">
        <f t="shared" si="47"/>
        <v>43256</v>
      </c>
      <c r="T220" s="20">
        <f t="shared" si="51"/>
        <v>218</v>
      </c>
      <c r="U220" s="20"/>
    </row>
    <row r="221" spans="2:21" x14ac:dyDescent="0.25">
      <c r="B221" s="22">
        <f t="shared" si="44"/>
        <v>43252</v>
      </c>
      <c r="C221" s="23">
        <v>4</v>
      </c>
      <c r="D221" s="22">
        <f t="shared" si="56"/>
        <v>43257</v>
      </c>
      <c r="E221" s="21">
        <f t="shared" si="54"/>
        <v>31</v>
      </c>
      <c r="F221" s="20">
        <f t="shared" si="52"/>
        <v>73</v>
      </c>
      <c r="G221" s="33">
        <f t="shared" si="48"/>
        <v>221</v>
      </c>
      <c r="H221" s="10">
        <f t="shared" si="45"/>
        <v>43320</v>
      </c>
      <c r="I221" s="33">
        <f t="shared" si="49"/>
        <v>32</v>
      </c>
      <c r="J221" s="11">
        <f t="shared" si="50"/>
        <v>43320</v>
      </c>
      <c r="K221" s="12">
        <f t="shared" si="46"/>
        <v>4</v>
      </c>
      <c r="L221" s="26">
        <f>Fest_In!D221</f>
        <v>0</v>
      </c>
      <c r="M221" s="68">
        <f>Fest_In!E221</f>
        <v>0</v>
      </c>
      <c r="N221" s="87">
        <f>IFERROR(INDEX(Dia_señalado_In!$D$2:$D$29,MATCH(Fest_In!B221,Dia_señalado_In!$C$2:$C$29,0)),0)</f>
        <v>0</v>
      </c>
      <c r="O221" s="88" t="str">
        <f>IFERROR(INDEX(Vacaciones_In!$D$2:$D$60,MATCH(Fest_In!A221,Vacaciones_In!$C$2:$C$60,0)),"")</f>
        <v/>
      </c>
      <c r="S221" s="22">
        <f t="shared" si="47"/>
        <v>43257</v>
      </c>
      <c r="T221" s="20">
        <f t="shared" si="51"/>
        <v>219</v>
      </c>
      <c r="U221" s="20"/>
    </row>
    <row r="222" spans="2:21" x14ac:dyDescent="0.25">
      <c r="B222" s="22">
        <f t="shared" si="44"/>
        <v>43252</v>
      </c>
      <c r="C222" s="23">
        <v>5</v>
      </c>
      <c r="D222" s="22">
        <f t="shared" si="56"/>
        <v>43258</v>
      </c>
      <c r="E222" s="21">
        <f t="shared" si="54"/>
        <v>31</v>
      </c>
      <c r="F222" s="20">
        <f t="shared" si="52"/>
        <v>73</v>
      </c>
      <c r="G222" s="33">
        <f t="shared" si="48"/>
        <v>222</v>
      </c>
      <c r="H222" s="10">
        <f t="shared" si="45"/>
        <v>43321</v>
      </c>
      <c r="I222" s="33">
        <f t="shared" si="49"/>
        <v>32</v>
      </c>
      <c r="J222" s="11">
        <f t="shared" si="50"/>
        <v>43321</v>
      </c>
      <c r="K222" s="12">
        <f t="shared" si="46"/>
        <v>5</v>
      </c>
      <c r="L222" s="26">
        <f>Fest_In!D222</f>
        <v>0</v>
      </c>
      <c r="M222" s="68">
        <f>Fest_In!E222</f>
        <v>0</v>
      </c>
      <c r="N222" s="87">
        <f>IFERROR(INDEX(Dia_señalado_In!$D$2:$D$29,MATCH(Fest_In!B222,Dia_señalado_In!$C$2:$C$29,0)),0)</f>
        <v>0</v>
      </c>
      <c r="O222" s="88" t="str">
        <f>IFERROR(INDEX(Vacaciones_In!$D$2:$D$60,MATCH(Fest_In!A222,Vacaciones_In!$C$2:$C$60,0)),"")</f>
        <v/>
      </c>
      <c r="S222" s="22">
        <f t="shared" si="47"/>
        <v>43258</v>
      </c>
      <c r="T222" s="20">
        <f t="shared" si="51"/>
        <v>220</v>
      </c>
      <c r="U222" s="20"/>
    </row>
    <row r="223" spans="2:21" x14ac:dyDescent="0.25">
      <c r="B223" s="22">
        <f t="shared" si="44"/>
        <v>43252</v>
      </c>
      <c r="C223" s="23">
        <v>6</v>
      </c>
      <c r="D223" s="22">
        <f t="shared" si="56"/>
        <v>43259</v>
      </c>
      <c r="E223" s="21">
        <f t="shared" si="54"/>
        <v>31</v>
      </c>
      <c r="F223" s="20">
        <f t="shared" si="52"/>
        <v>73</v>
      </c>
      <c r="G223" s="33">
        <f t="shared" si="48"/>
        <v>223</v>
      </c>
      <c r="H223" s="10">
        <f t="shared" si="45"/>
        <v>43322</v>
      </c>
      <c r="I223" s="33">
        <f t="shared" si="49"/>
        <v>32</v>
      </c>
      <c r="J223" s="11">
        <f t="shared" si="50"/>
        <v>43322</v>
      </c>
      <c r="K223" s="12">
        <f t="shared" si="46"/>
        <v>6</v>
      </c>
      <c r="L223" s="26">
        <f>Fest_In!D223</f>
        <v>0</v>
      </c>
      <c r="M223" s="68">
        <f>Fest_In!E223</f>
        <v>0</v>
      </c>
      <c r="N223" s="87">
        <f>IFERROR(INDEX(Dia_señalado_In!$D$2:$D$29,MATCH(Fest_In!B223,Dia_señalado_In!$C$2:$C$29,0)),0)</f>
        <v>0</v>
      </c>
      <c r="O223" s="88" t="str">
        <f>IFERROR(INDEX(Vacaciones_In!$D$2:$D$60,MATCH(Fest_In!A223,Vacaciones_In!$C$2:$C$60,0)),"")</f>
        <v/>
      </c>
      <c r="S223" s="22">
        <f t="shared" si="47"/>
        <v>43259</v>
      </c>
      <c r="T223" s="20">
        <f t="shared" si="51"/>
        <v>221</v>
      </c>
      <c r="U223" s="20"/>
    </row>
    <row r="224" spans="2:21" x14ac:dyDescent="0.25">
      <c r="B224" s="22">
        <f t="shared" si="44"/>
        <v>43252</v>
      </c>
      <c r="C224" s="23">
        <v>7</v>
      </c>
      <c r="D224" s="22">
        <f t="shared" si="56"/>
        <v>43260</v>
      </c>
      <c r="E224" s="21">
        <f t="shared" si="54"/>
        <v>31</v>
      </c>
      <c r="F224" s="20">
        <f t="shared" si="52"/>
        <v>74</v>
      </c>
      <c r="G224" s="33">
        <f t="shared" si="48"/>
        <v>224</v>
      </c>
      <c r="H224" s="10">
        <f t="shared" si="45"/>
        <v>43323</v>
      </c>
      <c r="I224" s="33">
        <f t="shared" si="49"/>
        <v>32</v>
      </c>
      <c r="J224" s="11">
        <f t="shared" si="50"/>
        <v>43323</v>
      </c>
      <c r="K224" s="12">
        <f t="shared" si="46"/>
        <v>7</v>
      </c>
      <c r="L224" s="26">
        <f>Fest_In!D224</f>
        <v>1</v>
      </c>
      <c r="M224" s="68">
        <f>Fest_In!E224</f>
        <v>0</v>
      </c>
      <c r="N224" s="87">
        <f>IFERROR(INDEX(Dia_señalado_In!$D$2:$D$29,MATCH(Fest_In!B224,Dia_señalado_In!$C$2:$C$29,0)),0)</f>
        <v>0</v>
      </c>
      <c r="O224" s="88" t="str">
        <f>IFERROR(INDEX(Vacaciones_In!$D$2:$D$60,MATCH(Fest_In!A224,Vacaciones_In!$C$2:$C$60,0)),"")</f>
        <v/>
      </c>
      <c r="S224" s="22">
        <f t="shared" si="47"/>
        <v>43260</v>
      </c>
      <c r="T224" s="20">
        <f t="shared" si="51"/>
        <v>222</v>
      </c>
      <c r="U224" s="20"/>
    </row>
    <row r="225" spans="2:21" x14ac:dyDescent="0.25">
      <c r="B225" s="22">
        <f t="shared" si="44"/>
        <v>43252</v>
      </c>
      <c r="C225" s="23">
        <v>1</v>
      </c>
      <c r="D225" s="22">
        <f t="shared" si="56"/>
        <v>43261</v>
      </c>
      <c r="E225" s="21">
        <f t="shared" si="54"/>
        <v>31</v>
      </c>
      <c r="F225" s="20">
        <f t="shared" si="52"/>
        <v>74</v>
      </c>
      <c r="G225" s="33">
        <f t="shared" si="48"/>
        <v>225</v>
      </c>
      <c r="H225" s="10">
        <f t="shared" si="45"/>
        <v>43324</v>
      </c>
      <c r="I225" s="33">
        <f t="shared" si="49"/>
        <v>32</v>
      </c>
      <c r="J225" s="11">
        <f t="shared" si="50"/>
        <v>43324</v>
      </c>
      <c r="K225" s="12">
        <f t="shared" si="46"/>
        <v>1</v>
      </c>
      <c r="L225" s="26">
        <f>Fest_In!D225</f>
        <v>1</v>
      </c>
      <c r="M225" s="68">
        <f>Fest_In!E225</f>
        <v>0</v>
      </c>
      <c r="N225" s="87">
        <f>IFERROR(INDEX(Dia_señalado_In!$D$2:$D$29,MATCH(Fest_In!B225,Dia_señalado_In!$C$2:$C$29,0)),0)</f>
        <v>0</v>
      </c>
      <c r="O225" s="88" t="str">
        <f>IFERROR(INDEX(Vacaciones_In!$D$2:$D$60,MATCH(Fest_In!A225,Vacaciones_In!$C$2:$C$60,0)),"")</f>
        <v/>
      </c>
      <c r="S225" s="22">
        <f t="shared" si="47"/>
        <v>43261</v>
      </c>
      <c r="T225" s="20">
        <f t="shared" si="51"/>
        <v>223</v>
      </c>
      <c r="U225" s="20"/>
    </row>
    <row r="226" spans="2:21" x14ac:dyDescent="0.25">
      <c r="B226" s="22">
        <f t="shared" si="44"/>
        <v>43252</v>
      </c>
      <c r="C226" s="24">
        <v>2</v>
      </c>
      <c r="D226" s="22">
        <f t="shared" si="56"/>
        <v>43262</v>
      </c>
      <c r="E226" s="21">
        <f t="shared" si="54"/>
        <v>32</v>
      </c>
      <c r="F226" s="20">
        <f t="shared" si="52"/>
        <v>74</v>
      </c>
      <c r="G226" s="33">
        <f t="shared" si="48"/>
        <v>226</v>
      </c>
      <c r="H226" s="10">
        <f t="shared" si="45"/>
        <v>43325</v>
      </c>
      <c r="I226" s="33">
        <f t="shared" si="49"/>
        <v>33</v>
      </c>
      <c r="J226" s="11">
        <f t="shared" si="50"/>
        <v>43325</v>
      </c>
      <c r="K226" s="12">
        <f t="shared" si="46"/>
        <v>2</v>
      </c>
      <c r="L226" s="26">
        <f>Fest_In!D226</f>
        <v>0</v>
      </c>
      <c r="M226" s="68">
        <f>Fest_In!E226</f>
        <v>0</v>
      </c>
      <c r="N226" s="87">
        <f>IFERROR(INDEX(Dia_señalado_In!$D$2:$D$29,MATCH(Fest_In!B226,Dia_señalado_In!$C$2:$C$29,0)),0)</f>
        <v>0</v>
      </c>
      <c r="O226" s="88" t="str">
        <f>IFERROR(INDEX(Vacaciones_In!$D$2:$D$60,MATCH(Fest_In!A226,Vacaciones_In!$C$2:$C$60,0)),"")</f>
        <v/>
      </c>
      <c r="S226" s="22">
        <f t="shared" si="47"/>
        <v>43262</v>
      </c>
      <c r="T226" s="20">
        <f t="shared" si="51"/>
        <v>224</v>
      </c>
      <c r="U226" s="20"/>
    </row>
    <row r="227" spans="2:21" x14ac:dyDescent="0.25">
      <c r="B227" s="22">
        <f t="shared" si="44"/>
        <v>43252</v>
      </c>
      <c r="C227" s="24">
        <v>3</v>
      </c>
      <c r="D227" s="22">
        <f t="shared" si="56"/>
        <v>43263</v>
      </c>
      <c r="E227" s="21">
        <f t="shared" si="54"/>
        <v>32</v>
      </c>
      <c r="F227" s="20">
        <f t="shared" si="52"/>
        <v>75</v>
      </c>
      <c r="G227" s="33">
        <f t="shared" si="48"/>
        <v>227</v>
      </c>
      <c r="H227" s="10">
        <f t="shared" si="45"/>
        <v>43326</v>
      </c>
      <c r="I227" s="33">
        <f t="shared" si="49"/>
        <v>33</v>
      </c>
      <c r="J227" s="11">
        <f t="shared" si="50"/>
        <v>43326</v>
      </c>
      <c r="K227" s="12">
        <f t="shared" si="46"/>
        <v>3</v>
      </c>
      <c r="L227" s="26">
        <f>Fest_In!D227</f>
        <v>0</v>
      </c>
      <c r="M227" s="68">
        <f>Fest_In!E227</f>
        <v>0</v>
      </c>
      <c r="N227" s="87">
        <f>IFERROR(INDEX(Dia_señalado_In!$D$2:$D$29,MATCH(Fest_In!B227,Dia_señalado_In!$C$2:$C$29,0)),0)</f>
        <v>0</v>
      </c>
      <c r="O227" s="88" t="str">
        <f>IFERROR(INDEX(Vacaciones_In!$D$2:$D$60,MATCH(Fest_In!A227,Vacaciones_In!$C$2:$C$60,0)),"")</f>
        <v/>
      </c>
      <c r="S227" s="22">
        <f t="shared" si="47"/>
        <v>43263</v>
      </c>
      <c r="T227" s="20">
        <f t="shared" si="51"/>
        <v>225</v>
      </c>
      <c r="U227" s="20"/>
    </row>
    <row r="228" spans="2:21" x14ac:dyDescent="0.25">
      <c r="B228" s="22">
        <f t="shared" si="44"/>
        <v>43252</v>
      </c>
      <c r="C228" s="24">
        <v>4</v>
      </c>
      <c r="D228" s="22">
        <f t="shared" si="56"/>
        <v>43264</v>
      </c>
      <c r="E228" s="21">
        <f t="shared" si="54"/>
        <v>32</v>
      </c>
      <c r="F228" s="20">
        <f t="shared" si="52"/>
        <v>75</v>
      </c>
      <c r="G228" s="33">
        <f t="shared" si="48"/>
        <v>228</v>
      </c>
      <c r="H228" s="10">
        <f t="shared" si="45"/>
        <v>43327</v>
      </c>
      <c r="I228" s="33">
        <f t="shared" si="49"/>
        <v>33</v>
      </c>
      <c r="J228" s="11">
        <f t="shared" si="50"/>
        <v>43327</v>
      </c>
      <c r="K228" s="12">
        <f t="shared" si="46"/>
        <v>4</v>
      </c>
      <c r="L228" s="26">
        <f>Fest_In!D228</f>
        <v>0</v>
      </c>
      <c r="M228" s="68">
        <f>Fest_In!E228</f>
        <v>0</v>
      </c>
      <c r="N228" s="87" t="str">
        <f>IFERROR(INDEX(Dia_señalado_In!$D$2:$D$29,MATCH(Fest_In!B228,Dia_señalado_In!$C$2:$C$29,0)),0)</f>
        <v>Virgen</v>
      </c>
      <c r="O228" s="88" t="str">
        <f>IFERROR(INDEX(Vacaciones_In!$D$2:$D$60,MATCH(Fest_In!A228,Vacaciones_In!$C$2:$C$60,0)),"")</f>
        <v/>
      </c>
      <c r="S228" s="22">
        <f t="shared" si="47"/>
        <v>43264</v>
      </c>
      <c r="T228" s="20">
        <f t="shared" si="51"/>
        <v>226</v>
      </c>
      <c r="U228" s="20"/>
    </row>
    <row r="229" spans="2:21" x14ac:dyDescent="0.25">
      <c r="B229" s="22">
        <f t="shared" si="44"/>
        <v>43252</v>
      </c>
      <c r="C229" s="24">
        <v>5</v>
      </c>
      <c r="D229" s="22">
        <f t="shared" si="56"/>
        <v>43265</v>
      </c>
      <c r="E229" s="21">
        <f t="shared" si="54"/>
        <v>32</v>
      </c>
      <c r="F229" s="20">
        <f t="shared" si="52"/>
        <v>75</v>
      </c>
      <c r="G229" s="33">
        <f t="shared" si="48"/>
        <v>229</v>
      </c>
      <c r="H229" s="10">
        <f t="shared" si="45"/>
        <v>43328</v>
      </c>
      <c r="I229" s="33">
        <f t="shared" si="49"/>
        <v>33</v>
      </c>
      <c r="J229" s="11">
        <f t="shared" si="50"/>
        <v>43328</v>
      </c>
      <c r="K229" s="12">
        <f t="shared" si="46"/>
        <v>5</v>
      </c>
      <c r="L229" s="26">
        <f>Fest_In!D229</f>
        <v>0</v>
      </c>
      <c r="M229" s="68">
        <f>Fest_In!E229</f>
        <v>0</v>
      </c>
      <c r="N229" s="87">
        <f>IFERROR(INDEX(Dia_señalado_In!$D$2:$D$29,MATCH(Fest_In!B229,Dia_señalado_In!$C$2:$C$29,0)),0)</f>
        <v>0</v>
      </c>
      <c r="O229" s="88" t="str">
        <f>IFERROR(INDEX(Vacaciones_In!$D$2:$D$60,MATCH(Fest_In!A229,Vacaciones_In!$C$2:$C$60,0)),"")</f>
        <v/>
      </c>
      <c r="S229" s="22">
        <f t="shared" si="47"/>
        <v>43265</v>
      </c>
      <c r="T229" s="20">
        <f t="shared" si="51"/>
        <v>227</v>
      </c>
      <c r="U229" s="20"/>
    </row>
    <row r="230" spans="2:21" x14ac:dyDescent="0.25">
      <c r="B230" s="22">
        <f t="shared" si="44"/>
        <v>43252</v>
      </c>
      <c r="C230" s="24">
        <v>6</v>
      </c>
      <c r="D230" s="22">
        <f t="shared" si="56"/>
        <v>43266</v>
      </c>
      <c r="E230" s="21">
        <f t="shared" si="54"/>
        <v>32</v>
      </c>
      <c r="F230" s="20">
        <f t="shared" si="52"/>
        <v>76</v>
      </c>
      <c r="G230" s="33">
        <f t="shared" si="48"/>
        <v>230</v>
      </c>
      <c r="H230" s="10">
        <f t="shared" si="45"/>
        <v>43329</v>
      </c>
      <c r="I230" s="33">
        <f t="shared" si="49"/>
        <v>33</v>
      </c>
      <c r="J230" s="11">
        <f t="shared" si="50"/>
        <v>43329</v>
      </c>
      <c r="K230" s="12">
        <f t="shared" si="46"/>
        <v>6</v>
      </c>
      <c r="L230" s="26">
        <f>Fest_In!D230</f>
        <v>0</v>
      </c>
      <c r="M230" s="68">
        <f>Fest_In!E230</f>
        <v>0</v>
      </c>
      <c r="N230" s="87">
        <f>IFERROR(INDEX(Dia_señalado_In!$D$2:$D$29,MATCH(Fest_In!B230,Dia_señalado_In!$C$2:$C$29,0)),0)</f>
        <v>0</v>
      </c>
      <c r="O230" s="88" t="str">
        <f>IFERROR(INDEX(Vacaciones_In!$D$2:$D$60,MATCH(Fest_In!A230,Vacaciones_In!$C$2:$C$60,0)),"")</f>
        <v/>
      </c>
      <c r="S230" s="22">
        <f t="shared" si="47"/>
        <v>43266</v>
      </c>
      <c r="T230" s="20">
        <f t="shared" si="51"/>
        <v>228</v>
      </c>
      <c r="U230" s="20"/>
    </row>
    <row r="231" spans="2:21" x14ac:dyDescent="0.25">
      <c r="B231" s="22">
        <f t="shared" si="44"/>
        <v>43252</v>
      </c>
      <c r="C231" s="24">
        <v>7</v>
      </c>
      <c r="D231" s="22">
        <f t="shared" si="56"/>
        <v>43267</v>
      </c>
      <c r="E231" s="21">
        <f t="shared" si="54"/>
        <v>32</v>
      </c>
      <c r="F231" s="20">
        <f t="shared" si="52"/>
        <v>76</v>
      </c>
      <c r="G231" s="33">
        <f t="shared" si="48"/>
        <v>231</v>
      </c>
      <c r="H231" s="10">
        <f t="shared" si="45"/>
        <v>43330</v>
      </c>
      <c r="I231" s="33">
        <f t="shared" si="49"/>
        <v>33</v>
      </c>
      <c r="J231" s="11">
        <f t="shared" si="50"/>
        <v>43330</v>
      </c>
      <c r="K231" s="12">
        <f t="shared" si="46"/>
        <v>7</v>
      </c>
      <c r="L231" s="26">
        <f>Fest_In!D231</f>
        <v>1</v>
      </c>
      <c r="M231" s="68">
        <f>Fest_In!E231</f>
        <v>0</v>
      </c>
      <c r="N231" s="87">
        <f>IFERROR(INDEX(Dia_señalado_In!$D$2:$D$29,MATCH(Fest_In!B231,Dia_señalado_In!$C$2:$C$29,0)),0)</f>
        <v>0</v>
      </c>
      <c r="O231" s="88" t="str">
        <f>IFERROR(INDEX(Vacaciones_In!$D$2:$D$60,MATCH(Fest_In!A231,Vacaciones_In!$C$2:$C$60,0)),"")</f>
        <v/>
      </c>
      <c r="S231" s="22">
        <f t="shared" si="47"/>
        <v>43267</v>
      </c>
      <c r="T231" s="20">
        <f t="shared" si="51"/>
        <v>229</v>
      </c>
      <c r="U231" s="20"/>
    </row>
    <row r="232" spans="2:21" x14ac:dyDescent="0.25">
      <c r="B232" s="22">
        <f t="shared" si="44"/>
        <v>43252</v>
      </c>
      <c r="C232" s="24">
        <v>1</v>
      </c>
      <c r="D232" s="22">
        <f t="shared" si="56"/>
        <v>43268</v>
      </c>
      <c r="E232" s="21">
        <f t="shared" si="54"/>
        <v>32</v>
      </c>
      <c r="F232" s="20">
        <f t="shared" si="52"/>
        <v>76</v>
      </c>
      <c r="G232" s="33">
        <f t="shared" si="48"/>
        <v>232</v>
      </c>
      <c r="H232" s="10">
        <f t="shared" si="45"/>
        <v>43331</v>
      </c>
      <c r="I232" s="33">
        <f t="shared" si="49"/>
        <v>33</v>
      </c>
      <c r="J232" s="11">
        <f t="shared" si="50"/>
        <v>43331</v>
      </c>
      <c r="K232" s="12">
        <f t="shared" si="46"/>
        <v>1</v>
      </c>
      <c r="L232" s="26">
        <f>Fest_In!D232</f>
        <v>1</v>
      </c>
      <c r="M232" s="68">
        <f>Fest_In!E232</f>
        <v>0</v>
      </c>
      <c r="N232" s="87">
        <f>IFERROR(INDEX(Dia_señalado_In!$D$2:$D$29,MATCH(Fest_In!B232,Dia_señalado_In!$C$2:$C$29,0)),0)</f>
        <v>0</v>
      </c>
      <c r="O232" s="88" t="str">
        <f>IFERROR(INDEX(Vacaciones_In!$D$2:$D$60,MATCH(Fest_In!A232,Vacaciones_In!$C$2:$C$60,0)),"")</f>
        <v/>
      </c>
      <c r="S232" s="22">
        <f t="shared" si="47"/>
        <v>43268</v>
      </c>
      <c r="T232" s="20">
        <f t="shared" si="51"/>
        <v>230</v>
      </c>
      <c r="U232" s="20"/>
    </row>
    <row r="233" spans="2:21" x14ac:dyDescent="0.25">
      <c r="B233" s="22">
        <f t="shared" si="44"/>
        <v>43252</v>
      </c>
      <c r="C233" s="23">
        <v>2</v>
      </c>
      <c r="D233" s="22">
        <f t="shared" si="56"/>
        <v>43269</v>
      </c>
      <c r="E233" s="21">
        <f t="shared" si="54"/>
        <v>33</v>
      </c>
      <c r="F233" s="20">
        <f t="shared" si="52"/>
        <v>77</v>
      </c>
      <c r="G233" s="33">
        <f t="shared" si="48"/>
        <v>233</v>
      </c>
      <c r="H233" s="10">
        <f t="shared" si="45"/>
        <v>43332</v>
      </c>
      <c r="I233" s="33">
        <f t="shared" si="49"/>
        <v>34</v>
      </c>
      <c r="J233" s="11">
        <f t="shared" si="50"/>
        <v>43332</v>
      </c>
      <c r="K233" s="12">
        <f t="shared" si="46"/>
        <v>2</v>
      </c>
      <c r="L233" s="26">
        <f>Fest_In!D233</f>
        <v>0</v>
      </c>
      <c r="M233" s="68">
        <f>Fest_In!E233</f>
        <v>0</v>
      </c>
      <c r="N233" s="87">
        <f>IFERROR(INDEX(Dia_señalado_In!$D$2:$D$29,MATCH(Fest_In!B233,Dia_señalado_In!$C$2:$C$29,0)),0)</f>
        <v>0</v>
      </c>
      <c r="O233" s="88" t="str">
        <f>IFERROR(INDEX(Vacaciones_In!$D$2:$D$60,MATCH(Fest_In!A233,Vacaciones_In!$C$2:$C$60,0)),"")</f>
        <v/>
      </c>
      <c r="S233" s="22">
        <f t="shared" si="47"/>
        <v>43269</v>
      </c>
      <c r="T233" s="20">
        <f t="shared" si="51"/>
        <v>231</v>
      </c>
      <c r="U233" s="20"/>
    </row>
    <row r="234" spans="2:21" x14ac:dyDescent="0.25">
      <c r="B234" s="22">
        <f t="shared" si="44"/>
        <v>43252</v>
      </c>
      <c r="C234" s="23">
        <v>3</v>
      </c>
      <c r="D234" s="22">
        <f t="shared" si="56"/>
        <v>43270</v>
      </c>
      <c r="E234" s="21">
        <f t="shared" si="54"/>
        <v>33</v>
      </c>
      <c r="F234" s="20">
        <f t="shared" si="52"/>
        <v>77</v>
      </c>
      <c r="G234" s="33">
        <f t="shared" si="48"/>
        <v>234</v>
      </c>
      <c r="H234" s="10">
        <f t="shared" si="45"/>
        <v>43333</v>
      </c>
      <c r="I234" s="33">
        <f t="shared" si="49"/>
        <v>34</v>
      </c>
      <c r="J234" s="11">
        <f t="shared" si="50"/>
        <v>43333</v>
      </c>
      <c r="K234" s="12">
        <f t="shared" si="46"/>
        <v>3</v>
      </c>
      <c r="L234" s="26">
        <f>Fest_In!D234</f>
        <v>0</v>
      </c>
      <c r="M234" s="68">
        <f>Fest_In!E234</f>
        <v>0</v>
      </c>
      <c r="N234" s="87">
        <f>IFERROR(INDEX(Dia_señalado_In!$D$2:$D$29,MATCH(Fest_In!B234,Dia_señalado_In!$C$2:$C$29,0)),0)</f>
        <v>0</v>
      </c>
      <c r="O234" s="88" t="str">
        <f>IFERROR(INDEX(Vacaciones_In!$D$2:$D$60,MATCH(Fest_In!A234,Vacaciones_In!$C$2:$C$60,0)),"")</f>
        <v/>
      </c>
      <c r="S234" s="22">
        <f t="shared" si="47"/>
        <v>43270</v>
      </c>
      <c r="T234" s="20">
        <f t="shared" si="51"/>
        <v>232</v>
      </c>
      <c r="U234" s="20"/>
    </row>
    <row r="235" spans="2:21" x14ac:dyDescent="0.25">
      <c r="B235" s="22">
        <f t="shared" si="44"/>
        <v>43252</v>
      </c>
      <c r="C235" s="23">
        <v>4</v>
      </c>
      <c r="D235" s="22">
        <f t="shared" si="56"/>
        <v>43271</v>
      </c>
      <c r="E235" s="21">
        <f t="shared" si="54"/>
        <v>33</v>
      </c>
      <c r="F235" s="20">
        <f t="shared" si="52"/>
        <v>77</v>
      </c>
      <c r="G235" s="33">
        <f t="shared" si="48"/>
        <v>235</v>
      </c>
      <c r="H235" s="10">
        <f t="shared" si="45"/>
        <v>43334</v>
      </c>
      <c r="I235" s="33">
        <f t="shared" si="49"/>
        <v>34</v>
      </c>
      <c r="J235" s="11">
        <f t="shared" si="50"/>
        <v>43334</v>
      </c>
      <c r="K235" s="12">
        <f t="shared" si="46"/>
        <v>4</v>
      </c>
      <c r="L235" s="26">
        <f>Fest_In!D235</f>
        <v>0</v>
      </c>
      <c r="M235" s="68">
        <f>Fest_In!E235</f>
        <v>0</v>
      </c>
      <c r="N235" s="87">
        <f>IFERROR(INDEX(Dia_señalado_In!$D$2:$D$29,MATCH(Fest_In!B235,Dia_señalado_In!$C$2:$C$29,0)),0)</f>
        <v>0</v>
      </c>
      <c r="O235" s="88" t="str">
        <f>IFERROR(INDEX(Vacaciones_In!$D$2:$D$60,MATCH(Fest_In!A235,Vacaciones_In!$C$2:$C$60,0)),"")</f>
        <v/>
      </c>
      <c r="S235" s="22">
        <f t="shared" si="47"/>
        <v>43271</v>
      </c>
      <c r="T235" s="20">
        <f t="shared" si="51"/>
        <v>233</v>
      </c>
      <c r="U235" s="20"/>
    </row>
    <row r="236" spans="2:21" x14ac:dyDescent="0.25">
      <c r="B236" s="22">
        <f t="shared" si="44"/>
        <v>43252</v>
      </c>
      <c r="C236" s="23">
        <v>5</v>
      </c>
      <c r="D236" s="22">
        <f t="shared" si="56"/>
        <v>43272</v>
      </c>
      <c r="E236" s="21">
        <f t="shared" si="54"/>
        <v>33</v>
      </c>
      <c r="F236" s="20">
        <f t="shared" si="52"/>
        <v>78</v>
      </c>
      <c r="G236" s="33">
        <f t="shared" si="48"/>
        <v>236</v>
      </c>
      <c r="H236" s="10">
        <f t="shared" si="45"/>
        <v>43335</v>
      </c>
      <c r="I236" s="33">
        <f t="shared" si="49"/>
        <v>34</v>
      </c>
      <c r="J236" s="11">
        <f t="shared" si="50"/>
        <v>43335</v>
      </c>
      <c r="K236" s="12">
        <f t="shared" si="46"/>
        <v>5</v>
      </c>
      <c r="L236" s="26">
        <f>Fest_In!D236</f>
        <v>0</v>
      </c>
      <c r="M236" s="68">
        <f>Fest_In!E236</f>
        <v>0</v>
      </c>
      <c r="N236" s="87">
        <f>IFERROR(INDEX(Dia_señalado_In!$D$2:$D$29,MATCH(Fest_In!B236,Dia_señalado_In!$C$2:$C$29,0)),0)</f>
        <v>0</v>
      </c>
      <c r="O236" s="88" t="str">
        <f>IFERROR(INDEX(Vacaciones_In!$D$2:$D$60,MATCH(Fest_In!A236,Vacaciones_In!$C$2:$C$60,0)),"")</f>
        <v/>
      </c>
      <c r="S236" s="22">
        <f t="shared" si="47"/>
        <v>43272</v>
      </c>
      <c r="T236" s="20">
        <f t="shared" si="51"/>
        <v>234</v>
      </c>
      <c r="U236" s="20"/>
    </row>
    <row r="237" spans="2:21" x14ac:dyDescent="0.25">
      <c r="B237" s="22">
        <f t="shared" si="44"/>
        <v>43252</v>
      </c>
      <c r="C237" s="23">
        <v>6</v>
      </c>
      <c r="D237" s="22">
        <f t="shared" si="56"/>
        <v>43273</v>
      </c>
      <c r="E237" s="21">
        <f t="shared" si="54"/>
        <v>33</v>
      </c>
      <c r="F237" s="20">
        <f t="shared" si="52"/>
        <v>78</v>
      </c>
      <c r="G237" s="33">
        <f t="shared" si="48"/>
        <v>237</v>
      </c>
      <c r="H237" s="10">
        <f t="shared" si="45"/>
        <v>43336</v>
      </c>
      <c r="I237" s="33">
        <f t="shared" si="49"/>
        <v>34</v>
      </c>
      <c r="J237" s="11">
        <f t="shared" si="50"/>
        <v>43336</v>
      </c>
      <c r="K237" s="12">
        <f t="shared" si="46"/>
        <v>6</v>
      </c>
      <c r="L237" s="26">
        <f>Fest_In!D237</f>
        <v>0</v>
      </c>
      <c r="M237" s="68">
        <f>Fest_In!E237</f>
        <v>0</v>
      </c>
      <c r="N237" s="87">
        <f>IFERROR(INDEX(Dia_señalado_In!$D$2:$D$29,MATCH(Fest_In!B237,Dia_señalado_In!$C$2:$C$29,0)),0)</f>
        <v>0</v>
      </c>
      <c r="O237" s="88" t="str">
        <f>IFERROR(INDEX(Vacaciones_In!$D$2:$D$60,MATCH(Fest_In!A237,Vacaciones_In!$C$2:$C$60,0)),"")</f>
        <v/>
      </c>
      <c r="S237" s="22">
        <f t="shared" si="47"/>
        <v>43273</v>
      </c>
      <c r="T237" s="20">
        <f t="shared" si="51"/>
        <v>235</v>
      </c>
      <c r="U237" s="20"/>
    </row>
    <row r="238" spans="2:21" x14ac:dyDescent="0.25">
      <c r="B238" s="22">
        <f t="shared" si="44"/>
        <v>43252</v>
      </c>
      <c r="C238" s="23">
        <v>7</v>
      </c>
      <c r="D238" s="22">
        <f t="shared" si="56"/>
        <v>43274</v>
      </c>
      <c r="E238" s="21">
        <f t="shared" si="54"/>
        <v>33</v>
      </c>
      <c r="F238" s="20">
        <f t="shared" si="52"/>
        <v>78</v>
      </c>
      <c r="G238" s="33">
        <f t="shared" si="48"/>
        <v>238</v>
      </c>
      <c r="H238" s="10">
        <f t="shared" si="45"/>
        <v>43337</v>
      </c>
      <c r="I238" s="33">
        <f t="shared" si="49"/>
        <v>34</v>
      </c>
      <c r="J238" s="11">
        <f t="shared" si="50"/>
        <v>43337</v>
      </c>
      <c r="K238" s="12">
        <f t="shared" si="46"/>
        <v>7</v>
      </c>
      <c r="L238" s="26">
        <f>Fest_In!D238</f>
        <v>1</v>
      </c>
      <c r="M238" s="68">
        <f>Fest_In!E238</f>
        <v>0</v>
      </c>
      <c r="N238" s="87">
        <f>IFERROR(INDEX(Dia_señalado_In!$D$2:$D$29,MATCH(Fest_In!B238,Dia_señalado_In!$C$2:$C$29,0)),0)</f>
        <v>0</v>
      </c>
      <c r="O238" s="88" t="str">
        <f>IFERROR(INDEX(Vacaciones_In!$D$2:$D$60,MATCH(Fest_In!A238,Vacaciones_In!$C$2:$C$60,0)),"")</f>
        <v/>
      </c>
      <c r="S238" s="22">
        <f t="shared" si="47"/>
        <v>43274</v>
      </c>
      <c r="T238" s="20">
        <f t="shared" si="51"/>
        <v>236</v>
      </c>
      <c r="U238" s="20"/>
    </row>
    <row r="239" spans="2:21" x14ac:dyDescent="0.25">
      <c r="B239" s="22">
        <f t="shared" si="44"/>
        <v>43252</v>
      </c>
      <c r="C239" s="23">
        <v>1</v>
      </c>
      <c r="D239" s="22">
        <f t="shared" si="56"/>
        <v>43275</v>
      </c>
      <c r="E239" s="21">
        <f t="shared" si="54"/>
        <v>33</v>
      </c>
      <c r="F239" s="20">
        <f t="shared" si="52"/>
        <v>79</v>
      </c>
      <c r="G239" s="33">
        <f t="shared" si="48"/>
        <v>239</v>
      </c>
      <c r="H239" s="10">
        <f t="shared" si="45"/>
        <v>43338</v>
      </c>
      <c r="I239" s="33">
        <f t="shared" si="49"/>
        <v>34</v>
      </c>
      <c r="J239" s="11">
        <f t="shared" si="50"/>
        <v>43338</v>
      </c>
      <c r="K239" s="12">
        <f t="shared" si="46"/>
        <v>1</v>
      </c>
      <c r="L239" s="26">
        <f>Fest_In!D239</f>
        <v>1</v>
      </c>
      <c r="M239" s="68">
        <f>Fest_In!E239</f>
        <v>0</v>
      </c>
      <c r="N239" s="87">
        <f>IFERROR(INDEX(Dia_señalado_In!$D$2:$D$29,MATCH(Fest_In!B239,Dia_señalado_In!$C$2:$C$29,0)),0)</f>
        <v>0</v>
      </c>
      <c r="O239" s="88" t="str">
        <f>IFERROR(INDEX(Vacaciones_In!$D$2:$D$60,MATCH(Fest_In!A239,Vacaciones_In!$C$2:$C$60,0)),"")</f>
        <v/>
      </c>
      <c r="S239" s="22">
        <f t="shared" si="47"/>
        <v>43275</v>
      </c>
      <c r="T239" s="20">
        <f t="shared" si="51"/>
        <v>237</v>
      </c>
      <c r="U239" s="20"/>
    </row>
    <row r="240" spans="2:21" x14ac:dyDescent="0.25">
      <c r="B240" s="22">
        <f t="shared" si="44"/>
        <v>43252</v>
      </c>
      <c r="C240" s="24">
        <v>2</v>
      </c>
      <c r="D240" s="22">
        <f t="shared" ref="D240:D253" si="57">IF(AND(MONTH(D239+1)=MONTH(B240),YEAR(D239+1)=YEAR(B240)),D239+1,0)</f>
        <v>43276</v>
      </c>
      <c r="E240" s="21">
        <f t="shared" si="54"/>
        <v>34</v>
      </c>
      <c r="F240" s="20">
        <f t="shared" si="52"/>
        <v>79</v>
      </c>
      <c r="G240" s="33">
        <f t="shared" si="48"/>
        <v>240</v>
      </c>
      <c r="H240" s="10">
        <f t="shared" si="45"/>
        <v>43339</v>
      </c>
      <c r="I240" s="33">
        <f t="shared" si="49"/>
        <v>35</v>
      </c>
      <c r="J240" s="11">
        <f t="shared" si="50"/>
        <v>43339</v>
      </c>
      <c r="K240" s="12">
        <f t="shared" si="46"/>
        <v>2</v>
      </c>
      <c r="L240" s="26">
        <f>Fest_In!D240</f>
        <v>0</v>
      </c>
      <c r="M240" s="68">
        <f>Fest_In!E240</f>
        <v>0</v>
      </c>
      <c r="N240" s="87">
        <f>IFERROR(INDEX(Dia_señalado_In!$D$2:$D$29,MATCH(Fest_In!B240,Dia_señalado_In!$C$2:$C$29,0)),0)</f>
        <v>0</v>
      </c>
      <c r="O240" s="88" t="str">
        <f>IFERROR(INDEX(Vacaciones_In!$D$2:$D$60,MATCH(Fest_In!A240,Vacaciones_In!$C$2:$C$60,0)),"")</f>
        <v/>
      </c>
      <c r="S240" s="22">
        <f t="shared" si="47"/>
        <v>43276</v>
      </c>
      <c r="T240" s="20">
        <f t="shared" si="51"/>
        <v>238</v>
      </c>
      <c r="U240" s="20"/>
    </row>
    <row r="241" spans="2:21" x14ac:dyDescent="0.25">
      <c r="B241" s="22">
        <f t="shared" si="44"/>
        <v>43252</v>
      </c>
      <c r="C241" s="24">
        <v>3</v>
      </c>
      <c r="D241" s="22">
        <f t="shared" si="57"/>
        <v>43277</v>
      </c>
      <c r="E241" s="21">
        <f t="shared" si="54"/>
        <v>34</v>
      </c>
      <c r="F241" s="20">
        <f t="shared" si="52"/>
        <v>79</v>
      </c>
      <c r="G241" s="33">
        <f t="shared" si="48"/>
        <v>241</v>
      </c>
      <c r="H241" s="10">
        <f t="shared" si="45"/>
        <v>43340</v>
      </c>
      <c r="I241" s="33">
        <f t="shared" si="49"/>
        <v>35</v>
      </c>
      <c r="J241" s="11">
        <f t="shared" si="50"/>
        <v>43340</v>
      </c>
      <c r="K241" s="12">
        <f t="shared" si="46"/>
        <v>3</v>
      </c>
      <c r="L241" s="26">
        <f>Fest_In!D241</f>
        <v>0</v>
      </c>
      <c r="M241" s="68">
        <f>Fest_In!E241</f>
        <v>0</v>
      </c>
      <c r="N241" s="87">
        <f>IFERROR(INDEX(Dia_señalado_In!$D$2:$D$29,MATCH(Fest_In!B241,Dia_señalado_In!$C$2:$C$29,0)),0)</f>
        <v>0</v>
      </c>
      <c r="O241" s="88" t="str">
        <f>IFERROR(INDEX(Vacaciones_In!$D$2:$D$60,MATCH(Fest_In!A241,Vacaciones_In!$C$2:$C$60,0)),"")</f>
        <v/>
      </c>
      <c r="S241" s="22">
        <f t="shared" si="47"/>
        <v>43277</v>
      </c>
      <c r="T241" s="20">
        <f t="shared" si="51"/>
        <v>239</v>
      </c>
      <c r="U241" s="20"/>
    </row>
    <row r="242" spans="2:21" x14ac:dyDescent="0.25">
      <c r="B242" s="22">
        <f t="shared" si="44"/>
        <v>43252</v>
      </c>
      <c r="C242" s="24">
        <v>4</v>
      </c>
      <c r="D242" s="22">
        <f t="shared" si="57"/>
        <v>43278</v>
      </c>
      <c r="E242" s="21">
        <f t="shared" si="54"/>
        <v>34</v>
      </c>
      <c r="F242" s="20">
        <f t="shared" si="52"/>
        <v>80</v>
      </c>
      <c r="G242" s="33">
        <f t="shared" si="48"/>
        <v>242</v>
      </c>
      <c r="H242" s="10">
        <f t="shared" si="45"/>
        <v>43341</v>
      </c>
      <c r="I242" s="33">
        <f t="shared" si="49"/>
        <v>35</v>
      </c>
      <c r="J242" s="11">
        <f t="shared" si="50"/>
        <v>43341</v>
      </c>
      <c r="K242" s="12">
        <f t="shared" si="46"/>
        <v>4</v>
      </c>
      <c r="L242" s="26">
        <f>Fest_In!D242</f>
        <v>0</v>
      </c>
      <c r="M242" s="68">
        <f>Fest_In!E242</f>
        <v>0</v>
      </c>
      <c r="N242" s="87">
        <f>IFERROR(INDEX(Dia_señalado_In!$D$2:$D$29,MATCH(Fest_In!B242,Dia_señalado_In!$C$2:$C$29,0)),0)</f>
        <v>0</v>
      </c>
      <c r="O242" s="88" t="str">
        <f>IFERROR(INDEX(Vacaciones_In!$D$2:$D$60,MATCH(Fest_In!A242,Vacaciones_In!$C$2:$C$60,0)),"")</f>
        <v/>
      </c>
      <c r="S242" s="22">
        <f t="shared" si="47"/>
        <v>43278</v>
      </c>
      <c r="T242" s="20">
        <f t="shared" si="51"/>
        <v>240</v>
      </c>
      <c r="U242" s="20"/>
    </row>
    <row r="243" spans="2:21" x14ac:dyDescent="0.25">
      <c r="B243" s="22">
        <f t="shared" si="44"/>
        <v>43252</v>
      </c>
      <c r="C243" s="24">
        <v>5</v>
      </c>
      <c r="D243" s="22">
        <f t="shared" si="57"/>
        <v>43279</v>
      </c>
      <c r="E243" s="21">
        <f t="shared" si="54"/>
        <v>34</v>
      </c>
      <c r="F243" s="20">
        <f t="shared" si="52"/>
        <v>80</v>
      </c>
      <c r="G243" s="33">
        <f t="shared" si="48"/>
        <v>243</v>
      </c>
      <c r="H243" s="10">
        <f t="shared" si="45"/>
        <v>43342</v>
      </c>
      <c r="I243" s="33">
        <f t="shared" si="49"/>
        <v>35</v>
      </c>
      <c r="J243" s="11">
        <f t="shared" si="50"/>
        <v>43342</v>
      </c>
      <c r="K243" s="12">
        <f t="shared" si="46"/>
        <v>5</v>
      </c>
      <c r="L243" s="26">
        <f>Fest_In!D243</f>
        <v>0</v>
      </c>
      <c r="M243" s="68">
        <f>Fest_In!E243</f>
        <v>0</v>
      </c>
      <c r="N243" s="87">
        <f>IFERROR(INDEX(Dia_señalado_In!$D$2:$D$29,MATCH(Fest_In!B243,Dia_señalado_In!$C$2:$C$29,0)),0)</f>
        <v>0</v>
      </c>
      <c r="O243" s="88" t="str">
        <f>IFERROR(INDEX(Vacaciones_In!$D$2:$D$60,MATCH(Fest_In!A243,Vacaciones_In!$C$2:$C$60,0)),"")</f>
        <v/>
      </c>
      <c r="S243" s="22">
        <f t="shared" si="47"/>
        <v>43279</v>
      </c>
      <c r="T243" s="20">
        <f t="shared" si="51"/>
        <v>241</v>
      </c>
      <c r="U243" s="20"/>
    </row>
    <row r="244" spans="2:21" x14ac:dyDescent="0.25">
      <c r="B244" s="22">
        <f t="shared" si="44"/>
        <v>43252</v>
      </c>
      <c r="C244" s="24">
        <v>6</v>
      </c>
      <c r="D244" s="22">
        <f t="shared" si="57"/>
        <v>43280</v>
      </c>
      <c r="E244" s="21">
        <f t="shared" si="54"/>
        <v>34</v>
      </c>
      <c r="F244" s="20">
        <f t="shared" si="52"/>
        <v>80</v>
      </c>
      <c r="G244" s="33">
        <f t="shared" si="48"/>
        <v>244</v>
      </c>
      <c r="H244" s="10">
        <f t="shared" si="45"/>
        <v>43343</v>
      </c>
      <c r="I244" s="33">
        <f t="shared" si="49"/>
        <v>35</v>
      </c>
      <c r="J244" s="11">
        <f t="shared" si="50"/>
        <v>43343</v>
      </c>
      <c r="K244" s="12">
        <f t="shared" si="46"/>
        <v>6</v>
      </c>
      <c r="L244" s="26">
        <f>Fest_In!D244</f>
        <v>0</v>
      </c>
      <c r="M244" s="68">
        <f>Fest_In!E244</f>
        <v>0</v>
      </c>
      <c r="N244" s="87">
        <f>IFERROR(INDEX(Dia_señalado_In!$D$2:$D$29,MATCH(Fest_In!B244,Dia_señalado_In!$C$2:$C$29,0)),0)</f>
        <v>0</v>
      </c>
      <c r="O244" s="88" t="str">
        <f>IFERROR(INDEX(Vacaciones_In!$D$2:$D$60,MATCH(Fest_In!A244,Vacaciones_In!$C$2:$C$60,0)),"")</f>
        <v/>
      </c>
      <c r="S244" s="22">
        <f t="shared" si="47"/>
        <v>43280</v>
      </c>
      <c r="T244" s="20">
        <f t="shared" si="51"/>
        <v>242</v>
      </c>
      <c r="U244" s="20"/>
    </row>
    <row r="245" spans="2:21" x14ac:dyDescent="0.25">
      <c r="B245" s="22">
        <f t="shared" si="44"/>
        <v>43252</v>
      </c>
      <c r="C245" s="24">
        <v>7</v>
      </c>
      <c r="D245" s="22">
        <f t="shared" si="57"/>
        <v>43281</v>
      </c>
      <c r="E245" s="21">
        <f t="shared" si="54"/>
        <v>34</v>
      </c>
      <c r="F245" s="20">
        <f t="shared" si="52"/>
        <v>81</v>
      </c>
      <c r="G245" s="33">
        <f t="shared" si="48"/>
        <v>245</v>
      </c>
      <c r="H245" s="10">
        <f t="shared" si="45"/>
        <v>43344</v>
      </c>
      <c r="I245" s="33">
        <f t="shared" si="49"/>
        <v>35</v>
      </c>
      <c r="J245" s="11">
        <f t="shared" si="50"/>
        <v>43344</v>
      </c>
      <c r="K245" s="12">
        <f t="shared" si="46"/>
        <v>7</v>
      </c>
      <c r="L245" s="26">
        <f>Fest_In!D245</f>
        <v>1</v>
      </c>
      <c r="M245" s="68">
        <f>Fest_In!E245</f>
        <v>0</v>
      </c>
      <c r="N245" s="87">
        <f>IFERROR(INDEX(Dia_señalado_In!$D$2:$D$29,MATCH(Fest_In!B245,Dia_señalado_In!$C$2:$C$29,0)),0)</f>
        <v>0</v>
      </c>
      <c r="O245" s="88" t="str">
        <f>IFERROR(INDEX(Vacaciones_In!$D$2:$D$60,MATCH(Fest_In!A245,Vacaciones_In!$C$2:$C$60,0)),"")</f>
        <v/>
      </c>
      <c r="S245" s="22">
        <f t="shared" si="47"/>
        <v>43281</v>
      </c>
      <c r="T245" s="20">
        <f t="shared" si="51"/>
        <v>243</v>
      </c>
      <c r="U245" s="20"/>
    </row>
    <row r="246" spans="2:21" x14ac:dyDescent="0.25">
      <c r="B246" s="22">
        <f t="shared" si="44"/>
        <v>43252</v>
      </c>
      <c r="C246" s="24">
        <v>1</v>
      </c>
      <c r="D246" s="22">
        <f t="shared" si="57"/>
        <v>0</v>
      </c>
      <c r="E246" s="21">
        <f t="shared" si="54"/>
        <v>34</v>
      </c>
      <c r="F246" s="20">
        <f t="shared" si="52"/>
        <v>81</v>
      </c>
      <c r="G246" s="33">
        <f t="shared" si="48"/>
        <v>246</v>
      </c>
      <c r="H246" s="10">
        <f t="shared" si="45"/>
        <v>43345</v>
      </c>
      <c r="I246" s="33">
        <f t="shared" si="49"/>
        <v>35</v>
      </c>
      <c r="J246" s="11">
        <f t="shared" si="50"/>
        <v>43345</v>
      </c>
      <c r="K246" s="12">
        <f t="shared" si="46"/>
        <v>1</v>
      </c>
      <c r="L246" s="26">
        <f>Fest_In!D246</f>
        <v>1</v>
      </c>
      <c r="M246" s="68">
        <f>Fest_In!E246</f>
        <v>0</v>
      </c>
      <c r="N246" s="87">
        <f>IFERROR(INDEX(Dia_señalado_In!$D$2:$D$29,MATCH(Fest_In!B246,Dia_señalado_In!$C$2:$C$29,0)),0)</f>
        <v>0</v>
      </c>
      <c r="O246" s="88" t="str">
        <f>IFERROR(INDEX(Vacaciones_In!$D$2:$D$60,MATCH(Fest_In!A246,Vacaciones_In!$C$2:$C$60,0)),"")</f>
        <v/>
      </c>
      <c r="S246" s="22">
        <f t="shared" si="47"/>
        <v>0</v>
      </c>
      <c r="T246" s="20">
        <f t="shared" si="51"/>
        <v>244</v>
      </c>
      <c r="U246" s="20"/>
    </row>
    <row r="247" spans="2:21" x14ac:dyDescent="0.25">
      <c r="B247" s="22">
        <f t="shared" si="44"/>
        <v>43252</v>
      </c>
      <c r="C247" s="23">
        <v>2</v>
      </c>
      <c r="D247" s="22">
        <f t="shared" si="57"/>
        <v>0</v>
      </c>
      <c r="E247" s="21">
        <f t="shared" si="54"/>
        <v>35</v>
      </c>
      <c r="F247" s="20">
        <f t="shared" si="52"/>
        <v>81</v>
      </c>
      <c r="G247" s="33">
        <f t="shared" si="48"/>
        <v>247</v>
      </c>
      <c r="H247" s="10">
        <f t="shared" si="45"/>
        <v>43346</v>
      </c>
      <c r="I247" s="33">
        <f t="shared" si="49"/>
        <v>36</v>
      </c>
      <c r="J247" s="11">
        <f t="shared" si="50"/>
        <v>43346</v>
      </c>
      <c r="K247" s="12">
        <f t="shared" si="46"/>
        <v>2</v>
      </c>
      <c r="L247" s="26">
        <f>Fest_In!D247</f>
        <v>0</v>
      </c>
      <c r="M247" s="68">
        <f>Fest_In!E247</f>
        <v>0</v>
      </c>
      <c r="N247" s="87">
        <f>IFERROR(INDEX(Dia_señalado_In!$D$2:$D$29,MATCH(Fest_In!B247,Dia_señalado_In!$C$2:$C$29,0)),0)</f>
        <v>0</v>
      </c>
      <c r="O247" s="88" t="str">
        <f>IFERROR(INDEX(Vacaciones_In!$D$2:$D$60,MATCH(Fest_In!A247,Vacaciones_In!$C$2:$C$60,0)),"")</f>
        <v/>
      </c>
      <c r="S247" s="22">
        <f t="shared" si="47"/>
        <v>0</v>
      </c>
      <c r="T247" s="20">
        <f t="shared" si="51"/>
        <v>245</v>
      </c>
      <c r="U247" s="20"/>
    </row>
    <row r="248" spans="2:21" x14ac:dyDescent="0.25">
      <c r="B248" s="22">
        <f t="shared" si="44"/>
        <v>43252</v>
      </c>
      <c r="C248" s="23">
        <v>3</v>
      </c>
      <c r="D248" s="22">
        <f t="shared" si="57"/>
        <v>0</v>
      </c>
      <c r="E248" s="21">
        <f t="shared" si="54"/>
        <v>35</v>
      </c>
      <c r="F248" s="20">
        <f t="shared" si="52"/>
        <v>82</v>
      </c>
      <c r="G248" s="33">
        <f t="shared" si="48"/>
        <v>248</v>
      </c>
      <c r="H248" s="10">
        <f t="shared" si="45"/>
        <v>43347</v>
      </c>
      <c r="I248" s="33">
        <f t="shared" si="49"/>
        <v>36</v>
      </c>
      <c r="J248" s="11">
        <f t="shared" si="50"/>
        <v>43347</v>
      </c>
      <c r="K248" s="12">
        <f t="shared" si="46"/>
        <v>3</v>
      </c>
      <c r="L248" s="26">
        <f>Fest_In!D248</f>
        <v>0</v>
      </c>
      <c r="M248" s="68">
        <f>Fest_In!E248</f>
        <v>0</v>
      </c>
      <c r="N248" s="87">
        <f>IFERROR(INDEX(Dia_señalado_In!$D$2:$D$29,MATCH(Fest_In!B248,Dia_señalado_In!$C$2:$C$29,0)),0)</f>
        <v>0</v>
      </c>
      <c r="O248" s="88" t="str">
        <f>IFERROR(INDEX(Vacaciones_In!$D$2:$D$60,MATCH(Fest_In!A248,Vacaciones_In!$C$2:$C$60,0)),"")</f>
        <v/>
      </c>
      <c r="S248" s="22">
        <f t="shared" si="47"/>
        <v>0</v>
      </c>
      <c r="T248" s="20">
        <f t="shared" si="51"/>
        <v>246</v>
      </c>
      <c r="U248" s="20"/>
    </row>
    <row r="249" spans="2:21" x14ac:dyDescent="0.25">
      <c r="B249" s="22">
        <f t="shared" si="44"/>
        <v>43252</v>
      </c>
      <c r="C249" s="23">
        <v>4</v>
      </c>
      <c r="D249" s="22">
        <f t="shared" si="57"/>
        <v>0</v>
      </c>
      <c r="E249" s="21">
        <f t="shared" si="54"/>
        <v>35</v>
      </c>
      <c r="F249" s="20">
        <f t="shared" si="52"/>
        <v>82</v>
      </c>
      <c r="G249" s="33">
        <f t="shared" si="48"/>
        <v>249</v>
      </c>
      <c r="H249" s="10">
        <f t="shared" si="45"/>
        <v>43348</v>
      </c>
      <c r="I249" s="33">
        <f t="shared" si="49"/>
        <v>36</v>
      </c>
      <c r="J249" s="11">
        <f t="shared" si="50"/>
        <v>43348</v>
      </c>
      <c r="K249" s="12">
        <f t="shared" si="46"/>
        <v>4</v>
      </c>
      <c r="L249" s="26">
        <f>Fest_In!D249</f>
        <v>0</v>
      </c>
      <c r="M249" s="68">
        <f>Fest_In!E249</f>
        <v>0</v>
      </c>
      <c r="N249" s="87">
        <f>IFERROR(INDEX(Dia_señalado_In!$D$2:$D$29,MATCH(Fest_In!B249,Dia_señalado_In!$C$2:$C$29,0)),0)</f>
        <v>0</v>
      </c>
      <c r="O249" s="88" t="str">
        <f>IFERROR(INDEX(Vacaciones_In!$D$2:$D$60,MATCH(Fest_In!A249,Vacaciones_In!$C$2:$C$60,0)),"")</f>
        <v/>
      </c>
      <c r="S249" s="22">
        <f t="shared" si="47"/>
        <v>0</v>
      </c>
      <c r="T249" s="20">
        <f t="shared" si="51"/>
        <v>247</v>
      </c>
      <c r="U249" s="20"/>
    </row>
    <row r="250" spans="2:21" x14ac:dyDescent="0.25">
      <c r="B250" s="22">
        <f t="shared" si="44"/>
        <v>43252</v>
      </c>
      <c r="C250" s="23">
        <v>5</v>
      </c>
      <c r="D250" s="22">
        <f t="shared" si="57"/>
        <v>0</v>
      </c>
      <c r="E250" s="21">
        <f t="shared" si="54"/>
        <v>35</v>
      </c>
      <c r="F250" s="20">
        <f t="shared" si="52"/>
        <v>82</v>
      </c>
      <c r="G250" s="33">
        <f t="shared" si="48"/>
        <v>250</v>
      </c>
      <c r="H250" s="10">
        <f t="shared" si="45"/>
        <v>43349</v>
      </c>
      <c r="I250" s="33">
        <f t="shared" si="49"/>
        <v>36</v>
      </c>
      <c r="J250" s="11">
        <f t="shared" si="50"/>
        <v>43349</v>
      </c>
      <c r="K250" s="12">
        <f t="shared" si="46"/>
        <v>5</v>
      </c>
      <c r="L250" s="26">
        <f>Fest_In!D250</f>
        <v>0</v>
      </c>
      <c r="M250" s="68">
        <f>Fest_In!E250</f>
        <v>0</v>
      </c>
      <c r="N250" s="87">
        <f>IFERROR(INDEX(Dia_señalado_In!$D$2:$D$29,MATCH(Fest_In!B250,Dia_señalado_In!$C$2:$C$29,0)),0)</f>
        <v>0</v>
      </c>
      <c r="O250" s="88" t="str">
        <f>IFERROR(INDEX(Vacaciones_In!$D$2:$D$60,MATCH(Fest_In!A250,Vacaciones_In!$C$2:$C$60,0)),"")</f>
        <v/>
      </c>
      <c r="S250" s="22">
        <f t="shared" si="47"/>
        <v>0</v>
      </c>
      <c r="T250" s="20">
        <f t="shared" si="51"/>
        <v>248</v>
      </c>
      <c r="U250" s="20"/>
    </row>
    <row r="251" spans="2:21" x14ac:dyDescent="0.25">
      <c r="B251" s="22">
        <f t="shared" si="44"/>
        <v>43252</v>
      </c>
      <c r="C251" s="23">
        <v>6</v>
      </c>
      <c r="D251" s="22">
        <f t="shared" si="57"/>
        <v>0</v>
      </c>
      <c r="E251" s="21">
        <f t="shared" si="54"/>
        <v>35</v>
      </c>
      <c r="F251" s="20">
        <f t="shared" si="52"/>
        <v>83</v>
      </c>
      <c r="G251" s="33">
        <f t="shared" si="48"/>
        <v>251</v>
      </c>
      <c r="H251" s="10">
        <f t="shared" si="45"/>
        <v>43350</v>
      </c>
      <c r="I251" s="33">
        <f t="shared" si="49"/>
        <v>36</v>
      </c>
      <c r="J251" s="11">
        <f t="shared" si="50"/>
        <v>43350</v>
      </c>
      <c r="K251" s="12">
        <f t="shared" si="46"/>
        <v>6</v>
      </c>
      <c r="L251" s="26">
        <f>Fest_In!D251</f>
        <v>0</v>
      </c>
      <c r="M251" s="68">
        <f>Fest_In!E251</f>
        <v>0</v>
      </c>
      <c r="N251" s="87">
        <f>IFERROR(INDEX(Dia_señalado_In!$D$2:$D$29,MATCH(Fest_In!B251,Dia_señalado_In!$C$2:$C$29,0)),0)</f>
        <v>0</v>
      </c>
      <c r="O251" s="88" t="str">
        <f>IFERROR(INDEX(Vacaciones_In!$D$2:$D$60,MATCH(Fest_In!A251,Vacaciones_In!$C$2:$C$60,0)),"")</f>
        <v/>
      </c>
      <c r="S251" s="22">
        <f t="shared" si="47"/>
        <v>0</v>
      </c>
      <c r="T251" s="20">
        <f t="shared" si="51"/>
        <v>249</v>
      </c>
      <c r="U251" s="20"/>
    </row>
    <row r="252" spans="2:21" x14ac:dyDescent="0.25">
      <c r="B252" s="22">
        <f t="shared" si="44"/>
        <v>43252</v>
      </c>
      <c r="C252" s="23">
        <v>7</v>
      </c>
      <c r="D252" s="22">
        <f t="shared" si="57"/>
        <v>0</v>
      </c>
      <c r="E252" s="21">
        <f t="shared" si="54"/>
        <v>35</v>
      </c>
      <c r="F252" s="20">
        <f t="shared" si="52"/>
        <v>83</v>
      </c>
      <c r="G252" s="33">
        <f t="shared" si="48"/>
        <v>252</v>
      </c>
      <c r="H252" s="10">
        <f t="shared" si="45"/>
        <v>43351</v>
      </c>
      <c r="I252" s="33">
        <f t="shared" si="49"/>
        <v>36</v>
      </c>
      <c r="J252" s="11">
        <f t="shared" si="50"/>
        <v>43351</v>
      </c>
      <c r="K252" s="12">
        <f t="shared" si="46"/>
        <v>7</v>
      </c>
      <c r="L252" s="26">
        <f>Fest_In!D252</f>
        <v>1</v>
      </c>
      <c r="M252" s="68">
        <f>Fest_In!E252</f>
        <v>0</v>
      </c>
      <c r="N252" s="87">
        <f>IFERROR(INDEX(Dia_señalado_In!$D$2:$D$29,MATCH(Fest_In!B252,Dia_señalado_In!$C$2:$C$29,0)),0)</f>
        <v>0</v>
      </c>
      <c r="O252" s="88" t="str">
        <f>IFERROR(INDEX(Vacaciones_In!$D$2:$D$60,MATCH(Fest_In!A252,Vacaciones_In!$C$2:$C$60,0)),"")</f>
        <v/>
      </c>
      <c r="S252" s="22">
        <f t="shared" si="47"/>
        <v>0</v>
      </c>
      <c r="T252" s="20">
        <f t="shared" si="51"/>
        <v>250</v>
      </c>
      <c r="U252" s="20"/>
    </row>
    <row r="253" spans="2:21" x14ac:dyDescent="0.25">
      <c r="B253" s="22">
        <f t="shared" si="44"/>
        <v>43252</v>
      </c>
      <c r="C253" s="23">
        <v>1</v>
      </c>
      <c r="D253" s="22">
        <f t="shared" si="57"/>
        <v>0</v>
      </c>
      <c r="E253" s="21">
        <f t="shared" si="54"/>
        <v>35</v>
      </c>
      <c r="F253" s="20">
        <f t="shared" si="52"/>
        <v>83</v>
      </c>
      <c r="G253" s="33">
        <f t="shared" si="48"/>
        <v>253</v>
      </c>
      <c r="H253" s="10">
        <f t="shared" si="45"/>
        <v>43352</v>
      </c>
      <c r="I253" s="33">
        <f t="shared" si="49"/>
        <v>36</v>
      </c>
      <c r="J253" s="11">
        <f t="shared" si="50"/>
        <v>43352</v>
      </c>
      <c r="K253" s="12">
        <f t="shared" si="46"/>
        <v>1</v>
      </c>
      <c r="L253" s="26">
        <f>Fest_In!D253</f>
        <v>1</v>
      </c>
      <c r="M253" s="68">
        <f>Fest_In!E253</f>
        <v>0</v>
      </c>
      <c r="N253" s="87">
        <f>IFERROR(INDEX(Dia_señalado_In!$D$2:$D$29,MATCH(Fest_In!B253,Dia_señalado_In!$C$2:$C$29,0)),0)</f>
        <v>0</v>
      </c>
      <c r="O253" s="88" t="str">
        <f>IFERROR(INDEX(Vacaciones_In!$D$2:$D$60,MATCH(Fest_In!A253,Vacaciones_In!$C$2:$C$60,0)),"")</f>
        <v/>
      </c>
      <c r="S253" s="22">
        <f t="shared" si="47"/>
        <v>0</v>
      </c>
      <c r="T253" s="20">
        <f t="shared" si="51"/>
        <v>251</v>
      </c>
      <c r="U253" s="20"/>
    </row>
    <row r="254" spans="2:21" x14ac:dyDescent="0.25">
      <c r="B254" s="22">
        <f t="shared" si="44"/>
        <v>43282</v>
      </c>
      <c r="C254" s="25">
        <v>2</v>
      </c>
      <c r="D254" s="22">
        <f>IF(WEEKDAY(B254,1)=C254,B254,0)</f>
        <v>0</v>
      </c>
      <c r="E254" s="21">
        <f t="shared" si="54"/>
        <v>36</v>
      </c>
      <c r="F254" s="20">
        <f t="shared" si="52"/>
        <v>84</v>
      </c>
      <c r="G254" s="33">
        <f t="shared" si="48"/>
        <v>254</v>
      </c>
      <c r="H254" s="10">
        <f t="shared" si="45"/>
        <v>43353</v>
      </c>
      <c r="I254" s="33">
        <f t="shared" si="49"/>
        <v>37</v>
      </c>
      <c r="J254" s="11">
        <f t="shared" si="50"/>
        <v>43353</v>
      </c>
      <c r="K254" s="12">
        <f t="shared" si="46"/>
        <v>2</v>
      </c>
      <c r="L254" s="26">
        <f>Fest_In!D254</f>
        <v>0</v>
      </c>
      <c r="M254" s="68">
        <f>Fest_In!E254</f>
        <v>0</v>
      </c>
      <c r="N254" s="87">
        <f>IFERROR(INDEX(Dia_señalado_In!$D$2:$D$29,MATCH(Fest_In!B254,Dia_señalado_In!$C$2:$C$29,0)),0)</f>
        <v>0</v>
      </c>
      <c r="O254" s="88" t="str">
        <f>IFERROR(INDEX(Vacaciones_In!$D$2:$D$60,MATCH(Fest_In!A254,Vacaciones_In!$C$2:$C$60,0)),"")</f>
        <v/>
      </c>
      <c r="S254" s="22">
        <f t="shared" si="47"/>
        <v>0</v>
      </c>
      <c r="T254" s="20">
        <f t="shared" si="51"/>
        <v>252</v>
      </c>
      <c r="U254" s="20"/>
    </row>
    <row r="255" spans="2:21" x14ac:dyDescent="0.25">
      <c r="B255" s="22">
        <f t="shared" si="44"/>
        <v>43282</v>
      </c>
      <c r="C255" s="24">
        <v>3</v>
      </c>
      <c r="D255" s="22">
        <f t="shared" ref="D255:D260" si="58">IF(D254&lt;&gt;0,D254+1,IF(WEEKDAY(B255,1)=C255,B255,0))</f>
        <v>0</v>
      </c>
      <c r="E255" s="21">
        <f t="shared" si="54"/>
        <v>36</v>
      </c>
      <c r="F255" s="20">
        <f t="shared" si="52"/>
        <v>84</v>
      </c>
      <c r="G255" s="33">
        <f t="shared" si="48"/>
        <v>255</v>
      </c>
      <c r="H255" s="10">
        <f t="shared" si="45"/>
        <v>43354</v>
      </c>
      <c r="I255" s="33">
        <f t="shared" si="49"/>
        <v>37</v>
      </c>
      <c r="J255" s="11">
        <f t="shared" si="50"/>
        <v>43354</v>
      </c>
      <c r="K255" s="12">
        <f t="shared" si="46"/>
        <v>3</v>
      </c>
      <c r="L255" s="26">
        <f>Fest_In!D255</f>
        <v>0</v>
      </c>
      <c r="M255" s="68">
        <f>Fest_In!E255</f>
        <v>0</v>
      </c>
      <c r="N255" s="87">
        <f>IFERROR(INDEX(Dia_señalado_In!$D$2:$D$29,MATCH(Fest_In!B255,Dia_señalado_In!$C$2:$C$29,0)),0)</f>
        <v>0</v>
      </c>
      <c r="O255" s="88" t="str">
        <f>IFERROR(INDEX(Vacaciones_In!$D$2:$D$60,MATCH(Fest_In!A255,Vacaciones_In!$C$2:$C$60,0)),"")</f>
        <v/>
      </c>
      <c r="S255" s="22">
        <f t="shared" si="47"/>
        <v>0</v>
      </c>
      <c r="T255" s="20">
        <f t="shared" si="51"/>
        <v>253</v>
      </c>
      <c r="U255" s="20"/>
    </row>
    <row r="256" spans="2:21" x14ac:dyDescent="0.25">
      <c r="B256" s="22">
        <f t="shared" si="44"/>
        <v>43282</v>
      </c>
      <c r="C256" s="24">
        <v>4</v>
      </c>
      <c r="D256" s="22">
        <f t="shared" si="58"/>
        <v>0</v>
      </c>
      <c r="E256" s="21">
        <f t="shared" si="54"/>
        <v>36</v>
      </c>
      <c r="F256" s="20">
        <f t="shared" si="52"/>
        <v>84</v>
      </c>
      <c r="G256" s="33">
        <f t="shared" si="48"/>
        <v>256</v>
      </c>
      <c r="H256" s="10">
        <f t="shared" si="45"/>
        <v>43355</v>
      </c>
      <c r="I256" s="33">
        <f t="shared" si="49"/>
        <v>37</v>
      </c>
      <c r="J256" s="11">
        <f t="shared" si="50"/>
        <v>43355</v>
      </c>
      <c r="K256" s="12">
        <f t="shared" si="46"/>
        <v>4</v>
      </c>
      <c r="L256" s="26">
        <f>Fest_In!D256</f>
        <v>0</v>
      </c>
      <c r="M256" s="68">
        <f>Fest_In!E256</f>
        <v>0</v>
      </c>
      <c r="N256" s="87">
        <f>IFERROR(INDEX(Dia_señalado_In!$D$2:$D$29,MATCH(Fest_In!B256,Dia_señalado_In!$C$2:$C$29,0)),0)</f>
        <v>0</v>
      </c>
      <c r="O256" s="88" t="str">
        <f>IFERROR(INDEX(Vacaciones_In!$D$2:$D$60,MATCH(Fest_In!A256,Vacaciones_In!$C$2:$C$60,0)),"")</f>
        <v/>
      </c>
      <c r="S256" s="22">
        <f t="shared" si="47"/>
        <v>0</v>
      </c>
      <c r="T256" s="20">
        <f t="shared" si="51"/>
        <v>254</v>
      </c>
      <c r="U256" s="20"/>
    </row>
    <row r="257" spans="2:21" x14ac:dyDescent="0.25">
      <c r="B257" s="22">
        <f t="shared" si="44"/>
        <v>43282</v>
      </c>
      <c r="C257" s="24">
        <v>5</v>
      </c>
      <c r="D257" s="22">
        <f t="shared" si="58"/>
        <v>0</v>
      </c>
      <c r="E257" s="21">
        <f t="shared" si="54"/>
        <v>36</v>
      </c>
      <c r="F257" s="20">
        <f t="shared" si="52"/>
        <v>85</v>
      </c>
      <c r="G257" s="33">
        <f t="shared" si="48"/>
        <v>257</v>
      </c>
      <c r="H257" s="10">
        <f t="shared" si="45"/>
        <v>43356</v>
      </c>
      <c r="I257" s="33">
        <f t="shared" si="49"/>
        <v>37</v>
      </c>
      <c r="J257" s="11">
        <f t="shared" si="50"/>
        <v>43356</v>
      </c>
      <c r="K257" s="12">
        <f t="shared" si="46"/>
        <v>5</v>
      </c>
      <c r="L257" s="26">
        <f>Fest_In!D257</f>
        <v>0</v>
      </c>
      <c r="M257" s="68">
        <f>Fest_In!E257</f>
        <v>0</v>
      </c>
      <c r="N257" s="87">
        <f>IFERROR(INDEX(Dia_señalado_In!$D$2:$D$29,MATCH(Fest_In!B257,Dia_señalado_In!$C$2:$C$29,0)),0)</f>
        <v>0</v>
      </c>
      <c r="O257" s="88" t="str">
        <f>IFERROR(INDEX(Vacaciones_In!$D$2:$D$60,MATCH(Fest_In!A257,Vacaciones_In!$C$2:$C$60,0)),"")</f>
        <v/>
      </c>
      <c r="S257" s="22">
        <f t="shared" si="47"/>
        <v>0</v>
      </c>
      <c r="T257" s="20">
        <f t="shared" si="51"/>
        <v>255</v>
      </c>
      <c r="U257" s="20"/>
    </row>
    <row r="258" spans="2:21" x14ac:dyDescent="0.25">
      <c r="B258" s="22">
        <f t="shared" ref="B258:B321" si="59">DATE(Anno,ROUNDUP((E258+1)/6,0),1)</f>
        <v>43282</v>
      </c>
      <c r="C258" s="24">
        <v>6</v>
      </c>
      <c r="D258" s="22">
        <f t="shared" si="58"/>
        <v>0</v>
      </c>
      <c r="E258" s="21">
        <f t="shared" si="54"/>
        <v>36</v>
      </c>
      <c r="F258" s="20">
        <f t="shared" si="52"/>
        <v>85</v>
      </c>
      <c r="G258" s="33">
        <f t="shared" si="48"/>
        <v>258</v>
      </c>
      <c r="H258" s="10">
        <f t="shared" ref="H258:H321" si="60">J258</f>
        <v>43357</v>
      </c>
      <c r="I258" s="33">
        <f t="shared" si="49"/>
        <v>37</v>
      </c>
      <c r="J258" s="11">
        <f t="shared" si="50"/>
        <v>43357</v>
      </c>
      <c r="K258" s="12">
        <f t="shared" ref="K258:K321" si="61">WEEKDAY(J258,1)</f>
        <v>6</v>
      </c>
      <c r="L258" s="26">
        <f>Fest_In!D258</f>
        <v>0</v>
      </c>
      <c r="M258" s="68">
        <f>Fest_In!E258</f>
        <v>0</v>
      </c>
      <c r="N258" s="87">
        <f>IFERROR(INDEX(Dia_señalado_In!$D$2:$D$29,MATCH(Fest_In!B258,Dia_señalado_In!$C$2:$C$29,0)),0)</f>
        <v>0</v>
      </c>
      <c r="O258" s="88" t="str">
        <f>IFERROR(INDEX(Vacaciones_In!$D$2:$D$60,MATCH(Fest_In!A258,Vacaciones_In!$C$2:$C$60,0)),"")</f>
        <v/>
      </c>
      <c r="S258" s="22">
        <f t="shared" ref="S258:S321" si="62">D258</f>
        <v>0</v>
      </c>
      <c r="T258" s="20">
        <f t="shared" si="51"/>
        <v>256</v>
      </c>
      <c r="U258" s="20"/>
    </row>
    <row r="259" spans="2:21" x14ac:dyDescent="0.25">
      <c r="B259" s="22">
        <f t="shared" si="59"/>
        <v>43282</v>
      </c>
      <c r="C259" s="24">
        <v>7</v>
      </c>
      <c r="D259" s="22">
        <f t="shared" si="58"/>
        <v>0</v>
      </c>
      <c r="E259" s="21">
        <f t="shared" si="54"/>
        <v>36</v>
      </c>
      <c r="F259" s="20">
        <f t="shared" si="52"/>
        <v>85</v>
      </c>
      <c r="G259" s="33">
        <f t="shared" ref="G259:G322" si="63">ROW(H259)</f>
        <v>259</v>
      </c>
      <c r="H259" s="10">
        <f t="shared" si="60"/>
        <v>43358</v>
      </c>
      <c r="I259" s="33">
        <f t="shared" ref="I259:I322" si="64">WEEKNUM(J259,21)</f>
        <v>37</v>
      </c>
      <c r="J259" s="11">
        <f t="shared" ref="J259:J322" si="65">IF(YEAR(J258+1)=Anno,J258+1,"0")</f>
        <v>43358</v>
      </c>
      <c r="K259" s="12">
        <f t="shared" si="61"/>
        <v>7</v>
      </c>
      <c r="L259" s="26">
        <f>Fest_In!D259</f>
        <v>1</v>
      </c>
      <c r="M259" s="68">
        <f>Fest_In!E259</f>
        <v>0</v>
      </c>
      <c r="N259" s="87">
        <f>IFERROR(INDEX(Dia_señalado_In!$D$2:$D$29,MATCH(Fest_In!B259,Dia_señalado_In!$C$2:$C$29,0)),0)</f>
        <v>0</v>
      </c>
      <c r="O259" s="88" t="str">
        <f>IFERROR(INDEX(Vacaciones_In!$D$2:$D$60,MATCH(Fest_In!A259,Vacaciones_In!$C$2:$C$60,0)),"")</f>
        <v/>
      </c>
      <c r="S259" s="22">
        <f t="shared" si="62"/>
        <v>0</v>
      </c>
      <c r="T259" s="20">
        <f t="shared" ref="T259:T322" si="66">ROW()-2</f>
        <v>257</v>
      </c>
      <c r="U259" s="20"/>
    </row>
    <row r="260" spans="2:21" x14ac:dyDescent="0.25">
      <c r="B260" s="22">
        <f t="shared" si="59"/>
        <v>43282</v>
      </c>
      <c r="C260" s="24">
        <v>1</v>
      </c>
      <c r="D260" s="22">
        <f t="shared" si="58"/>
        <v>43282</v>
      </c>
      <c r="E260" s="21">
        <f t="shared" si="54"/>
        <v>36</v>
      </c>
      <c r="F260" s="20">
        <f t="shared" si="52"/>
        <v>86</v>
      </c>
      <c r="G260" s="33">
        <f t="shared" si="63"/>
        <v>260</v>
      </c>
      <c r="H260" s="10">
        <f t="shared" si="60"/>
        <v>43359</v>
      </c>
      <c r="I260" s="33">
        <f t="shared" si="64"/>
        <v>37</v>
      </c>
      <c r="J260" s="11">
        <f t="shared" si="65"/>
        <v>43359</v>
      </c>
      <c r="K260" s="12">
        <f t="shared" si="61"/>
        <v>1</v>
      </c>
      <c r="L260" s="26">
        <f>Fest_In!D260</f>
        <v>1</v>
      </c>
      <c r="M260" s="68">
        <f>Fest_In!E260</f>
        <v>0</v>
      </c>
      <c r="N260" s="87">
        <f>IFERROR(INDEX(Dia_señalado_In!$D$2:$D$29,MATCH(Fest_In!B260,Dia_señalado_In!$C$2:$C$29,0)),0)</f>
        <v>0</v>
      </c>
      <c r="O260" s="88" t="str">
        <f>IFERROR(INDEX(Vacaciones_In!$D$2:$D$60,MATCH(Fest_In!A260,Vacaciones_In!$C$2:$C$60,0)),"")</f>
        <v/>
      </c>
      <c r="S260" s="22">
        <f t="shared" si="62"/>
        <v>43282</v>
      </c>
      <c r="T260" s="20">
        <f t="shared" si="66"/>
        <v>258</v>
      </c>
      <c r="U260" s="20"/>
    </row>
    <row r="261" spans="2:21" x14ac:dyDescent="0.25">
      <c r="B261" s="22">
        <f t="shared" si="59"/>
        <v>43282</v>
      </c>
      <c r="C261" s="23">
        <v>2</v>
      </c>
      <c r="D261" s="22">
        <f t="shared" ref="D261:D281" si="67">D260+1</f>
        <v>43283</v>
      </c>
      <c r="E261" s="21">
        <f t="shared" si="54"/>
        <v>37</v>
      </c>
      <c r="F261" s="20">
        <f t="shared" ref="F261:F324" si="68">F258+1</f>
        <v>86</v>
      </c>
      <c r="G261" s="33">
        <f t="shared" si="63"/>
        <v>261</v>
      </c>
      <c r="H261" s="10">
        <f t="shared" si="60"/>
        <v>43360</v>
      </c>
      <c r="I261" s="33">
        <f t="shared" si="64"/>
        <v>38</v>
      </c>
      <c r="J261" s="11">
        <f t="shared" si="65"/>
        <v>43360</v>
      </c>
      <c r="K261" s="12">
        <f t="shared" si="61"/>
        <v>2</v>
      </c>
      <c r="L261" s="26">
        <f>Fest_In!D261</f>
        <v>0</v>
      </c>
      <c r="M261" s="68">
        <f>Fest_In!E261</f>
        <v>0</v>
      </c>
      <c r="N261" s="87">
        <f>IFERROR(INDEX(Dia_señalado_In!$D$2:$D$29,MATCH(Fest_In!B261,Dia_señalado_In!$C$2:$C$29,0)),0)</f>
        <v>0</v>
      </c>
      <c r="O261" s="88" t="str">
        <f>IFERROR(INDEX(Vacaciones_In!$D$2:$D$60,MATCH(Fest_In!A261,Vacaciones_In!$C$2:$C$60,0)),"")</f>
        <v/>
      </c>
      <c r="S261" s="22">
        <f t="shared" si="62"/>
        <v>43283</v>
      </c>
      <c r="T261" s="20">
        <f t="shared" si="66"/>
        <v>259</v>
      </c>
      <c r="U261" s="20"/>
    </row>
    <row r="262" spans="2:21" x14ac:dyDescent="0.25">
      <c r="B262" s="22">
        <f t="shared" si="59"/>
        <v>43282</v>
      </c>
      <c r="C262" s="23">
        <v>3</v>
      </c>
      <c r="D262" s="22">
        <f t="shared" si="67"/>
        <v>43284</v>
      </c>
      <c r="E262" s="21">
        <f t="shared" si="54"/>
        <v>37</v>
      </c>
      <c r="F262" s="20">
        <f t="shared" si="68"/>
        <v>86</v>
      </c>
      <c r="G262" s="33">
        <f t="shared" si="63"/>
        <v>262</v>
      </c>
      <c r="H262" s="10">
        <f t="shared" si="60"/>
        <v>43361</v>
      </c>
      <c r="I262" s="33">
        <f t="shared" si="64"/>
        <v>38</v>
      </c>
      <c r="J262" s="11">
        <f t="shared" si="65"/>
        <v>43361</v>
      </c>
      <c r="K262" s="12">
        <f t="shared" si="61"/>
        <v>3</v>
      </c>
      <c r="L262" s="26">
        <f>Fest_In!D262</f>
        <v>0</v>
      </c>
      <c r="M262" s="68">
        <f>Fest_In!E262</f>
        <v>0</v>
      </c>
      <c r="N262" s="87">
        <f>IFERROR(INDEX(Dia_señalado_In!$D$2:$D$29,MATCH(Fest_In!B262,Dia_señalado_In!$C$2:$C$29,0)),0)</f>
        <v>0</v>
      </c>
      <c r="O262" s="88" t="str">
        <f>IFERROR(INDEX(Vacaciones_In!$D$2:$D$60,MATCH(Fest_In!A262,Vacaciones_In!$C$2:$C$60,0)),"")</f>
        <v/>
      </c>
      <c r="S262" s="22">
        <f t="shared" si="62"/>
        <v>43284</v>
      </c>
      <c r="T262" s="20">
        <f t="shared" si="66"/>
        <v>260</v>
      </c>
      <c r="U262" s="20"/>
    </row>
    <row r="263" spans="2:21" x14ac:dyDescent="0.25">
      <c r="B263" s="22">
        <f t="shared" si="59"/>
        <v>43282</v>
      </c>
      <c r="C263" s="23">
        <v>4</v>
      </c>
      <c r="D263" s="22">
        <f t="shared" si="67"/>
        <v>43285</v>
      </c>
      <c r="E263" s="21">
        <f t="shared" si="54"/>
        <v>37</v>
      </c>
      <c r="F263" s="20">
        <f t="shared" si="68"/>
        <v>87</v>
      </c>
      <c r="G263" s="33">
        <f t="shared" si="63"/>
        <v>263</v>
      </c>
      <c r="H263" s="10">
        <f t="shared" si="60"/>
        <v>43362</v>
      </c>
      <c r="I263" s="33">
        <f t="shared" si="64"/>
        <v>38</v>
      </c>
      <c r="J263" s="11">
        <f t="shared" si="65"/>
        <v>43362</v>
      </c>
      <c r="K263" s="12">
        <f t="shared" si="61"/>
        <v>4</v>
      </c>
      <c r="L263" s="26">
        <f>Fest_In!D263</f>
        <v>0</v>
      </c>
      <c r="M263" s="68">
        <f>Fest_In!E263</f>
        <v>0</v>
      </c>
      <c r="N263" s="87">
        <f>IFERROR(INDEX(Dia_señalado_In!$D$2:$D$29,MATCH(Fest_In!B263,Dia_señalado_In!$C$2:$C$29,0)),0)</f>
        <v>0</v>
      </c>
      <c r="O263" s="88" t="str">
        <f>IFERROR(INDEX(Vacaciones_In!$D$2:$D$60,MATCH(Fest_In!A263,Vacaciones_In!$C$2:$C$60,0)),"")</f>
        <v/>
      </c>
      <c r="S263" s="22">
        <f t="shared" si="62"/>
        <v>43285</v>
      </c>
      <c r="T263" s="20">
        <f t="shared" si="66"/>
        <v>261</v>
      </c>
      <c r="U263" s="20"/>
    </row>
    <row r="264" spans="2:21" x14ac:dyDescent="0.25">
      <c r="B264" s="22">
        <f t="shared" si="59"/>
        <v>43282</v>
      </c>
      <c r="C264" s="23">
        <v>5</v>
      </c>
      <c r="D264" s="22">
        <f t="shared" si="67"/>
        <v>43286</v>
      </c>
      <c r="E264" s="21">
        <f t="shared" si="54"/>
        <v>37</v>
      </c>
      <c r="F264" s="20">
        <f t="shared" si="68"/>
        <v>87</v>
      </c>
      <c r="G264" s="33">
        <f t="shared" si="63"/>
        <v>264</v>
      </c>
      <c r="H264" s="10">
        <f t="shared" si="60"/>
        <v>43363</v>
      </c>
      <c r="I264" s="33">
        <f t="shared" si="64"/>
        <v>38</v>
      </c>
      <c r="J264" s="11">
        <f t="shared" si="65"/>
        <v>43363</v>
      </c>
      <c r="K264" s="12">
        <f t="shared" si="61"/>
        <v>5</v>
      </c>
      <c r="L264" s="26">
        <f>Fest_In!D264</f>
        <v>0</v>
      </c>
      <c r="M264" s="68">
        <f>Fest_In!E264</f>
        <v>0</v>
      </c>
      <c r="N264" s="87">
        <f>IFERROR(INDEX(Dia_señalado_In!$D$2:$D$29,MATCH(Fest_In!B264,Dia_señalado_In!$C$2:$C$29,0)),0)</f>
        <v>0</v>
      </c>
      <c r="O264" s="88" t="str">
        <f>IFERROR(INDEX(Vacaciones_In!$D$2:$D$60,MATCH(Fest_In!A264,Vacaciones_In!$C$2:$C$60,0)),"")</f>
        <v/>
      </c>
      <c r="S264" s="22">
        <f t="shared" si="62"/>
        <v>43286</v>
      </c>
      <c r="T264" s="20">
        <f t="shared" si="66"/>
        <v>262</v>
      </c>
      <c r="U264" s="20"/>
    </row>
    <row r="265" spans="2:21" x14ac:dyDescent="0.25">
      <c r="B265" s="22">
        <f t="shared" si="59"/>
        <v>43282</v>
      </c>
      <c r="C265" s="23">
        <v>6</v>
      </c>
      <c r="D265" s="22">
        <f t="shared" si="67"/>
        <v>43287</v>
      </c>
      <c r="E265" s="21">
        <f t="shared" ref="E265:E328" si="69">E258+1</f>
        <v>37</v>
      </c>
      <c r="F265" s="20">
        <f t="shared" si="68"/>
        <v>87</v>
      </c>
      <c r="G265" s="33">
        <f t="shared" si="63"/>
        <v>265</v>
      </c>
      <c r="H265" s="10">
        <f t="shared" si="60"/>
        <v>43364</v>
      </c>
      <c r="I265" s="33">
        <f t="shared" si="64"/>
        <v>38</v>
      </c>
      <c r="J265" s="11">
        <f t="shared" si="65"/>
        <v>43364</v>
      </c>
      <c r="K265" s="12">
        <f t="shared" si="61"/>
        <v>6</v>
      </c>
      <c r="L265" s="26">
        <f>Fest_In!D265</f>
        <v>0</v>
      </c>
      <c r="M265" s="68">
        <f>Fest_In!E265</f>
        <v>0</v>
      </c>
      <c r="N265" s="87">
        <f>IFERROR(INDEX(Dia_señalado_In!$D$2:$D$29,MATCH(Fest_In!B265,Dia_señalado_In!$C$2:$C$29,0)),0)</f>
        <v>0</v>
      </c>
      <c r="O265" s="88" t="str">
        <f>IFERROR(INDEX(Vacaciones_In!$D$2:$D$60,MATCH(Fest_In!A265,Vacaciones_In!$C$2:$C$60,0)),"")</f>
        <v/>
      </c>
      <c r="S265" s="22">
        <f t="shared" si="62"/>
        <v>43287</v>
      </c>
      <c r="T265" s="20">
        <f t="shared" si="66"/>
        <v>263</v>
      </c>
      <c r="U265" s="20"/>
    </row>
    <row r="266" spans="2:21" x14ac:dyDescent="0.25">
      <c r="B266" s="22">
        <f t="shared" si="59"/>
        <v>43282</v>
      </c>
      <c r="C266" s="23">
        <v>7</v>
      </c>
      <c r="D266" s="22">
        <f t="shared" si="67"/>
        <v>43288</v>
      </c>
      <c r="E266" s="21">
        <f t="shared" si="69"/>
        <v>37</v>
      </c>
      <c r="F266" s="20">
        <f t="shared" si="68"/>
        <v>88</v>
      </c>
      <c r="G266" s="33">
        <f t="shared" si="63"/>
        <v>266</v>
      </c>
      <c r="H266" s="10">
        <f t="shared" si="60"/>
        <v>43365</v>
      </c>
      <c r="I266" s="33">
        <f t="shared" si="64"/>
        <v>38</v>
      </c>
      <c r="J266" s="11">
        <f t="shared" si="65"/>
        <v>43365</v>
      </c>
      <c r="K266" s="12">
        <f t="shared" si="61"/>
        <v>7</v>
      </c>
      <c r="L266" s="26">
        <f>Fest_In!D266</f>
        <v>1</v>
      </c>
      <c r="M266" s="68">
        <f>Fest_In!E266</f>
        <v>0</v>
      </c>
      <c r="N266" s="87">
        <f>IFERROR(INDEX(Dia_señalado_In!$D$2:$D$29,MATCH(Fest_In!B266,Dia_señalado_In!$C$2:$C$29,0)),0)</f>
        <v>0</v>
      </c>
      <c r="O266" s="88" t="str">
        <f>IFERROR(INDEX(Vacaciones_In!$D$2:$D$60,MATCH(Fest_In!A266,Vacaciones_In!$C$2:$C$60,0)),"")</f>
        <v/>
      </c>
      <c r="S266" s="22">
        <f t="shared" si="62"/>
        <v>43288</v>
      </c>
      <c r="T266" s="20">
        <f t="shared" si="66"/>
        <v>264</v>
      </c>
      <c r="U266" s="20"/>
    </row>
    <row r="267" spans="2:21" x14ac:dyDescent="0.25">
      <c r="B267" s="22">
        <f t="shared" si="59"/>
        <v>43282</v>
      </c>
      <c r="C267" s="23">
        <v>1</v>
      </c>
      <c r="D267" s="22">
        <f t="shared" si="67"/>
        <v>43289</v>
      </c>
      <c r="E267" s="21">
        <f t="shared" si="69"/>
        <v>37</v>
      </c>
      <c r="F267" s="20">
        <f t="shared" si="68"/>
        <v>88</v>
      </c>
      <c r="G267" s="33">
        <f t="shared" si="63"/>
        <v>267</v>
      </c>
      <c r="H267" s="10">
        <f t="shared" si="60"/>
        <v>43366</v>
      </c>
      <c r="I267" s="33">
        <f t="shared" si="64"/>
        <v>38</v>
      </c>
      <c r="J267" s="11">
        <f t="shared" si="65"/>
        <v>43366</v>
      </c>
      <c r="K267" s="12">
        <f t="shared" si="61"/>
        <v>1</v>
      </c>
      <c r="L267" s="26">
        <f>Fest_In!D267</f>
        <v>1</v>
      </c>
      <c r="M267" s="68">
        <f>Fest_In!E267</f>
        <v>0</v>
      </c>
      <c r="N267" s="87">
        <f>IFERROR(INDEX(Dia_señalado_In!$D$2:$D$29,MATCH(Fest_In!B267,Dia_señalado_In!$C$2:$C$29,0)),0)</f>
        <v>0</v>
      </c>
      <c r="O267" s="88" t="str">
        <f>IFERROR(INDEX(Vacaciones_In!$D$2:$D$60,MATCH(Fest_In!A267,Vacaciones_In!$C$2:$C$60,0)),"")</f>
        <v/>
      </c>
      <c r="S267" s="22">
        <f t="shared" si="62"/>
        <v>43289</v>
      </c>
      <c r="T267" s="20">
        <f t="shared" si="66"/>
        <v>265</v>
      </c>
      <c r="U267" s="20"/>
    </row>
    <row r="268" spans="2:21" x14ac:dyDescent="0.25">
      <c r="B268" s="22">
        <f t="shared" si="59"/>
        <v>43282</v>
      </c>
      <c r="C268" s="24">
        <v>2</v>
      </c>
      <c r="D268" s="22">
        <f t="shared" si="67"/>
        <v>43290</v>
      </c>
      <c r="E268" s="21">
        <f t="shared" si="69"/>
        <v>38</v>
      </c>
      <c r="F268" s="20">
        <f t="shared" si="68"/>
        <v>88</v>
      </c>
      <c r="G268" s="33">
        <f t="shared" si="63"/>
        <v>268</v>
      </c>
      <c r="H268" s="10">
        <f t="shared" si="60"/>
        <v>43367</v>
      </c>
      <c r="I268" s="33">
        <f t="shared" si="64"/>
        <v>39</v>
      </c>
      <c r="J268" s="11">
        <f t="shared" si="65"/>
        <v>43367</v>
      </c>
      <c r="K268" s="12">
        <f t="shared" si="61"/>
        <v>2</v>
      </c>
      <c r="L268" s="26">
        <f>Fest_In!D268</f>
        <v>0</v>
      </c>
      <c r="M268" s="68">
        <f>Fest_In!E268</f>
        <v>0</v>
      </c>
      <c r="N268" s="87">
        <f>IFERROR(INDEX(Dia_señalado_In!$D$2:$D$29,MATCH(Fest_In!B268,Dia_señalado_In!$C$2:$C$29,0)),0)</f>
        <v>0</v>
      </c>
      <c r="O268" s="88" t="str">
        <f>IFERROR(INDEX(Vacaciones_In!$D$2:$D$60,MATCH(Fest_In!A268,Vacaciones_In!$C$2:$C$60,0)),"")</f>
        <v/>
      </c>
      <c r="S268" s="22">
        <f t="shared" si="62"/>
        <v>43290</v>
      </c>
      <c r="T268" s="20">
        <f t="shared" si="66"/>
        <v>266</v>
      </c>
      <c r="U268" s="20"/>
    </row>
    <row r="269" spans="2:21" x14ac:dyDescent="0.25">
      <c r="B269" s="22">
        <f t="shared" si="59"/>
        <v>43282</v>
      </c>
      <c r="C269" s="24">
        <v>3</v>
      </c>
      <c r="D269" s="22">
        <f t="shared" si="67"/>
        <v>43291</v>
      </c>
      <c r="E269" s="21">
        <f t="shared" si="69"/>
        <v>38</v>
      </c>
      <c r="F269" s="20">
        <f t="shared" si="68"/>
        <v>89</v>
      </c>
      <c r="G269" s="33">
        <f t="shared" si="63"/>
        <v>269</v>
      </c>
      <c r="H269" s="10">
        <f t="shared" si="60"/>
        <v>43368</v>
      </c>
      <c r="I269" s="33">
        <f t="shared" si="64"/>
        <v>39</v>
      </c>
      <c r="J269" s="11">
        <f t="shared" si="65"/>
        <v>43368</v>
      </c>
      <c r="K269" s="12">
        <f t="shared" si="61"/>
        <v>3</v>
      </c>
      <c r="L269" s="26">
        <f>Fest_In!D269</f>
        <v>0</v>
      </c>
      <c r="M269" s="68">
        <f>Fest_In!E269</f>
        <v>0</v>
      </c>
      <c r="N269" s="87">
        <f>IFERROR(INDEX(Dia_señalado_In!$D$2:$D$29,MATCH(Fest_In!B269,Dia_señalado_In!$C$2:$C$29,0)),0)</f>
        <v>0</v>
      </c>
      <c r="O269" s="88" t="str">
        <f>IFERROR(INDEX(Vacaciones_In!$D$2:$D$60,MATCH(Fest_In!A269,Vacaciones_In!$C$2:$C$60,0)),"")</f>
        <v/>
      </c>
      <c r="S269" s="22">
        <f t="shared" si="62"/>
        <v>43291</v>
      </c>
      <c r="T269" s="20">
        <f t="shared" si="66"/>
        <v>267</v>
      </c>
      <c r="U269" s="20"/>
    </row>
    <row r="270" spans="2:21" x14ac:dyDescent="0.25">
      <c r="B270" s="22">
        <f t="shared" si="59"/>
        <v>43282</v>
      </c>
      <c r="C270" s="24">
        <v>4</v>
      </c>
      <c r="D270" s="22">
        <f t="shared" si="67"/>
        <v>43292</v>
      </c>
      <c r="E270" s="21">
        <f t="shared" si="69"/>
        <v>38</v>
      </c>
      <c r="F270" s="20">
        <f t="shared" si="68"/>
        <v>89</v>
      </c>
      <c r="G270" s="33">
        <f t="shared" si="63"/>
        <v>270</v>
      </c>
      <c r="H270" s="10">
        <f t="shared" si="60"/>
        <v>43369</v>
      </c>
      <c r="I270" s="33">
        <f t="shared" si="64"/>
        <v>39</v>
      </c>
      <c r="J270" s="11">
        <f t="shared" si="65"/>
        <v>43369</v>
      </c>
      <c r="K270" s="12">
        <f t="shared" si="61"/>
        <v>4</v>
      </c>
      <c r="L270" s="26">
        <f>Fest_In!D270</f>
        <v>0</v>
      </c>
      <c r="M270" s="68">
        <f>Fest_In!E270</f>
        <v>0</v>
      </c>
      <c r="N270" s="87">
        <f>IFERROR(INDEX(Dia_señalado_In!$D$2:$D$29,MATCH(Fest_In!B270,Dia_señalado_In!$C$2:$C$29,0)),0)</f>
        <v>0</v>
      </c>
      <c r="O270" s="88" t="str">
        <f>IFERROR(INDEX(Vacaciones_In!$D$2:$D$60,MATCH(Fest_In!A270,Vacaciones_In!$C$2:$C$60,0)),"")</f>
        <v/>
      </c>
      <c r="S270" s="22">
        <f t="shared" si="62"/>
        <v>43292</v>
      </c>
      <c r="T270" s="20">
        <f t="shared" si="66"/>
        <v>268</v>
      </c>
      <c r="U270" s="20"/>
    </row>
    <row r="271" spans="2:21" x14ac:dyDescent="0.25">
      <c r="B271" s="22">
        <f t="shared" si="59"/>
        <v>43282</v>
      </c>
      <c r="C271" s="24">
        <v>5</v>
      </c>
      <c r="D271" s="22">
        <f t="shared" si="67"/>
        <v>43293</v>
      </c>
      <c r="E271" s="21">
        <f t="shared" si="69"/>
        <v>38</v>
      </c>
      <c r="F271" s="20">
        <f t="shared" si="68"/>
        <v>89</v>
      </c>
      <c r="G271" s="33">
        <f t="shared" si="63"/>
        <v>271</v>
      </c>
      <c r="H271" s="10">
        <f t="shared" si="60"/>
        <v>43370</v>
      </c>
      <c r="I271" s="33">
        <f t="shared" si="64"/>
        <v>39</v>
      </c>
      <c r="J271" s="11">
        <f t="shared" si="65"/>
        <v>43370</v>
      </c>
      <c r="K271" s="12">
        <f t="shared" si="61"/>
        <v>5</v>
      </c>
      <c r="L271" s="26">
        <f>Fest_In!D271</f>
        <v>0</v>
      </c>
      <c r="M271" s="68">
        <f>Fest_In!E271</f>
        <v>0</v>
      </c>
      <c r="N271" s="87">
        <f>IFERROR(INDEX(Dia_señalado_In!$D$2:$D$29,MATCH(Fest_In!B271,Dia_señalado_In!$C$2:$C$29,0)),0)</f>
        <v>0</v>
      </c>
      <c r="O271" s="88" t="str">
        <f>IFERROR(INDEX(Vacaciones_In!$D$2:$D$60,MATCH(Fest_In!A271,Vacaciones_In!$C$2:$C$60,0)),"")</f>
        <v/>
      </c>
      <c r="S271" s="22">
        <f t="shared" si="62"/>
        <v>43293</v>
      </c>
      <c r="T271" s="20">
        <f t="shared" si="66"/>
        <v>269</v>
      </c>
      <c r="U271" s="20"/>
    </row>
    <row r="272" spans="2:21" x14ac:dyDescent="0.25">
      <c r="B272" s="22">
        <f t="shared" si="59"/>
        <v>43282</v>
      </c>
      <c r="C272" s="24">
        <v>6</v>
      </c>
      <c r="D272" s="22">
        <f t="shared" si="67"/>
        <v>43294</v>
      </c>
      <c r="E272" s="21">
        <f t="shared" si="69"/>
        <v>38</v>
      </c>
      <c r="F272" s="20">
        <f t="shared" si="68"/>
        <v>90</v>
      </c>
      <c r="G272" s="33">
        <f t="shared" si="63"/>
        <v>272</v>
      </c>
      <c r="H272" s="10">
        <f t="shared" si="60"/>
        <v>43371</v>
      </c>
      <c r="I272" s="33">
        <f t="shared" si="64"/>
        <v>39</v>
      </c>
      <c r="J272" s="11">
        <f t="shared" si="65"/>
        <v>43371</v>
      </c>
      <c r="K272" s="12">
        <f t="shared" si="61"/>
        <v>6</v>
      </c>
      <c r="L272" s="26">
        <f>Fest_In!D272</f>
        <v>0</v>
      </c>
      <c r="M272" s="68">
        <f>Fest_In!E272</f>
        <v>0</v>
      </c>
      <c r="N272" s="87">
        <f>IFERROR(INDEX(Dia_señalado_In!$D$2:$D$29,MATCH(Fest_In!B272,Dia_señalado_In!$C$2:$C$29,0)),0)</f>
        <v>0</v>
      </c>
      <c r="O272" s="88" t="str">
        <f>IFERROR(INDEX(Vacaciones_In!$D$2:$D$60,MATCH(Fest_In!A272,Vacaciones_In!$C$2:$C$60,0)),"")</f>
        <v/>
      </c>
      <c r="S272" s="22">
        <f t="shared" si="62"/>
        <v>43294</v>
      </c>
      <c r="T272" s="20">
        <f t="shared" si="66"/>
        <v>270</v>
      </c>
      <c r="U272" s="20"/>
    </row>
    <row r="273" spans="2:21" x14ac:dyDescent="0.25">
      <c r="B273" s="22">
        <f t="shared" si="59"/>
        <v>43282</v>
      </c>
      <c r="C273" s="24">
        <v>7</v>
      </c>
      <c r="D273" s="22">
        <f t="shared" si="67"/>
        <v>43295</v>
      </c>
      <c r="E273" s="21">
        <f t="shared" si="69"/>
        <v>38</v>
      </c>
      <c r="F273" s="20">
        <f t="shared" si="68"/>
        <v>90</v>
      </c>
      <c r="G273" s="33">
        <f t="shared" si="63"/>
        <v>273</v>
      </c>
      <c r="H273" s="10">
        <f t="shared" si="60"/>
        <v>43372</v>
      </c>
      <c r="I273" s="33">
        <f t="shared" si="64"/>
        <v>39</v>
      </c>
      <c r="J273" s="11">
        <f t="shared" si="65"/>
        <v>43372</v>
      </c>
      <c r="K273" s="12">
        <f t="shared" si="61"/>
        <v>7</v>
      </c>
      <c r="L273" s="26">
        <f>Fest_In!D273</f>
        <v>1</v>
      </c>
      <c r="M273" s="68">
        <f>Fest_In!E273</f>
        <v>0</v>
      </c>
      <c r="N273" s="87">
        <f>IFERROR(INDEX(Dia_señalado_In!$D$2:$D$29,MATCH(Fest_In!B273,Dia_señalado_In!$C$2:$C$29,0)),0)</f>
        <v>0</v>
      </c>
      <c r="O273" s="88" t="str">
        <f>IFERROR(INDEX(Vacaciones_In!$D$2:$D$60,MATCH(Fest_In!A273,Vacaciones_In!$C$2:$C$60,0)),"")</f>
        <v/>
      </c>
      <c r="S273" s="22">
        <f t="shared" si="62"/>
        <v>43295</v>
      </c>
      <c r="T273" s="20">
        <f t="shared" si="66"/>
        <v>271</v>
      </c>
      <c r="U273" s="20"/>
    </row>
    <row r="274" spans="2:21" x14ac:dyDescent="0.25">
      <c r="B274" s="22">
        <f t="shared" si="59"/>
        <v>43282</v>
      </c>
      <c r="C274" s="24">
        <v>1</v>
      </c>
      <c r="D274" s="22">
        <f t="shared" si="67"/>
        <v>43296</v>
      </c>
      <c r="E274" s="21">
        <f t="shared" si="69"/>
        <v>38</v>
      </c>
      <c r="F274" s="20">
        <f t="shared" si="68"/>
        <v>90</v>
      </c>
      <c r="G274" s="33">
        <f t="shared" si="63"/>
        <v>274</v>
      </c>
      <c r="H274" s="10">
        <f t="shared" si="60"/>
        <v>43373</v>
      </c>
      <c r="I274" s="33">
        <f t="shared" si="64"/>
        <v>39</v>
      </c>
      <c r="J274" s="11">
        <f t="shared" si="65"/>
        <v>43373</v>
      </c>
      <c r="K274" s="12">
        <f t="shared" si="61"/>
        <v>1</v>
      </c>
      <c r="L274" s="26">
        <f>Fest_In!D274</f>
        <v>1</v>
      </c>
      <c r="M274" s="68">
        <f>Fest_In!E274</f>
        <v>0</v>
      </c>
      <c r="N274" s="87">
        <f>IFERROR(INDEX(Dia_señalado_In!$D$2:$D$29,MATCH(Fest_In!B274,Dia_señalado_In!$C$2:$C$29,0)),0)</f>
        <v>0</v>
      </c>
      <c r="O274" s="88" t="str">
        <f>IFERROR(INDEX(Vacaciones_In!$D$2:$D$60,MATCH(Fest_In!A274,Vacaciones_In!$C$2:$C$60,0)),"")</f>
        <v/>
      </c>
      <c r="S274" s="22">
        <f t="shared" si="62"/>
        <v>43296</v>
      </c>
      <c r="T274" s="20">
        <f t="shared" si="66"/>
        <v>272</v>
      </c>
      <c r="U274" s="20"/>
    </row>
    <row r="275" spans="2:21" x14ac:dyDescent="0.25">
      <c r="B275" s="22">
        <f t="shared" si="59"/>
        <v>43282</v>
      </c>
      <c r="C275" s="23">
        <v>2</v>
      </c>
      <c r="D275" s="22">
        <f t="shared" si="67"/>
        <v>43297</v>
      </c>
      <c r="E275" s="21">
        <f t="shared" si="69"/>
        <v>39</v>
      </c>
      <c r="F275" s="20">
        <f t="shared" si="68"/>
        <v>91</v>
      </c>
      <c r="G275" s="33">
        <f t="shared" si="63"/>
        <v>275</v>
      </c>
      <c r="H275" s="10">
        <f t="shared" si="60"/>
        <v>43374</v>
      </c>
      <c r="I275" s="33">
        <f t="shared" si="64"/>
        <v>40</v>
      </c>
      <c r="J275" s="11">
        <f t="shared" si="65"/>
        <v>43374</v>
      </c>
      <c r="K275" s="12">
        <f t="shared" si="61"/>
        <v>2</v>
      </c>
      <c r="L275" s="26">
        <f>Fest_In!D275</f>
        <v>0</v>
      </c>
      <c r="M275" s="68">
        <f>Fest_In!E275</f>
        <v>0</v>
      </c>
      <c r="N275" s="87">
        <f>IFERROR(INDEX(Dia_señalado_In!$D$2:$D$29,MATCH(Fest_In!B275,Dia_señalado_In!$C$2:$C$29,0)),0)</f>
        <v>0</v>
      </c>
      <c r="O275" s="88" t="str">
        <f>IFERROR(INDEX(Vacaciones_In!$D$2:$D$60,MATCH(Fest_In!A275,Vacaciones_In!$C$2:$C$60,0)),"")</f>
        <v/>
      </c>
      <c r="S275" s="22">
        <f t="shared" si="62"/>
        <v>43297</v>
      </c>
      <c r="T275" s="20">
        <f t="shared" si="66"/>
        <v>273</v>
      </c>
      <c r="U275" s="20"/>
    </row>
    <row r="276" spans="2:21" x14ac:dyDescent="0.25">
      <c r="B276" s="22">
        <f t="shared" si="59"/>
        <v>43282</v>
      </c>
      <c r="C276" s="23">
        <v>3</v>
      </c>
      <c r="D276" s="22">
        <f t="shared" si="67"/>
        <v>43298</v>
      </c>
      <c r="E276" s="21">
        <f t="shared" si="69"/>
        <v>39</v>
      </c>
      <c r="F276" s="20">
        <f t="shared" si="68"/>
        <v>91</v>
      </c>
      <c r="G276" s="33">
        <f t="shared" si="63"/>
        <v>276</v>
      </c>
      <c r="H276" s="10">
        <f t="shared" si="60"/>
        <v>43375</v>
      </c>
      <c r="I276" s="33">
        <f t="shared" si="64"/>
        <v>40</v>
      </c>
      <c r="J276" s="11">
        <f t="shared" si="65"/>
        <v>43375</v>
      </c>
      <c r="K276" s="12">
        <f t="shared" si="61"/>
        <v>3</v>
      </c>
      <c r="L276" s="26">
        <f>Fest_In!D276</f>
        <v>0</v>
      </c>
      <c r="M276" s="68">
        <f>Fest_In!E276</f>
        <v>0</v>
      </c>
      <c r="N276" s="87">
        <f>IFERROR(INDEX(Dia_señalado_In!$D$2:$D$29,MATCH(Fest_In!B276,Dia_señalado_In!$C$2:$C$29,0)),0)</f>
        <v>0</v>
      </c>
      <c r="O276" s="88" t="str">
        <f>IFERROR(INDEX(Vacaciones_In!$D$2:$D$60,MATCH(Fest_In!A276,Vacaciones_In!$C$2:$C$60,0)),"")</f>
        <v/>
      </c>
      <c r="S276" s="22">
        <f t="shared" si="62"/>
        <v>43298</v>
      </c>
      <c r="T276" s="20">
        <f t="shared" si="66"/>
        <v>274</v>
      </c>
      <c r="U276" s="20"/>
    </row>
    <row r="277" spans="2:21" x14ac:dyDescent="0.25">
      <c r="B277" s="22">
        <f t="shared" si="59"/>
        <v>43282</v>
      </c>
      <c r="C277" s="23">
        <v>4</v>
      </c>
      <c r="D277" s="22">
        <f t="shared" si="67"/>
        <v>43299</v>
      </c>
      <c r="E277" s="21">
        <f t="shared" si="69"/>
        <v>39</v>
      </c>
      <c r="F277" s="20">
        <f t="shared" si="68"/>
        <v>91</v>
      </c>
      <c r="G277" s="33">
        <f t="shared" si="63"/>
        <v>277</v>
      </c>
      <c r="H277" s="10">
        <f t="shared" si="60"/>
        <v>43376</v>
      </c>
      <c r="I277" s="33">
        <f t="shared" si="64"/>
        <v>40</v>
      </c>
      <c r="J277" s="11">
        <f t="shared" si="65"/>
        <v>43376</v>
      </c>
      <c r="K277" s="12">
        <f t="shared" si="61"/>
        <v>4</v>
      </c>
      <c r="L277" s="26">
        <f>Fest_In!D277</f>
        <v>0</v>
      </c>
      <c r="M277" s="68">
        <f>Fest_In!E277</f>
        <v>0</v>
      </c>
      <c r="N277" s="87">
        <f>IFERROR(INDEX(Dia_señalado_In!$D$2:$D$29,MATCH(Fest_In!B277,Dia_señalado_In!$C$2:$C$29,0)),0)</f>
        <v>0</v>
      </c>
      <c r="O277" s="88" t="str">
        <f>IFERROR(INDEX(Vacaciones_In!$D$2:$D$60,MATCH(Fest_In!A277,Vacaciones_In!$C$2:$C$60,0)),"")</f>
        <v/>
      </c>
      <c r="S277" s="22">
        <f t="shared" si="62"/>
        <v>43299</v>
      </c>
      <c r="T277" s="20">
        <f t="shared" si="66"/>
        <v>275</v>
      </c>
      <c r="U277" s="20"/>
    </row>
    <row r="278" spans="2:21" x14ac:dyDescent="0.25">
      <c r="B278" s="22">
        <f t="shared" si="59"/>
        <v>43282</v>
      </c>
      <c r="C278" s="23">
        <v>5</v>
      </c>
      <c r="D278" s="22">
        <f t="shared" si="67"/>
        <v>43300</v>
      </c>
      <c r="E278" s="21">
        <f t="shared" si="69"/>
        <v>39</v>
      </c>
      <c r="F278" s="20">
        <f t="shared" si="68"/>
        <v>92</v>
      </c>
      <c r="G278" s="33">
        <f t="shared" si="63"/>
        <v>278</v>
      </c>
      <c r="H278" s="10">
        <f t="shared" si="60"/>
        <v>43377</v>
      </c>
      <c r="I278" s="33">
        <f t="shared" si="64"/>
        <v>40</v>
      </c>
      <c r="J278" s="11">
        <f t="shared" si="65"/>
        <v>43377</v>
      </c>
      <c r="K278" s="12">
        <f t="shared" si="61"/>
        <v>5</v>
      </c>
      <c r="L278" s="26">
        <f>Fest_In!D278</f>
        <v>0</v>
      </c>
      <c r="M278" s="68">
        <f>Fest_In!E278</f>
        <v>0</v>
      </c>
      <c r="N278" s="87">
        <f>IFERROR(INDEX(Dia_señalado_In!$D$2:$D$29,MATCH(Fest_In!B278,Dia_señalado_In!$C$2:$C$29,0)),0)</f>
        <v>0</v>
      </c>
      <c r="O278" s="88" t="str">
        <f>IFERROR(INDEX(Vacaciones_In!$D$2:$D$60,MATCH(Fest_In!A278,Vacaciones_In!$C$2:$C$60,0)),"")</f>
        <v/>
      </c>
      <c r="S278" s="22">
        <f t="shared" si="62"/>
        <v>43300</v>
      </c>
      <c r="T278" s="20">
        <f t="shared" si="66"/>
        <v>276</v>
      </c>
      <c r="U278" s="20"/>
    </row>
    <row r="279" spans="2:21" x14ac:dyDescent="0.25">
      <c r="B279" s="22">
        <f t="shared" si="59"/>
        <v>43282</v>
      </c>
      <c r="C279" s="23">
        <v>6</v>
      </c>
      <c r="D279" s="22">
        <f t="shared" si="67"/>
        <v>43301</v>
      </c>
      <c r="E279" s="21">
        <f t="shared" si="69"/>
        <v>39</v>
      </c>
      <c r="F279" s="20">
        <f t="shared" si="68"/>
        <v>92</v>
      </c>
      <c r="G279" s="33">
        <f t="shared" si="63"/>
        <v>279</v>
      </c>
      <c r="H279" s="10">
        <f t="shared" si="60"/>
        <v>43378</v>
      </c>
      <c r="I279" s="33">
        <f t="shared" si="64"/>
        <v>40</v>
      </c>
      <c r="J279" s="11">
        <f t="shared" si="65"/>
        <v>43378</v>
      </c>
      <c r="K279" s="12">
        <f t="shared" si="61"/>
        <v>6</v>
      </c>
      <c r="L279" s="26">
        <f>Fest_In!D279</f>
        <v>0</v>
      </c>
      <c r="M279" s="68">
        <f>Fest_In!E279</f>
        <v>0</v>
      </c>
      <c r="N279" s="87">
        <f>IFERROR(INDEX(Dia_señalado_In!$D$2:$D$29,MATCH(Fest_In!B279,Dia_señalado_In!$C$2:$C$29,0)),0)</f>
        <v>0</v>
      </c>
      <c r="O279" s="88" t="str">
        <f>IFERROR(INDEX(Vacaciones_In!$D$2:$D$60,MATCH(Fest_In!A279,Vacaciones_In!$C$2:$C$60,0)),"")</f>
        <v/>
      </c>
      <c r="S279" s="22">
        <f t="shared" si="62"/>
        <v>43301</v>
      </c>
      <c r="T279" s="20">
        <f t="shared" si="66"/>
        <v>277</v>
      </c>
      <c r="U279" s="20"/>
    </row>
    <row r="280" spans="2:21" x14ac:dyDescent="0.25">
      <c r="B280" s="22">
        <f t="shared" si="59"/>
        <v>43282</v>
      </c>
      <c r="C280" s="23">
        <v>7</v>
      </c>
      <c r="D280" s="22">
        <f t="shared" si="67"/>
        <v>43302</v>
      </c>
      <c r="E280" s="21">
        <f t="shared" si="69"/>
        <v>39</v>
      </c>
      <c r="F280" s="20">
        <f t="shared" si="68"/>
        <v>92</v>
      </c>
      <c r="G280" s="33">
        <f t="shared" si="63"/>
        <v>280</v>
      </c>
      <c r="H280" s="10">
        <f t="shared" si="60"/>
        <v>43379</v>
      </c>
      <c r="I280" s="33">
        <f t="shared" si="64"/>
        <v>40</v>
      </c>
      <c r="J280" s="11">
        <f t="shared" si="65"/>
        <v>43379</v>
      </c>
      <c r="K280" s="12">
        <f t="shared" si="61"/>
        <v>7</v>
      </c>
      <c r="L280" s="26">
        <f>Fest_In!D280</f>
        <v>1</v>
      </c>
      <c r="M280" s="68">
        <f>Fest_In!E280</f>
        <v>0</v>
      </c>
      <c r="N280" s="87">
        <f>IFERROR(INDEX(Dia_señalado_In!$D$2:$D$29,MATCH(Fest_In!B280,Dia_señalado_In!$C$2:$C$29,0)),0)</f>
        <v>0</v>
      </c>
      <c r="O280" s="88" t="str">
        <f>IFERROR(INDEX(Vacaciones_In!$D$2:$D$60,MATCH(Fest_In!A280,Vacaciones_In!$C$2:$C$60,0)),"")</f>
        <v/>
      </c>
      <c r="S280" s="22">
        <f t="shared" si="62"/>
        <v>43302</v>
      </c>
      <c r="T280" s="20">
        <f t="shared" si="66"/>
        <v>278</v>
      </c>
      <c r="U280" s="20"/>
    </row>
    <row r="281" spans="2:21" x14ac:dyDescent="0.25">
      <c r="B281" s="22">
        <f t="shared" si="59"/>
        <v>43282</v>
      </c>
      <c r="C281" s="23">
        <v>1</v>
      </c>
      <c r="D281" s="22">
        <f t="shared" si="67"/>
        <v>43303</v>
      </c>
      <c r="E281" s="21">
        <f t="shared" si="69"/>
        <v>39</v>
      </c>
      <c r="F281" s="20">
        <f t="shared" si="68"/>
        <v>93</v>
      </c>
      <c r="G281" s="33">
        <f t="shared" si="63"/>
        <v>281</v>
      </c>
      <c r="H281" s="10">
        <f t="shared" si="60"/>
        <v>43380</v>
      </c>
      <c r="I281" s="33">
        <f t="shared" si="64"/>
        <v>40</v>
      </c>
      <c r="J281" s="11">
        <f t="shared" si="65"/>
        <v>43380</v>
      </c>
      <c r="K281" s="12">
        <f t="shared" si="61"/>
        <v>1</v>
      </c>
      <c r="L281" s="26">
        <f>Fest_In!D281</f>
        <v>1</v>
      </c>
      <c r="M281" s="68">
        <f>Fest_In!E281</f>
        <v>0</v>
      </c>
      <c r="N281" s="87">
        <f>IFERROR(INDEX(Dia_señalado_In!$D$2:$D$29,MATCH(Fest_In!B281,Dia_señalado_In!$C$2:$C$29,0)),0)</f>
        <v>0</v>
      </c>
      <c r="O281" s="88" t="str">
        <f>IFERROR(INDEX(Vacaciones_In!$D$2:$D$60,MATCH(Fest_In!A281,Vacaciones_In!$C$2:$C$60,0)),"")</f>
        <v/>
      </c>
      <c r="S281" s="22">
        <f t="shared" si="62"/>
        <v>43303</v>
      </c>
      <c r="T281" s="20">
        <f t="shared" si="66"/>
        <v>279</v>
      </c>
      <c r="U281" s="20"/>
    </row>
    <row r="282" spans="2:21" x14ac:dyDescent="0.25">
      <c r="B282" s="22">
        <f t="shared" si="59"/>
        <v>43282</v>
      </c>
      <c r="C282" s="24">
        <v>2</v>
      </c>
      <c r="D282" s="22">
        <f t="shared" ref="D282:D295" si="70">IF(AND(MONTH(D281+1)=MONTH(B282),YEAR(D281+1)=YEAR(B282)),D281+1,0)</f>
        <v>43304</v>
      </c>
      <c r="E282" s="21">
        <f t="shared" si="69"/>
        <v>40</v>
      </c>
      <c r="F282" s="20">
        <f t="shared" si="68"/>
        <v>93</v>
      </c>
      <c r="G282" s="33">
        <f t="shared" si="63"/>
        <v>282</v>
      </c>
      <c r="H282" s="10">
        <f t="shared" si="60"/>
        <v>43381</v>
      </c>
      <c r="I282" s="33">
        <f t="shared" si="64"/>
        <v>41</v>
      </c>
      <c r="J282" s="11">
        <f t="shared" si="65"/>
        <v>43381</v>
      </c>
      <c r="K282" s="12">
        <f t="shared" si="61"/>
        <v>2</v>
      </c>
      <c r="L282" s="26">
        <f>Fest_In!D282</f>
        <v>0</v>
      </c>
      <c r="M282" s="68">
        <f>Fest_In!E282</f>
        <v>0</v>
      </c>
      <c r="N282" s="87">
        <f>IFERROR(INDEX(Dia_señalado_In!$D$2:$D$29,MATCH(Fest_In!B282,Dia_señalado_In!$C$2:$C$29,0)),0)</f>
        <v>0</v>
      </c>
      <c r="O282" s="88" t="str">
        <f>IFERROR(INDEX(Vacaciones_In!$D$2:$D$60,MATCH(Fest_In!A282,Vacaciones_In!$C$2:$C$60,0)),"")</f>
        <v/>
      </c>
      <c r="S282" s="22">
        <f t="shared" si="62"/>
        <v>43304</v>
      </c>
      <c r="T282" s="20">
        <f t="shared" si="66"/>
        <v>280</v>
      </c>
      <c r="U282" s="20"/>
    </row>
    <row r="283" spans="2:21" x14ac:dyDescent="0.25">
      <c r="B283" s="22">
        <f t="shared" si="59"/>
        <v>43282</v>
      </c>
      <c r="C283" s="24">
        <v>3</v>
      </c>
      <c r="D283" s="22">
        <f t="shared" si="70"/>
        <v>43305</v>
      </c>
      <c r="E283" s="21">
        <f t="shared" si="69"/>
        <v>40</v>
      </c>
      <c r="F283" s="20">
        <f t="shared" si="68"/>
        <v>93</v>
      </c>
      <c r="G283" s="33">
        <f t="shared" si="63"/>
        <v>283</v>
      </c>
      <c r="H283" s="10">
        <f t="shared" si="60"/>
        <v>43382</v>
      </c>
      <c r="I283" s="33">
        <f t="shared" si="64"/>
        <v>41</v>
      </c>
      <c r="J283" s="11">
        <f t="shared" si="65"/>
        <v>43382</v>
      </c>
      <c r="K283" s="12">
        <f t="shared" si="61"/>
        <v>3</v>
      </c>
      <c r="L283" s="26">
        <f>Fest_In!D283</f>
        <v>0</v>
      </c>
      <c r="M283" s="68">
        <f>Fest_In!E283</f>
        <v>0</v>
      </c>
      <c r="N283" s="87">
        <f>IFERROR(INDEX(Dia_señalado_In!$D$2:$D$29,MATCH(Fest_In!B283,Dia_señalado_In!$C$2:$C$29,0)),0)</f>
        <v>0</v>
      </c>
      <c r="O283" s="88" t="str">
        <f>IFERROR(INDEX(Vacaciones_In!$D$2:$D$60,MATCH(Fest_In!A283,Vacaciones_In!$C$2:$C$60,0)),"")</f>
        <v/>
      </c>
      <c r="S283" s="22">
        <f t="shared" si="62"/>
        <v>43305</v>
      </c>
      <c r="T283" s="20">
        <f t="shared" si="66"/>
        <v>281</v>
      </c>
      <c r="U283" s="20"/>
    </row>
    <row r="284" spans="2:21" x14ac:dyDescent="0.25">
      <c r="B284" s="22">
        <f t="shared" si="59"/>
        <v>43282</v>
      </c>
      <c r="C284" s="24">
        <v>4</v>
      </c>
      <c r="D284" s="22">
        <f t="shared" si="70"/>
        <v>43306</v>
      </c>
      <c r="E284" s="21">
        <f t="shared" si="69"/>
        <v>40</v>
      </c>
      <c r="F284" s="20">
        <f t="shared" si="68"/>
        <v>94</v>
      </c>
      <c r="G284" s="33">
        <f t="shared" si="63"/>
        <v>284</v>
      </c>
      <c r="H284" s="10">
        <f t="shared" si="60"/>
        <v>43383</v>
      </c>
      <c r="I284" s="33">
        <f t="shared" si="64"/>
        <v>41</v>
      </c>
      <c r="J284" s="11">
        <f t="shared" si="65"/>
        <v>43383</v>
      </c>
      <c r="K284" s="12">
        <f t="shared" si="61"/>
        <v>4</v>
      </c>
      <c r="L284" s="26">
        <f>Fest_In!D284</f>
        <v>0</v>
      </c>
      <c r="M284" s="68">
        <f>Fest_In!E284</f>
        <v>0</v>
      </c>
      <c r="N284" s="87">
        <f>IFERROR(INDEX(Dia_señalado_In!$D$2:$D$29,MATCH(Fest_In!B284,Dia_señalado_In!$C$2:$C$29,0)),0)</f>
        <v>0</v>
      </c>
      <c r="O284" s="88" t="str">
        <f>IFERROR(INDEX(Vacaciones_In!$D$2:$D$60,MATCH(Fest_In!A284,Vacaciones_In!$C$2:$C$60,0)),"")</f>
        <v/>
      </c>
      <c r="S284" s="22">
        <f t="shared" si="62"/>
        <v>43306</v>
      </c>
      <c r="T284" s="20">
        <f t="shared" si="66"/>
        <v>282</v>
      </c>
      <c r="U284" s="20"/>
    </row>
    <row r="285" spans="2:21" x14ac:dyDescent="0.25">
      <c r="B285" s="22">
        <f t="shared" si="59"/>
        <v>43282</v>
      </c>
      <c r="C285" s="24">
        <v>5</v>
      </c>
      <c r="D285" s="22">
        <f t="shared" si="70"/>
        <v>43307</v>
      </c>
      <c r="E285" s="21">
        <f t="shared" si="69"/>
        <v>40</v>
      </c>
      <c r="F285" s="20">
        <f t="shared" si="68"/>
        <v>94</v>
      </c>
      <c r="G285" s="33">
        <f t="shared" si="63"/>
        <v>285</v>
      </c>
      <c r="H285" s="10">
        <f t="shared" si="60"/>
        <v>43384</v>
      </c>
      <c r="I285" s="33">
        <f t="shared" si="64"/>
        <v>41</v>
      </c>
      <c r="J285" s="11">
        <f t="shared" si="65"/>
        <v>43384</v>
      </c>
      <c r="K285" s="12">
        <f t="shared" si="61"/>
        <v>5</v>
      </c>
      <c r="L285" s="26">
        <f>Fest_In!D285</f>
        <v>0</v>
      </c>
      <c r="M285" s="68">
        <f>Fest_In!E285</f>
        <v>0</v>
      </c>
      <c r="N285" s="87">
        <f>IFERROR(INDEX(Dia_señalado_In!$D$2:$D$29,MATCH(Fest_In!B285,Dia_señalado_In!$C$2:$C$29,0)),0)</f>
        <v>0</v>
      </c>
      <c r="O285" s="88" t="str">
        <f>IFERROR(INDEX(Vacaciones_In!$D$2:$D$60,MATCH(Fest_In!A285,Vacaciones_In!$C$2:$C$60,0)),"")</f>
        <v/>
      </c>
      <c r="S285" s="22">
        <f t="shared" si="62"/>
        <v>43307</v>
      </c>
      <c r="T285" s="20">
        <f t="shared" si="66"/>
        <v>283</v>
      </c>
      <c r="U285" s="20"/>
    </row>
    <row r="286" spans="2:21" x14ac:dyDescent="0.25">
      <c r="B286" s="22">
        <f t="shared" si="59"/>
        <v>43282</v>
      </c>
      <c r="C286" s="24">
        <v>6</v>
      </c>
      <c r="D286" s="22">
        <f t="shared" si="70"/>
        <v>43308</v>
      </c>
      <c r="E286" s="21">
        <f t="shared" si="69"/>
        <v>40</v>
      </c>
      <c r="F286" s="20">
        <f t="shared" si="68"/>
        <v>94</v>
      </c>
      <c r="G286" s="33">
        <f t="shared" si="63"/>
        <v>286</v>
      </c>
      <c r="H286" s="10">
        <f t="shared" si="60"/>
        <v>43385</v>
      </c>
      <c r="I286" s="33">
        <f t="shared" si="64"/>
        <v>41</v>
      </c>
      <c r="J286" s="11">
        <f t="shared" si="65"/>
        <v>43385</v>
      </c>
      <c r="K286" s="12">
        <f t="shared" si="61"/>
        <v>6</v>
      </c>
      <c r="L286" s="26">
        <f>Fest_In!D286</f>
        <v>0</v>
      </c>
      <c r="M286" s="68">
        <f>Fest_In!E286</f>
        <v>0</v>
      </c>
      <c r="N286" s="87">
        <f>IFERROR(INDEX(Dia_señalado_In!$D$2:$D$29,MATCH(Fest_In!B286,Dia_señalado_In!$C$2:$C$29,0)),0)</f>
        <v>0</v>
      </c>
      <c r="O286" s="88" t="str">
        <f>IFERROR(INDEX(Vacaciones_In!$D$2:$D$60,MATCH(Fest_In!A286,Vacaciones_In!$C$2:$C$60,0)),"")</f>
        <v/>
      </c>
      <c r="S286" s="22">
        <f t="shared" si="62"/>
        <v>43308</v>
      </c>
      <c r="T286" s="20">
        <f t="shared" si="66"/>
        <v>284</v>
      </c>
      <c r="U286" s="20"/>
    </row>
    <row r="287" spans="2:21" x14ac:dyDescent="0.25">
      <c r="B287" s="22">
        <f t="shared" si="59"/>
        <v>43282</v>
      </c>
      <c r="C287" s="24">
        <v>7</v>
      </c>
      <c r="D287" s="22">
        <f t="shared" si="70"/>
        <v>43309</v>
      </c>
      <c r="E287" s="21">
        <f t="shared" si="69"/>
        <v>40</v>
      </c>
      <c r="F287" s="20">
        <f t="shared" si="68"/>
        <v>95</v>
      </c>
      <c r="G287" s="33">
        <f t="shared" si="63"/>
        <v>287</v>
      </c>
      <c r="H287" s="10">
        <f t="shared" si="60"/>
        <v>43386</v>
      </c>
      <c r="I287" s="33">
        <f t="shared" si="64"/>
        <v>41</v>
      </c>
      <c r="J287" s="11">
        <f t="shared" si="65"/>
        <v>43386</v>
      </c>
      <c r="K287" s="12">
        <f t="shared" si="61"/>
        <v>7</v>
      </c>
      <c r="L287" s="26">
        <f>Fest_In!D287</f>
        <v>1</v>
      </c>
      <c r="M287" s="68">
        <f>Fest_In!E287</f>
        <v>0</v>
      </c>
      <c r="N287" s="87">
        <f>IFERROR(INDEX(Dia_señalado_In!$D$2:$D$29,MATCH(Fest_In!B287,Dia_señalado_In!$C$2:$C$29,0)),0)</f>
        <v>0</v>
      </c>
      <c r="O287" s="88" t="str">
        <f>IFERROR(INDEX(Vacaciones_In!$D$2:$D$60,MATCH(Fest_In!A287,Vacaciones_In!$C$2:$C$60,0)),"")</f>
        <v/>
      </c>
      <c r="S287" s="22">
        <f t="shared" si="62"/>
        <v>43309</v>
      </c>
      <c r="T287" s="20">
        <f t="shared" si="66"/>
        <v>285</v>
      </c>
      <c r="U287" s="20"/>
    </row>
    <row r="288" spans="2:21" x14ac:dyDescent="0.25">
      <c r="B288" s="22">
        <f t="shared" si="59"/>
        <v>43282</v>
      </c>
      <c r="C288" s="24">
        <v>1</v>
      </c>
      <c r="D288" s="22">
        <f t="shared" si="70"/>
        <v>43310</v>
      </c>
      <c r="E288" s="21">
        <f t="shared" si="69"/>
        <v>40</v>
      </c>
      <c r="F288" s="20">
        <f t="shared" si="68"/>
        <v>95</v>
      </c>
      <c r="G288" s="33">
        <f t="shared" si="63"/>
        <v>288</v>
      </c>
      <c r="H288" s="10">
        <f t="shared" si="60"/>
        <v>43387</v>
      </c>
      <c r="I288" s="33">
        <f t="shared" si="64"/>
        <v>41</v>
      </c>
      <c r="J288" s="11">
        <f t="shared" si="65"/>
        <v>43387</v>
      </c>
      <c r="K288" s="12">
        <f t="shared" si="61"/>
        <v>1</v>
      </c>
      <c r="L288" s="26">
        <f>Fest_In!D288</f>
        <v>1</v>
      </c>
      <c r="M288" s="68">
        <f>Fest_In!E288</f>
        <v>0</v>
      </c>
      <c r="N288" s="87">
        <f>IFERROR(INDEX(Dia_señalado_In!$D$2:$D$29,MATCH(Fest_In!B288,Dia_señalado_In!$C$2:$C$29,0)),0)</f>
        <v>0</v>
      </c>
      <c r="O288" s="88" t="str">
        <f>IFERROR(INDEX(Vacaciones_In!$D$2:$D$60,MATCH(Fest_In!A288,Vacaciones_In!$C$2:$C$60,0)),"")</f>
        <v/>
      </c>
      <c r="S288" s="22">
        <f t="shared" si="62"/>
        <v>43310</v>
      </c>
      <c r="T288" s="20">
        <f t="shared" si="66"/>
        <v>286</v>
      </c>
      <c r="U288" s="20"/>
    </row>
    <row r="289" spans="2:21" x14ac:dyDescent="0.25">
      <c r="B289" s="22">
        <f t="shared" si="59"/>
        <v>43282</v>
      </c>
      <c r="C289" s="23">
        <v>2</v>
      </c>
      <c r="D289" s="22">
        <f t="shared" si="70"/>
        <v>43311</v>
      </c>
      <c r="E289" s="21">
        <f t="shared" si="69"/>
        <v>41</v>
      </c>
      <c r="F289" s="20">
        <f t="shared" si="68"/>
        <v>95</v>
      </c>
      <c r="G289" s="33">
        <f t="shared" si="63"/>
        <v>289</v>
      </c>
      <c r="H289" s="10">
        <f t="shared" si="60"/>
        <v>43388</v>
      </c>
      <c r="I289" s="33">
        <f t="shared" si="64"/>
        <v>42</v>
      </c>
      <c r="J289" s="11">
        <f t="shared" si="65"/>
        <v>43388</v>
      </c>
      <c r="K289" s="12">
        <f t="shared" si="61"/>
        <v>2</v>
      </c>
      <c r="L289" s="26">
        <f>Fest_In!D289</f>
        <v>0</v>
      </c>
      <c r="M289" s="68">
        <f>Fest_In!E289</f>
        <v>0</v>
      </c>
      <c r="N289" s="87">
        <f>IFERROR(INDEX(Dia_señalado_In!$D$2:$D$29,MATCH(Fest_In!B289,Dia_señalado_In!$C$2:$C$29,0)),0)</f>
        <v>0</v>
      </c>
      <c r="O289" s="88" t="str">
        <f>IFERROR(INDEX(Vacaciones_In!$D$2:$D$60,MATCH(Fest_In!A289,Vacaciones_In!$C$2:$C$60,0)),"")</f>
        <v/>
      </c>
      <c r="S289" s="22">
        <f t="shared" si="62"/>
        <v>43311</v>
      </c>
      <c r="T289" s="20">
        <f t="shared" si="66"/>
        <v>287</v>
      </c>
      <c r="U289" s="20"/>
    </row>
    <row r="290" spans="2:21" x14ac:dyDescent="0.25">
      <c r="B290" s="22">
        <f t="shared" si="59"/>
        <v>43282</v>
      </c>
      <c r="C290" s="23">
        <v>3</v>
      </c>
      <c r="D290" s="22">
        <f t="shared" si="70"/>
        <v>43312</v>
      </c>
      <c r="E290" s="21">
        <f t="shared" si="69"/>
        <v>41</v>
      </c>
      <c r="F290" s="20">
        <f t="shared" si="68"/>
        <v>96</v>
      </c>
      <c r="G290" s="33">
        <f t="shared" si="63"/>
        <v>290</v>
      </c>
      <c r="H290" s="10">
        <f t="shared" si="60"/>
        <v>43389</v>
      </c>
      <c r="I290" s="33">
        <f t="shared" si="64"/>
        <v>42</v>
      </c>
      <c r="J290" s="11">
        <f t="shared" si="65"/>
        <v>43389</v>
      </c>
      <c r="K290" s="12">
        <f t="shared" si="61"/>
        <v>3</v>
      </c>
      <c r="L290" s="26">
        <f>Fest_In!D290</f>
        <v>0</v>
      </c>
      <c r="M290" s="68">
        <f>Fest_In!E290</f>
        <v>0</v>
      </c>
      <c r="N290" s="87">
        <f>IFERROR(INDEX(Dia_señalado_In!$D$2:$D$29,MATCH(Fest_In!B290,Dia_señalado_In!$C$2:$C$29,0)),0)</f>
        <v>0</v>
      </c>
      <c r="O290" s="88" t="str">
        <f>IFERROR(INDEX(Vacaciones_In!$D$2:$D$60,MATCH(Fest_In!A290,Vacaciones_In!$C$2:$C$60,0)),"")</f>
        <v/>
      </c>
      <c r="S290" s="22">
        <f t="shared" si="62"/>
        <v>43312</v>
      </c>
      <c r="T290" s="20">
        <f t="shared" si="66"/>
        <v>288</v>
      </c>
      <c r="U290" s="20"/>
    </row>
    <row r="291" spans="2:21" x14ac:dyDescent="0.25">
      <c r="B291" s="22">
        <f t="shared" si="59"/>
        <v>43282</v>
      </c>
      <c r="C291" s="23">
        <v>4</v>
      </c>
      <c r="D291" s="22">
        <f t="shared" si="70"/>
        <v>0</v>
      </c>
      <c r="E291" s="21">
        <f t="shared" si="69"/>
        <v>41</v>
      </c>
      <c r="F291" s="20">
        <f t="shared" si="68"/>
        <v>96</v>
      </c>
      <c r="G291" s="33">
        <f t="shared" si="63"/>
        <v>291</v>
      </c>
      <c r="H291" s="10">
        <f t="shared" si="60"/>
        <v>43390</v>
      </c>
      <c r="I291" s="33">
        <f t="shared" si="64"/>
        <v>42</v>
      </c>
      <c r="J291" s="11">
        <f t="shared" si="65"/>
        <v>43390</v>
      </c>
      <c r="K291" s="12">
        <f t="shared" si="61"/>
        <v>4</v>
      </c>
      <c r="L291" s="26">
        <f>Fest_In!D291</f>
        <v>0</v>
      </c>
      <c r="M291" s="68">
        <f>Fest_In!E291</f>
        <v>0</v>
      </c>
      <c r="N291" s="87">
        <f>IFERROR(INDEX(Dia_señalado_In!$D$2:$D$29,MATCH(Fest_In!B291,Dia_señalado_In!$C$2:$C$29,0)),0)</f>
        <v>0</v>
      </c>
      <c r="O291" s="88" t="str">
        <f>IFERROR(INDEX(Vacaciones_In!$D$2:$D$60,MATCH(Fest_In!A291,Vacaciones_In!$C$2:$C$60,0)),"")</f>
        <v/>
      </c>
      <c r="S291" s="22">
        <f t="shared" si="62"/>
        <v>0</v>
      </c>
      <c r="T291" s="20">
        <f t="shared" si="66"/>
        <v>289</v>
      </c>
      <c r="U291" s="20"/>
    </row>
    <row r="292" spans="2:21" x14ac:dyDescent="0.25">
      <c r="B292" s="22">
        <f t="shared" si="59"/>
        <v>43282</v>
      </c>
      <c r="C292" s="23">
        <v>5</v>
      </c>
      <c r="D292" s="22">
        <f t="shared" si="70"/>
        <v>0</v>
      </c>
      <c r="E292" s="21">
        <f t="shared" si="69"/>
        <v>41</v>
      </c>
      <c r="F292" s="20">
        <f t="shared" si="68"/>
        <v>96</v>
      </c>
      <c r="G292" s="33">
        <f t="shared" si="63"/>
        <v>292</v>
      </c>
      <c r="H292" s="10">
        <f t="shared" si="60"/>
        <v>43391</v>
      </c>
      <c r="I292" s="33">
        <f t="shared" si="64"/>
        <v>42</v>
      </c>
      <c r="J292" s="11">
        <f t="shared" si="65"/>
        <v>43391</v>
      </c>
      <c r="K292" s="12">
        <f t="shared" si="61"/>
        <v>5</v>
      </c>
      <c r="L292" s="26">
        <f>Fest_In!D292</f>
        <v>0</v>
      </c>
      <c r="M292" s="68">
        <f>Fest_In!E292</f>
        <v>0</v>
      </c>
      <c r="N292" s="87">
        <f>IFERROR(INDEX(Dia_señalado_In!$D$2:$D$29,MATCH(Fest_In!B292,Dia_señalado_In!$C$2:$C$29,0)),0)</f>
        <v>0</v>
      </c>
      <c r="O292" s="88" t="str">
        <f>IFERROR(INDEX(Vacaciones_In!$D$2:$D$60,MATCH(Fest_In!A292,Vacaciones_In!$C$2:$C$60,0)),"")</f>
        <v/>
      </c>
      <c r="S292" s="22">
        <f t="shared" si="62"/>
        <v>0</v>
      </c>
      <c r="T292" s="20">
        <f t="shared" si="66"/>
        <v>290</v>
      </c>
      <c r="U292" s="20"/>
    </row>
    <row r="293" spans="2:21" x14ac:dyDescent="0.25">
      <c r="B293" s="22">
        <f t="shared" si="59"/>
        <v>43282</v>
      </c>
      <c r="C293" s="23">
        <v>6</v>
      </c>
      <c r="D293" s="22">
        <f t="shared" si="70"/>
        <v>0</v>
      </c>
      <c r="E293" s="21">
        <f t="shared" si="69"/>
        <v>41</v>
      </c>
      <c r="F293" s="20">
        <f t="shared" si="68"/>
        <v>97</v>
      </c>
      <c r="G293" s="33">
        <f t="shared" si="63"/>
        <v>293</v>
      </c>
      <c r="H293" s="10">
        <f t="shared" si="60"/>
        <v>43392</v>
      </c>
      <c r="I293" s="33">
        <f t="shared" si="64"/>
        <v>42</v>
      </c>
      <c r="J293" s="11">
        <f t="shared" si="65"/>
        <v>43392</v>
      </c>
      <c r="K293" s="12">
        <f t="shared" si="61"/>
        <v>6</v>
      </c>
      <c r="L293" s="26">
        <f>Fest_In!D293</f>
        <v>0</v>
      </c>
      <c r="M293" s="68">
        <f>Fest_In!E293</f>
        <v>0</v>
      </c>
      <c r="N293" s="87">
        <f>IFERROR(INDEX(Dia_señalado_In!$D$2:$D$29,MATCH(Fest_In!B293,Dia_señalado_In!$C$2:$C$29,0)),0)</f>
        <v>0</v>
      </c>
      <c r="O293" s="88" t="str">
        <f>IFERROR(INDEX(Vacaciones_In!$D$2:$D$60,MATCH(Fest_In!A293,Vacaciones_In!$C$2:$C$60,0)),"")</f>
        <v/>
      </c>
      <c r="S293" s="22">
        <f t="shared" si="62"/>
        <v>0</v>
      </c>
      <c r="T293" s="20">
        <f t="shared" si="66"/>
        <v>291</v>
      </c>
      <c r="U293" s="20"/>
    </row>
    <row r="294" spans="2:21" x14ac:dyDescent="0.25">
      <c r="B294" s="22">
        <f t="shared" si="59"/>
        <v>43282</v>
      </c>
      <c r="C294" s="23">
        <v>7</v>
      </c>
      <c r="D294" s="22">
        <f t="shared" si="70"/>
        <v>0</v>
      </c>
      <c r="E294" s="21">
        <f t="shared" si="69"/>
        <v>41</v>
      </c>
      <c r="F294" s="20">
        <f t="shared" si="68"/>
        <v>97</v>
      </c>
      <c r="G294" s="33">
        <f t="shared" si="63"/>
        <v>294</v>
      </c>
      <c r="H294" s="10">
        <f t="shared" si="60"/>
        <v>43393</v>
      </c>
      <c r="I294" s="33">
        <f t="shared" si="64"/>
        <v>42</v>
      </c>
      <c r="J294" s="11">
        <f t="shared" si="65"/>
        <v>43393</v>
      </c>
      <c r="K294" s="12">
        <f t="shared" si="61"/>
        <v>7</v>
      </c>
      <c r="L294" s="26">
        <f>Fest_In!D294</f>
        <v>1</v>
      </c>
      <c r="M294" s="68">
        <f>Fest_In!E294</f>
        <v>0</v>
      </c>
      <c r="N294" s="87">
        <f>IFERROR(INDEX(Dia_señalado_In!$D$2:$D$29,MATCH(Fest_In!B294,Dia_señalado_In!$C$2:$C$29,0)),0)</f>
        <v>0</v>
      </c>
      <c r="O294" s="88" t="str">
        <f>IFERROR(INDEX(Vacaciones_In!$D$2:$D$60,MATCH(Fest_In!A294,Vacaciones_In!$C$2:$C$60,0)),"")</f>
        <v/>
      </c>
      <c r="S294" s="22">
        <f t="shared" si="62"/>
        <v>0</v>
      </c>
      <c r="T294" s="20">
        <f t="shared" si="66"/>
        <v>292</v>
      </c>
      <c r="U294" s="20"/>
    </row>
    <row r="295" spans="2:21" x14ac:dyDescent="0.25">
      <c r="B295" s="22">
        <f t="shared" si="59"/>
        <v>43282</v>
      </c>
      <c r="C295" s="23">
        <v>1</v>
      </c>
      <c r="D295" s="22">
        <f t="shared" si="70"/>
        <v>0</v>
      </c>
      <c r="E295" s="21">
        <f t="shared" si="69"/>
        <v>41</v>
      </c>
      <c r="F295" s="20">
        <f t="shared" si="68"/>
        <v>97</v>
      </c>
      <c r="G295" s="33">
        <f t="shared" si="63"/>
        <v>295</v>
      </c>
      <c r="H295" s="10">
        <f t="shared" si="60"/>
        <v>43394</v>
      </c>
      <c r="I295" s="33">
        <f t="shared" si="64"/>
        <v>42</v>
      </c>
      <c r="J295" s="11">
        <f t="shared" si="65"/>
        <v>43394</v>
      </c>
      <c r="K295" s="12">
        <f t="shared" si="61"/>
        <v>1</v>
      </c>
      <c r="L295" s="26">
        <f>Fest_In!D295</f>
        <v>1</v>
      </c>
      <c r="M295" s="68">
        <f>Fest_In!E295</f>
        <v>0</v>
      </c>
      <c r="N295" s="87">
        <f>IFERROR(INDEX(Dia_señalado_In!$D$2:$D$29,MATCH(Fest_In!B295,Dia_señalado_In!$C$2:$C$29,0)),0)</f>
        <v>0</v>
      </c>
      <c r="O295" s="88" t="str">
        <f>IFERROR(INDEX(Vacaciones_In!$D$2:$D$60,MATCH(Fest_In!A295,Vacaciones_In!$C$2:$C$60,0)),"")</f>
        <v/>
      </c>
      <c r="S295" s="22">
        <f t="shared" si="62"/>
        <v>0</v>
      </c>
      <c r="T295" s="20">
        <f t="shared" si="66"/>
        <v>293</v>
      </c>
      <c r="U295" s="20"/>
    </row>
    <row r="296" spans="2:21" x14ac:dyDescent="0.25">
      <c r="B296" s="22">
        <f t="shared" si="59"/>
        <v>43313</v>
      </c>
      <c r="C296" s="25">
        <v>2</v>
      </c>
      <c r="D296" s="22">
        <f>IF(WEEKDAY(B296,1)=C296,B296,0)</f>
        <v>0</v>
      </c>
      <c r="E296" s="21">
        <f t="shared" si="69"/>
        <v>42</v>
      </c>
      <c r="F296" s="20">
        <f t="shared" si="68"/>
        <v>98</v>
      </c>
      <c r="G296" s="33">
        <f t="shared" si="63"/>
        <v>296</v>
      </c>
      <c r="H296" s="10">
        <f t="shared" si="60"/>
        <v>43395</v>
      </c>
      <c r="I296" s="33">
        <f t="shared" si="64"/>
        <v>43</v>
      </c>
      <c r="J296" s="11">
        <f t="shared" si="65"/>
        <v>43395</v>
      </c>
      <c r="K296" s="12">
        <f t="shared" si="61"/>
        <v>2</v>
      </c>
      <c r="L296" s="26">
        <f>Fest_In!D296</f>
        <v>0</v>
      </c>
      <c r="M296" s="68">
        <f>Fest_In!E296</f>
        <v>0</v>
      </c>
      <c r="N296" s="87">
        <f>IFERROR(INDEX(Dia_señalado_In!$D$2:$D$29,MATCH(Fest_In!B296,Dia_señalado_In!$C$2:$C$29,0)),0)</f>
        <v>0</v>
      </c>
      <c r="O296" s="88" t="str">
        <f>IFERROR(INDEX(Vacaciones_In!$D$2:$D$60,MATCH(Fest_In!A296,Vacaciones_In!$C$2:$C$60,0)),"")</f>
        <v/>
      </c>
      <c r="S296" s="22">
        <f t="shared" si="62"/>
        <v>0</v>
      </c>
      <c r="T296" s="20">
        <f t="shared" si="66"/>
        <v>294</v>
      </c>
      <c r="U296" s="20"/>
    </row>
    <row r="297" spans="2:21" x14ac:dyDescent="0.25">
      <c r="B297" s="22">
        <f t="shared" si="59"/>
        <v>43313</v>
      </c>
      <c r="C297" s="24">
        <v>3</v>
      </c>
      <c r="D297" s="22">
        <f t="shared" ref="D297:D302" si="71">IF(D296&lt;&gt;0,D296+1,IF(WEEKDAY(B297,1)=C297,B297,0))</f>
        <v>0</v>
      </c>
      <c r="E297" s="21">
        <f t="shared" si="69"/>
        <v>42</v>
      </c>
      <c r="F297" s="20">
        <f t="shared" si="68"/>
        <v>98</v>
      </c>
      <c r="G297" s="33">
        <f t="shared" si="63"/>
        <v>297</v>
      </c>
      <c r="H297" s="10">
        <f t="shared" si="60"/>
        <v>43396</v>
      </c>
      <c r="I297" s="33">
        <f t="shared" si="64"/>
        <v>43</v>
      </c>
      <c r="J297" s="11">
        <f t="shared" si="65"/>
        <v>43396</v>
      </c>
      <c r="K297" s="12">
        <f t="shared" si="61"/>
        <v>3</v>
      </c>
      <c r="L297" s="26">
        <f>Fest_In!D297</f>
        <v>0</v>
      </c>
      <c r="M297" s="68">
        <f>Fest_In!E297</f>
        <v>0</v>
      </c>
      <c r="N297" s="87">
        <f>IFERROR(INDEX(Dia_señalado_In!$D$2:$D$29,MATCH(Fest_In!B297,Dia_señalado_In!$C$2:$C$29,0)),0)</f>
        <v>0</v>
      </c>
      <c r="O297" s="88" t="str">
        <f>IFERROR(INDEX(Vacaciones_In!$D$2:$D$60,MATCH(Fest_In!A297,Vacaciones_In!$C$2:$C$60,0)),"")</f>
        <v/>
      </c>
      <c r="S297" s="22">
        <f t="shared" si="62"/>
        <v>0</v>
      </c>
      <c r="T297" s="20">
        <f t="shared" si="66"/>
        <v>295</v>
      </c>
      <c r="U297" s="20"/>
    </row>
    <row r="298" spans="2:21" x14ac:dyDescent="0.25">
      <c r="B298" s="22">
        <f t="shared" si="59"/>
        <v>43313</v>
      </c>
      <c r="C298" s="24">
        <v>4</v>
      </c>
      <c r="D298" s="22">
        <f t="shared" si="71"/>
        <v>43313</v>
      </c>
      <c r="E298" s="21">
        <f t="shared" si="69"/>
        <v>42</v>
      </c>
      <c r="F298" s="20">
        <f t="shared" si="68"/>
        <v>98</v>
      </c>
      <c r="G298" s="33">
        <f t="shared" si="63"/>
        <v>298</v>
      </c>
      <c r="H298" s="10">
        <f t="shared" si="60"/>
        <v>43397</v>
      </c>
      <c r="I298" s="33">
        <f t="shared" si="64"/>
        <v>43</v>
      </c>
      <c r="J298" s="11">
        <f t="shared" si="65"/>
        <v>43397</v>
      </c>
      <c r="K298" s="12">
        <f t="shared" si="61"/>
        <v>4</v>
      </c>
      <c r="L298" s="26">
        <f>Fest_In!D298</f>
        <v>0</v>
      </c>
      <c r="M298" s="68">
        <f>Fest_In!E298</f>
        <v>0</v>
      </c>
      <c r="N298" s="87">
        <f>IFERROR(INDEX(Dia_señalado_In!$D$2:$D$29,MATCH(Fest_In!B298,Dia_señalado_In!$C$2:$C$29,0)),0)</f>
        <v>0</v>
      </c>
      <c r="O298" s="88" t="str">
        <f>IFERROR(INDEX(Vacaciones_In!$D$2:$D$60,MATCH(Fest_In!A298,Vacaciones_In!$C$2:$C$60,0)),"")</f>
        <v/>
      </c>
      <c r="S298" s="22">
        <f t="shared" si="62"/>
        <v>43313</v>
      </c>
      <c r="T298" s="20">
        <f t="shared" si="66"/>
        <v>296</v>
      </c>
      <c r="U298" s="20"/>
    </row>
    <row r="299" spans="2:21" x14ac:dyDescent="0.25">
      <c r="B299" s="22">
        <f t="shared" si="59"/>
        <v>43313</v>
      </c>
      <c r="C299" s="24">
        <v>5</v>
      </c>
      <c r="D299" s="22">
        <f t="shared" si="71"/>
        <v>43314</v>
      </c>
      <c r="E299" s="21">
        <f t="shared" si="69"/>
        <v>42</v>
      </c>
      <c r="F299" s="20">
        <f t="shared" si="68"/>
        <v>99</v>
      </c>
      <c r="G299" s="33">
        <f t="shared" si="63"/>
        <v>299</v>
      </c>
      <c r="H299" s="10">
        <f t="shared" si="60"/>
        <v>43398</v>
      </c>
      <c r="I299" s="33">
        <f t="shared" si="64"/>
        <v>43</v>
      </c>
      <c r="J299" s="11">
        <f t="shared" si="65"/>
        <v>43398</v>
      </c>
      <c r="K299" s="12">
        <f t="shared" si="61"/>
        <v>5</v>
      </c>
      <c r="L299" s="26">
        <f>Fest_In!D299</f>
        <v>0</v>
      </c>
      <c r="M299" s="68">
        <f>Fest_In!E299</f>
        <v>0</v>
      </c>
      <c r="N299" s="87">
        <f>IFERROR(INDEX(Dia_señalado_In!$D$2:$D$29,MATCH(Fest_In!B299,Dia_señalado_In!$C$2:$C$29,0)),0)</f>
        <v>0</v>
      </c>
      <c r="O299" s="88" t="str">
        <f>IFERROR(INDEX(Vacaciones_In!$D$2:$D$60,MATCH(Fest_In!A299,Vacaciones_In!$C$2:$C$60,0)),"")</f>
        <v/>
      </c>
      <c r="S299" s="22">
        <f t="shared" si="62"/>
        <v>43314</v>
      </c>
      <c r="T299" s="20">
        <f t="shared" si="66"/>
        <v>297</v>
      </c>
      <c r="U299" s="20"/>
    </row>
    <row r="300" spans="2:21" x14ac:dyDescent="0.25">
      <c r="B300" s="22">
        <f t="shared" si="59"/>
        <v>43313</v>
      </c>
      <c r="C300" s="24">
        <v>6</v>
      </c>
      <c r="D300" s="22">
        <f t="shared" si="71"/>
        <v>43315</v>
      </c>
      <c r="E300" s="21">
        <f t="shared" si="69"/>
        <v>42</v>
      </c>
      <c r="F300" s="20">
        <f t="shared" si="68"/>
        <v>99</v>
      </c>
      <c r="G300" s="33">
        <f t="shared" si="63"/>
        <v>300</v>
      </c>
      <c r="H300" s="10">
        <f t="shared" si="60"/>
        <v>43399</v>
      </c>
      <c r="I300" s="33">
        <f t="shared" si="64"/>
        <v>43</v>
      </c>
      <c r="J300" s="11">
        <f t="shared" si="65"/>
        <v>43399</v>
      </c>
      <c r="K300" s="12">
        <f t="shared" si="61"/>
        <v>6</v>
      </c>
      <c r="L300" s="26">
        <f>Fest_In!D300</f>
        <v>0</v>
      </c>
      <c r="M300" s="68">
        <f>Fest_In!E300</f>
        <v>0</v>
      </c>
      <c r="N300" s="87">
        <f>IFERROR(INDEX(Dia_señalado_In!$D$2:$D$29,MATCH(Fest_In!B300,Dia_señalado_In!$C$2:$C$29,0)),0)</f>
        <v>0</v>
      </c>
      <c r="O300" s="88" t="str">
        <f>IFERROR(INDEX(Vacaciones_In!$D$2:$D$60,MATCH(Fest_In!A300,Vacaciones_In!$C$2:$C$60,0)),"")</f>
        <v/>
      </c>
      <c r="S300" s="22">
        <f t="shared" si="62"/>
        <v>43315</v>
      </c>
      <c r="T300" s="20">
        <f t="shared" si="66"/>
        <v>298</v>
      </c>
      <c r="U300" s="20"/>
    </row>
    <row r="301" spans="2:21" x14ac:dyDescent="0.25">
      <c r="B301" s="22">
        <f t="shared" si="59"/>
        <v>43313</v>
      </c>
      <c r="C301" s="24">
        <v>7</v>
      </c>
      <c r="D301" s="22">
        <f t="shared" si="71"/>
        <v>43316</v>
      </c>
      <c r="E301" s="21">
        <f t="shared" si="69"/>
        <v>42</v>
      </c>
      <c r="F301" s="20">
        <f t="shared" si="68"/>
        <v>99</v>
      </c>
      <c r="G301" s="33">
        <f t="shared" si="63"/>
        <v>301</v>
      </c>
      <c r="H301" s="10">
        <f t="shared" si="60"/>
        <v>43400</v>
      </c>
      <c r="I301" s="33">
        <f t="shared" si="64"/>
        <v>43</v>
      </c>
      <c r="J301" s="11">
        <f t="shared" si="65"/>
        <v>43400</v>
      </c>
      <c r="K301" s="12">
        <f t="shared" si="61"/>
        <v>7</v>
      </c>
      <c r="L301" s="26">
        <f>Fest_In!D301</f>
        <v>1</v>
      </c>
      <c r="M301" s="68">
        <f>Fest_In!E301</f>
        <v>0</v>
      </c>
      <c r="N301" s="87">
        <f>IFERROR(INDEX(Dia_señalado_In!$D$2:$D$29,MATCH(Fest_In!B301,Dia_señalado_In!$C$2:$C$29,0)),0)</f>
        <v>0</v>
      </c>
      <c r="O301" s="88" t="str">
        <f>IFERROR(INDEX(Vacaciones_In!$D$2:$D$60,MATCH(Fest_In!A301,Vacaciones_In!$C$2:$C$60,0)),"")</f>
        <v/>
      </c>
      <c r="S301" s="22">
        <f t="shared" si="62"/>
        <v>43316</v>
      </c>
      <c r="T301" s="20">
        <f t="shared" si="66"/>
        <v>299</v>
      </c>
      <c r="U301" s="20"/>
    </row>
    <row r="302" spans="2:21" x14ac:dyDescent="0.25">
      <c r="B302" s="22">
        <f t="shared" si="59"/>
        <v>43313</v>
      </c>
      <c r="C302" s="24">
        <v>1</v>
      </c>
      <c r="D302" s="22">
        <f t="shared" si="71"/>
        <v>43317</v>
      </c>
      <c r="E302" s="21">
        <f t="shared" si="69"/>
        <v>42</v>
      </c>
      <c r="F302" s="20">
        <f t="shared" si="68"/>
        <v>100</v>
      </c>
      <c r="G302" s="33">
        <f t="shared" si="63"/>
        <v>302</v>
      </c>
      <c r="H302" s="10">
        <f t="shared" si="60"/>
        <v>43401</v>
      </c>
      <c r="I302" s="33">
        <f t="shared" si="64"/>
        <v>43</v>
      </c>
      <c r="J302" s="11">
        <f t="shared" si="65"/>
        <v>43401</v>
      </c>
      <c r="K302" s="12">
        <f t="shared" si="61"/>
        <v>1</v>
      </c>
      <c r="L302" s="26">
        <f>Fest_In!D302</f>
        <v>1</v>
      </c>
      <c r="M302" s="68">
        <f>Fest_In!E302</f>
        <v>0</v>
      </c>
      <c r="N302" s="87">
        <f>IFERROR(INDEX(Dia_señalado_In!$D$2:$D$29,MATCH(Fest_In!B302,Dia_señalado_In!$C$2:$C$29,0)),0)</f>
        <v>0</v>
      </c>
      <c r="O302" s="88" t="str">
        <f>IFERROR(INDEX(Vacaciones_In!$D$2:$D$60,MATCH(Fest_In!A302,Vacaciones_In!$C$2:$C$60,0)),"")</f>
        <v/>
      </c>
      <c r="S302" s="22">
        <f t="shared" si="62"/>
        <v>43317</v>
      </c>
      <c r="T302" s="20">
        <f t="shared" si="66"/>
        <v>300</v>
      </c>
      <c r="U302" s="20"/>
    </row>
    <row r="303" spans="2:21" x14ac:dyDescent="0.25">
      <c r="B303" s="22">
        <f t="shared" si="59"/>
        <v>43313</v>
      </c>
      <c r="C303" s="23">
        <v>2</v>
      </c>
      <c r="D303" s="22">
        <f t="shared" ref="D303:D323" si="72">D302+1</f>
        <v>43318</v>
      </c>
      <c r="E303" s="21">
        <f t="shared" si="69"/>
        <v>43</v>
      </c>
      <c r="F303" s="20">
        <f t="shared" si="68"/>
        <v>100</v>
      </c>
      <c r="G303" s="33">
        <f t="shared" si="63"/>
        <v>303</v>
      </c>
      <c r="H303" s="10">
        <f t="shared" si="60"/>
        <v>43402</v>
      </c>
      <c r="I303" s="33">
        <f t="shared" si="64"/>
        <v>44</v>
      </c>
      <c r="J303" s="11">
        <f t="shared" si="65"/>
        <v>43402</v>
      </c>
      <c r="K303" s="12">
        <f t="shared" si="61"/>
        <v>2</v>
      </c>
      <c r="L303" s="26">
        <f>Fest_In!D303</f>
        <v>0</v>
      </c>
      <c r="M303" s="68">
        <f>Fest_In!E303</f>
        <v>0</v>
      </c>
      <c r="N303" s="87">
        <f>IFERROR(INDEX(Dia_señalado_In!$D$2:$D$29,MATCH(Fest_In!B303,Dia_señalado_In!$C$2:$C$29,0)),0)</f>
        <v>0</v>
      </c>
      <c r="O303" s="88" t="str">
        <f>IFERROR(INDEX(Vacaciones_In!$D$2:$D$60,MATCH(Fest_In!A303,Vacaciones_In!$C$2:$C$60,0)),"")</f>
        <v/>
      </c>
      <c r="S303" s="22">
        <f t="shared" si="62"/>
        <v>43318</v>
      </c>
      <c r="T303" s="20">
        <f t="shared" si="66"/>
        <v>301</v>
      </c>
      <c r="U303" s="20"/>
    </row>
    <row r="304" spans="2:21" x14ac:dyDescent="0.25">
      <c r="B304" s="22">
        <f t="shared" si="59"/>
        <v>43313</v>
      </c>
      <c r="C304" s="23">
        <v>3</v>
      </c>
      <c r="D304" s="22">
        <f t="shared" si="72"/>
        <v>43319</v>
      </c>
      <c r="E304" s="21">
        <f t="shared" si="69"/>
        <v>43</v>
      </c>
      <c r="F304" s="20">
        <f t="shared" si="68"/>
        <v>100</v>
      </c>
      <c r="G304" s="33">
        <f t="shared" si="63"/>
        <v>304</v>
      </c>
      <c r="H304" s="10">
        <f t="shared" si="60"/>
        <v>43403</v>
      </c>
      <c r="I304" s="33">
        <f t="shared" si="64"/>
        <v>44</v>
      </c>
      <c r="J304" s="11">
        <f t="shared" si="65"/>
        <v>43403</v>
      </c>
      <c r="K304" s="12">
        <f t="shared" si="61"/>
        <v>3</v>
      </c>
      <c r="L304" s="26">
        <f>Fest_In!D304</f>
        <v>0</v>
      </c>
      <c r="M304" s="68">
        <f>Fest_In!E304</f>
        <v>0</v>
      </c>
      <c r="N304" s="87">
        <f>IFERROR(INDEX(Dia_señalado_In!$D$2:$D$29,MATCH(Fest_In!B304,Dia_señalado_In!$C$2:$C$29,0)),0)</f>
        <v>0</v>
      </c>
      <c r="O304" s="88" t="str">
        <f>IFERROR(INDEX(Vacaciones_In!$D$2:$D$60,MATCH(Fest_In!A304,Vacaciones_In!$C$2:$C$60,0)),"")</f>
        <v/>
      </c>
      <c r="S304" s="22">
        <f t="shared" si="62"/>
        <v>43319</v>
      </c>
      <c r="T304" s="20">
        <f t="shared" si="66"/>
        <v>302</v>
      </c>
      <c r="U304" s="20"/>
    </row>
    <row r="305" spans="2:21" x14ac:dyDescent="0.25">
      <c r="B305" s="22">
        <f t="shared" si="59"/>
        <v>43313</v>
      </c>
      <c r="C305" s="23">
        <v>4</v>
      </c>
      <c r="D305" s="22">
        <f t="shared" si="72"/>
        <v>43320</v>
      </c>
      <c r="E305" s="21">
        <f t="shared" si="69"/>
        <v>43</v>
      </c>
      <c r="F305" s="20">
        <f t="shared" si="68"/>
        <v>101</v>
      </c>
      <c r="G305" s="33">
        <f t="shared" si="63"/>
        <v>305</v>
      </c>
      <c r="H305" s="10">
        <f t="shared" si="60"/>
        <v>43404</v>
      </c>
      <c r="I305" s="33">
        <f t="shared" si="64"/>
        <v>44</v>
      </c>
      <c r="J305" s="11">
        <f t="shared" si="65"/>
        <v>43404</v>
      </c>
      <c r="K305" s="12">
        <f t="shared" si="61"/>
        <v>4</v>
      </c>
      <c r="L305" s="26">
        <f>Fest_In!D305</f>
        <v>0</v>
      </c>
      <c r="M305" s="68">
        <f>Fest_In!E305</f>
        <v>0</v>
      </c>
      <c r="N305" s="87" t="str">
        <f>IFERROR(INDEX(Dia_señalado_In!$D$2:$D$29,MATCH(Fest_In!B305,Dia_señalado_In!$C$2:$C$29,0)),0)</f>
        <v>Halloween</v>
      </c>
      <c r="O305" s="88" t="str">
        <f>IFERROR(INDEX(Vacaciones_In!$D$2:$D$60,MATCH(Fest_In!A305,Vacaciones_In!$C$2:$C$60,0)),"")</f>
        <v/>
      </c>
      <c r="S305" s="22">
        <f t="shared" si="62"/>
        <v>43320</v>
      </c>
      <c r="T305" s="20">
        <f t="shared" si="66"/>
        <v>303</v>
      </c>
      <c r="U305" s="20"/>
    </row>
    <row r="306" spans="2:21" x14ac:dyDescent="0.25">
      <c r="B306" s="22">
        <f t="shared" si="59"/>
        <v>43313</v>
      </c>
      <c r="C306" s="23">
        <v>5</v>
      </c>
      <c r="D306" s="22">
        <f t="shared" si="72"/>
        <v>43321</v>
      </c>
      <c r="E306" s="21">
        <f t="shared" si="69"/>
        <v>43</v>
      </c>
      <c r="F306" s="20">
        <f t="shared" si="68"/>
        <v>101</v>
      </c>
      <c r="G306" s="33">
        <f t="shared" si="63"/>
        <v>306</v>
      </c>
      <c r="H306" s="10">
        <f t="shared" si="60"/>
        <v>43405</v>
      </c>
      <c r="I306" s="33">
        <f t="shared" si="64"/>
        <v>44</v>
      </c>
      <c r="J306" s="11">
        <f t="shared" si="65"/>
        <v>43405</v>
      </c>
      <c r="K306" s="12">
        <f t="shared" si="61"/>
        <v>5</v>
      </c>
      <c r="L306" s="26">
        <f>Fest_In!D306</f>
        <v>0</v>
      </c>
      <c r="M306" s="68">
        <f>Fest_In!E306</f>
        <v>0</v>
      </c>
      <c r="N306" s="87" t="str">
        <f>IFERROR(INDEX(Dia_señalado_In!$D$2:$D$29,MATCH(Fest_In!B306,Dia_señalado_In!$C$2:$C$29,0)),0)</f>
        <v>Todos Santos</v>
      </c>
      <c r="O306" s="88" t="str">
        <f>IFERROR(INDEX(Vacaciones_In!$D$2:$D$60,MATCH(Fest_In!A306,Vacaciones_In!$C$2:$C$60,0)),"")</f>
        <v/>
      </c>
      <c r="S306" s="22">
        <f t="shared" si="62"/>
        <v>43321</v>
      </c>
      <c r="T306" s="20">
        <f t="shared" si="66"/>
        <v>304</v>
      </c>
      <c r="U306" s="20"/>
    </row>
    <row r="307" spans="2:21" x14ac:dyDescent="0.25">
      <c r="B307" s="22">
        <f t="shared" si="59"/>
        <v>43313</v>
      </c>
      <c r="C307" s="23">
        <v>6</v>
      </c>
      <c r="D307" s="22">
        <f t="shared" si="72"/>
        <v>43322</v>
      </c>
      <c r="E307" s="21">
        <f t="shared" si="69"/>
        <v>43</v>
      </c>
      <c r="F307" s="20">
        <f t="shared" si="68"/>
        <v>101</v>
      </c>
      <c r="G307" s="33">
        <f t="shared" si="63"/>
        <v>307</v>
      </c>
      <c r="H307" s="10">
        <f t="shared" si="60"/>
        <v>43406</v>
      </c>
      <c r="I307" s="33">
        <f t="shared" si="64"/>
        <v>44</v>
      </c>
      <c r="J307" s="11">
        <f t="shared" si="65"/>
        <v>43406</v>
      </c>
      <c r="K307" s="12">
        <f t="shared" si="61"/>
        <v>6</v>
      </c>
      <c r="L307" s="26">
        <f>Fest_In!D307</f>
        <v>0</v>
      </c>
      <c r="M307" s="68">
        <f>Fest_In!E307</f>
        <v>0</v>
      </c>
      <c r="N307" s="87" t="str">
        <f>IFERROR(INDEX(Dia_señalado_In!$D$2:$D$29,MATCH(Fest_In!B307,Dia_señalado_In!$C$2:$C$29,0)),0)</f>
        <v>Dia Muertos</v>
      </c>
      <c r="O307" s="88" t="str">
        <f>IFERROR(INDEX(Vacaciones_In!$D$2:$D$60,MATCH(Fest_In!A307,Vacaciones_In!$C$2:$C$60,0)),"")</f>
        <v/>
      </c>
      <c r="S307" s="22">
        <f t="shared" si="62"/>
        <v>43322</v>
      </c>
      <c r="T307" s="20">
        <f t="shared" si="66"/>
        <v>305</v>
      </c>
      <c r="U307" s="20"/>
    </row>
    <row r="308" spans="2:21" x14ac:dyDescent="0.25">
      <c r="B308" s="22">
        <f t="shared" si="59"/>
        <v>43313</v>
      </c>
      <c r="C308" s="23">
        <v>7</v>
      </c>
      <c r="D308" s="22">
        <f t="shared" si="72"/>
        <v>43323</v>
      </c>
      <c r="E308" s="21">
        <f t="shared" si="69"/>
        <v>43</v>
      </c>
      <c r="F308" s="20">
        <f t="shared" si="68"/>
        <v>102</v>
      </c>
      <c r="G308" s="33">
        <f t="shared" si="63"/>
        <v>308</v>
      </c>
      <c r="H308" s="10">
        <f t="shared" si="60"/>
        <v>43407</v>
      </c>
      <c r="I308" s="33">
        <f t="shared" si="64"/>
        <v>44</v>
      </c>
      <c r="J308" s="11">
        <f t="shared" si="65"/>
        <v>43407</v>
      </c>
      <c r="K308" s="12">
        <f t="shared" si="61"/>
        <v>7</v>
      </c>
      <c r="L308" s="26">
        <f>Fest_In!D308</f>
        <v>1</v>
      </c>
      <c r="M308" s="68">
        <f>Fest_In!E308</f>
        <v>0</v>
      </c>
      <c r="N308" s="87">
        <f>IFERROR(INDEX(Dia_señalado_In!$D$2:$D$29,MATCH(Fest_In!B308,Dia_señalado_In!$C$2:$C$29,0)),0)</f>
        <v>0</v>
      </c>
      <c r="O308" s="88" t="str">
        <f>IFERROR(INDEX(Vacaciones_In!$D$2:$D$60,MATCH(Fest_In!A308,Vacaciones_In!$C$2:$C$60,0)),"")</f>
        <v/>
      </c>
      <c r="S308" s="22">
        <f t="shared" si="62"/>
        <v>43323</v>
      </c>
      <c r="T308" s="20">
        <f t="shared" si="66"/>
        <v>306</v>
      </c>
      <c r="U308" s="20"/>
    </row>
    <row r="309" spans="2:21" x14ac:dyDescent="0.25">
      <c r="B309" s="22">
        <f t="shared" si="59"/>
        <v>43313</v>
      </c>
      <c r="C309" s="23">
        <v>1</v>
      </c>
      <c r="D309" s="22">
        <f t="shared" si="72"/>
        <v>43324</v>
      </c>
      <c r="E309" s="21">
        <f t="shared" si="69"/>
        <v>43</v>
      </c>
      <c r="F309" s="20">
        <f t="shared" si="68"/>
        <v>102</v>
      </c>
      <c r="G309" s="33">
        <f t="shared" si="63"/>
        <v>309</v>
      </c>
      <c r="H309" s="10">
        <f t="shared" si="60"/>
        <v>43408</v>
      </c>
      <c r="I309" s="33">
        <f t="shared" si="64"/>
        <v>44</v>
      </c>
      <c r="J309" s="11">
        <f t="shared" si="65"/>
        <v>43408</v>
      </c>
      <c r="K309" s="12">
        <f t="shared" si="61"/>
        <v>1</v>
      </c>
      <c r="L309" s="26">
        <f>Fest_In!D309</f>
        <v>1</v>
      </c>
      <c r="M309" s="68">
        <f>Fest_In!E309</f>
        <v>0</v>
      </c>
      <c r="N309" s="87">
        <f>IFERROR(INDEX(Dia_señalado_In!$D$2:$D$29,MATCH(Fest_In!B309,Dia_señalado_In!$C$2:$C$29,0)),0)</f>
        <v>0</v>
      </c>
      <c r="O309" s="88" t="str">
        <f>IFERROR(INDEX(Vacaciones_In!$D$2:$D$60,MATCH(Fest_In!A309,Vacaciones_In!$C$2:$C$60,0)),"")</f>
        <v/>
      </c>
      <c r="S309" s="22">
        <f t="shared" si="62"/>
        <v>43324</v>
      </c>
      <c r="T309" s="20">
        <f t="shared" si="66"/>
        <v>307</v>
      </c>
      <c r="U309" s="20"/>
    </row>
    <row r="310" spans="2:21" x14ac:dyDescent="0.25">
      <c r="B310" s="22">
        <f t="shared" si="59"/>
        <v>43313</v>
      </c>
      <c r="C310" s="24">
        <v>2</v>
      </c>
      <c r="D310" s="22">
        <f t="shared" si="72"/>
        <v>43325</v>
      </c>
      <c r="E310" s="21">
        <f t="shared" si="69"/>
        <v>44</v>
      </c>
      <c r="F310" s="20">
        <f t="shared" si="68"/>
        <v>102</v>
      </c>
      <c r="G310" s="33">
        <f t="shared" si="63"/>
        <v>310</v>
      </c>
      <c r="H310" s="10">
        <f t="shared" si="60"/>
        <v>43409</v>
      </c>
      <c r="I310" s="33">
        <f t="shared" si="64"/>
        <v>45</v>
      </c>
      <c r="J310" s="11">
        <f t="shared" si="65"/>
        <v>43409</v>
      </c>
      <c r="K310" s="12">
        <f t="shared" si="61"/>
        <v>2</v>
      </c>
      <c r="L310" s="26">
        <f>Fest_In!D310</f>
        <v>0</v>
      </c>
      <c r="M310" s="68">
        <f>Fest_In!E310</f>
        <v>0</v>
      </c>
      <c r="N310" s="87" t="str">
        <f>IFERROR(INDEX(Dia_señalado_In!$D$2:$D$29,MATCH(Fest_In!B310,Dia_señalado_In!$C$2:$C$29,0)),0)</f>
        <v>Guy Fawkes</v>
      </c>
      <c r="O310" s="88" t="str">
        <f>IFERROR(INDEX(Vacaciones_In!$D$2:$D$60,MATCH(Fest_In!A310,Vacaciones_In!$C$2:$C$60,0)),"")</f>
        <v/>
      </c>
      <c r="S310" s="22">
        <f t="shared" si="62"/>
        <v>43325</v>
      </c>
      <c r="T310" s="20">
        <f t="shared" si="66"/>
        <v>308</v>
      </c>
      <c r="U310" s="20"/>
    </row>
    <row r="311" spans="2:21" x14ac:dyDescent="0.25">
      <c r="B311" s="22">
        <f t="shared" si="59"/>
        <v>43313</v>
      </c>
      <c r="C311" s="24">
        <v>3</v>
      </c>
      <c r="D311" s="22">
        <f t="shared" si="72"/>
        <v>43326</v>
      </c>
      <c r="E311" s="21">
        <f t="shared" si="69"/>
        <v>44</v>
      </c>
      <c r="F311" s="20">
        <f t="shared" si="68"/>
        <v>103</v>
      </c>
      <c r="G311" s="33">
        <f t="shared" si="63"/>
        <v>311</v>
      </c>
      <c r="H311" s="10">
        <f t="shared" si="60"/>
        <v>43410</v>
      </c>
      <c r="I311" s="33">
        <f t="shared" si="64"/>
        <v>45</v>
      </c>
      <c r="J311" s="11">
        <f t="shared" si="65"/>
        <v>43410</v>
      </c>
      <c r="K311" s="12">
        <f t="shared" si="61"/>
        <v>3</v>
      </c>
      <c r="L311" s="26">
        <f>Fest_In!D311</f>
        <v>0</v>
      </c>
      <c r="M311" s="68">
        <f>Fest_In!E311</f>
        <v>0</v>
      </c>
      <c r="N311" s="87">
        <f>IFERROR(INDEX(Dia_señalado_In!$D$2:$D$29,MATCH(Fest_In!B311,Dia_señalado_In!$C$2:$C$29,0)),0)</f>
        <v>0</v>
      </c>
      <c r="O311" s="88" t="str">
        <f>IFERROR(INDEX(Vacaciones_In!$D$2:$D$60,MATCH(Fest_In!A311,Vacaciones_In!$C$2:$C$60,0)),"")</f>
        <v/>
      </c>
      <c r="S311" s="22">
        <f t="shared" si="62"/>
        <v>43326</v>
      </c>
      <c r="T311" s="20">
        <f t="shared" si="66"/>
        <v>309</v>
      </c>
      <c r="U311" s="20"/>
    </row>
    <row r="312" spans="2:21" x14ac:dyDescent="0.25">
      <c r="B312" s="22">
        <f t="shared" si="59"/>
        <v>43313</v>
      </c>
      <c r="C312" s="24">
        <v>4</v>
      </c>
      <c r="D312" s="22">
        <f t="shared" si="72"/>
        <v>43327</v>
      </c>
      <c r="E312" s="21">
        <f t="shared" si="69"/>
        <v>44</v>
      </c>
      <c r="F312" s="20">
        <f t="shared" si="68"/>
        <v>103</v>
      </c>
      <c r="G312" s="33">
        <f t="shared" si="63"/>
        <v>312</v>
      </c>
      <c r="H312" s="10">
        <f t="shared" si="60"/>
        <v>43411</v>
      </c>
      <c r="I312" s="33">
        <f t="shared" si="64"/>
        <v>45</v>
      </c>
      <c r="J312" s="11">
        <f t="shared" si="65"/>
        <v>43411</v>
      </c>
      <c r="K312" s="12">
        <f t="shared" si="61"/>
        <v>4</v>
      </c>
      <c r="L312" s="26">
        <f>Fest_In!D312</f>
        <v>0</v>
      </c>
      <c r="M312" s="68">
        <f>Fest_In!E312</f>
        <v>0</v>
      </c>
      <c r="N312" s="87">
        <f>IFERROR(INDEX(Dia_señalado_In!$D$2:$D$29,MATCH(Fest_In!B312,Dia_señalado_In!$C$2:$C$29,0)),0)</f>
        <v>0</v>
      </c>
      <c r="O312" s="88" t="str">
        <f>IFERROR(INDEX(Vacaciones_In!$D$2:$D$60,MATCH(Fest_In!A312,Vacaciones_In!$C$2:$C$60,0)),"")</f>
        <v/>
      </c>
      <c r="S312" s="22">
        <f t="shared" si="62"/>
        <v>43327</v>
      </c>
      <c r="T312" s="20">
        <f t="shared" si="66"/>
        <v>310</v>
      </c>
      <c r="U312" s="20"/>
    </row>
    <row r="313" spans="2:21" x14ac:dyDescent="0.25">
      <c r="B313" s="22">
        <f t="shared" si="59"/>
        <v>43313</v>
      </c>
      <c r="C313" s="24">
        <v>5</v>
      </c>
      <c r="D313" s="22">
        <f t="shared" si="72"/>
        <v>43328</v>
      </c>
      <c r="E313" s="21">
        <f t="shared" si="69"/>
        <v>44</v>
      </c>
      <c r="F313" s="20">
        <f t="shared" si="68"/>
        <v>103</v>
      </c>
      <c r="G313" s="33">
        <f t="shared" si="63"/>
        <v>313</v>
      </c>
      <c r="H313" s="10">
        <f t="shared" si="60"/>
        <v>43412</v>
      </c>
      <c r="I313" s="33">
        <f t="shared" si="64"/>
        <v>45</v>
      </c>
      <c r="J313" s="11">
        <f t="shared" si="65"/>
        <v>43412</v>
      </c>
      <c r="K313" s="12">
        <f t="shared" si="61"/>
        <v>5</v>
      </c>
      <c r="L313" s="26">
        <f>Fest_In!D313</f>
        <v>0</v>
      </c>
      <c r="M313" s="68">
        <f>Fest_In!E313</f>
        <v>0</v>
      </c>
      <c r="N313" s="87">
        <f>IFERROR(INDEX(Dia_señalado_In!$D$2:$D$29,MATCH(Fest_In!B313,Dia_señalado_In!$C$2:$C$29,0)),0)</f>
        <v>0</v>
      </c>
      <c r="O313" s="88" t="str">
        <f>IFERROR(INDEX(Vacaciones_In!$D$2:$D$60,MATCH(Fest_In!A313,Vacaciones_In!$C$2:$C$60,0)),"")</f>
        <v/>
      </c>
      <c r="S313" s="22">
        <f t="shared" si="62"/>
        <v>43328</v>
      </c>
      <c r="T313" s="20">
        <f t="shared" si="66"/>
        <v>311</v>
      </c>
      <c r="U313" s="20"/>
    </row>
    <row r="314" spans="2:21" x14ac:dyDescent="0.25">
      <c r="B314" s="22">
        <f t="shared" si="59"/>
        <v>43313</v>
      </c>
      <c r="C314" s="24">
        <v>6</v>
      </c>
      <c r="D314" s="22">
        <f t="shared" si="72"/>
        <v>43329</v>
      </c>
      <c r="E314" s="21">
        <f t="shared" si="69"/>
        <v>44</v>
      </c>
      <c r="F314" s="20">
        <f t="shared" si="68"/>
        <v>104</v>
      </c>
      <c r="G314" s="33">
        <f t="shared" si="63"/>
        <v>314</v>
      </c>
      <c r="H314" s="10">
        <f t="shared" si="60"/>
        <v>43413</v>
      </c>
      <c r="I314" s="33">
        <f t="shared" si="64"/>
        <v>45</v>
      </c>
      <c r="J314" s="11">
        <f t="shared" si="65"/>
        <v>43413</v>
      </c>
      <c r="K314" s="12">
        <f t="shared" si="61"/>
        <v>6</v>
      </c>
      <c r="L314" s="26">
        <f>Fest_In!D314</f>
        <v>0</v>
      </c>
      <c r="M314" s="68">
        <f>Fest_In!E314</f>
        <v>0</v>
      </c>
      <c r="N314" s="87">
        <f>IFERROR(INDEX(Dia_señalado_In!$D$2:$D$29,MATCH(Fest_In!B314,Dia_señalado_In!$C$2:$C$29,0)),0)</f>
        <v>0</v>
      </c>
      <c r="O314" s="88" t="str">
        <f>IFERROR(INDEX(Vacaciones_In!$D$2:$D$60,MATCH(Fest_In!A314,Vacaciones_In!$C$2:$C$60,0)),"")</f>
        <v/>
      </c>
      <c r="S314" s="22">
        <f t="shared" si="62"/>
        <v>43329</v>
      </c>
      <c r="T314" s="20">
        <f t="shared" si="66"/>
        <v>312</v>
      </c>
      <c r="U314" s="20"/>
    </row>
    <row r="315" spans="2:21" x14ac:dyDescent="0.25">
      <c r="B315" s="22">
        <f t="shared" si="59"/>
        <v>43313</v>
      </c>
      <c r="C315" s="24">
        <v>7</v>
      </c>
      <c r="D315" s="22">
        <f t="shared" si="72"/>
        <v>43330</v>
      </c>
      <c r="E315" s="21">
        <f t="shared" si="69"/>
        <v>44</v>
      </c>
      <c r="F315" s="20">
        <f t="shared" si="68"/>
        <v>104</v>
      </c>
      <c r="G315" s="33">
        <f t="shared" si="63"/>
        <v>315</v>
      </c>
      <c r="H315" s="10">
        <f t="shared" si="60"/>
        <v>43414</v>
      </c>
      <c r="I315" s="33">
        <f t="shared" si="64"/>
        <v>45</v>
      </c>
      <c r="J315" s="11">
        <f t="shared" si="65"/>
        <v>43414</v>
      </c>
      <c r="K315" s="12">
        <f t="shared" si="61"/>
        <v>7</v>
      </c>
      <c r="L315" s="26">
        <f>Fest_In!D315</f>
        <v>1</v>
      </c>
      <c r="M315" s="68">
        <f>Fest_In!E315</f>
        <v>0</v>
      </c>
      <c r="N315" s="87">
        <f>IFERROR(INDEX(Dia_señalado_In!$D$2:$D$29,MATCH(Fest_In!B315,Dia_señalado_In!$C$2:$C$29,0)),0)</f>
        <v>0</v>
      </c>
      <c r="O315" s="88" t="str">
        <f>IFERROR(INDEX(Vacaciones_In!$D$2:$D$60,MATCH(Fest_In!A315,Vacaciones_In!$C$2:$C$60,0)),"")</f>
        <v/>
      </c>
      <c r="S315" s="22">
        <f t="shared" si="62"/>
        <v>43330</v>
      </c>
      <c r="T315" s="20">
        <f t="shared" si="66"/>
        <v>313</v>
      </c>
      <c r="U315" s="20"/>
    </row>
    <row r="316" spans="2:21" x14ac:dyDescent="0.25">
      <c r="B316" s="22">
        <f t="shared" si="59"/>
        <v>43313</v>
      </c>
      <c r="C316" s="24">
        <v>1</v>
      </c>
      <c r="D316" s="22">
        <f t="shared" si="72"/>
        <v>43331</v>
      </c>
      <c r="E316" s="21">
        <f t="shared" si="69"/>
        <v>44</v>
      </c>
      <c r="F316" s="20">
        <f t="shared" si="68"/>
        <v>104</v>
      </c>
      <c r="G316" s="33">
        <f t="shared" si="63"/>
        <v>316</v>
      </c>
      <c r="H316" s="10">
        <f t="shared" si="60"/>
        <v>43415</v>
      </c>
      <c r="I316" s="33">
        <f t="shared" si="64"/>
        <v>45</v>
      </c>
      <c r="J316" s="11">
        <f t="shared" si="65"/>
        <v>43415</v>
      </c>
      <c r="K316" s="12">
        <f t="shared" si="61"/>
        <v>1</v>
      </c>
      <c r="L316" s="26">
        <f>Fest_In!D316</f>
        <v>1</v>
      </c>
      <c r="M316" s="68">
        <f>Fest_In!E316</f>
        <v>0</v>
      </c>
      <c r="N316" s="87">
        <f>IFERROR(INDEX(Dia_señalado_In!$D$2:$D$29,MATCH(Fest_In!B316,Dia_señalado_In!$C$2:$C$29,0)),0)</f>
        <v>0</v>
      </c>
      <c r="O316" s="88" t="str">
        <f>IFERROR(INDEX(Vacaciones_In!$D$2:$D$60,MATCH(Fest_In!A316,Vacaciones_In!$C$2:$C$60,0)),"")</f>
        <v/>
      </c>
      <c r="S316" s="22">
        <f t="shared" si="62"/>
        <v>43331</v>
      </c>
      <c r="T316" s="20">
        <f t="shared" si="66"/>
        <v>314</v>
      </c>
      <c r="U316" s="20"/>
    </row>
    <row r="317" spans="2:21" x14ac:dyDescent="0.25">
      <c r="B317" s="22">
        <f t="shared" si="59"/>
        <v>43313</v>
      </c>
      <c r="C317" s="23">
        <v>2</v>
      </c>
      <c r="D317" s="22">
        <f t="shared" si="72"/>
        <v>43332</v>
      </c>
      <c r="E317" s="21">
        <f t="shared" si="69"/>
        <v>45</v>
      </c>
      <c r="F317" s="20">
        <f t="shared" si="68"/>
        <v>105</v>
      </c>
      <c r="G317" s="33">
        <f t="shared" si="63"/>
        <v>317</v>
      </c>
      <c r="H317" s="10">
        <f t="shared" si="60"/>
        <v>43416</v>
      </c>
      <c r="I317" s="33">
        <f t="shared" si="64"/>
        <v>46</v>
      </c>
      <c r="J317" s="11">
        <f t="shared" si="65"/>
        <v>43416</v>
      </c>
      <c r="K317" s="12">
        <f t="shared" si="61"/>
        <v>2</v>
      </c>
      <c r="L317" s="26">
        <f>Fest_In!D317</f>
        <v>0</v>
      </c>
      <c r="M317" s="68">
        <f>Fest_In!E317</f>
        <v>0</v>
      </c>
      <c r="N317" s="87">
        <f>IFERROR(INDEX(Dia_señalado_In!$D$2:$D$29,MATCH(Fest_In!B317,Dia_señalado_In!$C$2:$C$29,0)),0)</f>
        <v>0</v>
      </c>
      <c r="O317" s="88" t="str">
        <f>IFERROR(INDEX(Vacaciones_In!$D$2:$D$60,MATCH(Fest_In!A317,Vacaciones_In!$C$2:$C$60,0)),"")</f>
        <v/>
      </c>
      <c r="S317" s="22">
        <f t="shared" si="62"/>
        <v>43332</v>
      </c>
      <c r="T317" s="20">
        <f t="shared" si="66"/>
        <v>315</v>
      </c>
      <c r="U317" s="20"/>
    </row>
    <row r="318" spans="2:21" x14ac:dyDescent="0.25">
      <c r="B318" s="22">
        <f t="shared" si="59"/>
        <v>43313</v>
      </c>
      <c r="C318" s="23">
        <v>3</v>
      </c>
      <c r="D318" s="22">
        <f t="shared" si="72"/>
        <v>43333</v>
      </c>
      <c r="E318" s="21">
        <f t="shared" si="69"/>
        <v>45</v>
      </c>
      <c r="F318" s="20">
        <f t="shared" si="68"/>
        <v>105</v>
      </c>
      <c r="G318" s="33">
        <f t="shared" si="63"/>
        <v>318</v>
      </c>
      <c r="H318" s="10">
        <f t="shared" si="60"/>
        <v>43417</v>
      </c>
      <c r="I318" s="33">
        <f t="shared" si="64"/>
        <v>46</v>
      </c>
      <c r="J318" s="11">
        <f t="shared" si="65"/>
        <v>43417</v>
      </c>
      <c r="K318" s="12">
        <f t="shared" si="61"/>
        <v>3</v>
      </c>
      <c r="L318" s="26">
        <f>Fest_In!D318</f>
        <v>0</v>
      </c>
      <c r="M318" s="68">
        <f>Fest_In!E318</f>
        <v>0</v>
      </c>
      <c r="N318" s="87">
        <f>IFERROR(INDEX(Dia_señalado_In!$D$2:$D$29,MATCH(Fest_In!B318,Dia_señalado_In!$C$2:$C$29,0)),0)</f>
        <v>0</v>
      </c>
      <c r="O318" s="88" t="str">
        <f>IFERROR(INDEX(Vacaciones_In!$D$2:$D$60,MATCH(Fest_In!A318,Vacaciones_In!$C$2:$C$60,0)),"")</f>
        <v/>
      </c>
      <c r="S318" s="22">
        <f t="shared" si="62"/>
        <v>43333</v>
      </c>
      <c r="T318" s="20">
        <f t="shared" si="66"/>
        <v>316</v>
      </c>
      <c r="U318" s="20"/>
    </row>
    <row r="319" spans="2:21" x14ac:dyDescent="0.25">
      <c r="B319" s="22">
        <f t="shared" si="59"/>
        <v>43313</v>
      </c>
      <c r="C319" s="23">
        <v>4</v>
      </c>
      <c r="D319" s="22">
        <f t="shared" si="72"/>
        <v>43334</v>
      </c>
      <c r="E319" s="21">
        <f t="shared" si="69"/>
        <v>45</v>
      </c>
      <c r="F319" s="20">
        <f t="shared" si="68"/>
        <v>105</v>
      </c>
      <c r="G319" s="33">
        <f t="shared" si="63"/>
        <v>319</v>
      </c>
      <c r="H319" s="10">
        <f t="shared" si="60"/>
        <v>43418</v>
      </c>
      <c r="I319" s="33">
        <f t="shared" si="64"/>
        <v>46</v>
      </c>
      <c r="J319" s="11">
        <f t="shared" si="65"/>
        <v>43418</v>
      </c>
      <c r="K319" s="12">
        <f t="shared" si="61"/>
        <v>4</v>
      </c>
      <c r="L319" s="26">
        <f>Fest_In!D319</f>
        <v>0</v>
      </c>
      <c r="M319" s="68">
        <f>Fest_In!E319</f>
        <v>0</v>
      </c>
      <c r="N319" s="87">
        <f>IFERROR(INDEX(Dia_señalado_In!$D$2:$D$29,MATCH(Fest_In!B319,Dia_señalado_In!$C$2:$C$29,0)),0)</f>
        <v>0</v>
      </c>
      <c r="O319" s="88" t="str">
        <f>IFERROR(INDEX(Vacaciones_In!$D$2:$D$60,MATCH(Fest_In!A319,Vacaciones_In!$C$2:$C$60,0)),"")</f>
        <v/>
      </c>
      <c r="S319" s="22">
        <f t="shared" si="62"/>
        <v>43334</v>
      </c>
      <c r="T319" s="20">
        <f t="shared" si="66"/>
        <v>317</v>
      </c>
      <c r="U319" s="20"/>
    </row>
    <row r="320" spans="2:21" x14ac:dyDescent="0.25">
      <c r="B320" s="22">
        <f t="shared" si="59"/>
        <v>43313</v>
      </c>
      <c r="C320" s="23">
        <v>5</v>
      </c>
      <c r="D320" s="22">
        <f t="shared" si="72"/>
        <v>43335</v>
      </c>
      <c r="E320" s="21">
        <f t="shared" si="69"/>
        <v>45</v>
      </c>
      <c r="F320" s="20">
        <f t="shared" si="68"/>
        <v>106</v>
      </c>
      <c r="G320" s="33">
        <f t="shared" si="63"/>
        <v>320</v>
      </c>
      <c r="H320" s="10">
        <f t="shared" si="60"/>
        <v>43419</v>
      </c>
      <c r="I320" s="33">
        <f t="shared" si="64"/>
        <v>46</v>
      </c>
      <c r="J320" s="11">
        <f t="shared" si="65"/>
        <v>43419</v>
      </c>
      <c r="K320" s="12">
        <f t="shared" si="61"/>
        <v>5</v>
      </c>
      <c r="L320" s="26">
        <f>Fest_In!D320</f>
        <v>0</v>
      </c>
      <c r="M320" s="68">
        <f>Fest_In!E320</f>
        <v>0</v>
      </c>
      <c r="N320" s="87">
        <f>IFERROR(INDEX(Dia_señalado_In!$D$2:$D$29,MATCH(Fest_In!B320,Dia_señalado_In!$C$2:$C$29,0)),0)</f>
        <v>0</v>
      </c>
      <c r="O320" s="88" t="str">
        <f>IFERROR(INDEX(Vacaciones_In!$D$2:$D$60,MATCH(Fest_In!A320,Vacaciones_In!$C$2:$C$60,0)),"")</f>
        <v/>
      </c>
      <c r="S320" s="22">
        <f t="shared" si="62"/>
        <v>43335</v>
      </c>
      <c r="T320" s="20">
        <f t="shared" si="66"/>
        <v>318</v>
      </c>
      <c r="U320" s="20"/>
    </row>
    <row r="321" spans="2:21" x14ac:dyDescent="0.25">
      <c r="B321" s="22">
        <f t="shared" si="59"/>
        <v>43313</v>
      </c>
      <c r="C321" s="23">
        <v>6</v>
      </c>
      <c r="D321" s="22">
        <f t="shared" si="72"/>
        <v>43336</v>
      </c>
      <c r="E321" s="21">
        <f t="shared" si="69"/>
        <v>45</v>
      </c>
      <c r="F321" s="20">
        <f t="shared" si="68"/>
        <v>106</v>
      </c>
      <c r="G321" s="33">
        <f t="shared" si="63"/>
        <v>321</v>
      </c>
      <c r="H321" s="10">
        <f t="shared" si="60"/>
        <v>43420</v>
      </c>
      <c r="I321" s="33">
        <f t="shared" si="64"/>
        <v>46</v>
      </c>
      <c r="J321" s="11">
        <f t="shared" si="65"/>
        <v>43420</v>
      </c>
      <c r="K321" s="12">
        <f t="shared" si="61"/>
        <v>6</v>
      </c>
      <c r="L321" s="26">
        <f>Fest_In!D321</f>
        <v>0</v>
      </c>
      <c r="M321" s="68">
        <f>Fest_In!E321</f>
        <v>0</v>
      </c>
      <c r="N321" s="87">
        <f>IFERROR(INDEX(Dia_señalado_In!$D$2:$D$29,MATCH(Fest_In!B321,Dia_señalado_In!$C$2:$C$29,0)),0)</f>
        <v>0</v>
      </c>
      <c r="O321" s="88" t="str">
        <f>IFERROR(INDEX(Vacaciones_In!$D$2:$D$60,MATCH(Fest_In!A321,Vacaciones_In!$C$2:$C$60,0)),"")</f>
        <v/>
      </c>
      <c r="S321" s="22">
        <f t="shared" si="62"/>
        <v>43336</v>
      </c>
      <c r="T321" s="20">
        <f t="shared" si="66"/>
        <v>319</v>
      </c>
      <c r="U321" s="20"/>
    </row>
    <row r="322" spans="2:21" x14ac:dyDescent="0.25">
      <c r="B322" s="22">
        <f t="shared" ref="B322:B385" si="73">DATE(Anno,ROUNDUP((E322+1)/6,0),1)</f>
        <v>43313</v>
      </c>
      <c r="C322" s="23">
        <v>7</v>
      </c>
      <c r="D322" s="22">
        <f t="shared" si="72"/>
        <v>43337</v>
      </c>
      <c r="E322" s="21">
        <f t="shared" si="69"/>
        <v>45</v>
      </c>
      <c r="F322" s="20">
        <f t="shared" si="68"/>
        <v>106</v>
      </c>
      <c r="G322" s="33">
        <f t="shared" si="63"/>
        <v>322</v>
      </c>
      <c r="H322" s="10">
        <f t="shared" ref="H322:H367" si="74">J322</f>
        <v>43421</v>
      </c>
      <c r="I322" s="33">
        <f t="shared" si="64"/>
        <v>46</v>
      </c>
      <c r="J322" s="11">
        <f t="shared" si="65"/>
        <v>43421</v>
      </c>
      <c r="K322" s="12">
        <f t="shared" ref="K322:K366" si="75">WEEKDAY(J322,1)</f>
        <v>7</v>
      </c>
      <c r="L322" s="26">
        <f>Fest_In!D322</f>
        <v>1</v>
      </c>
      <c r="M322" s="68">
        <f>Fest_In!E322</f>
        <v>0</v>
      </c>
      <c r="N322" s="87">
        <f>IFERROR(INDEX(Dia_señalado_In!$D$2:$D$29,MATCH(Fest_In!B322,Dia_señalado_In!$C$2:$C$29,0)),0)</f>
        <v>0</v>
      </c>
      <c r="O322" s="88" t="str">
        <f>IFERROR(INDEX(Vacaciones_In!$D$2:$D$60,MATCH(Fest_In!A322,Vacaciones_In!$C$2:$C$60,0)),"")</f>
        <v/>
      </c>
      <c r="S322" s="22">
        <f t="shared" ref="S322:S385" si="76">D322</f>
        <v>43337</v>
      </c>
      <c r="T322" s="20">
        <f t="shared" si="66"/>
        <v>320</v>
      </c>
      <c r="U322" s="20"/>
    </row>
    <row r="323" spans="2:21" x14ac:dyDescent="0.25">
      <c r="B323" s="22">
        <f t="shared" si="73"/>
        <v>43313</v>
      </c>
      <c r="C323" s="23">
        <v>1</v>
      </c>
      <c r="D323" s="22">
        <f t="shared" si="72"/>
        <v>43338</v>
      </c>
      <c r="E323" s="21">
        <f t="shared" si="69"/>
        <v>45</v>
      </c>
      <c r="F323" s="20">
        <f t="shared" si="68"/>
        <v>107</v>
      </c>
      <c r="G323" s="33">
        <f t="shared" ref="G323:G367" si="77">ROW(H323)</f>
        <v>323</v>
      </c>
      <c r="H323" s="10">
        <f t="shared" si="74"/>
        <v>43422</v>
      </c>
      <c r="I323" s="33">
        <f t="shared" ref="I323:I366" si="78">WEEKNUM(J323,21)</f>
        <v>46</v>
      </c>
      <c r="J323" s="11">
        <f t="shared" ref="J323:J366" si="79">IF(YEAR(J322+1)=Anno,J322+1,"0")</f>
        <v>43422</v>
      </c>
      <c r="K323" s="12">
        <f t="shared" si="75"/>
        <v>1</v>
      </c>
      <c r="L323" s="26">
        <f>Fest_In!D323</f>
        <v>1</v>
      </c>
      <c r="M323" s="68">
        <f>Fest_In!E323</f>
        <v>0</v>
      </c>
      <c r="N323" s="87">
        <f>IFERROR(INDEX(Dia_señalado_In!$D$2:$D$29,MATCH(Fest_In!B323,Dia_señalado_In!$C$2:$C$29,0)),0)</f>
        <v>0</v>
      </c>
      <c r="O323" s="88" t="str">
        <f>IFERROR(INDEX(Vacaciones_In!$D$2:$D$60,MATCH(Fest_In!A323,Vacaciones_In!$C$2:$C$60,0)),"")</f>
        <v/>
      </c>
      <c r="S323" s="22">
        <f t="shared" si="76"/>
        <v>43338</v>
      </c>
      <c r="T323" s="20">
        <f t="shared" ref="T323:T386" si="80">ROW()-2</f>
        <v>321</v>
      </c>
      <c r="U323" s="20"/>
    </row>
    <row r="324" spans="2:21" x14ac:dyDescent="0.25">
      <c r="B324" s="22">
        <f t="shared" si="73"/>
        <v>43313</v>
      </c>
      <c r="C324" s="24">
        <v>2</v>
      </c>
      <c r="D324" s="22">
        <f t="shared" ref="D324:D337" si="81">IF(AND(MONTH(D323+1)=MONTH(B324),YEAR(D323+1)=YEAR(B324)),D323+1,0)</f>
        <v>43339</v>
      </c>
      <c r="E324" s="21">
        <f t="shared" si="69"/>
        <v>46</v>
      </c>
      <c r="F324" s="20">
        <f t="shared" si="68"/>
        <v>107</v>
      </c>
      <c r="G324" s="33">
        <f t="shared" si="77"/>
        <v>324</v>
      </c>
      <c r="H324" s="10">
        <f t="shared" si="74"/>
        <v>43423</v>
      </c>
      <c r="I324" s="33">
        <f t="shared" si="78"/>
        <v>47</v>
      </c>
      <c r="J324" s="11">
        <f t="shared" si="79"/>
        <v>43423</v>
      </c>
      <c r="K324" s="12">
        <f t="shared" si="75"/>
        <v>2</v>
      </c>
      <c r="L324" s="26">
        <f>Fest_In!D324</f>
        <v>0</v>
      </c>
      <c r="M324" s="68">
        <f>Fest_In!E324</f>
        <v>0</v>
      </c>
      <c r="N324" s="87">
        <f>IFERROR(INDEX(Dia_señalado_In!$D$2:$D$29,MATCH(Fest_In!B324,Dia_señalado_In!$C$2:$C$29,0)),0)</f>
        <v>0</v>
      </c>
      <c r="O324" s="88" t="str">
        <f>IFERROR(INDEX(Vacaciones_In!$D$2:$D$60,MATCH(Fest_In!A324,Vacaciones_In!$C$2:$C$60,0)),"")</f>
        <v/>
      </c>
      <c r="S324" s="22">
        <f t="shared" si="76"/>
        <v>43339</v>
      </c>
      <c r="T324" s="20">
        <f t="shared" si="80"/>
        <v>322</v>
      </c>
      <c r="U324" s="20"/>
    </row>
    <row r="325" spans="2:21" x14ac:dyDescent="0.25">
      <c r="B325" s="22">
        <f t="shared" si="73"/>
        <v>43313</v>
      </c>
      <c r="C325" s="24">
        <v>3</v>
      </c>
      <c r="D325" s="22">
        <f t="shared" si="81"/>
        <v>43340</v>
      </c>
      <c r="E325" s="21">
        <f t="shared" si="69"/>
        <v>46</v>
      </c>
      <c r="F325" s="20">
        <f t="shared" ref="F325:F388" si="82">F322+1</f>
        <v>107</v>
      </c>
      <c r="G325" s="33">
        <f t="shared" si="77"/>
        <v>325</v>
      </c>
      <c r="H325" s="10">
        <f t="shared" si="74"/>
        <v>43424</v>
      </c>
      <c r="I325" s="33">
        <f t="shared" si="78"/>
        <v>47</v>
      </c>
      <c r="J325" s="11">
        <f t="shared" si="79"/>
        <v>43424</v>
      </c>
      <c r="K325" s="12">
        <f t="shared" si="75"/>
        <v>3</v>
      </c>
      <c r="L325" s="26">
        <f>Fest_In!D325</f>
        <v>0</v>
      </c>
      <c r="M325" s="68">
        <f>Fest_In!E325</f>
        <v>0</v>
      </c>
      <c r="N325" s="87">
        <f>IFERROR(INDEX(Dia_señalado_In!$D$2:$D$29,MATCH(Fest_In!B325,Dia_señalado_In!$C$2:$C$29,0)),0)</f>
        <v>0</v>
      </c>
      <c r="O325" s="88" t="str">
        <f>IFERROR(INDEX(Vacaciones_In!$D$2:$D$60,MATCH(Fest_In!A325,Vacaciones_In!$C$2:$C$60,0)),"")</f>
        <v/>
      </c>
      <c r="S325" s="22">
        <f t="shared" si="76"/>
        <v>43340</v>
      </c>
      <c r="T325" s="20">
        <f t="shared" si="80"/>
        <v>323</v>
      </c>
      <c r="U325" s="20"/>
    </row>
    <row r="326" spans="2:21" x14ac:dyDescent="0.25">
      <c r="B326" s="22">
        <f t="shared" si="73"/>
        <v>43313</v>
      </c>
      <c r="C326" s="24">
        <v>4</v>
      </c>
      <c r="D326" s="22">
        <f t="shared" si="81"/>
        <v>43341</v>
      </c>
      <c r="E326" s="21">
        <f t="shared" si="69"/>
        <v>46</v>
      </c>
      <c r="F326" s="20">
        <f t="shared" si="82"/>
        <v>108</v>
      </c>
      <c r="G326" s="33">
        <f t="shared" si="77"/>
        <v>326</v>
      </c>
      <c r="H326" s="10">
        <f t="shared" si="74"/>
        <v>43425</v>
      </c>
      <c r="I326" s="33">
        <f t="shared" si="78"/>
        <v>47</v>
      </c>
      <c r="J326" s="11">
        <f t="shared" si="79"/>
        <v>43425</v>
      </c>
      <c r="K326" s="12">
        <f t="shared" si="75"/>
        <v>4</v>
      </c>
      <c r="L326" s="26">
        <f>Fest_In!D326</f>
        <v>0</v>
      </c>
      <c r="M326" s="68">
        <f>Fest_In!E326</f>
        <v>0</v>
      </c>
      <c r="N326" s="87">
        <f>IFERROR(INDEX(Dia_señalado_In!$D$2:$D$29,MATCH(Fest_In!B326,Dia_señalado_In!$C$2:$C$29,0)),0)</f>
        <v>0</v>
      </c>
      <c r="O326" s="88" t="str">
        <f>IFERROR(INDEX(Vacaciones_In!$D$2:$D$60,MATCH(Fest_In!A326,Vacaciones_In!$C$2:$C$60,0)),"")</f>
        <v/>
      </c>
      <c r="S326" s="22">
        <f t="shared" si="76"/>
        <v>43341</v>
      </c>
      <c r="T326" s="20">
        <f t="shared" si="80"/>
        <v>324</v>
      </c>
      <c r="U326" s="20"/>
    </row>
    <row r="327" spans="2:21" x14ac:dyDescent="0.25">
      <c r="B327" s="22">
        <f t="shared" si="73"/>
        <v>43313</v>
      </c>
      <c r="C327" s="24">
        <v>5</v>
      </c>
      <c r="D327" s="22">
        <f t="shared" si="81"/>
        <v>43342</v>
      </c>
      <c r="E327" s="21">
        <f t="shared" si="69"/>
        <v>46</v>
      </c>
      <c r="F327" s="20">
        <f t="shared" si="82"/>
        <v>108</v>
      </c>
      <c r="G327" s="33">
        <f t="shared" si="77"/>
        <v>327</v>
      </c>
      <c r="H327" s="10">
        <f t="shared" si="74"/>
        <v>43426</v>
      </c>
      <c r="I327" s="33">
        <f t="shared" si="78"/>
        <v>47</v>
      </c>
      <c r="J327" s="11">
        <f t="shared" si="79"/>
        <v>43426</v>
      </c>
      <c r="K327" s="12">
        <f t="shared" si="75"/>
        <v>5</v>
      </c>
      <c r="L327" s="26">
        <f>Fest_In!D327</f>
        <v>0</v>
      </c>
      <c r="M327" s="68">
        <f>Fest_In!E327</f>
        <v>0</v>
      </c>
      <c r="N327" s="87">
        <f>IFERROR(INDEX(Dia_señalado_In!$D$2:$D$29,MATCH(Fest_In!B327,Dia_señalado_In!$C$2:$C$29,0)),0)</f>
        <v>0</v>
      </c>
      <c r="O327" s="88" t="str">
        <f>IFERROR(INDEX(Vacaciones_In!$D$2:$D$60,MATCH(Fest_In!A327,Vacaciones_In!$C$2:$C$60,0)),"")</f>
        <v/>
      </c>
      <c r="S327" s="22">
        <f t="shared" si="76"/>
        <v>43342</v>
      </c>
      <c r="T327" s="20">
        <f t="shared" si="80"/>
        <v>325</v>
      </c>
      <c r="U327" s="20"/>
    </row>
    <row r="328" spans="2:21" x14ac:dyDescent="0.25">
      <c r="B328" s="22">
        <f t="shared" si="73"/>
        <v>43313</v>
      </c>
      <c r="C328" s="24">
        <v>6</v>
      </c>
      <c r="D328" s="22">
        <f t="shared" si="81"/>
        <v>43343</v>
      </c>
      <c r="E328" s="21">
        <f t="shared" si="69"/>
        <v>46</v>
      </c>
      <c r="F328" s="20">
        <f t="shared" si="82"/>
        <v>108</v>
      </c>
      <c r="G328" s="33">
        <f t="shared" si="77"/>
        <v>328</v>
      </c>
      <c r="H328" s="10">
        <f t="shared" si="74"/>
        <v>43427</v>
      </c>
      <c r="I328" s="33">
        <f t="shared" si="78"/>
        <v>47</v>
      </c>
      <c r="J328" s="11">
        <f t="shared" si="79"/>
        <v>43427</v>
      </c>
      <c r="K328" s="12">
        <f t="shared" si="75"/>
        <v>6</v>
      </c>
      <c r="L328" s="26">
        <f>Fest_In!D328</f>
        <v>0</v>
      </c>
      <c r="M328" s="68">
        <f>Fest_In!E328</f>
        <v>0</v>
      </c>
      <c r="N328" s="87">
        <f>IFERROR(INDEX(Dia_señalado_In!$D$2:$D$29,MATCH(Fest_In!B328,Dia_señalado_In!$C$2:$C$29,0)),0)</f>
        <v>0</v>
      </c>
      <c r="O328" s="88" t="str">
        <f>IFERROR(INDEX(Vacaciones_In!$D$2:$D$60,MATCH(Fest_In!A328,Vacaciones_In!$C$2:$C$60,0)),"")</f>
        <v/>
      </c>
      <c r="S328" s="22">
        <f t="shared" si="76"/>
        <v>43343</v>
      </c>
      <c r="T328" s="20">
        <f t="shared" si="80"/>
        <v>326</v>
      </c>
      <c r="U328" s="20"/>
    </row>
    <row r="329" spans="2:21" x14ac:dyDescent="0.25">
      <c r="B329" s="22">
        <f t="shared" si="73"/>
        <v>43313</v>
      </c>
      <c r="C329" s="24">
        <v>7</v>
      </c>
      <c r="D329" s="22">
        <f t="shared" si="81"/>
        <v>0</v>
      </c>
      <c r="E329" s="21">
        <f t="shared" ref="E329:E392" si="83">E322+1</f>
        <v>46</v>
      </c>
      <c r="F329" s="20">
        <f t="shared" si="82"/>
        <v>109</v>
      </c>
      <c r="G329" s="33">
        <f t="shared" si="77"/>
        <v>329</v>
      </c>
      <c r="H329" s="10">
        <f t="shared" si="74"/>
        <v>43428</v>
      </c>
      <c r="I329" s="33">
        <f t="shared" si="78"/>
        <v>47</v>
      </c>
      <c r="J329" s="11">
        <f t="shared" si="79"/>
        <v>43428</v>
      </c>
      <c r="K329" s="12">
        <f t="shared" si="75"/>
        <v>7</v>
      </c>
      <c r="L329" s="26">
        <f>Fest_In!D329</f>
        <v>1</v>
      </c>
      <c r="M329" s="68">
        <f>Fest_In!E329</f>
        <v>0</v>
      </c>
      <c r="N329" s="87">
        <f>IFERROR(INDEX(Dia_señalado_In!$D$2:$D$29,MATCH(Fest_In!B329,Dia_señalado_In!$C$2:$C$29,0)),0)</f>
        <v>0</v>
      </c>
      <c r="O329" s="88" t="str">
        <f>IFERROR(INDEX(Vacaciones_In!$D$2:$D$60,MATCH(Fest_In!A329,Vacaciones_In!$C$2:$C$60,0)),"")</f>
        <v/>
      </c>
      <c r="S329" s="22">
        <f t="shared" si="76"/>
        <v>0</v>
      </c>
      <c r="T329" s="20">
        <f t="shared" si="80"/>
        <v>327</v>
      </c>
      <c r="U329" s="20"/>
    </row>
    <row r="330" spans="2:21" x14ac:dyDescent="0.25">
      <c r="B330" s="22">
        <f t="shared" si="73"/>
        <v>43313</v>
      </c>
      <c r="C330" s="24">
        <v>1</v>
      </c>
      <c r="D330" s="22">
        <f t="shared" si="81"/>
        <v>0</v>
      </c>
      <c r="E330" s="21">
        <f t="shared" si="83"/>
        <v>46</v>
      </c>
      <c r="F330" s="20">
        <f t="shared" si="82"/>
        <v>109</v>
      </c>
      <c r="G330" s="33">
        <f t="shared" si="77"/>
        <v>330</v>
      </c>
      <c r="H330" s="10">
        <f t="shared" si="74"/>
        <v>43429</v>
      </c>
      <c r="I330" s="33">
        <f t="shared" si="78"/>
        <v>47</v>
      </c>
      <c r="J330" s="11">
        <f t="shared" si="79"/>
        <v>43429</v>
      </c>
      <c r="K330" s="12">
        <f t="shared" si="75"/>
        <v>1</v>
      </c>
      <c r="L330" s="26">
        <f>Fest_In!D330</f>
        <v>1</v>
      </c>
      <c r="M330" s="68">
        <f>Fest_In!E330</f>
        <v>0</v>
      </c>
      <c r="N330" s="87">
        <f>IFERROR(INDEX(Dia_señalado_In!$D$2:$D$29,MATCH(Fest_In!B330,Dia_señalado_In!$C$2:$C$29,0)),0)</f>
        <v>0</v>
      </c>
      <c r="O330" s="88" t="str">
        <f>IFERROR(INDEX(Vacaciones_In!$D$2:$D$60,MATCH(Fest_In!A330,Vacaciones_In!$C$2:$C$60,0)),"")</f>
        <v/>
      </c>
      <c r="S330" s="22">
        <f t="shared" si="76"/>
        <v>0</v>
      </c>
      <c r="T330" s="20">
        <f t="shared" si="80"/>
        <v>328</v>
      </c>
      <c r="U330" s="20"/>
    </row>
    <row r="331" spans="2:21" x14ac:dyDescent="0.25">
      <c r="B331" s="22">
        <f t="shared" si="73"/>
        <v>43313</v>
      </c>
      <c r="C331" s="23">
        <v>2</v>
      </c>
      <c r="D331" s="22">
        <f t="shared" si="81"/>
        <v>0</v>
      </c>
      <c r="E331" s="21">
        <f t="shared" si="83"/>
        <v>47</v>
      </c>
      <c r="F331" s="20">
        <f t="shared" si="82"/>
        <v>109</v>
      </c>
      <c r="G331" s="33">
        <f t="shared" si="77"/>
        <v>331</v>
      </c>
      <c r="H331" s="10">
        <f t="shared" si="74"/>
        <v>43430</v>
      </c>
      <c r="I331" s="33">
        <f t="shared" si="78"/>
        <v>48</v>
      </c>
      <c r="J331" s="11">
        <f t="shared" si="79"/>
        <v>43430</v>
      </c>
      <c r="K331" s="12">
        <f t="shared" si="75"/>
        <v>2</v>
      </c>
      <c r="L331" s="26">
        <f>Fest_In!D331</f>
        <v>0</v>
      </c>
      <c r="M331" s="68">
        <f>Fest_In!E331</f>
        <v>0</v>
      </c>
      <c r="N331" s="87">
        <f>IFERROR(INDEX(Dia_señalado_In!$D$2:$D$29,MATCH(Fest_In!B331,Dia_señalado_In!$C$2:$C$29,0)),0)</f>
        <v>0</v>
      </c>
      <c r="O331" s="88" t="str">
        <f>IFERROR(INDEX(Vacaciones_In!$D$2:$D$60,MATCH(Fest_In!A331,Vacaciones_In!$C$2:$C$60,0)),"")</f>
        <v/>
      </c>
      <c r="S331" s="22">
        <f t="shared" si="76"/>
        <v>0</v>
      </c>
      <c r="T331" s="20">
        <f t="shared" si="80"/>
        <v>329</v>
      </c>
      <c r="U331" s="20"/>
    </row>
    <row r="332" spans="2:21" x14ac:dyDescent="0.25">
      <c r="B332" s="22">
        <f t="shared" si="73"/>
        <v>43313</v>
      </c>
      <c r="C332" s="23">
        <v>3</v>
      </c>
      <c r="D332" s="22">
        <f t="shared" si="81"/>
        <v>0</v>
      </c>
      <c r="E332" s="21">
        <f t="shared" si="83"/>
        <v>47</v>
      </c>
      <c r="F332" s="20">
        <f t="shared" si="82"/>
        <v>110</v>
      </c>
      <c r="G332" s="33">
        <f t="shared" si="77"/>
        <v>332</v>
      </c>
      <c r="H332" s="10">
        <f t="shared" si="74"/>
        <v>43431</v>
      </c>
      <c r="I332" s="33">
        <f t="shared" si="78"/>
        <v>48</v>
      </c>
      <c r="J332" s="11">
        <f t="shared" si="79"/>
        <v>43431</v>
      </c>
      <c r="K332" s="12">
        <f t="shared" si="75"/>
        <v>3</v>
      </c>
      <c r="L332" s="26">
        <f>Fest_In!D332</f>
        <v>0</v>
      </c>
      <c r="M332" s="68">
        <f>Fest_In!E332</f>
        <v>0</v>
      </c>
      <c r="N332" s="87">
        <f>IFERROR(INDEX(Dia_señalado_In!$D$2:$D$29,MATCH(Fest_In!B332,Dia_señalado_In!$C$2:$C$29,0)),0)</f>
        <v>0</v>
      </c>
      <c r="O332" s="88" t="str">
        <f>IFERROR(INDEX(Vacaciones_In!$D$2:$D$60,MATCH(Fest_In!A332,Vacaciones_In!$C$2:$C$60,0)),"")</f>
        <v/>
      </c>
      <c r="S332" s="22">
        <f t="shared" si="76"/>
        <v>0</v>
      </c>
      <c r="T332" s="20">
        <f t="shared" si="80"/>
        <v>330</v>
      </c>
      <c r="U332" s="20"/>
    </row>
    <row r="333" spans="2:21" x14ac:dyDescent="0.25">
      <c r="B333" s="22">
        <f t="shared" si="73"/>
        <v>43313</v>
      </c>
      <c r="C333" s="23">
        <v>4</v>
      </c>
      <c r="D333" s="22">
        <f t="shared" si="81"/>
        <v>0</v>
      </c>
      <c r="E333" s="21">
        <f t="shared" si="83"/>
        <v>47</v>
      </c>
      <c r="F333" s="20">
        <f t="shared" si="82"/>
        <v>110</v>
      </c>
      <c r="G333" s="33">
        <f t="shared" si="77"/>
        <v>333</v>
      </c>
      <c r="H333" s="10">
        <f t="shared" si="74"/>
        <v>43432</v>
      </c>
      <c r="I333" s="33">
        <f t="shared" si="78"/>
        <v>48</v>
      </c>
      <c r="J333" s="11">
        <f t="shared" si="79"/>
        <v>43432</v>
      </c>
      <c r="K333" s="12">
        <f t="shared" si="75"/>
        <v>4</v>
      </c>
      <c r="L333" s="26">
        <f>Fest_In!D333</f>
        <v>0</v>
      </c>
      <c r="M333" s="68">
        <f>Fest_In!E333</f>
        <v>0</v>
      </c>
      <c r="N333" s="87">
        <f>IFERROR(INDEX(Dia_señalado_In!$D$2:$D$29,MATCH(Fest_In!B333,Dia_señalado_In!$C$2:$C$29,0)),0)</f>
        <v>0</v>
      </c>
      <c r="O333" s="88" t="str">
        <f>IFERROR(INDEX(Vacaciones_In!$D$2:$D$60,MATCH(Fest_In!A333,Vacaciones_In!$C$2:$C$60,0)),"")</f>
        <v/>
      </c>
      <c r="S333" s="22">
        <f t="shared" si="76"/>
        <v>0</v>
      </c>
      <c r="T333" s="20">
        <f t="shared" si="80"/>
        <v>331</v>
      </c>
      <c r="U333" s="20"/>
    </row>
    <row r="334" spans="2:21" x14ac:dyDescent="0.25">
      <c r="B334" s="22">
        <f t="shared" si="73"/>
        <v>43313</v>
      </c>
      <c r="C334" s="23">
        <v>5</v>
      </c>
      <c r="D334" s="22">
        <f t="shared" si="81"/>
        <v>0</v>
      </c>
      <c r="E334" s="21">
        <f t="shared" si="83"/>
        <v>47</v>
      </c>
      <c r="F334" s="20">
        <f t="shared" si="82"/>
        <v>110</v>
      </c>
      <c r="G334" s="33">
        <f t="shared" si="77"/>
        <v>334</v>
      </c>
      <c r="H334" s="10">
        <f t="shared" si="74"/>
        <v>43433</v>
      </c>
      <c r="I334" s="33">
        <f t="shared" si="78"/>
        <v>48</v>
      </c>
      <c r="J334" s="11">
        <f t="shared" si="79"/>
        <v>43433</v>
      </c>
      <c r="K334" s="12">
        <f t="shared" si="75"/>
        <v>5</v>
      </c>
      <c r="L334" s="26">
        <f>Fest_In!D334</f>
        <v>0</v>
      </c>
      <c r="M334" s="68">
        <f>Fest_In!E334</f>
        <v>0</v>
      </c>
      <c r="N334" s="87">
        <f>IFERROR(INDEX(Dia_señalado_In!$D$2:$D$29,MATCH(Fest_In!B334,Dia_señalado_In!$C$2:$C$29,0)),0)</f>
        <v>0</v>
      </c>
      <c r="O334" s="88" t="str">
        <f>IFERROR(INDEX(Vacaciones_In!$D$2:$D$60,MATCH(Fest_In!A334,Vacaciones_In!$C$2:$C$60,0)),"")</f>
        <v/>
      </c>
      <c r="S334" s="22">
        <f t="shared" si="76"/>
        <v>0</v>
      </c>
      <c r="T334" s="20">
        <f t="shared" si="80"/>
        <v>332</v>
      </c>
      <c r="U334" s="20"/>
    </row>
    <row r="335" spans="2:21" x14ac:dyDescent="0.25">
      <c r="B335" s="22">
        <f t="shared" si="73"/>
        <v>43313</v>
      </c>
      <c r="C335" s="23">
        <v>6</v>
      </c>
      <c r="D335" s="22">
        <f t="shared" si="81"/>
        <v>0</v>
      </c>
      <c r="E335" s="21">
        <f t="shared" si="83"/>
        <v>47</v>
      </c>
      <c r="F335" s="20">
        <f t="shared" si="82"/>
        <v>111</v>
      </c>
      <c r="G335" s="33">
        <f t="shared" si="77"/>
        <v>335</v>
      </c>
      <c r="H335" s="10">
        <f t="shared" si="74"/>
        <v>43434</v>
      </c>
      <c r="I335" s="33">
        <f t="shared" si="78"/>
        <v>48</v>
      </c>
      <c r="J335" s="11">
        <f t="shared" si="79"/>
        <v>43434</v>
      </c>
      <c r="K335" s="12">
        <f t="shared" si="75"/>
        <v>6</v>
      </c>
      <c r="L335" s="26">
        <f>Fest_In!D335</f>
        <v>0</v>
      </c>
      <c r="M335" s="68">
        <f>Fest_In!E335</f>
        <v>0</v>
      </c>
      <c r="N335" s="87">
        <f>IFERROR(INDEX(Dia_señalado_In!$D$2:$D$29,MATCH(Fest_In!B335,Dia_señalado_In!$C$2:$C$29,0)),0)</f>
        <v>0</v>
      </c>
      <c r="O335" s="88" t="str">
        <f>IFERROR(INDEX(Vacaciones_In!$D$2:$D$60,MATCH(Fest_In!A335,Vacaciones_In!$C$2:$C$60,0)),"")</f>
        <v/>
      </c>
      <c r="S335" s="22">
        <f t="shared" si="76"/>
        <v>0</v>
      </c>
      <c r="T335" s="20">
        <f t="shared" si="80"/>
        <v>333</v>
      </c>
      <c r="U335" s="20"/>
    </row>
    <row r="336" spans="2:21" x14ac:dyDescent="0.25">
      <c r="B336" s="22">
        <f t="shared" si="73"/>
        <v>43313</v>
      </c>
      <c r="C336" s="23">
        <v>7</v>
      </c>
      <c r="D336" s="22">
        <f t="shared" si="81"/>
        <v>0</v>
      </c>
      <c r="E336" s="21">
        <f t="shared" si="83"/>
        <v>47</v>
      </c>
      <c r="F336" s="20">
        <f t="shared" si="82"/>
        <v>111</v>
      </c>
      <c r="G336" s="33">
        <f t="shared" si="77"/>
        <v>336</v>
      </c>
      <c r="H336" s="10">
        <f t="shared" si="74"/>
        <v>43435</v>
      </c>
      <c r="I336" s="33">
        <f t="shared" si="78"/>
        <v>48</v>
      </c>
      <c r="J336" s="11">
        <f t="shared" si="79"/>
        <v>43435</v>
      </c>
      <c r="K336" s="12">
        <f t="shared" si="75"/>
        <v>7</v>
      </c>
      <c r="L336" s="26">
        <f>Fest_In!D336</f>
        <v>1</v>
      </c>
      <c r="M336" s="68">
        <f>Fest_In!E336</f>
        <v>0</v>
      </c>
      <c r="N336" s="87">
        <f>IFERROR(INDEX(Dia_señalado_In!$D$2:$D$29,MATCH(Fest_In!B336,Dia_señalado_In!$C$2:$C$29,0)),0)</f>
        <v>0</v>
      </c>
      <c r="O336" s="88" t="str">
        <f>IFERROR(INDEX(Vacaciones_In!$D$2:$D$60,MATCH(Fest_In!A336,Vacaciones_In!$C$2:$C$60,0)),"")</f>
        <v/>
      </c>
      <c r="S336" s="22">
        <f t="shared" si="76"/>
        <v>0</v>
      </c>
      <c r="T336" s="20">
        <f t="shared" si="80"/>
        <v>334</v>
      </c>
      <c r="U336" s="20"/>
    </row>
    <row r="337" spans="2:21" x14ac:dyDescent="0.25">
      <c r="B337" s="22">
        <f t="shared" si="73"/>
        <v>43313</v>
      </c>
      <c r="C337" s="23">
        <v>1</v>
      </c>
      <c r="D337" s="22">
        <f t="shared" si="81"/>
        <v>0</v>
      </c>
      <c r="E337" s="21">
        <f t="shared" si="83"/>
        <v>47</v>
      </c>
      <c r="F337" s="20">
        <f t="shared" si="82"/>
        <v>111</v>
      </c>
      <c r="G337" s="33">
        <f t="shared" si="77"/>
        <v>337</v>
      </c>
      <c r="H337" s="10">
        <f t="shared" si="74"/>
        <v>43436</v>
      </c>
      <c r="I337" s="33">
        <f t="shared" si="78"/>
        <v>48</v>
      </c>
      <c r="J337" s="11">
        <f t="shared" si="79"/>
        <v>43436</v>
      </c>
      <c r="K337" s="12">
        <f t="shared" si="75"/>
        <v>1</v>
      </c>
      <c r="L337" s="26">
        <f>Fest_In!D337</f>
        <v>1</v>
      </c>
      <c r="M337" s="68">
        <f>Fest_In!E337</f>
        <v>0</v>
      </c>
      <c r="N337" s="87">
        <f>IFERROR(INDEX(Dia_señalado_In!$D$2:$D$29,MATCH(Fest_In!B337,Dia_señalado_In!$C$2:$C$29,0)),0)</f>
        <v>0</v>
      </c>
      <c r="O337" s="88" t="str">
        <f>IFERROR(INDEX(Vacaciones_In!$D$2:$D$60,MATCH(Fest_In!A337,Vacaciones_In!$C$2:$C$60,0)),"")</f>
        <v/>
      </c>
      <c r="S337" s="22">
        <f t="shared" si="76"/>
        <v>0</v>
      </c>
      <c r="T337" s="20">
        <f t="shared" si="80"/>
        <v>335</v>
      </c>
      <c r="U337" s="20"/>
    </row>
    <row r="338" spans="2:21" x14ac:dyDescent="0.25">
      <c r="B338" s="22">
        <f t="shared" si="73"/>
        <v>43344</v>
      </c>
      <c r="C338" s="25">
        <v>2</v>
      </c>
      <c r="D338" s="22">
        <f>IF(WEEKDAY(B338,1)=C338,B338,0)</f>
        <v>0</v>
      </c>
      <c r="E338" s="21">
        <f t="shared" si="83"/>
        <v>48</v>
      </c>
      <c r="F338" s="20">
        <f t="shared" si="82"/>
        <v>112</v>
      </c>
      <c r="G338" s="33">
        <f t="shared" si="77"/>
        <v>338</v>
      </c>
      <c r="H338" s="10">
        <f t="shared" si="74"/>
        <v>43437</v>
      </c>
      <c r="I338" s="33">
        <f t="shared" si="78"/>
        <v>49</v>
      </c>
      <c r="J338" s="11">
        <f t="shared" si="79"/>
        <v>43437</v>
      </c>
      <c r="K338" s="12">
        <f t="shared" si="75"/>
        <v>2</v>
      </c>
      <c r="L338" s="26">
        <f>Fest_In!D338</f>
        <v>0</v>
      </c>
      <c r="M338" s="68">
        <f>Fest_In!E338</f>
        <v>0</v>
      </c>
      <c r="N338" s="87">
        <f>IFERROR(INDEX(Dia_señalado_In!$D$2:$D$29,MATCH(Fest_In!B338,Dia_señalado_In!$C$2:$C$29,0)),0)</f>
        <v>0</v>
      </c>
      <c r="O338" s="88" t="str">
        <f>IFERROR(INDEX(Vacaciones_In!$D$2:$D$60,MATCH(Fest_In!A338,Vacaciones_In!$C$2:$C$60,0)),"")</f>
        <v/>
      </c>
      <c r="S338" s="22">
        <f t="shared" si="76"/>
        <v>0</v>
      </c>
      <c r="T338" s="20">
        <f t="shared" si="80"/>
        <v>336</v>
      </c>
      <c r="U338" s="20"/>
    </row>
    <row r="339" spans="2:21" x14ac:dyDescent="0.25">
      <c r="B339" s="22">
        <f t="shared" si="73"/>
        <v>43344</v>
      </c>
      <c r="C339" s="24">
        <v>3</v>
      </c>
      <c r="D339" s="22">
        <f t="shared" ref="D339:D344" si="84">IF(D338&lt;&gt;0,D338+1,IF(WEEKDAY(B339,1)=C339,B339,0))</f>
        <v>0</v>
      </c>
      <c r="E339" s="21">
        <f t="shared" si="83"/>
        <v>48</v>
      </c>
      <c r="F339" s="20">
        <f t="shared" si="82"/>
        <v>112</v>
      </c>
      <c r="G339" s="33">
        <f t="shared" si="77"/>
        <v>339</v>
      </c>
      <c r="H339" s="10">
        <f t="shared" si="74"/>
        <v>43438</v>
      </c>
      <c r="I339" s="33">
        <f t="shared" si="78"/>
        <v>49</v>
      </c>
      <c r="J339" s="11">
        <f t="shared" si="79"/>
        <v>43438</v>
      </c>
      <c r="K339" s="12">
        <f t="shared" si="75"/>
        <v>3</v>
      </c>
      <c r="L339" s="26">
        <f>Fest_In!D339</f>
        <v>0</v>
      </c>
      <c r="M339" s="68">
        <f>Fest_In!E339</f>
        <v>0</v>
      </c>
      <c r="N339" s="87">
        <f>IFERROR(INDEX(Dia_señalado_In!$D$2:$D$29,MATCH(Fest_In!B339,Dia_señalado_In!$C$2:$C$29,0)),0)</f>
        <v>0</v>
      </c>
      <c r="O339" s="88" t="str">
        <f>IFERROR(INDEX(Vacaciones_In!$D$2:$D$60,MATCH(Fest_In!A339,Vacaciones_In!$C$2:$C$60,0)),"")</f>
        <v/>
      </c>
      <c r="S339" s="22">
        <f t="shared" si="76"/>
        <v>0</v>
      </c>
      <c r="T339" s="20">
        <f t="shared" si="80"/>
        <v>337</v>
      </c>
      <c r="U339" s="20"/>
    </row>
    <row r="340" spans="2:21" x14ac:dyDescent="0.25">
      <c r="B340" s="22">
        <f t="shared" si="73"/>
        <v>43344</v>
      </c>
      <c r="C340" s="24">
        <v>4</v>
      </c>
      <c r="D340" s="22">
        <f t="shared" si="84"/>
        <v>0</v>
      </c>
      <c r="E340" s="21">
        <f t="shared" si="83"/>
        <v>48</v>
      </c>
      <c r="F340" s="20">
        <f t="shared" si="82"/>
        <v>112</v>
      </c>
      <c r="G340" s="33">
        <f t="shared" si="77"/>
        <v>340</v>
      </c>
      <c r="H340" s="10">
        <f t="shared" si="74"/>
        <v>43439</v>
      </c>
      <c r="I340" s="33">
        <f t="shared" si="78"/>
        <v>49</v>
      </c>
      <c r="J340" s="11">
        <f t="shared" si="79"/>
        <v>43439</v>
      </c>
      <c r="K340" s="12">
        <f t="shared" si="75"/>
        <v>4</v>
      </c>
      <c r="L340" s="26">
        <f>Fest_In!D340</f>
        <v>0</v>
      </c>
      <c r="M340" s="68">
        <f>Fest_In!E340</f>
        <v>0</v>
      </c>
      <c r="N340" s="87">
        <f>IFERROR(INDEX(Dia_señalado_In!$D$2:$D$29,MATCH(Fest_In!B340,Dia_señalado_In!$C$2:$C$29,0)),0)</f>
        <v>0</v>
      </c>
      <c r="O340" s="88" t="str">
        <f>IFERROR(INDEX(Vacaciones_In!$D$2:$D$60,MATCH(Fest_In!A340,Vacaciones_In!$C$2:$C$60,0)),"")</f>
        <v/>
      </c>
      <c r="S340" s="22">
        <f t="shared" si="76"/>
        <v>0</v>
      </c>
      <c r="T340" s="20">
        <f t="shared" si="80"/>
        <v>338</v>
      </c>
      <c r="U340" s="20"/>
    </row>
    <row r="341" spans="2:21" x14ac:dyDescent="0.25">
      <c r="B341" s="22">
        <f t="shared" si="73"/>
        <v>43344</v>
      </c>
      <c r="C341" s="24">
        <v>5</v>
      </c>
      <c r="D341" s="22">
        <f t="shared" si="84"/>
        <v>0</v>
      </c>
      <c r="E341" s="21">
        <f t="shared" si="83"/>
        <v>48</v>
      </c>
      <c r="F341" s="20">
        <f t="shared" si="82"/>
        <v>113</v>
      </c>
      <c r="G341" s="33">
        <f t="shared" si="77"/>
        <v>341</v>
      </c>
      <c r="H341" s="10">
        <f t="shared" si="74"/>
        <v>43440</v>
      </c>
      <c r="I341" s="33">
        <f t="shared" si="78"/>
        <v>49</v>
      </c>
      <c r="J341" s="11">
        <f t="shared" si="79"/>
        <v>43440</v>
      </c>
      <c r="K341" s="12">
        <f t="shared" si="75"/>
        <v>5</v>
      </c>
      <c r="L341" s="26">
        <f>Fest_In!D341</f>
        <v>0</v>
      </c>
      <c r="M341" s="68">
        <f>Fest_In!E341</f>
        <v>0</v>
      </c>
      <c r="N341" s="87" t="str">
        <f>IFERROR(INDEX(Dia_señalado_In!$D$2:$D$29,MATCH(Fest_In!B341,Dia_señalado_In!$C$2:$C$29,0)),0)</f>
        <v>Consti</v>
      </c>
      <c r="O341" s="88" t="str">
        <f>IFERROR(INDEX(Vacaciones_In!$D$2:$D$60,MATCH(Fest_In!A341,Vacaciones_In!$C$2:$C$60,0)),"")</f>
        <v/>
      </c>
      <c r="S341" s="22">
        <f t="shared" si="76"/>
        <v>0</v>
      </c>
      <c r="T341" s="20">
        <f t="shared" si="80"/>
        <v>339</v>
      </c>
      <c r="U341" s="20"/>
    </row>
    <row r="342" spans="2:21" x14ac:dyDescent="0.25">
      <c r="B342" s="22">
        <f t="shared" si="73"/>
        <v>43344</v>
      </c>
      <c r="C342" s="24">
        <v>6</v>
      </c>
      <c r="D342" s="22">
        <f t="shared" si="84"/>
        <v>0</v>
      </c>
      <c r="E342" s="21">
        <f t="shared" si="83"/>
        <v>48</v>
      </c>
      <c r="F342" s="20">
        <f t="shared" si="82"/>
        <v>113</v>
      </c>
      <c r="G342" s="33">
        <f t="shared" si="77"/>
        <v>342</v>
      </c>
      <c r="H342" s="10">
        <f t="shared" si="74"/>
        <v>43441</v>
      </c>
      <c r="I342" s="33">
        <f t="shared" si="78"/>
        <v>49</v>
      </c>
      <c r="J342" s="11">
        <f t="shared" si="79"/>
        <v>43441</v>
      </c>
      <c r="K342" s="12">
        <f t="shared" si="75"/>
        <v>6</v>
      </c>
      <c r="L342" s="26">
        <f>Fest_In!D342</f>
        <v>0</v>
      </c>
      <c r="M342" s="68">
        <f>Fest_In!E342</f>
        <v>0</v>
      </c>
      <c r="N342" s="87">
        <f>IFERROR(INDEX(Dia_señalado_In!$D$2:$D$29,MATCH(Fest_In!B342,Dia_señalado_In!$C$2:$C$29,0)),0)</f>
        <v>0</v>
      </c>
      <c r="O342" s="88" t="str">
        <f>IFERROR(INDEX(Vacaciones_In!$D$2:$D$60,MATCH(Fest_In!A342,Vacaciones_In!$C$2:$C$60,0)),"")</f>
        <v/>
      </c>
      <c r="S342" s="22">
        <f t="shared" si="76"/>
        <v>0</v>
      </c>
      <c r="T342" s="20">
        <f t="shared" si="80"/>
        <v>340</v>
      </c>
      <c r="U342" s="20"/>
    </row>
    <row r="343" spans="2:21" x14ac:dyDescent="0.25">
      <c r="B343" s="22">
        <f t="shared" si="73"/>
        <v>43344</v>
      </c>
      <c r="C343" s="24">
        <v>7</v>
      </c>
      <c r="D343" s="22">
        <f t="shared" si="84"/>
        <v>43344</v>
      </c>
      <c r="E343" s="21">
        <f t="shared" si="83"/>
        <v>48</v>
      </c>
      <c r="F343" s="20">
        <f t="shared" si="82"/>
        <v>113</v>
      </c>
      <c r="G343" s="33">
        <f t="shared" si="77"/>
        <v>343</v>
      </c>
      <c r="H343" s="10">
        <f t="shared" si="74"/>
        <v>43442</v>
      </c>
      <c r="I343" s="33">
        <f t="shared" si="78"/>
        <v>49</v>
      </c>
      <c r="J343" s="11">
        <f t="shared" si="79"/>
        <v>43442</v>
      </c>
      <c r="K343" s="12">
        <f t="shared" si="75"/>
        <v>7</v>
      </c>
      <c r="L343" s="26">
        <f>Fest_In!D343</f>
        <v>1</v>
      </c>
      <c r="M343" s="68">
        <f>Fest_In!E343</f>
        <v>0</v>
      </c>
      <c r="N343" s="87" t="str">
        <f>IFERROR(INDEX(Dia_señalado_In!$D$2:$D$29,MATCH(Fest_In!B343,Dia_señalado_In!$C$2:$C$29,0)),0)</f>
        <v>Inma</v>
      </c>
      <c r="O343" s="88" t="str">
        <f>IFERROR(INDEX(Vacaciones_In!$D$2:$D$60,MATCH(Fest_In!A343,Vacaciones_In!$C$2:$C$60,0)),"")</f>
        <v/>
      </c>
      <c r="S343" s="22">
        <f t="shared" si="76"/>
        <v>43344</v>
      </c>
      <c r="T343" s="20">
        <f t="shared" si="80"/>
        <v>341</v>
      </c>
      <c r="U343" s="20"/>
    </row>
    <row r="344" spans="2:21" x14ac:dyDescent="0.25">
      <c r="B344" s="22">
        <f t="shared" si="73"/>
        <v>43344</v>
      </c>
      <c r="C344" s="24">
        <v>1</v>
      </c>
      <c r="D344" s="22">
        <f t="shared" si="84"/>
        <v>43345</v>
      </c>
      <c r="E344" s="21">
        <f t="shared" si="83"/>
        <v>48</v>
      </c>
      <c r="F344" s="20">
        <f t="shared" si="82"/>
        <v>114</v>
      </c>
      <c r="G344" s="33">
        <f t="shared" si="77"/>
        <v>344</v>
      </c>
      <c r="H344" s="10">
        <f t="shared" si="74"/>
        <v>43443</v>
      </c>
      <c r="I344" s="33">
        <f t="shared" si="78"/>
        <v>49</v>
      </c>
      <c r="J344" s="11">
        <f t="shared" si="79"/>
        <v>43443</v>
      </c>
      <c r="K344" s="12">
        <f t="shared" si="75"/>
        <v>1</v>
      </c>
      <c r="L344" s="26">
        <f>Fest_In!D344</f>
        <v>1</v>
      </c>
      <c r="M344" s="68">
        <f>Fest_In!E344</f>
        <v>0</v>
      </c>
      <c r="N344" s="87">
        <f>IFERROR(INDEX(Dia_señalado_In!$D$2:$D$29,MATCH(Fest_In!B344,Dia_señalado_In!$C$2:$C$29,0)),0)</f>
        <v>0</v>
      </c>
      <c r="O344" s="88" t="str">
        <f>IFERROR(INDEX(Vacaciones_In!$D$2:$D$60,MATCH(Fest_In!A344,Vacaciones_In!$C$2:$C$60,0)),"")</f>
        <v/>
      </c>
      <c r="S344" s="22">
        <f t="shared" si="76"/>
        <v>43345</v>
      </c>
      <c r="T344" s="20">
        <f t="shared" si="80"/>
        <v>342</v>
      </c>
      <c r="U344" s="20"/>
    </row>
    <row r="345" spans="2:21" x14ac:dyDescent="0.25">
      <c r="B345" s="22">
        <f t="shared" si="73"/>
        <v>43344</v>
      </c>
      <c r="C345" s="23">
        <v>2</v>
      </c>
      <c r="D345" s="22">
        <f t="shared" ref="D345:D365" si="85">D344+1</f>
        <v>43346</v>
      </c>
      <c r="E345" s="21">
        <f t="shared" si="83"/>
        <v>49</v>
      </c>
      <c r="F345" s="20">
        <f t="shared" si="82"/>
        <v>114</v>
      </c>
      <c r="G345" s="33">
        <f t="shared" si="77"/>
        <v>345</v>
      </c>
      <c r="H345" s="10">
        <f t="shared" si="74"/>
        <v>43444</v>
      </c>
      <c r="I345" s="33">
        <f t="shared" si="78"/>
        <v>50</v>
      </c>
      <c r="J345" s="11">
        <f t="shared" si="79"/>
        <v>43444</v>
      </c>
      <c r="K345" s="12">
        <f t="shared" si="75"/>
        <v>2</v>
      </c>
      <c r="L345" s="26">
        <f>Fest_In!D345</f>
        <v>0</v>
      </c>
      <c r="M345" s="68">
        <f>Fest_In!E345</f>
        <v>0</v>
      </c>
      <c r="N345" s="87">
        <f>IFERROR(INDEX(Dia_señalado_In!$D$2:$D$29,MATCH(Fest_In!B345,Dia_señalado_In!$C$2:$C$29,0)),0)</f>
        <v>0</v>
      </c>
      <c r="O345" s="88" t="str">
        <f>IFERROR(INDEX(Vacaciones_In!$D$2:$D$60,MATCH(Fest_In!A345,Vacaciones_In!$C$2:$C$60,0)),"")</f>
        <v/>
      </c>
      <c r="S345" s="22">
        <f t="shared" si="76"/>
        <v>43346</v>
      </c>
      <c r="T345" s="20">
        <f t="shared" si="80"/>
        <v>343</v>
      </c>
      <c r="U345" s="20"/>
    </row>
    <row r="346" spans="2:21" x14ac:dyDescent="0.25">
      <c r="B346" s="22">
        <f t="shared" si="73"/>
        <v>43344</v>
      </c>
      <c r="C346" s="23">
        <v>3</v>
      </c>
      <c r="D346" s="22">
        <f t="shared" si="85"/>
        <v>43347</v>
      </c>
      <c r="E346" s="21">
        <f t="shared" si="83"/>
        <v>49</v>
      </c>
      <c r="F346" s="20">
        <f t="shared" si="82"/>
        <v>114</v>
      </c>
      <c r="G346" s="33">
        <f t="shared" si="77"/>
        <v>346</v>
      </c>
      <c r="H346" s="10">
        <f t="shared" si="74"/>
        <v>43445</v>
      </c>
      <c r="I346" s="33">
        <f t="shared" si="78"/>
        <v>50</v>
      </c>
      <c r="J346" s="11">
        <f t="shared" si="79"/>
        <v>43445</v>
      </c>
      <c r="K346" s="12">
        <f t="shared" si="75"/>
        <v>3</v>
      </c>
      <c r="L346" s="26">
        <f>Fest_In!D346</f>
        <v>0</v>
      </c>
      <c r="M346" s="68">
        <f>Fest_In!E346</f>
        <v>0</v>
      </c>
      <c r="N346" s="87">
        <f>IFERROR(INDEX(Dia_señalado_In!$D$2:$D$29,MATCH(Fest_In!B346,Dia_señalado_In!$C$2:$C$29,0)),0)</f>
        <v>0</v>
      </c>
      <c r="O346" s="88" t="str">
        <f>IFERROR(INDEX(Vacaciones_In!$D$2:$D$60,MATCH(Fest_In!A346,Vacaciones_In!$C$2:$C$60,0)),"")</f>
        <v/>
      </c>
      <c r="S346" s="22">
        <f t="shared" si="76"/>
        <v>43347</v>
      </c>
      <c r="T346" s="20">
        <f t="shared" si="80"/>
        <v>344</v>
      </c>
      <c r="U346" s="20"/>
    </row>
    <row r="347" spans="2:21" x14ac:dyDescent="0.25">
      <c r="B347" s="22">
        <f t="shared" si="73"/>
        <v>43344</v>
      </c>
      <c r="C347" s="23">
        <v>4</v>
      </c>
      <c r="D347" s="22">
        <f t="shared" si="85"/>
        <v>43348</v>
      </c>
      <c r="E347" s="21">
        <f t="shared" si="83"/>
        <v>49</v>
      </c>
      <c r="F347" s="20">
        <f t="shared" si="82"/>
        <v>115</v>
      </c>
      <c r="G347" s="33">
        <f t="shared" si="77"/>
        <v>347</v>
      </c>
      <c r="H347" s="10">
        <f t="shared" si="74"/>
        <v>43446</v>
      </c>
      <c r="I347" s="33">
        <f t="shared" si="78"/>
        <v>50</v>
      </c>
      <c r="J347" s="11">
        <f t="shared" si="79"/>
        <v>43446</v>
      </c>
      <c r="K347" s="12">
        <f t="shared" si="75"/>
        <v>4</v>
      </c>
      <c r="L347" s="26">
        <f>Fest_In!D347</f>
        <v>0</v>
      </c>
      <c r="M347" s="68">
        <f>Fest_In!E347</f>
        <v>0</v>
      </c>
      <c r="N347" s="87">
        <f>IFERROR(INDEX(Dia_señalado_In!$D$2:$D$29,MATCH(Fest_In!B347,Dia_señalado_In!$C$2:$C$29,0)),0)</f>
        <v>0</v>
      </c>
      <c r="O347" s="88" t="str">
        <f>IFERROR(INDEX(Vacaciones_In!$D$2:$D$60,MATCH(Fest_In!A347,Vacaciones_In!$C$2:$C$60,0)),"")</f>
        <v/>
      </c>
      <c r="S347" s="22">
        <f t="shared" si="76"/>
        <v>43348</v>
      </c>
      <c r="T347" s="20">
        <f t="shared" si="80"/>
        <v>345</v>
      </c>
      <c r="U347" s="20"/>
    </row>
    <row r="348" spans="2:21" x14ac:dyDescent="0.25">
      <c r="B348" s="22">
        <f t="shared" si="73"/>
        <v>43344</v>
      </c>
      <c r="C348" s="23">
        <v>5</v>
      </c>
      <c r="D348" s="22">
        <f t="shared" si="85"/>
        <v>43349</v>
      </c>
      <c r="E348" s="21">
        <f t="shared" si="83"/>
        <v>49</v>
      </c>
      <c r="F348" s="20">
        <f t="shared" si="82"/>
        <v>115</v>
      </c>
      <c r="G348" s="33">
        <f t="shared" si="77"/>
        <v>348</v>
      </c>
      <c r="H348" s="10">
        <f t="shared" si="74"/>
        <v>43447</v>
      </c>
      <c r="I348" s="33">
        <f t="shared" si="78"/>
        <v>50</v>
      </c>
      <c r="J348" s="11">
        <f t="shared" si="79"/>
        <v>43447</v>
      </c>
      <c r="K348" s="12">
        <f t="shared" si="75"/>
        <v>5</v>
      </c>
      <c r="L348" s="26">
        <f>Fest_In!D348</f>
        <v>0</v>
      </c>
      <c r="M348" s="68">
        <f>Fest_In!E348</f>
        <v>0</v>
      </c>
      <c r="N348" s="87">
        <f>IFERROR(INDEX(Dia_señalado_In!$D$2:$D$29,MATCH(Fest_In!B348,Dia_señalado_In!$C$2:$C$29,0)),0)</f>
        <v>0</v>
      </c>
      <c r="O348" s="88" t="str">
        <f>IFERROR(INDEX(Vacaciones_In!$D$2:$D$60,MATCH(Fest_In!A348,Vacaciones_In!$C$2:$C$60,0)),"")</f>
        <v/>
      </c>
      <c r="S348" s="22">
        <f t="shared" si="76"/>
        <v>43349</v>
      </c>
      <c r="T348" s="20">
        <f t="shared" si="80"/>
        <v>346</v>
      </c>
      <c r="U348" s="20"/>
    </row>
    <row r="349" spans="2:21" x14ac:dyDescent="0.25">
      <c r="B349" s="22">
        <f t="shared" si="73"/>
        <v>43344</v>
      </c>
      <c r="C349" s="23">
        <v>6</v>
      </c>
      <c r="D349" s="22">
        <f t="shared" si="85"/>
        <v>43350</v>
      </c>
      <c r="E349" s="21">
        <f t="shared" si="83"/>
        <v>49</v>
      </c>
      <c r="F349" s="20">
        <f t="shared" si="82"/>
        <v>115</v>
      </c>
      <c r="G349" s="33">
        <f t="shared" si="77"/>
        <v>349</v>
      </c>
      <c r="H349" s="10">
        <f t="shared" si="74"/>
        <v>43448</v>
      </c>
      <c r="I349" s="33">
        <f t="shared" si="78"/>
        <v>50</v>
      </c>
      <c r="J349" s="11">
        <f t="shared" si="79"/>
        <v>43448</v>
      </c>
      <c r="K349" s="12">
        <f t="shared" si="75"/>
        <v>6</v>
      </c>
      <c r="L349" s="26">
        <f>Fest_In!D349</f>
        <v>0</v>
      </c>
      <c r="M349" s="68">
        <f>Fest_In!E349</f>
        <v>0</v>
      </c>
      <c r="N349" s="87">
        <f>IFERROR(INDEX(Dia_señalado_In!$D$2:$D$29,MATCH(Fest_In!B349,Dia_señalado_In!$C$2:$C$29,0)),0)</f>
        <v>0</v>
      </c>
      <c r="O349" s="88" t="str">
        <f>IFERROR(INDEX(Vacaciones_In!$D$2:$D$60,MATCH(Fest_In!A349,Vacaciones_In!$C$2:$C$60,0)),"")</f>
        <v/>
      </c>
      <c r="S349" s="22">
        <f t="shared" si="76"/>
        <v>43350</v>
      </c>
      <c r="T349" s="20">
        <f t="shared" si="80"/>
        <v>347</v>
      </c>
      <c r="U349" s="20"/>
    </row>
    <row r="350" spans="2:21" x14ac:dyDescent="0.25">
      <c r="B350" s="22">
        <f t="shared" si="73"/>
        <v>43344</v>
      </c>
      <c r="C350" s="23">
        <v>7</v>
      </c>
      <c r="D350" s="22">
        <f t="shared" si="85"/>
        <v>43351</v>
      </c>
      <c r="E350" s="21">
        <f t="shared" si="83"/>
        <v>49</v>
      </c>
      <c r="F350" s="20">
        <f t="shared" si="82"/>
        <v>116</v>
      </c>
      <c r="G350" s="33">
        <f t="shared" si="77"/>
        <v>350</v>
      </c>
      <c r="H350" s="10">
        <f t="shared" si="74"/>
        <v>43449</v>
      </c>
      <c r="I350" s="33">
        <f t="shared" si="78"/>
        <v>50</v>
      </c>
      <c r="J350" s="11">
        <f t="shared" si="79"/>
        <v>43449</v>
      </c>
      <c r="K350" s="12">
        <f t="shared" si="75"/>
        <v>7</v>
      </c>
      <c r="L350" s="26">
        <f>Fest_In!D350</f>
        <v>1</v>
      </c>
      <c r="M350" s="68">
        <f>Fest_In!E350</f>
        <v>0</v>
      </c>
      <c r="N350" s="87">
        <f>IFERROR(INDEX(Dia_señalado_In!$D$2:$D$29,MATCH(Fest_In!B350,Dia_señalado_In!$C$2:$C$29,0)),0)</f>
        <v>0</v>
      </c>
      <c r="O350" s="88" t="str">
        <f>IFERROR(INDEX(Vacaciones_In!$D$2:$D$60,MATCH(Fest_In!A350,Vacaciones_In!$C$2:$C$60,0)),"")</f>
        <v/>
      </c>
      <c r="S350" s="22">
        <f t="shared" si="76"/>
        <v>43351</v>
      </c>
      <c r="T350" s="20">
        <f t="shared" si="80"/>
        <v>348</v>
      </c>
      <c r="U350" s="20"/>
    </row>
    <row r="351" spans="2:21" x14ac:dyDescent="0.25">
      <c r="B351" s="22">
        <f t="shared" si="73"/>
        <v>43344</v>
      </c>
      <c r="C351" s="23">
        <v>1</v>
      </c>
      <c r="D351" s="22">
        <f t="shared" si="85"/>
        <v>43352</v>
      </c>
      <c r="E351" s="21">
        <f t="shared" si="83"/>
        <v>49</v>
      </c>
      <c r="F351" s="20">
        <f t="shared" si="82"/>
        <v>116</v>
      </c>
      <c r="G351" s="33">
        <f t="shared" si="77"/>
        <v>351</v>
      </c>
      <c r="H351" s="10">
        <f t="shared" si="74"/>
        <v>43450</v>
      </c>
      <c r="I351" s="33">
        <f t="shared" si="78"/>
        <v>50</v>
      </c>
      <c r="J351" s="11">
        <f t="shared" si="79"/>
        <v>43450</v>
      </c>
      <c r="K351" s="12">
        <f t="shared" si="75"/>
        <v>1</v>
      </c>
      <c r="L351" s="26">
        <f>Fest_In!D351</f>
        <v>1</v>
      </c>
      <c r="M351" s="68">
        <f>Fest_In!E351</f>
        <v>0</v>
      </c>
      <c r="N351" s="87">
        <f>IFERROR(INDEX(Dia_señalado_In!$D$2:$D$29,MATCH(Fest_In!B351,Dia_señalado_In!$C$2:$C$29,0)),0)</f>
        <v>0</v>
      </c>
      <c r="O351" s="88" t="str">
        <f>IFERROR(INDEX(Vacaciones_In!$D$2:$D$60,MATCH(Fest_In!A351,Vacaciones_In!$C$2:$C$60,0)),"")</f>
        <v/>
      </c>
      <c r="S351" s="22">
        <f t="shared" si="76"/>
        <v>43352</v>
      </c>
      <c r="T351" s="20">
        <f t="shared" si="80"/>
        <v>349</v>
      </c>
      <c r="U351" s="20"/>
    </row>
    <row r="352" spans="2:21" x14ac:dyDescent="0.25">
      <c r="B352" s="22">
        <f t="shared" si="73"/>
        <v>43344</v>
      </c>
      <c r="C352" s="24">
        <v>2</v>
      </c>
      <c r="D352" s="22">
        <f t="shared" si="85"/>
        <v>43353</v>
      </c>
      <c r="E352" s="21">
        <f t="shared" si="83"/>
        <v>50</v>
      </c>
      <c r="F352" s="20">
        <f t="shared" si="82"/>
        <v>116</v>
      </c>
      <c r="G352" s="33">
        <f t="shared" si="77"/>
        <v>352</v>
      </c>
      <c r="H352" s="10">
        <f t="shared" si="74"/>
        <v>43451</v>
      </c>
      <c r="I352" s="33">
        <f t="shared" si="78"/>
        <v>51</v>
      </c>
      <c r="J352" s="11">
        <f t="shared" si="79"/>
        <v>43451</v>
      </c>
      <c r="K352" s="12">
        <f t="shared" si="75"/>
        <v>2</v>
      </c>
      <c r="L352" s="26">
        <f>Fest_In!D352</f>
        <v>0</v>
      </c>
      <c r="M352" s="68">
        <f>Fest_In!E352</f>
        <v>0</v>
      </c>
      <c r="N352" s="87">
        <f>IFERROR(INDEX(Dia_señalado_In!$D$2:$D$29,MATCH(Fest_In!B352,Dia_señalado_In!$C$2:$C$29,0)),0)</f>
        <v>0</v>
      </c>
      <c r="O352" s="88" t="str">
        <f>IFERROR(INDEX(Vacaciones_In!$D$2:$D$60,MATCH(Fest_In!A352,Vacaciones_In!$C$2:$C$60,0)),"")</f>
        <v/>
      </c>
      <c r="S352" s="22">
        <f t="shared" si="76"/>
        <v>43353</v>
      </c>
      <c r="T352" s="20">
        <f t="shared" si="80"/>
        <v>350</v>
      </c>
      <c r="U352" s="20"/>
    </row>
    <row r="353" spans="2:21" x14ac:dyDescent="0.25">
      <c r="B353" s="22">
        <f t="shared" si="73"/>
        <v>43344</v>
      </c>
      <c r="C353" s="24">
        <v>3</v>
      </c>
      <c r="D353" s="22">
        <f t="shared" si="85"/>
        <v>43354</v>
      </c>
      <c r="E353" s="21">
        <f t="shared" si="83"/>
        <v>50</v>
      </c>
      <c r="F353" s="20">
        <f t="shared" si="82"/>
        <v>117</v>
      </c>
      <c r="G353" s="33">
        <f t="shared" si="77"/>
        <v>353</v>
      </c>
      <c r="H353" s="10">
        <f t="shared" si="74"/>
        <v>43452</v>
      </c>
      <c r="I353" s="33">
        <f t="shared" si="78"/>
        <v>51</v>
      </c>
      <c r="J353" s="11">
        <f t="shared" si="79"/>
        <v>43452</v>
      </c>
      <c r="K353" s="12">
        <f t="shared" si="75"/>
        <v>3</v>
      </c>
      <c r="L353" s="26">
        <f>Fest_In!D353</f>
        <v>0</v>
      </c>
      <c r="M353" s="68">
        <f>Fest_In!E353</f>
        <v>0</v>
      </c>
      <c r="N353" s="87">
        <f>IFERROR(INDEX(Dia_señalado_In!$D$2:$D$29,MATCH(Fest_In!B353,Dia_señalado_In!$C$2:$C$29,0)),0)</f>
        <v>0</v>
      </c>
      <c r="O353" s="88" t="str">
        <f>IFERROR(INDEX(Vacaciones_In!$D$2:$D$60,MATCH(Fest_In!A353,Vacaciones_In!$C$2:$C$60,0)),"")</f>
        <v/>
      </c>
      <c r="S353" s="22">
        <f t="shared" si="76"/>
        <v>43354</v>
      </c>
      <c r="T353" s="20">
        <f t="shared" si="80"/>
        <v>351</v>
      </c>
      <c r="U353" s="20"/>
    </row>
    <row r="354" spans="2:21" x14ac:dyDescent="0.25">
      <c r="B354" s="22">
        <f t="shared" si="73"/>
        <v>43344</v>
      </c>
      <c r="C354" s="24">
        <v>4</v>
      </c>
      <c r="D354" s="22">
        <f t="shared" si="85"/>
        <v>43355</v>
      </c>
      <c r="E354" s="21">
        <f t="shared" si="83"/>
        <v>50</v>
      </c>
      <c r="F354" s="20">
        <f t="shared" si="82"/>
        <v>117</v>
      </c>
      <c r="G354" s="33">
        <f t="shared" si="77"/>
        <v>354</v>
      </c>
      <c r="H354" s="10">
        <f t="shared" si="74"/>
        <v>43453</v>
      </c>
      <c r="I354" s="33">
        <f t="shared" si="78"/>
        <v>51</v>
      </c>
      <c r="J354" s="11">
        <f t="shared" si="79"/>
        <v>43453</v>
      </c>
      <c r="K354" s="12">
        <f t="shared" si="75"/>
        <v>4</v>
      </c>
      <c r="L354" s="26">
        <f>Fest_In!D354</f>
        <v>0</v>
      </c>
      <c r="M354" s="68">
        <f>Fest_In!E354</f>
        <v>0</v>
      </c>
      <c r="N354" s="87">
        <f>IFERROR(INDEX(Dia_señalado_In!$D$2:$D$29,MATCH(Fest_In!B354,Dia_señalado_In!$C$2:$C$29,0)),0)</f>
        <v>0</v>
      </c>
      <c r="O354" s="88" t="str">
        <f>IFERROR(INDEX(Vacaciones_In!$D$2:$D$60,MATCH(Fest_In!A354,Vacaciones_In!$C$2:$C$60,0)),"")</f>
        <v/>
      </c>
      <c r="S354" s="22">
        <f t="shared" si="76"/>
        <v>43355</v>
      </c>
      <c r="T354" s="20">
        <f t="shared" si="80"/>
        <v>352</v>
      </c>
      <c r="U354" s="20"/>
    </row>
    <row r="355" spans="2:21" x14ac:dyDescent="0.25">
      <c r="B355" s="22">
        <f t="shared" si="73"/>
        <v>43344</v>
      </c>
      <c r="C355" s="24">
        <v>5</v>
      </c>
      <c r="D355" s="22">
        <f t="shared" si="85"/>
        <v>43356</v>
      </c>
      <c r="E355" s="21">
        <f t="shared" si="83"/>
        <v>50</v>
      </c>
      <c r="F355" s="20">
        <f t="shared" si="82"/>
        <v>117</v>
      </c>
      <c r="G355" s="33">
        <f t="shared" si="77"/>
        <v>355</v>
      </c>
      <c r="H355" s="10">
        <f t="shared" si="74"/>
        <v>43454</v>
      </c>
      <c r="I355" s="33">
        <f t="shared" si="78"/>
        <v>51</v>
      </c>
      <c r="J355" s="11">
        <f t="shared" si="79"/>
        <v>43454</v>
      </c>
      <c r="K355" s="12">
        <f t="shared" si="75"/>
        <v>5</v>
      </c>
      <c r="L355" s="26">
        <f>Fest_In!D355</f>
        <v>0</v>
      </c>
      <c r="M355" s="68">
        <f>Fest_In!E355</f>
        <v>0</v>
      </c>
      <c r="N355" s="87">
        <f>IFERROR(INDEX(Dia_señalado_In!$D$2:$D$29,MATCH(Fest_In!B355,Dia_señalado_In!$C$2:$C$29,0)),0)</f>
        <v>0</v>
      </c>
      <c r="O355" s="88" t="str">
        <f>IFERROR(INDEX(Vacaciones_In!$D$2:$D$60,MATCH(Fest_In!A355,Vacaciones_In!$C$2:$C$60,0)),"")</f>
        <v/>
      </c>
      <c r="S355" s="22">
        <f t="shared" si="76"/>
        <v>43356</v>
      </c>
      <c r="T355" s="20">
        <f t="shared" si="80"/>
        <v>353</v>
      </c>
      <c r="U355" s="20"/>
    </row>
    <row r="356" spans="2:21" x14ac:dyDescent="0.25">
      <c r="B356" s="22">
        <f t="shared" si="73"/>
        <v>43344</v>
      </c>
      <c r="C356" s="24">
        <v>6</v>
      </c>
      <c r="D356" s="22">
        <f t="shared" si="85"/>
        <v>43357</v>
      </c>
      <c r="E356" s="21">
        <f t="shared" si="83"/>
        <v>50</v>
      </c>
      <c r="F356" s="20">
        <f t="shared" si="82"/>
        <v>118</v>
      </c>
      <c r="G356" s="33">
        <f t="shared" si="77"/>
        <v>356</v>
      </c>
      <c r="H356" s="10">
        <f t="shared" si="74"/>
        <v>43455</v>
      </c>
      <c r="I356" s="33">
        <f t="shared" si="78"/>
        <v>51</v>
      </c>
      <c r="J356" s="11">
        <f t="shared" si="79"/>
        <v>43455</v>
      </c>
      <c r="K356" s="12">
        <f t="shared" si="75"/>
        <v>6</v>
      </c>
      <c r="L356" s="26">
        <f>Fest_In!D356</f>
        <v>0</v>
      </c>
      <c r="M356" s="68">
        <f>Fest_In!E356</f>
        <v>0</v>
      </c>
      <c r="N356" s="87">
        <f>IFERROR(INDEX(Dia_señalado_In!$D$2:$D$29,MATCH(Fest_In!B356,Dia_señalado_In!$C$2:$C$29,0)),0)</f>
        <v>0</v>
      </c>
      <c r="O356" s="88" t="str">
        <f>IFERROR(INDEX(Vacaciones_In!$D$2:$D$60,MATCH(Fest_In!A356,Vacaciones_In!$C$2:$C$60,0)),"")</f>
        <v/>
      </c>
      <c r="S356" s="22">
        <f t="shared" si="76"/>
        <v>43357</v>
      </c>
      <c r="T356" s="20">
        <f t="shared" si="80"/>
        <v>354</v>
      </c>
      <c r="U356" s="20"/>
    </row>
    <row r="357" spans="2:21" x14ac:dyDescent="0.25">
      <c r="B357" s="22">
        <f t="shared" si="73"/>
        <v>43344</v>
      </c>
      <c r="C357" s="24">
        <v>7</v>
      </c>
      <c r="D357" s="22">
        <f t="shared" si="85"/>
        <v>43358</v>
      </c>
      <c r="E357" s="21">
        <f t="shared" si="83"/>
        <v>50</v>
      </c>
      <c r="F357" s="20">
        <f t="shared" si="82"/>
        <v>118</v>
      </c>
      <c r="G357" s="33">
        <f t="shared" si="77"/>
        <v>357</v>
      </c>
      <c r="H357" s="10">
        <f t="shared" si="74"/>
        <v>43456</v>
      </c>
      <c r="I357" s="33">
        <f t="shared" si="78"/>
        <v>51</v>
      </c>
      <c r="J357" s="11">
        <f t="shared" si="79"/>
        <v>43456</v>
      </c>
      <c r="K357" s="12">
        <f t="shared" si="75"/>
        <v>7</v>
      </c>
      <c r="L357" s="26">
        <f>Fest_In!D357</f>
        <v>1</v>
      </c>
      <c r="M357" s="68">
        <f>Fest_In!E357</f>
        <v>0</v>
      </c>
      <c r="N357" s="87">
        <f>IFERROR(INDEX(Dia_señalado_In!$D$2:$D$29,MATCH(Fest_In!B357,Dia_señalado_In!$C$2:$C$29,0)),0)</f>
        <v>0</v>
      </c>
      <c r="O357" s="88" t="str">
        <f>IFERROR(INDEX(Vacaciones_In!$D$2:$D$60,MATCH(Fest_In!A357,Vacaciones_In!$C$2:$C$60,0)),"")</f>
        <v/>
      </c>
      <c r="S357" s="22">
        <f t="shared" si="76"/>
        <v>43358</v>
      </c>
      <c r="T357" s="20">
        <f t="shared" si="80"/>
        <v>355</v>
      </c>
      <c r="U357" s="20"/>
    </row>
    <row r="358" spans="2:21" x14ac:dyDescent="0.25">
      <c r="B358" s="22">
        <f t="shared" si="73"/>
        <v>43344</v>
      </c>
      <c r="C358" s="24">
        <v>1</v>
      </c>
      <c r="D358" s="22">
        <f t="shared" si="85"/>
        <v>43359</v>
      </c>
      <c r="E358" s="21">
        <f t="shared" si="83"/>
        <v>50</v>
      </c>
      <c r="F358" s="20">
        <f t="shared" si="82"/>
        <v>118</v>
      </c>
      <c r="G358" s="33">
        <f t="shared" si="77"/>
        <v>358</v>
      </c>
      <c r="H358" s="10">
        <f t="shared" si="74"/>
        <v>43457</v>
      </c>
      <c r="I358" s="33">
        <f t="shared" si="78"/>
        <v>51</v>
      </c>
      <c r="J358" s="11">
        <f t="shared" si="79"/>
        <v>43457</v>
      </c>
      <c r="K358" s="12">
        <f t="shared" si="75"/>
        <v>1</v>
      </c>
      <c r="L358" s="26">
        <f>Fest_In!D358</f>
        <v>1</v>
      </c>
      <c r="M358" s="68">
        <f>Fest_In!E358</f>
        <v>0</v>
      </c>
      <c r="N358" s="87">
        <f>IFERROR(INDEX(Dia_señalado_In!$D$2:$D$29,MATCH(Fest_In!B358,Dia_señalado_In!$C$2:$C$29,0)),0)</f>
        <v>0</v>
      </c>
      <c r="O358" s="88" t="str">
        <f>IFERROR(INDEX(Vacaciones_In!$D$2:$D$60,MATCH(Fest_In!A358,Vacaciones_In!$C$2:$C$60,0)),"")</f>
        <v/>
      </c>
      <c r="S358" s="22">
        <f t="shared" si="76"/>
        <v>43359</v>
      </c>
      <c r="T358" s="20">
        <f t="shared" si="80"/>
        <v>356</v>
      </c>
      <c r="U358" s="20"/>
    </row>
    <row r="359" spans="2:21" x14ac:dyDescent="0.25">
      <c r="B359" s="22">
        <f t="shared" si="73"/>
        <v>43344</v>
      </c>
      <c r="C359" s="23">
        <v>2</v>
      </c>
      <c r="D359" s="22">
        <f t="shared" si="85"/>
        <v>43360</v>
      </c>
      <c r="E359" s="21">
        <f t="shared" si="83"/>
        <v>51</v>
      </c>
      <c r="F359" s="20">
        <f t="shared" si="82"/>
        <v>119</v>
      </c>
      <c r="G359" s="33">
        <f t="shared" si="77"/>
        <v>359</v>
      </c>
      <c r="H359" s="10">
        <f t="shared" si="74"/>
        <v>43458</v>
      </c>
      <c r="I359" s="33">
        <f t="shared" si="78"/>
        <v>52</v>
      </c>
      <c r="J359" s="11">
        <f t="shared" si="79"/>
        <v>43458</v>
      </c>
      <c r="K359" s="12">
        <f t="shared" si="75"/>
        <v>2</v>
      </c>
      <c r="L359" s="26">
        <f>Fest_In!D359</f>
        <v>0</v>
      </c>
      <c r="M359" s="68">
        <f>Fest_In!E359</f>
        <v>0</v>
      </c>
      <c r="N359" s="87" t="str">
        <f>IFERROR(INDEX(Dia_señalado_In!$D$2:$D$29,MATCH(Fest_In!B359,Dia_señalado_In!$C$2:$C$29,0)),0)</f>
        <v>nochebuena</v>
      </c>
      <c r="O359" s="88" t="str">
        <f>IFERROR(INDEX(Vacaciones_In!$D$2:$D$60,MATCH(Fest_In!A359,Vacaciones_In!$C$2:$C$60,0)),"")</f>
        <v/>
      </c>
      <c r="S359" s="22">
        <f t="shared" si="76"/>
        <v>43360</v>
      </c>
      <c r="T359" s="20">
        <f t="shared" si="80"/>
        <v>357</v>
      </c>
      <c r="U359" s="20"/>
    </row>
    <row r="360" spans="2:21" x14ac:dyDescent="0.25">
      <c r="B360" s="22">
        <f t="shared" si="73"/>
        <v>43344</v>
      </c>
      <c r="C360" s="23">
        <v>3</v>
      </c>
      <c r="D360" s="22">
        <f t="shared" si="85"/>
        <v>43361</v>
      </c>
      <c r="E360" s="21">
        <f t="shared" si="83"/>
        <v>51</v>
      </c>
      <c r="F360" s="20">
        <f t="shared" si="82"/>
        <v>119</v>
      </c>
      <c r="G360" s="33">
        <f t="shared" si="77"/>
        <v>360</v>
      </c>
      <c r="H360" s="10">
        <f t="shared" si="74"/>
        <v>43459</v>
      </c>
      <c r="I360" s="33">
        <f t="shared" si="78"/>
        <v>52</v>
      </c>
      <c r="J360" s="11">
        <f t="shared" si="79"/>
        <v>43459</v>
      </c>
      <c r="K360" s="12">
        <f t="shared" si="75"/>
        <v>3</v>
      </c>
      <c r="L360" s="26">
        <f>Fest_In!D360</f>
        <v>0</v>
      </c>
      <c r="M360" s="68">
        <f>Fest_In!E360</f>
        <v>0</v>
      </c>
      <c r="N360" s="87" t="str">
        <f>IFERROR(INDEX(Dia_señalado_In!$D$2:$D$29,MATCH(Fest_In!B360,Dia_señalado_In!$C$2:$C$29,0)),0)</f>
        <v>navidad</v>
      </c>
      <c r="O360" s="88" t="str">
        <f>IFERROR(INDEX(Vacaciones_In!$D$2:$D$60,MATCH(Fest_In!A360,Vacaciones_In!$C$2:$C$60,0)),"")</f>
        <v/>
      </c>
      <c r="S360" s="22">
        <f t="shared" si="76"/>
        <v>43361</v>
      </c>
      <c r="T360" s="20">
        <f t="shared" si="80"/>
        <v>358</v>
      </c>
      <c r="U360" s="20"/>
    </row>
    <row r="361" spans="2:21" x14ac:dyDescent="0.25">
      <c r="B361" s="22">
        <f t="shared" si="73"/>
        <v>43344</v>
      </c>
      <c r="C361" s="23">
        <v>4</v>
      </c>
      <c r="D361" s="22">
        <f t="shared" si="85"/>
        <v>43362</v>
      </c>
      <c r="E361" s="21">
        <f t="shared" si="83"/>
        <v>51</v>
      </c>
      <c r="F361" s="20">
        <f t="shared" si="82"/>
        <v>119</v>
      </c>
      <c r="G361" s="33">
        <f t="shared" si="77"/>
        <v>361</v>
      </c>
      <c r="H361" s="10">
        <f t="shared" si="74"/>
        <v>43460</v>
      </c>
      <c r="I361" s="33">
        <f t="shared" si="78"/>
        <v>52</v>
      </c>
      <c r="J361" s="11">
        <f t="shared" si="79"/>
        <v>43460</v>
      </c>
      <c r="K361" s="12">
        <f t="shared" si="75"/>
        <v>4</v>
      </c>
      <c r="L361" s="26">
        <f>Fest_In!D361</f>
        <v>0</v>
      </c>
      <c r="M361" s="68">
        <f>Fest_In!E361</f>
        <v>0</v>
      </c>
      <c r="N361" s="87">
        <f>IFERROR(INDEX(Dia_señalado_In!$D$2:$D$29,MATCH(Fest_In!B361,Dia_señalado_In!$C$2:$C$29,0)),0)</f>
        <v>0</v>
      </c>
      <c r="O361" s="88" t="str">
        <f>IFERROR(INDEX(Vacaciones_In!$D$2:$D$60,MATCH(Fest_In!A361,Vacaciones_In!$C$2:$C$60,0)),"")</f>
        <v/>
      </c>
      <c r="S361" s="22">
        <f t="shared" si="76"/>
        <v>43362</v>
      </c>
      <c r="T361" s="20">
        <f t="shared" si="80"/>
        <v>359</v>
      </c>
      <c r="U361" s="20"/>
    </row>
    <row r="362" spans="2:21" x14ac:dyDescent="0.25">
      <c r="B362" s="22">
        <f t="shared" si="73"/>
        <v>43344</v>
      </c>
      <c r="C362" s="23">
        <v>5</v>
      </c>
      <c r="D362" s="22">
        <f t="shared" si="85"/>
        <v>43363</v>
      </c>
      <c r="E362" s="21">
        <f t="shared" si="83"/>
        <v>51</v>
      </c>
      <c r="F362" s="20">
        <f t="shared" si="82"/>
        <v>120</v>
      </c>
      <c r="G362" s="33">
        <f t="shared" si="77"/>
        <v>362</v>
      </c>
      <c r="H362" s="10">
        <f t="shared" si="74"/>
        <v>43461</v>
      </c>
      <c r="I362" s="33">
        <f t="shared" si="78"/>
        <v>52</v>
      </c>
      <c r="J362" s="11">
        <f t="shared" si="79"/>
        <v>43461</v>
      </c>
      <c r="K362" s="12">
        <f t="shared" si="75"/>
        <v>5</v>
      </c>
      <c r="L362" s="26">
        <f>Fest_In!D362</f>
        <v>0</v>
      </c>
      <c r="M362" s="68">
        <f>Fest_In!E362</f>
        <v>0</v>
      </c>
      <c r="N362" s="87">
        <f>IFERROR(INDEX(Dia_señalado_In!$D$2:$D$29,MATCH(Fest_In!B362,Dia_señalado_In!$C$2:$C$29,0)),0)</f>
        <v>0</v>
      </c>
      <c r="O362" s="88" t="str">
        <f>IFERROR(INDEX(Vacaciones_In!$D$2:$D$60,MATCH(Fest_In!A362,Vacaciones_In!$C$2:$C$60,0)),"")</f>
        <v/>
      </c>
      <c r="S362" s="22">
        <f t="shared" si="76"/>
        <v>43363</v>
      </c>
      <c r="T362" s="20">
        <f t="shared" si="80"/>
        <v>360</v>
      </c>
      <c r="U362" s="20"/>
    </row>
    <row r="363" spans="2:21" x14ac:dyDescent="0.25">
      <c r="B363" s="22">
        <f t="shared" si="73"/>
        <v>43344</v>
      </c>
      <c r="C363" s="23">
        <v>6</v>
      </c>
      <c r="D363" s="22">
        <f t="shared" si="85"/>
        <v>43364</v>
      </c>
      <c r="E363" s="21">
        <f t="shared" si="83"/>
        <v>51</v>
      </c>
      <c r="F363" s="20">
        <f t="shared" si="82"/>
        <v>120</v>
      </c>
      <c r="G363" s="33">
        <f t="shared" si="77"/>
        <v>363</v>
      </c>
      <c r="H363" s="10">
        <f t="shared" si="74"/>
        <v>43462</v>
      </c>
      <c r="I363" s="33">
        <f t="shared" si="78"/>
        <v>52</v>
      </c>
      <c r="J363" s="11">
        <f t="shared" si="79"/>
        <v>43462</v>
      </c>
      <c r="K363" s="12">
        <f t="shared" si="75"/>
        <v>6</v>
      </c>
      <c r="L363" s="26">
        <f>Fest_In!D363</f>
        <v>0</v>
      </c>
      <c r="M363" s="68">
        <f>Fest_In!E363</f>
        <v>0</v>
      </c>
      <c r="N363" s="87">
        <f>IFERROR(INDEX(Dia_señalado_In!$D$2:$D$29,MATCH(Fest_In!B363,Dia_señalado_In!$C$2:$C$29,0)),0)</f>
        <v>0</v>
      </c>
      <c r="O363" s="88" t="str">
        <f>IFERROR(INDEX(Vacaciones_In!$D$2:$D$60,MATCH(Fest_In!A363,Vacaciones_In!$C$2:$C$60,0)),"")</f>
        <v/>
      </c>
      <c r="S363" s="22">
        <f t="shared" si="76"/>
        <v>43364</v>
      </c>
      <c r="T363" s="20">
        <f t="shared" si="80"/>
        <v>361</v>
      </c>
      <c r="U363" s="20"/>
    </row>
    <row r="364" spans="2:21" x14ac:dyDescent="0.25">
      <c r="B364" s="22">
        <f t="shared" si="73"/>
        <v>43344</v>
      </c>
      <c r="C364" s="23">
        <v>7</v>
      </c>
      <c r="D364" s="22">
        <f t="shared" si="85"/>
        <v>43365</v>
      </c>
      <c r="E364" s="21">
        <f t="shared" si="83"/>
        <v>51</v>
      </c>
      <c r="F364" s="20">
        <f t="shared" si="82"/>
        <v>120</v>
      </c>
      <c r="G364" s="33">
        <f t="shared" si="77"/>
        <v>364</v>
      </c>
      <c r="H364" s="10">
        <f t="shared" si="74"/>
        <v>43463</v>
      </c>
      <c r="I364" s="33">
        <f t="shared" si="78"/>
        <v>52</v>
      </c>
      <c r="J364" s="11">
        <f t="shared" si="79"/>
        <v>43463</v>
      </c>
      <c r="K364" s="12">
        <f t="shared" si="75"/>
        <v>7</v>
      </c>
      <c r="L364" s="26">
        <f>Fest_In!D364</f>
        <v>1</v>
      </c>
      <c r="M364" s="68">
        <f>Fest_In!E364</f>
        <v>0</v>
      </c>
      <c r="N364" s="87">
        <f>IFERROR(INDEX(Dia_señalado_In!$D$2:$D$29,MATCH(Fest_In!B364,Dia_señalado_In!$C$2:$C$29,0)),0)</f>
        <v>0</v>
      </c>
      <c r="O364" s="88" t="str">
        <f>IFERROR(INDEX(Vacaciones_In!$D$2:$D$60,MATCH(Fest_In!A364,Vacaciones_In!$C$2:$C$60,0)),"")</f>
        <v/>
      </c>
      <c r="S364" s="22">
        <f t="shared" si="76"/>
        <v>43365</v>
      </c>
      <c r="T364" s="20">
        <f t="shared" si="80"/>
        <v>362</v>
      </c>
      <c r="U364" s="20"/>
    </row>
    <row r="365" spans="2:21" x14ac:dyDescent="0.25">
      <c r="B365" s="22">
        <f t="shared" si="73"/>
        <v>43344</v>
      </c>
      <c r="C365" s="23">
        <v>1</v>
      </c>
      <c r="D365" s="22">
        <f t="shared" si="85"/>
        <v>43366</v>
      </c>
      <c r="E365" s="21">
        <f t="shared" si="83"/>
        <v>51</v>
      </c>
      <c r="F365" s="20">
        <f t="shared" si="82"/>
        <v>121</v>
      </c>
      <c r="G365" s="33">
        <f t="shared" si="77"/>
        <v>365</v>
      </c>
      <c r="H365" s="10">
        <f t="shared" si="74"/>
        <v>43464</v>
      </c>
      <c r="I365" s="33">
        <f t="shared" si="78"/>
        <v>52</v>
      </c>
      <c r="J365" s="11">
        <f t="shared" si="79"/>
        <v>43464</v>
      </c>
      <c r="K365" s="12">
        <f t="shared" si="75"/>
        <v>1</v>
      </c>
      <c r="L365" s="26">
        <f>Fest_In!D365</f>
        <v>1</v>
      </c>
      <c r="M365" s="68">
        <f>Fest_In!E365</f>
        <v>0</v>
      </c>
      <c r="N365" s="87">
        <f>IFERROR(INDEX(Dia_señalado_In!$D$2:$D$29,MATCH(Fest_In!B365,Dia_señalado_In!$C$2:$C$29,0)),0)</f>
        <v>0</v>
      </c>
      <c r="O365" s="88" t="str">
        <f>IFERROR(INDEX(Vacaciones_In!$D$2:$D$60,MATCH(Fest_In!A365,Vacaciones_In!$C$2:$C$60,0)),"")</f>
        <v/>
      </c>
      <c r="S365" s="22">
        <f t="shared" si="76"/>
        <v>43366</v>
      </c>
      <c r="T365" s="20">
        <f t="shared" si="80"/>
        <v>363</v>
      </c>
      <c r="U365" s="20"/>
    </row>
    <row r="366" spans="2:21" x14ac:dyDescent="0.25">
      <c r="B366" s="22">
        <f t="shared" si="73"/>
        <v>43344</v>
      </c>
      <c r="C366" s="24">
        <v>2</v>
      </c>
      <c r="D366" s="22">
        <f t="shared" ref="D366:D379" si="86">IF(AND(MONTH(D365+1)=MONTH(B366),YEAR(D365+1)=YEAR(B366)),D365+1,0)</f>
        <v>43367</v>
      </c>
      <c r="E366" s="21">
        <f t="shared" si="83"/>
        <v>52</v>
      </c>
      <c r="F366" s="20">
        <f t="shared" si="82"/>
        <v>121</v>
      </c>
      <c r="G366" s="33">
        <f t="shared" si="77"/>
        <v>366</v>
      </c>
      <c r="H366" s="10">
        <f t="shared" si="74"/>
        <v>43465</v>
      </c>
      <c r="I366" s="33">
        <f t="shared" si="78"/>
        <v>1</v>
      </c>
      <c r="J366" s="11">
        <f t="shared" si="79"/>
        <v>43465</v>
      </c>
      <c r="K366" s="12">
        <f t="shared" si="75"/>
        <v>2</v>
      </c>
      <c r="L366" s="26">
        <f>Fest_In!D366</f>
        <v>0</v>
      </c>
      <c r="M366" s="68">
        <f>Fest_In!E366</f>
        <v>0</v>
      </c>
      <c r="N366" s="87" t="str">
        <f>IFERROR(INDEX(Dia_señalado_In!$D$2:$D$29,MATCH(Fest_In!B366,Dia_señalado_In!$C$2:$C$29,0)),0)</f>
        <v>Fin de año</v>
      </c>
      <c r="O366" s="88" t="str">
        <f>IFERROR(INDEX(Vacaciones_In!$D$2:$D$60,MATCH(Fest_In!A366,Vacaciones_In!$C$2:$C$60,0)),"")</f>
        <v/>
      </c>
      <c r="S366" s="22">
        <f t="shared" si="76"/>
        <v>43367</v>
      </c>
      <c r="T366" s="20">
        <f t="shared" si="80"/>
        <v>364</v>
      </c>
      <c r="U366" s="20"/>
    </row>
    <row r="367" spans="2:21" x14ac:dyDescent="0.25">
      <c r="B367" s="22">
        <f t="shared" si="73"/>
        <v>43344</v>
      </c>
      <c r="C367" s="24">
        <v>3</v>
      </c>
      <c r="D367" s="22">
        <f t="shared" si="86"/>
        <v>43368</v>
      </c>
      <c r="E367" s="21">
        <f t="shared" si="83"/>
        <v>52</v>
      </c>
      <c r="F367" s="20">
        <f t="shared" si="82"/>
        <v>121</v>
      </c>
      <c r="G367" s="33">
        <f t="shared" si="77"/>
        <v>367</v>
      </c>
      <c r="H367" s="10" t="str">
        <f t="shared" si="74"/>
        <v/>
      </c>
      <c r="I367" s="33" t="str">
        <f>IFERROR(WEEKNUM(J367,21),"")</f>
        <v/>
      </c>
      <c r="J367" s="11" t="str">
        <f>IF(YEAR(J366+1)=Anno,J366+1,"")</f>
        <v/>
      </c>
      <c r="K367" s="12" t="str">
        <f>IFERROR(WEEKDAY(J367,1),"")</f>
        <v/>
      </c>
      <c r="L367" s="26">
        <f>Fest_In!D367</f>
        <v>0</v>
      </c>
      <c r="M367" s="68">
        <f>Fest_In!E367</f>
        <v>0</v>
      </c>
      <c r="N367" s="87">
        <f>IFERROR(INDEX(Dia_señalado_In!$D$2:$D$29,MATCH(Fest_In!B367,Dia_señalado_In!$C$2:$C$29,0)),0)</f>
        <v>0</v>
      </c>
      <c r="O367" s="88" t="str">
        <f>IFERROR(INDEX(Vacaciones_In!$D$2:$D$60,MATCH(Fest_In!A367,Vacaciones_In!$C$2:$C$60,0)),"")</f>
        <v/>
      </c>
      <c r="S367" s="22">
        <f t="shared" si="76"/>
        <v>43368</v>
      </c>
      <c r="T367" s="20">
        <f t="shared" si="80"/>
        <v>365</v>
      </c>
      <c r="U367" s="20"/>
    </row>
    <row r="368" spans="2:21" x14ac:dyDescent="0.25">
      <c r="B368" s="22">
        <f t="shared" si="73"/>
        <v>43344</v>
      </c>
      <c r="C368" s="24">
        <v>4</v>
      </c>
      <c r="D368" s="22">
        <f t="shared" si="86"/>
        <v>43369</v>
      </c>
      <c r="E368" s="21">
        <f t="shared" si="83"/>
        <v>52</v>
      </c>
      <c r="F368" s="20">
        <f t="shared" si="82"/>
        <v>122</v>
      </c>
      <c r="S368" s="22">
        <f t="shared" si="76"/>
        <v>43369</v>
      </c>
      <c r="T368" s="20">
        <f t="shared" si="80"/>
        <v>366</v>
      </c>
      <c r="U368" s="20"/>
    </row>
    <row r="369" spans="2:21" x14ac:dyDescent="0.25">
      <c r="B369" s="22">
        <f t="shared" si="73"/>
        <v>43344</v>
      </c>
      <c r="C369" s="24">
        <v>5</v>
      </c>
      <c r="D369" s="22">
        <f t="shared" si="86"/>
        <v>43370</v>
      </c>
      <c r="E369" s="21">
        <f t="shared" si="83"/>
        <v>52</v>
      </c>
      <c r="F369" s="20">
        <f t="shared" si="82"/>
        <v>122</v>
      </c>
      <c r="S369" s="22">
        <f t="shared" si="76"/>
        <v>43370</v>
      </c>
      <c r="T369" s="20">
        <f t="shared" si="80"/>
        <v>367</v>
      </c>
      <c r="U369" s="20"/>
    </row>
    <row r="370" spans="2:21" x14ac:dyDescent="0.25">
      <c r="B370" s="22">
        <f t="shared" si="73"/>
        <v>43344</v>
      </c>
      <c r="C370" s="24">
        <v>6</v>
      </c>
      <c r="D370" s="22">
        <f t="shared" si="86"/>
        <v>43371</v>
      </c>
      <c r="E370" s="21">
        <f t="shared" si="83"/>
        <v>52</v>
      </c>
      <c r="F370" s="20">
        <f t="shared" si="82"/>
        <v>122</v>
      </c>
      <c r="S370" s="22">
        <f t="shared" si="76"/>
        <v>43371</v>
      </c>
      <c r="T370" s="20">
        <f t="shared" si="80"/>
        <v>368</v>
      </c>
      <c r="U370" s="20"/>
    </row>
    <row r="371" spans="2:21" x14ac:dyDescent="0.25">
      <c r="B371" s="22">
        <f t="shared" si="73"/>
        <v>43344</v>
      </c>
      <c r="C371" s="24">
        <v>7</v>
      </c>
      <c r="D371" s="22">
        <f t="shared" si="86"/>
        <v>43372</v>
      </c>
      <c r="E371" s="21">
        <f t="shared" si="83"/>
        <v>52</v>
      </c>
      <c r="F371" s="20">
        <f t="shared" si="82"/>
        <v>123</v>
      </c>
      <c r="S371" s="22">
        <f t="shared" si="76"/>
        <v>43372</v>
      </c>
      <c r="T371" s="20">
        <f t="shared" si="80"/>
        <v>369</v>
      </c>
      <c r="U371" s="20"/>
    </row>
    <row r="372" spans="2:21" x14ac:dyDescent="0.25">
      <c r="B372" s="22">
        <f t="shared" si="73"/>
        <v>43344</v>
      </c>
      <c r="C372" s="24">
        <v>1</v>
      </c>
      <c r="D372" s="22">
        <f t="shared" si="86"/>
        <v>43373</v>
      </c>
      <c r="E372" s="21">
        <f t="shared" si="83"/>
        <v>52</v>
      </c>
      <c r="F372" s="20">
        <f t="shared" si="82"/>
        <v>123</v>
      </c>
      <c r="S372" s="22">
        <f t="shared" si="76"/>
        <v>43373</v>
      </c>
      <c r="T372" s="20">
        <f t="shared" si="80"/>
        <v>370</v>
      </c>
      <c r="U372" s="20"/>
    </row>
    <row r="373" spans="2:21" x14ac:dyDescent="0.25">
      <c r="B373" s="22">
        <f t="shared" si="73"/>
        <v>43344</v>
      </c>
      <c r="C373" s="23">
        <v>2</v>
      </c>
      <c r="D373" s="22">
        <f t="shared" si="86"/>
        <v>0</v>
      </c>
      <c r="E373" s="21">
        <f t="shared" si="83"/>
        <v>53</v>
      </c>
      <c r="F373" s="20">
        <f t="shared" si="82"/>
        <v>123</v>
      </c>
      <c r="S373" s="22">
        <f t="shared" si="76"/>
        <v>0</v>
      </c>
      <c r="T373" s="20">
        <f t="shared" si="80"/>
        <v>371</v>
      </c>
      <c r="U373" s="20"/>
    </row>
    <row r="374" spans="2:21" x14ac:dyDescent="0.25">
      <c r="B374" s="22">
        <f t="shared" si="73"/>
        <v>43344</v>
      </c>
      <c r="C374" s="23">
        <v>3</v>
      </c>
      <c r="D374" s="22">
        <f t="shared" si="86"/>
        <v>0</v>
      </c>
      <c r="E374" s="21">
        <f t="shared" si="83"/>
        <v>53</v>
      </c>
      <c r="F374" s="20">
        <f t="shared" si="82"/>
        <v>124</v>
      </c>
      <c r="S374" s="22">
        <f t="shared" si="76"/>
        <v>0</v>
      </c>
      <c r="T374" s="20">
        <f t="shared" si="80"/>
        <v>372</v>
      </c>
      <c r="U374" s="20"/>
    </row>
    <row r="375" spans="2:21" x14ac:dyDescent="0.25">
      <c r="B375" s="22">
        <f t="shared" si="73"/>
        <v>43344</v>
      </c>
      <c r="C375" s="23">
        <v>4</v>
      </c>
      <c r="D375" s="22">
        <f t="shared" si="86"/>
        <v>0</v>
      </c>
      <c r="E375" s="21">
        <f t="shared" si="83"/>
        <v>53</v>
      </c>
      <c r="F375" s="20">
        <f t="shared" si="82"/>
        <v>124</v>
      </c>
      <c r="S375" s="22">
        <f t="shared" si="76"/>
        <v>0</v>
      </c>
      <c r="T375" s="20">
        <f t="shared" si="80"/>
        <v>373</v>
      </c>
      <c r="U375" s="20"/>
    </row>
    <row r="376" spans="2:21" x14ac:dyDescent="0.25">
      <c r="B376" s="22">
        <f t="shared" si="73"/>
        <v>43344</v>
      </c>
      <c r="C376" s="23">
        <v>5</v>
      </c>
      <c r="D376" s="22">
        <f t="shared" si="86"/>
        <v>0</v>
      </c>
      <c r="E376" s="21">
        <f t="shared" si="83"/>
        <v>53</v>
      </c>
      <c r="F376" s="20">
        <f t="shared" si="82"/>
        <v>124</v>
      </c>
      <c r="S376" s="22">
        <f t="shared" si="76"/>
        <v>0</v>
      </c>
      <c r="T376" s="20">
        <f t="shared" si="80"/>
        <v>374</v>
      </c>
      <c r="U376" s="20"/>
    </row>
    <row r="377" spans="2:21" x14ac:dyDescent="0.25">
      <c r="B377" s="22">
        <f t="shared" si="73"/>
        <v>43344</v>
      </c>
      <c r="C377" s="23">
        <v>6</v>
      </c>
      <c r="D377" s="22">
        <f t="shared" si="86"/>
        <v>0</v>
      </c>
      <c r="E377" s="21">
        <f t="shared" si="83"/>
        <v>53</v>
      </c>
      <c r="F377" s="20">
        <f t="shared" si="82"/>
        <v>125</v>
      </c>
      <c r="S377" s="22">
        <f t="shared" si="76"/>
        <v>0</v>
      </c>
      <c r="T377" s="20">
        <f t="shared" si="80"/>
        <v>375</v>
      </c>
      <c r="U377" s="20"/>
    </row>
    <row r="378" spans="2:21" x14ac:dyDescent="0.25">
      <c r="B378" s="22">
        <f t="shared" si="73"/>
        <v>43344</v>
      </c>
      <c r="C378" s="23">
        <v>7</v>
      </c>
      <c r="D378" s="22">
        <f t="shared" si="86"/>
        <v>0</v>
      </c>
      <c r="E378" s="21">
        <f t="shared" si="83"/>
        <v>53</v>
      </c>
      <c r="F378" s="20">
        <f t="shared" si="82"/>
        <v>125</v>
      </c>
      <c r="S378" s="22">
        <f t="shared" si="76"/>
        <v>0</v>
      </c>
      <c r="T378" s="20">
        <f t="shared" si="80"/>
        <v>376</v>
      </c>
      <c r="U378" s="20"/>
    </row>
    <row r="379" spans="2:21" x14ac:dyDescent="0.25">
      <c r="B379" s="22">
        <f t="shared" si="73"/>
        <v>43344</v>
      </c>
      <c r="C379" s="23">
        <v>1</v>
      </c>
      <c r="D379" s="22">
        <f t="shared" si="86"/>
        <v>0</v>
      </c>
      <c r="E379" s="21">
        <f t="shared" si="83"/>
        <v>53</v>
      </c>
      <c r="F379" s="20">
        <f t="shared" si="82"/>
        <v>125</v>
      </c>
      <c r="S379" s="22">
        <f t="shared" si="76"/>
        <v>0</v>
      </c>
      <c r="T379" s="20">
        <f t="shared" si="80"/>
        <v>377</v>
      </c>
      <c r="U379" s="20"/>
    </row>
    <row r="380" spans="2:21" x14ac:dyDescent="0.25">
      <c r="B380" s="22">
        <f t="shared" si="73"/>
        <v>43374</v>
      </c>
      <c r="C380" s="25">
        <v>2</v>
      </c>
      <c r="D380" s="22">
        <f>IF(WEEKDAY(B380,1)=C380,B380,0)</f>
        <v>43374</v>
      </c>
      <c r="E380" s="21">
        <f t="shared" si="83"/>
        <v>54</v>
      </c>
      <c r="F380" s="20">
        <f t="shared" si="82"/>
        <v>126</v>
      </c>
      <c r="S380" s="22">
        <f t="shared" si="76"/>
        <v>43374</v>
      </c>
      <c r="T380" s="20">
        <f t="shared" si="80"/>
        <v>378</v>
      </c>
      <c r="U380" s="20"/>
    </row>
    <row r="381" spans="2:21" x14ac:dyDescent="0.25">
      <c r="B381" s="22">
        <f t="shared" si="73"/>
        <v>43374</v>
      </c>
      <c r="C381" s="24">
        <v>3</v>
      </c>
      <c r="D381" s="22">
        <f t="shared" ref="D381:D386" si="87">IF(D380&lt;&gt;0,D380+1,IF(WEEKDAY(B381,1)=C381,B381,0))</f>
        <v>43375</v>
      </c>
      <c r="E381" s="21">
        <f t="shared" si="83"/>
        <v>54</v>
      </c>
      <c r="F381" s="20">
        <f t="shared" si="82"/>
        <v>126</v>
      </c>
      <c r="S381" s="22">
        <f t="shared" si="76"/>
        <v>43375</v>
      </c>
      <c r="T381" s="20">
        <f t="shared" si="80"/>
        <v>379</v>
      </c>
      <c r="U381" s="20"/>
    </row>
    <row r="382" spans="2:21" x14ac:dyDescent="0.25">
      <c r="B382" s="22">
        <f t="shared" si="73"/>
        <v>43374</v>
      </c>
      <c r="C382" s="24">
        <v>4</v>
      </c>
      <c r="D382" s="22">
        <f t="shared" si="87"/>
        <v>43376</v>
      </c>
      <c r="E382" s="21">
        <f t="shared" si="83"/>
        <v>54</v>
      </c>
      <c r="F382" s="20">
        <f t="shared" si="82"/>
        <v>126</v>
      </c>
      <c r="S382" s="22">
        <f t="shared" si="76"/>
        <v>43376</v>
      </c>
      <c r="T382" s="20">
        <f t="shared" si="80"/>
        <v>380</v>
      </c>
      <c r="U382" s="20"/>
    </row>
    <row r="383" spans="2:21" x14ac:dyDescent="0.25">
      <c r="B383" s="22">
        <f t="shared" si="73"/>
        <v>43374</v>
      </c>
      <c r="C383" s="24">
        <v>5</v>
      </c>
      <c r="D383" s="22">
        <f t="shared" si="87"/>
        <v>43377</v>
      </c>
      <c r="E383" s="21">
        <f t="shared" si="83"/>
        <v>54</v>
      </c>
      <c r="F383" s="20">
        <f t="shared" si="82"/>
        <v>127</v>
      </c>
      <c r="S383" s="22">
        <f t="shared" si="76"/>
        <v>43377</v>
      </c>
      <c r="T383" s="20">
        <f t="shared" si="80"/>
        <v>381</v>
      </c>
      <c r="U383" s="20"/>
    </row>
    <row r="384" spans="2:21" x14ac:dyDescent="0.25">
      <c r="B384" s="22">
        <f t="shared" si="73"/>
        <v>43374</v>
      </c>
      <c r="C384" s="24">
        <v>6</v>
      </c>
      <c r="D384" s="22">
        <f t="shared" si="87"/>
        <v>43378</v>
      </c>
      <c r="E384" s="21">
        <f t="shared" si="83"/>
        <v>54</v>
      </c>
      <c r="F384" s="20">
        <f t="shared" si="82"/>
        <v>127</v>
      </c>
      <c r="S384" s="22">
        <f t="shared" si="76"/>
        <v>43378</v>
      </c>
      <c r="T384" s="20">
        <f t="shared" si="80"/>
        <v>382</v>
      </c>
      <c r="U384" s="20"/>
    </row>
    <row r="385" spans="2:21" x14ac:dyDescent="0.25">
      <c r="B385" s="22">
        <f t="shared" si="73"/>
        <v>43374</v>
      </c>
      <c r="C385" s="24">
        <v>7</v>
      </c>
      <c r="D385" s="22">
        <f t="shared" si="87"/>
        <v>43379</v>
      </c>
      <c r="E385" s="21">
        <f t="shared" si="83"/>
        <v>54</v>
      </c>
      <c r="F385" s="20">
        <f t="shared" si="82"/>
        <v>127</v>
      </c>
      <c r="S385" s="22">
        <f t="shared" si="76"/>
        <v>43379</v>
      </c>
      <c r="T385" s="20">
        <f t="shared" si="80"/>
        <v>383</v>
      </c>
      <c r="U385" s="20"/>
    </row>
    <row r="386" spans="2:21" x14ac:dyDescent="0.25">
      <c r="B386" s="22">
        <f t="shared" ref="B386:B449" si="88">DATE(Anno,ROUNDUP((E386+1)/6,0),1)</f>
        <v>43374</v>
      </c>
      <c r="C386" s="24">
        <v>1</v>
      </c>
      <c r="D386" s="22">
        <f t="shared" si="87"/>
        <v>43380</v>
      </c>
      <c r="E386" s="21">
        <f t="shared" si="83"/>
        <v>54</v>
      </c>
      <c r="F386" s="20">
        <f t="shared" si="82"/>
        <v>128</v>
      </c>
      <c r="S386" s="22">
        <f t="shared" ref="S386:S449" si="89">D386</f>
        <v>43380</v>
      </c>
      <c r="T386" s="20">
        <f t="shared" si="80"/>
        <v>384</v>
      </c>
      <c r="U386" s="20"/>
    </row>
    <row r="387" spans="2:21" x14ac:dyDescent="0.25">
      <c r="B387" s="22">
        <f t="shared" si="88"/>
        <v>43374</v>
      </c>
      <c r="C387" s="23">
        <v>2</v>
      </c>
      <c r="D387" s="22">
        <f t="shared" ref="D387:D407" si="90">D386+1</f>
        <v>43381</v>
      </c>
      <c r="E387" s="21">
        <f t="shared" si="83"/>
        <v>55</v>
      </c>
      <c r="F387" s="20">
        <f t="shared" si="82"/>
        <v>128</v>
      </c>
      <c r="S387" s="22">
        <f t="shared" si="89"/>
        <v>43381</v>
      </c>
      <c r="T387" s="20">
        <f t="shared" ref="T387:T450" si="91">ROW()-2</f>
        <v>385</v>
      </c>
      <c r="U387" s="20"/>
    </row>
    <row r="388" spans="2:21" x14ac:dyDescent="0.25">
      <c r="B388" s="22">
        <f t="shared" si="88"/>
        <v>43374</v>
      </c>
      <c r="C388" s="23">
        <v>3</v>
      </c>
      <c r="D388" s="22">
        <f t="shared" si="90"/>
        <v>43382</v>
      </c>
      <c r="E388" s="21">
        <f t="shared" si="83"/>
        <v>55</v>
      </c>
      <c r="F388" s="20">
        <f t="shared" si="82"/>
        <v>128</v>
      </c>
      <c r="S388" s="22">
        <f t="shared" si="89"/>
        <v>43382</v>
      </c>
      <c r="T388" s="20">
        <f t="shared" si="91"/>
        <v>386</v>
      </c>
      <c r="U388" s="20"/>
    </row>
    <row r="389" spans="2:21" x14ac:dyDescent="0.25">
      <c r="B389" s="22">
        <f t="shared" si="88"/>
        <v>43374</v>
      </c>
      <c r="C389" s="23">
        <v>4</v>
      </c>
      <c r="D389" s="22">
        <f t="shared" si="90"/>
        <v>43383</v>
      </c>
      <c r="E389" s="21">
        <f t="shared" si="83"/>
        <v>55</v>
      </c>
      <c r="F389" s="20">
        <f t="shared" ref="F389:F452" si="92">F386+1</f>
        <v>129</v>
      </c>
      <c r="S389" s="22">
        <f t="shared" si="89"/>
        <v>43383</v>
      </c>
      <c r="T389" s="20">
        <f t="shared" si="91"/>
        <v>387</v>
      </c>
      <c r="U389" s="20"/>
    </row>
    <row r="390" spans="2:21" x14ac:dyDescent="0.25">
      <c r="B390" s="22">
        <f t="shared" si="88"/>
        <v>43374</v>
      </c>
      <c r="C390" s="23">
        <v>5</v>
      </c>
      <c r="D390" s="22">
        <f t="shared" si="90"/>
        <v>43384</v>
      </c>
      <c r="E390" s="21">
        <f t="shared" si="83"/>
        <v>55</v>
      </c>
      <c r="F390" s="20">
        <f t="shared" si="92"/>
        <v>129</v>
      </c>
      <c r="S390" s="22">
        <f t="shared" si="89"/>
        <v>43384</v>
      </c>
      <c r="T390" s="20">
        <f t="shared" si="91"/>
        <v>388</v>
      </c>
      <c r="U390" s="20"/>
    </row>
    <row r="391" spans="2:21" x14ac:dyDescent="0.25">
      <c r="B391" s="22">
        <f t="shared" si="88"/>
        <v>43374</v>
      </c>
      <c r="C391" s="23">
        <v>6</v>
      </c>
      <c r="D391" s="22">
        <f t="shared" si="90"/>
        <v>43385</v>
      </c>
      <c r="E391" s="21">
        <f t="shared" si="83"/>
        <v>55</v>
      </c>
      <c r="F391" s="20">
        <f t="shared" si="92"/>
        <v>129</v>
      </c>
      <c r="S391" s="22">
        <f t="shared" si="89"/>
        <v>43385</v>
      </c>
      <c r="T391" s="20">
        <f t="shared" si="91"/>
        <v>389</v>
      </c>
      <c r="U391" s="20"/>
    </row>
    <row r="392" spans="2:21" x14ac:dyDescent="0.25">
      <c r="B392" s="22">
        <f t="shared" si="88"/>
        <v>43374</v>
      </c>
      <c r="C392" s="23">
        <v>7</v>
      </c>
      <c r="D392" s="22">
        <f t="shared" si="90"/>
        <v>43386</v>
      </c>
      <c r="E392" s="21">
        <f t="shared" si="83"/>
        <v>55</v>
      </c>
      <c r="F392" s="20">
        <f t="shared" si="92"/>
        <v>130</v>
      </c>
      <c r="S392" s="22">
        <f t="shared" si="89"/>
        <v>43386</v>
      </c>
      <c r="T392" s="20">
        <f t="shared" si="91"/>
        <v>390</v>
      </c>
      <c r="U392" s="20"/>
    </row>
    <row r="393" spans="2:21" x14ac:dyDescent="0.25">
      <c r="B393" s="22">
        <f t="shared" si="88"/>
        <v>43374</v>
      </c>
      <c r="C393" s="23">
        <v>1</v>
      </c>
      <c r="D393" s="22">
        <f t="shared" si="90"/>
        <v>43387</v>
      </c>
      <c r="E393" s="21">
        <f t="shared" ref="E393:E456" si="93">E386+1</f>
        <v>55</v>
      </c>
      <c r="F393" s="20">
        <f t="shared" si="92"/>
        <v>130</v>
      </c>
      <c r="S393" s="22">
        <f t="shared" si="89"/>
        <v>43387</v>
      </c>
      <c r="T393" s="20">
        <f t="shared" si="91"/>
        <v>391</v>
      </c>
      <c r="U393" s="20"/>
    </row>
    <row r="394" spans="2:21" x14ac:dyDescent="0.25">
      <c r="B394" s="22">
        <f t="shared" si="88"/>
        <v>43374</v>
      </c>
      <c r="C394" s="24">
        <v>2</v>
      </c>
      <c r="D394" s="22">
        <f t="shared" si="90"/>
        <v>43388</v>
      </c>
      <c r="E394" s="21">
        <f t="shared" si="93"/>
        <v>56</v>
      </c>
      <c r="F394" s="20">
        <f t="shared" si="92"/>
        <v>130</v>
      </c>
      <c r="S394" s="22">
        <f t="shared" si="89"/>
        <v>43388</v>
      </c>
      <c r="T394" s="20">
        <f t="shared" si="91"/>
        <v>392</v>
      </c>
      <c r="U394" s="20"/>
    </row>
    <row r="395" spans="2:21" x14ac:dyDescent="0.25">
      <c r="B395" s="22">
        <f t="shared" si="88"/>
        <v>43374</v>
      </c>
      <c r="C395" s="24">
        <v>3</v>
      </c>
      <c r="D395" s="22">
        <f t="shared" si="90"/>
        <v>43389</v>
      </c>
      <c r="E395" s="21">
        <f t="shared" si="93"/>
        <v>56</v>
      </c>
      <c r="F395" s="20">
        <f t="shared" si="92"/>
        <v>131</v>
      </c>
      <c r="S395" s="22">
        <f t="shared" si="89"/>
        <v>43389</v>
      </c>
      <c r="T395" s="20">
        <f t="shared" si="91"/>
        <v>393</v>
      </c>
      <c r="U395" s="20"/>
    </row>
    <row r="396" spans="2:21" x14ac:dyDescent="0.25">
      <c r="B396" s="22">
        <f t="shared" si="88"/>
        <v>43374</v>
      </c>
      <c r="C396" s="24">
        <v>4</v>
      </c>
      <c r="D396" s="22">
        <f t="shared" si="90"/>
        <v>43390</v>
      </c>
      <c r="E396" s="21">
        <f t="shared" si="93"/>
        <v>56</v>
      </c>
      <c r="F396" s="20">
        <f t="shared" si="92"/>
        <v>131</v>
      </c>
      <c r="S396" s="22">
        <f t="shared" si="89"/>
        <v>43390</v>
      </c>
      <c r="T396" s="20">
        <f t="shared" si="91"/>
        <v>394</v>
      </c>
      <c r="U396" s="20"/>
    </row>
    <row r="397" spans="2:21" x14ac:dyDescent="0.25">
      <c r="B397" s="22">
        <f t="shared" si="88"/>
        <v>43374</v>
      </c>
      <c r="C397" s="24">
        <v>5</v>
      </c>
      <c r="D397" s="22">
        <f t="shared" si="90"/>
        <v>43391</v>
      </c>
      <c r="E397" s="21">
        <f t="shared" si="93"/>
        <v>56</v>
      </c>
      <c r="F397" s="20">
        <f t="shared" si="92"/>
        <v>131</v>
      </c>
      <c r="S397" s="22">
        <f t="shared" si="89"/>
        <v>43391</v>
      </c>
      <c r="T397" s="20">
        <f t="shared" si="91"/>
        <v>395</v>
      </c>
      <c r="U397" s="20"/>
    </row>
    <row r="398" spans="2:21" x14ac:dyDescent="0.25">
      <c r="B398" s="22">
        <f t="shared" si="88"/>
        <v>43374</v>
      </c>
      <c r="C398" s="24">
        <v>6</v>
      </c>
      <c r="D398" s="22">
        <f t="shared" si="90"/>
        <v>43392</v>
      </c>
      <c r="E398" s="21">
        <f t="shared" si="93"/>
        <v>56</v>
      </c>
      <c r="F398" s="20">
        <f t="shared" si="92"/>
        <v>132</v>
      </c>
      <c r="S398" s="22">
        <f t="shared" si="89"/>
        <v>43392</v>
      </c>
      <c r="T398" s="20">
        <f t="shared" si="91"/>
        <v>396</v>
      </c>
      <c r="U398" s="20"/>
    </row>
    <row r="399" spans="2:21" x14ac:dyDescent="0.25">
      <c r="B399" s="22">
        <f t="shared" si="88"/>
        <v>43374</v>
      </c>
      <c r="C399" s="24">
        <v>7</v>
      </c>
      <c r="D399" s="22">
        <f t="shared" si="90"/>
        <v>43393</v>
      </c>
      <c r="E399" s="21">
        <f t="shared" si="93"/>
        <v>56</v>
      </c>
      <c r="F399" s="20">
        <f t="shared" si="92"/>
        <v>132</v>
      </c>
      <c r="S399" s="22">
        <f t="shared" si="89"/>
        <v>43393</v>
      </c>
      <c r="T399" s="20">
        <f t="shared" si="91"/>
        <v>397</v>
      </c>
      <c r="U399" s="20"/>
    </row>
    <row r="400" spans="2:21" x14ac:dyDescent="0.25">
      <c r="B400" s="22">
        <f t="shared" si="88"/>
        <v>43374</v>
      </c>
      <c r="C400" s="24">
        <v>1</v>
      </c>
      <c r="D400" s="22">
        <f t="shared" si="90"/>
        <v>43394</v>
      </c>
      <c r="E400" s="21">
        <f t="shared" si="93"/>
        <v>56</v>
      </c>
      <c r="F400" s="20">
        <f t="shared" si="92"/>
        <v>132</v>
      </c>
      <c r="S400" s="22">
        <f t="shared" si="89"/>
        <v>43394</v>
      </c>
      <c r="T400" s="20">
        <f t="shared" si="91"/>
        <v>398</v>
      </c>
      <c r="U400" s="20"/>
    </row>
    <row r="401" spans="2:21" x14ac:dyDescent="0.25">
      <c r="B401" s="22">
        <f t="shared" si="88"/>
        <v>43374</v>
      </c>
      <c r="C401" s="23">
        <v>2</v>
      </c>
      <c r="D401" s="22">
        <f t="shared" si="90"/>
        <v>43395</v>
      </c>
      <c r="E401" s="21">
        <f t="shared" si="93"/>
        <v>57</v>
      </c>
      <c r="F401" s="20">
        <f t="shared" si="92"/>
        <v>133</v>
      </c>
      <c r="S401" s="22">
        <f t="shared" si="89"/>
        <v>43395</v>
      </c>
      <c r="T401" s="20">
        <f t="shared" si="91"/>
        <v>399</v>
      </c>
      <c r="U401" s="20"/>
    </row>
    <row r="402" spans="2:21" x14ac:dyDescent="0.25">
      <c r="B402" s="22">
        <f t="shared" si="88"/>
        <v>43374</v>
      </c>
      <c r="C402" s="23">
        <v>3</v>
      </c>
      <c r="D402" s="22">
        <f t="shared" si="90"/>
        <v>43396</v>
      </c>
      <c r="E402" s="21">
        <f t="shared" si="93"/>
        <v>57</v>
      </c>
      <c r="F402" s="20">
        <f t="shared" si="92"/>
        <v>133</v>
      </c>
      <c r="S402" s="22">
        <f t="shared" si="89"/>
        <v>43396</v>
      </c>
      <c r="T402" s="20">
        <f t="shared" si="91"/>
        <v>400</v>
      </c>
      <c r="U402" s="20"/>
    </row>
    <row r="403" spans="2:21" x14ac:dyDescent="0.25">
      <c r="B403" s="22">
        <f t="shared" si="88"/>
        <v>43374</v>
      </c>
      <c r="C403" s="23">
        <v>4</v>
      </c>
      <c r="D403" s="22">
        <f t="shared" si="90"/>
        <v>43397</v>
      </c>
      <c r="E403" s="21">
        <f t="shared" si="93"/>
        <v>57</v>
      </c>
      <c r="F403" s="20">
        <f t="shared" si="92"/>
        <v>133</v>
      </c>
      <c r="S403" s="22">
        <f t="shared" si="89"/>
        <v>43397</v>
      </c>
      <c r="T403" s="20">
        <f t="shared" si="91"/>
        <v>401</v>
      </c>
      <c r="U403" s="20"/>
    </row>
    <row r="404" spans="2:21" x14ac:dyDescent="0.25">
      <c r="B404" s="22">
        <f t="shared" si="88"/>
        <v>43374</v>
      </c>
      <c r="C404" s="23">
        <v>5</v>
      </c>
      <c r="D404" s="22">
        <f t="shared" si="90"/>
        <v>43398</v>
      </c>
      <c r="E404" s="21">
        <f t="shared" si="93"/>
        <v>57</v>
      </c>
      <c r="F404" s="20">
        <f t="shared" si="92"/>
        <v>134</v>
      </c>
      <c r="S404" s="22">
        <f t="shared" si="89"/>
        <v>43398</v>
      </c>
      <c r="T404" s="20">
        <f t="shared" si="91"/>
        <v>402</v>
      </c>
      <c r="U404" s="20"/>
    </row>
    <row r="405" spans="2:21" x14ac:dyDescent="0.25">
      <c r="B405" s="22">
        <f t="shared" si="88"/>
        <v>43374</v>
      </c>
      <c r="C405" s="23">
        <v>6</v>
      </c>
      <c r="D405" s="22">
        <f t="shared" si="90"/>
        <v>43399</v>
      </c>
      <c r="E405" s="21">
        <f t="shared" si="93"/>
        <v>57</v>
      </c>
      <c r="F405" s="20">
        <f t="shared" si="92"/>
        <v>134</v>
      </c>
      <c r="S405" s="22">
        <f t="shared" si="89"/>
        <v>43399</v>
      </c>
      <c r="T405" s="20">
        <f t="shared" si="91"/>
        <v>403</v>
      </c>
      <c r="U405" s="20"/>
    </row>
    <row r="406" spans="2:21" x14ac:dyDescent="0.25">
      <c r="B406" s="22">
        <f t="shared" si="88"/>
        <v>43374</v>
      </c>
      <c r="C406" s="23">
        <v>7</v>
      </c>
      <c r="D406" s="22">
        <f t="shared" si="90"/>
        <v>43400</v>
      </c>
      <c r="E406" s="21">
        <f t="shared" si="93"/>
        <v>57</v>
      </c>
      <c r="F406" s="20">
        <f t="shared" si="92"/>
        <v>134</v>
      </c>
      <c r="S406" s="22">
        <f t="shared" si="89"/>
        <v>43400</v>
      </c>
      <c r="T406" s="20">
        <f t="shared" si="91"/>
        <v>404</v>
      </c>
      <c r="U406" s="20"/>
    </row>
    <row r="407" spans="2:21" x14ac:dyDescent="0.25">
      <c r="B407" s="22">
        <f t="shared" si="88"/>
        <v>43374</v>
      </c>
      <c r="C407" s="23">
        <v>1</v>
      </c>
      <c r="D407" s="22">
        <f t="shared" si="90"/>
        <v>43401</v>
      </c>
      <c r="E407" s="21">
        <f t="shared" si="93"/>
        <v>57</v>
      </c>
      <c r="F407" s="20">
        <f t="shared" si="92"/>
        <v>135</v>
      </c>
      <c r="S407" s="22">
        <f t="shared" si="89"/>
        <v>43401</v>
      </c>
      <c r="T407" s="20">
        <f t="shared" si="91"/>
        <v>405</v>
      </c>
      <c r="U407" s="20"/>
    </row>
    <row r="408" spans="2:21" x14ac:dyDescent="0.25">
      <c r="B408" s="22">
        <f t="shared" si="88"/>
        <v>43374</v>
      </c>
      <c r="C408" s="24">
        <v>2</v>
      </c>
      <c r="D408" s="22">
        <f t="shared" ref="D408:D421" si="94">IF(AND(MONTH(D407+1)=MONTH(B408),YEAR(D407+1)=YEAR(B408)),D407+1,0)</f>
        <v>43402</v>
      </c>
      <c r="E408" s="21">
        <f t="shared" si="93"/>
        <v>58</v>
      </c>
      <c r="F408" s="20">
        <f t="shared" si="92"/>
        <v>135</v>
      </c>
      <c r="S408" s="22">
        <f t="shared" si="89"/>
        <v>43402</v>
      </c>
      <c r="T408" s="20">
        <f t="shared" si="91"/>
        <v>406</v>
      </c>
      <c r="U408" s="20"/>
    </row>
    <row r="409" spans="2:21" x14ac:dyDescent="0.25">
      <c r="B409" s="22">
        <f t="shared" si="88"/>
        <v>43374</v>
      </c>
      <c r="C409" s="24">
        <v>3</v>
      </c>
      <c r="D409" s="22">
        <f t="shared" si="94"/>
        <v>43403</v>
      </c>
      <c r="E409" s="21">
        <f t="shared" si="93"/>
        <v>58</v>
      </c>
      <c r="F409" s="20">
        <f t="shared" si="92"/>
        <v>135</v>
      </c>
      <c r="S409" s="22">
        <f t="shared" si="89"/>
        <v>43403</v>
      </c>
      <c r="T409" s="20">
        <f t="shared" si="91"/>
        <v>407</v>
      </c>
      <c r="U409" s="20"/>
    </row>
    <row r="410" spans="2:21" x14ac:dyDescent="0.25">
      <c r="B410" s="22">
        <f t="shared" si="88"/>
        <v>43374</v>
      </c>
      <c r="C410" s="24">
        <v>4</v>
      </c>
      <c r="D410" s="22">
        <f t="shared" si="94"/>
        <v>43404</v>
      </c>
      <c r="E410" s="21">
        <f t="shared" si="93"/>
        <v>58</v>
      </c>
      <c r="F410" s="20">
        <f t="shared" si="92"/>
        <v>136</v>
      </c>
      <c r="S410" s="22">
        <f t="shared" si="89"/>
        <v>43404</v>
      </c>
      <c r="T410" s="20">
        <f t="shared" si="91"/>
        <v>408</v>
      </c>
      <c r="U410" s="20"/>
    </row>
    <row r="411" spans="2:21" x14ac:dyDescent="0.25">
      <c r="B411" s="22">
        <f t="shared" si="88"/>
        <v>43374</v>
      </c>
      <c r="C411" s="24">
        <v>5</v>
      </c>
      <c r="D411" s="22">
        <f t="shared" si="94"/>
        <v>0</v>
      </c>
      <c r="E411" s="21">
        <f t="shared" si="93"/>
        <v>58</v>
      </c>
      <c r="F411" s="20">
        <f t="shared" si="92"/>
        <v>136</v>
      </c>
      <c r="S411" s="22">
        <f t="shared" si="89"/>
        <v>0</v>
      </c>
      <c r="T411" s="20">
        <f t="shared" si="91"/>
        <v>409</v>
      </c>
      <c r="U411" s="20"/>
    </row>
    <row r="412" spans="2:21" x14ac:dyDescent="0.25">
      <c r="B412" s="22">
        <f t="shared" si="88"/>
        <v>43374</v>
      </c>
      <c r="C412" s="24">
        <v>6</v>
      </c>
      <c r="D412" s="22">
        <f t="shared" si="94"/>
        <v>0</v>
      </c>
      <c r="E412" s="21">
        <f t="shared" si="93"/>
        <v>58</v>
      </c>
      <c r="F412" s="20">
        <f t="shared" si="92"/>
        <v>136</v>
      </c>
      <c r="S412" s="22">
        <f t="shared" si="89"/>
        <v>0</v>
      </c>
      <c r="T412" s="20">
        <f t="shared" si="91"/>
        <v>410</v>
      </c>
      <c r="U412" s="20"/>
    </row>
    <row r="413" spans="2:21" x14ac:dyDescent="0.25">
      <c r="B413" s="22">
        <f t="shared" si="88"/>
        <v>43374</v>
      </c>
      <c r="C413" s="24">
        <v>7</v>
      </c>
      <c r="D413" s="22">
        <f t="shared" si="94"/>
        <v>0</v>
      </c>
      <c r="E413" s="21">
        <f t="shared" si="93"/>
        <v>58</v>
      </c>
      <c r="F413" s="20">
        <f t="shared" si="92"/>
        <v>137</v>
      </c>
      <c r="S413" s="22">
        <f t="shared" si="89"/>
        <v>0</v>
      </c>
      <c r="T413" s="20">
        <f t="shared" si="91"/>
        <v>411</v>
      </c>
      <c r="U413" s="20"/>
    </row>
    <row r="414" spans="2:21" x14ac:dyDescent="0.25">
      <c r="B414" s="22">
        <f t="shared" si="88"/>
        <v>43374</v>
      </c>
      <c r="C414" s="24">
        <v>1</v>
      </c>
      <c r="D414" s="22">
        <f t="shared" si="94"/>
        <v>0</v>
      </c>
      <c r="E414" s="21">
        <f t="shared" si="93"/>
        <v>58</v>
      </c>
      <c r="F414" s="20">
        <f t="shared" si="92"/>
        <v>137</v>
      </c>
      <c r="S414" s="22">
        <f t="shared" si="89"/>
        <v>0</v>
      </c>
      <c r="T414" s="20">
        <f t="shared" si="91"/>
        <v>412</v>
      </c>
      <c r="U414" s="20"/>
    </row>
    <row r="415" spans="2:21" x14ac:dyDescent="0.25">
      <c r="B415" s="22">
        <f t="shared" si="88"/>
        <v>43374</v>
      </c>
      <c r="C415" s="23">
        <v>2</v>
      </c>
      <c r="D415" s="22">
        <f t="shared" si="94"/>
        <v>0</v>
      </c>
      <c r="E415" s="21">
        <f t="shared" si="93"/>
        <v>59</v>
      </c>
      <c r="F415" s="20">
        <f t="shared" si="92"/>
        <v>137</v>
      </c>
      <c r="S415" s="22">
        <f t="shared" si="89"/>
        <v>0</v>
      </c>
      <c r="T415" s="20">
        <f t="shared" si="91"/>
        <v>413</v>
      </c>
      <c r="U415" s="20"/>
    </row>
    <row r="416" spans="2:21" x14ac:dyDescent="0.25">
      <c r="B416" s="22">
        <f t="shared" si="88"/>
        <v>43374</v>
      </c>
      <c r="C416" s="23">
        <v>3</v>
      </c>
      <c r="D416" s="22">
        <f t="shared" si="94"/>
        <v>0</v>
      </c>
      <c r="E416" s="21">
        <f t="shared" si="93"/>
        <v>59</v>
      </c>
      <c r="F416" s="20">
        <f t="shared" si="92"/>
        <v>138</v>
      </c>
      <c r="S416" s="22">
        <f t="shared" si="89"/>
        <v>0</v>
      </c>
      <c r="T416" s="20">
        <f t="shared" si="91"/>
        <v>414</v>
      </c>
      <c r="U416" s="20"/>
    </row>
    <row r="417" spans="2:21" x14ac:dyDescent="0.25">
      <c r="B417" s="22">
        <f t="shared" si="88"/>
        <v>43374</v>
      </c>
      <c r="C417" s="23">
        <v>4</v>
      </c>
      <c r="D417" s="22">
        <f t="shared" si="94"/>
        <v>0</v>
      </c>
      <c r="E417" s="21">
        <f t="shared" si="93"/>
        <v>59</v>
      </c>
      <c r="F417" s="20">
        <f t="shared" si="92"/>
        <v>138</v>
      </c>
      <c r="S417" s="22">
        <f t="shared" si="89"/>
        <v>0</v>
      </c>
      <c r="T417" s="20">
        <f t="shared" si="91"/>
        <v>415</v>
      </c>
      <c r="U417" s="20"/>
    </row>
    <row r="418" spans="2:21" x14ac:dyDescent="0.25">
      <c r="B418" s="22">
        <f t="shared" si="88"/>
        <v>43374</v>
      </c>
      <c r="C418" s="23">
        <v>5</v>
      </c>
      <c r="D418" s="22">
        <f t="shared" si="94"/>
        <v>0</v>
      </c>
      <c r="E418" s="21">
        <f t="shared" si="93"/>
        <v>59</v>
      </c>
      <c r="F418" s="20">
        <f t="shared" si="92"/>
        <v>138</v>
      </c>
      <c r="S418" s="22">
        <f t="shared" si="89"/>
        <v>0</v>
      </c>
      <c r="T418" s="20">
        <f t="shared" si="91"/>
        <v>416</v>
      </c>
      <c r="U418" s="20"/>
    </row>
    <row r="419" spans="2:21" x14ac:dyDescent="0.25">
      <c r="B419" s="22">
        <f t="shared" si="88"/>
        <v>43374</v>
      </c>
      <c r="C419" s="23">
        <v>6</v>
      </c>
      <c r="D419" s="22">
        <f t="shared" si="94"/>
        <v>0</v>
      </c>
      <c r="E419" s="21">
        <f t="shared" si="93"/>
        <v>59</v>
      </c>
      <c r="F419" s="20">
        <f t="shared" si="92"/>
        <v>139</v>
      </c>
      <c r="S419" s="22">
        <f t="shared" si="89"/>
        <v>0</v>
      </c>
      <c r="T419" s="20">
        <f t="shared" si="91"/>
        <v>417</v>
      </c>
      <c r="U419" s="20"/>
    </row>
    <row r="420" spans="2:21" x14ac:dyDescent="0.25">
      <c r="B420" s="22">
        <f t="shared" si="88"/>
        <v>43374</v>
      </c>
      <c r="C420" s="23">
        <v>7</v>
      </c>
      <c r="D420" s="22">
        <f t="shared" si="94"/>
        <v>0</v>
      </c>
      <c r="E420" s="21">
        <f t="shared" si="93"/>
        <v>59</v>
      </c>
      <c r="F420" s="20">
        <f t="shared" si="92"/>
        <v>139</v>
      </c>
      <c r="S420" s="22">
        <f t="shared" si="89"/>
        <v>0</v>
      </c>
      <c r="T420" s="20">
        <f t="shared" si="91"/>
        <v>418</v>
      </c>
      <c r="U420" s="20"/>
    </row>
    <row r="421" spans="2:21" x14ac:dyDescent="0.25">
      <c r="B421" s="22">
        <f t="shared" si="88"/>
        <v>43374</v>
      </c>
      <c r="C421" s="23">
        <v>1</v>
      </c>
      <c r="D421" s="22">
        <f t="shared" si="94"/>
        <v>0</v>
      </c>
      <c r="E421" s="21">
        <f t="shared" si="93"/>
        <v>59</v>
      </c>
      <c r="F421" s="20">
        <f t="shared" si="92"/>
        <v>139</v>
      </c>
      <c r="S421" s="22">
        <f t="shared" si="89"/>
        <v>0</v>
      </c>
      <c r="T421" s="20">
        <f t="shared" si="91"/>
        <v>419</v>
      </c>
      <c r="U421" s="20"/>
    </row>
    <row r="422" spans="2:21" x14ac:dyDescent="0.25">
      <c r="B422" s="22">
        <f t="shared" si="88"/>
        <v>43405</v>
      </c>
      <c r="C422" s="25">
        <v>2</v>
      </c>
      <c r="D422" s="22">
        <f>IF(WEEKDAY(B422,1)=C422,B422,0)</f>
        <v>0</v>
      </c>
      <c r="E422" s="21">
        <f t="shared" si="93"/>
        <v>60</v>
      </c>
      <c r="F422" s="20">
        <f t="shared" si="92"/>
        <v>140</v>
      </c>
      <c r="S422" s="22">
        <f t="shared" si="89"/>
        <v>0</v>
      </c>
      <c r="T422" s="20">
        <f t="shared" si="91"/>
        <v>420</v>
      </c>
      <c r="U422" s="20"/>
    </row>
    <row r="423" spans="2:21" x14ac:dyDescent="0.25">
      <c r="B423" s="22">
        <f t="shared" si="88"/>
        <v>43405</v>
      </c>
      <c r="C423" s="24">
        <v>3</v>
      </c>
      <c r="D423" s="22">
        <f t="shared" ref="D423:D428" si="95">IF(D422&lt;&gt;0,D422+1,IF(WEEKDAY(B423,1)=C423,B423,0))</f>
        <v>0</v>
      </c>
      <c r="E423" s="21">
        <f t="shared" si="93"/>
        <v>60</v>
      </c>
      <c r="F423" s="20">
        <f t="shared" si="92"/>
        <v>140</v>
      </c>
      <c r="S423" s="22">
        <f t="shared" si="89"/>
        <v>0</v>
      </c>
      <c r="T423" s="20">
        <f t="shared" si="91"/>
        <v>421</v>
      </c>
      <c r="U423" s="20"/>
    </row>
    <row r="424" spans="2:21" x14ac:dyDescent="0.25">
      <c r="B424" s="22">
        <f t="shared" si="88"/>
        <v>43405</v>
      </c>
      <c r="C424" s="24">
        <v>4</v>
      </c>
      <c r="D424" s="22">
        <f t="shared" si="95"/>
        <v>0</v>
      </c>
      <c r="E424" s="21">
        <f t="shared" si="93"/>
        <v>60</v>
      </c>
      <c r="F424" s="20">
        <f t="shared" si="92"/>
        <v>140</v>
      </c>
      <c r="S424" s="22">
        <f t="shared" si="89"/>
        <v>0</v>
      </c>
      <c r="T424" s="20">
        <f t="shared" si="91"/>
        <v>422</v>
      </c>
      <c r="U424" s="20"/>
    </row>
    <row r="425" spans="2:21" x14ac:dyDescent="0.25">
      <c r="B425" s="22">
        <f t="shared" si="88"/>
        <v>43405</v>
      </c>
      <c r="C425" s="24">
        <v>5</v>
      </c>
      <c r="D425" s="22">
        <f t="shared" si="95"/>
        <v>43405</v>
      </c>
      <c r="E425" s="21">
        <f t="shared" si="93"/>
        <v>60</v>
      </c>
      <c r="F425" s="20">
        <f t="shared" si="92"/>
        <v>141</v>
      </c>
      <c r="S425" s="22">
        <f t="shared" si="89"/>
        <v>43405</v>
      </c>
      <c r="T425" s="20">
        <f t="shared" si="91"/>
        <v>423</v>
      </c>
      <c r="U425" s="20"/>
    </row>
    <row r="426" spans="2:21" x14ac:dyDescent="0.25">
      <c r="B426" s="22">
        <f t="shared" si="88"/>
        <v>43405</v>
      </c>
      <c r="C426" s="24">
        <v>6</v>
      </c>
      <c r="D426" s="22">
        <f t="shared" si="95"/>
        <v>43406</v>
      </c>
      <c r="E426" s="21">
        <f t="shared" si="93"/>
        <v>60</v>
      </c>
      <c r="F426" s="20">
        <f t="shared" si="92"/>
        <v>141</v>
      </c>
      <c r="S426" s="22">
        <f t="shared" si="89"/>
        <v>43406</v>
      </c>
      <c r="T426" s="20">
        <f t="shared" si="91"/>
        <v>424</v>
      </c>
      <c r="U426" s="20"/>
    </row>
    <row r="427" spans="2:21" x14ac:dyDescent="0.25">
      <c r="B427" s="22">
        <f t="shared" si="88"/>
        <v>43405</v>
      </c>
      <c r="C427" s="24">
        <v>7</v>
      </c>
      <c r="D427" s="22">
        <f t="shared" si="95"/>
        <v>43407</v>
      </c>
      <c r="E427" s="21">
        <f t="shared" si="93"/>
        <v>60</v>
      </c>
      <c r="F427" s="20">
        <f t="shared" si="92"/>
        <v>141</v>
      </c>
      <c r="S427" s="22">
        <f t="shared" si="89"/>
        <v>43407</v>
      </c>
      <c r="T427" s="20">
        <f t="shared" si="91"/>
        <v>425</v>
      </c>
      <c r="U427" s="20"/>
    </row>
    <row r="428" spans="2:21" x14ac:dyDescent="0.25">
      <c r="B428" s="22">
        <f t="shared" si="88"/>
        <v>43405</v>
      </c>
      <c r="C428" s="24">
        <v>1</v>
      </c>
      <c r="D428" s="22">
        <f t="shared" si="95"/>
        <v>43408</v>
      </c>
      <c r="E428" s="21">
        <f t="shared" si="93"/>
        <v>60</v>
      </c>
      <c r="F428" s="20">
        <f t="shared" si="92"/>
        <v>142</v>
      </c>
      <c r="S428" s="22">
        <f t="shared" si="89"/>
        <v>43408</v>
      </c>
      <c r="T428" s="20">
        <f t="shared" si="91"/>
        <v>426</v>
      </c>
      <c r="U428" s="20"/>
    </row>
    <row r="429" spans="2:21" x14ac:dyDescent="0.25">
      <c r="B429" s="22">
        <f t="shared" si="88"/>
        <v>43405</v>
      </c>
      <c r="C429" s="23">
        <v>2</v>
      </c>
      <c r="D429" s="22">
        <f t="shared" ref="D429:D449" si="96">D428+1</f>
        <v>43409</v>
      </c>
      <c r="E429" s="21">
        <f t="shared" si="93"/>
        <v>61</v>
      </c>
      <c r="F429" s="20">
        <f t="shared" si="92"/>
        <v>142</v>
      </c>
      <c r="S429" s="22">
        <f t="shared" si="89"/>
        <v>43409</v>
      </c>
      <c r="T429" s="20">
        <f t="shared" si="91"/>
        <v>427</v>
      </c>
      <c r="U429" s="20"/>
    </row>
    <row r="430" spans="2:21" x14ac:dyDescent="0.25">
      <c r="B430" s="22">
        <f t="shared" si="88"/>
        <v>43405</v>
      </c>
      <c r="C430" s="23">
        <v>3</v>
      </c>
      <c r="D430" s="22">
        <f t="shared" si="96"/>
        <v>43410</v>
      </c>
      <c r="E430" s="21">
        <f t="shared" si="93"/>
        <v>61</v>
      </c>
      <c r="F430" s="20">
        <f t="shared" si="92"/>
        <v>142</v>
      </c>
      <c r="S430" s="22">
        <f t="shared" si="89"/>
        <v>43410</v>
      </c>
      <c r="T430" s="20">
        <f t="shared" si="91"/>
        <v>428</v>
      </c>
      <c r="U430" s="20"/>
    </row>
    <row r="431" spans="2:21" x14ac:dyDescent="0.25">
      <c r="B431" s="22">
        <f t="shared" si="88"/>
        <v>43405</v>
      </c>
      <c r="C431" s="23">
        <v>4</v>
      </c>
      <c r="D431" s="22">
        <f t="shared" si="96"/>
        <v>43411</v>
      </c>
      <c r="E431" s="21">
        <f t="shared" si="93"/>
        <v>61</v>
      </c>
      <c r="F431" s="20">
        <f t="shared" si="92"/>
        <v>143</v>
      </c>
      <c r="S431" s="22">
        <f t="shared" si="89"/>
        <v>43411</v>
      </c>
      <c r="T431" s="20">
        <f t="shared" si="91"/>
        <v>429</v>
      </c>
      <c r="U431" s="20"/>
    </row>
    <row r="432" spans="2:21" x14ac:dyDescent="0.25">
      <c r="B432" s="22">
        <f t="shared" si="88"/>
        <v>43405</v>
      </c>
      <c r="C432" s="23">
        <v>5</v>
      </c>
      <c r="D432" s="22">
        <f t="shared" si="96"/>
        <v>43412</v>
      </c>
      <c r="E432" s="21">
        <f t="shared" si="93"/>
        <v>61</v>
      </c>
      <c r="F432" s="20">
        <f t="shared" si="92"/>
        <v>143</v>
      </c>
      <c r="S432" s="22">
        <f t="shared" si="89"/>
        <v>43412</v>
      </c>
      <c r="T432" s="20">
        <f t="shared" si="91"/>
        <v>430</v>
      </c>
      <c r="U432" s="20"/>
    </row>
    <row r="433" spans="2:21" x14ac:dyDescent="0.25">
      <c r="B433" s="22">
        <f t="shared" si="88"/>
        <v>43405</v>
      </c>
      <c r="C433" s="23">
        <v>6</v>
      </c>
      <c r="D433" s="22">
        <f t="shared" si="96"/>
        <v>43413</v>
      </c>
      <c r="E433" s="21">
        <f t="shared" si="93"/>
        <v>61</v>
      </c>
      <c r="F433" s="20">
        <f t="shared" si="92"/>
        <v>143</v>
      </c>
      <c r="S433" s="22">
        <f t="shared" si="89"/>
        <v>43413</v>
      </c>
      <c r="T433" s="20">
        <f t="shared" si="91"/>
        <v>431</v>
      </c>
      <c r="U433" s="20"/>
    </row>
    <row r="434" spans="2:21" x14ac:dyDescent="0.25">
      <c r="B434" s="22">
        <f t="shared" si="88"/>
        <v>43405</v>
      </c>
      <c r="C434" s="23">
        <v>7</v>
      </c>
      <c r="D434" s="22">
        <f t="shared" si="96"/>
        <v>43414</v>
      </c>
      <c r="E434" s="21">
        <f t="shared" si="93"/>
        <v>61</v>
      </c>
      <c r="F434" s="20">
        <f t="shared" si="92"/>
        <v>144</v>
      </c>
      <c r="S434" s="22">
        <f t="shared" si="89"/>
        <v>43414</v>
      </c>
      <c r="T434" s="20">
        <f t="shared" si="91"/>
        <v>432</v>
      </c>
      <c r="U434" s="20"/>
    </row>
    <row r="435" spans="2:21" x14ac:dyDescent="0.25">
      <c r="B435" s="22">
        <f t="shared" si="88"/>
        <v>43405</v>
      </c>
      <c r="C435" s="23">
        <v>1</v>
      </c>
      <c r="D435" s="22">
        <f t="shared" si="96"/>
        <v>43415</v>
      </c>
      <c r="E435" s="21">
        <f t="shared" si="93"/>
        <v>61</v>
      </c>
      <c r="F435" s="20">
        <f t="shared" si="92"/>
        <v>144</v>
      </c>
      <c r="S435" s="22">
        <f t="shared" si="89"/>
        <v>43415</v>
      </c>
      <c r="T435" s="20">
        <f t="shared" si="91"/>
        <v>433</v>
      </c>
      <c r="U435" s="20"/>
    </row>
    <row r="436" spans="2:21" x14ac:dyDescent="0.25">
      <c r="B436" s="22">
        <f t="shared" si="88"/>
        <v>43405</v>
      </c>
      <c r="C436" s="24">
        <v>2</v>
      </c>
      <c r="D436" s="22">
        <f t="shared" si="96"/>
        <v>43416</v>
      </c>
      <c r="E436" s="21">
        <f t="shared" si="93"/>
        <v>62</v>
      </c>
      <c r="F436" s="20">
        <f t="shared" si="92"/>
        <v>144</v>
      </c>
      <c r="S436" s="22">
        <f t="shared" si="89"/>
        <v>43416</v>
      </c>
      <c r="T436" s="20">
        <f t="shared" si="91"/>
        <v>434</v>
      </c>
      <c r="U436" s="20"/>
    </row>
    <row r="437" spans="2:21" x14ac:dyDescent="0.25">
      <c r="B437" s="22">
        <f t="shared" si="88"/>
        <v>43405</v>
      </c>
      <c r="C437" s="24">
        <v>3</v>
      </c>
      <c r="D437" s="22">
        <f t="shared" si="96"/>
        <v>43417</v>
      </c>
      <c r="E437" s="21">
        <f t="shared" si="93"/>
        <v>62</v>
      </c>
      <c r="F437" s="20">
        <f t="shared" si="92"/>
        <v>145</v>
      </c>
      <c r="S437" s="22">
        <f t="shared" si="89"/>
        <v>43417</v>
      </c>
      <c r="T437" s="20">
        <f t="shared" si="91"/>
        <v>435</v>
      </c>
      <c r="U437" s="20"/>
    </row>
    <row r="438" spans="2:21" x14ac:dyDescent="0.25">
      <c r="B438" s="22">
        <f t="shared" si="88"/>
        <v>43405</v>
      </c>
      <c r="C438" s="24">
        <v>4</v>
      </c>
      <c r="D438" s="22">
        <f t="shared" si="96"/>
        <v>43418</v>
      </c>
      <c r="E438" s="21">
        <f t="shared" si="93"/>
        <v>62</v>
      </c>
      <c r="F438" s="20">
        <f t="shared" si="92"/>
        <v>145</v>
      </c>
      <c r="S438" s="22">
        <f t="shared" si="89"/>
        <v>43418</v>
      </c>
      <c r="T438" s="20">
        <f t="shared" si="91"/>
        <v>436</v>
      </c>
      <c r="U438" s="20"/>
    </row>
    <row r="439" spans="2:21" x14ac:dyDescent="0.25">
      <c r="B439" s="22">
        <f t="shared" si="88"/>
        <v>43405</v>
      </c>
      <c r="C439" s="24">
        <v>5</v>
      </c>
      <c r="D439" s="22">
        <f t="shared" si="96"/>
        <v>43419</v>
      </c>
      <c r="E439" s="21">
        <f t="shared" si="93"/>
        <v>62</v>
      </c>
      <c r="F439" s="20">
        <f t="shared" si="92"/>
        <v>145</v>
      </c>
      <c r="S439" s="22">
        <f t="shared" si="89"/>
        <v>43419</v>
      </c>
      <c r="T439" s="20">
        <f t="shared" si="91"/>
        <v>437</v>
      </c>
      <c r="U439" s="20"/>
    </row>
    <row r="440" spans="2:21" x14ac:dyDescent="0.25">
      <c r="B440" s="22">
        <f t="shared" si="88"/>
        <v>43405</v>
      </c>
      <c r="C440" s="24">
        <v>6</v>
      </c>
      <c r="D440" s="22">
        <f t="shared" si="96"/>
        <v>43420</v>
      </c>
      <c r="E440" s="21">
        <f t="shared" si="93"/>
        <v>62</v>
      </c>
      <c r="F440" s="20">
        <f t="shared" si="92"/>
        <v>146</v>
      </c>
      <c r="S440" s="22">
        <f t="shared" si="89"/>
        <v>43420</v>
      </c>
      <c r="T440" s="20">
        <f t="shared" si="91"/>
        <v>438</v>
      </c>
      <c r="U440" s="20"/>
    </row>
    <row r="441" spans="2:21" x14ac:dyDescent="0.25">
      <c r="B441" s="22">
        <f t="shared" si="88"/>
        <v>43405</v>
      </c>
      <c r="C441" s="24">
        <v>7</v>
      </c>
      <c r="D441" s="22">
        <f t="shared" si="96"/>
        <v>43421</v>
      </c>
      <c r="E441" s="21">
        <f t="shared" si="93"/>
        <v>62</v>
      </c>
      <c r="F441" s="20">
        <f t="shared" si="92"/>
        <v>146</v>
      </c>
      <c r="S441" s="22">
        <f t="shared" si="89"/>
        <v>43421</v>
      </c>
      <c r="T441" s="20">
        <f t="shared" si="91"/>
        <v>439</v>
      </c>
      <c r="U441" s="20"/>
    </row>
    <row r="442" spans="2:21" x14ac:dyDescent="0.25">
      <c r="B442" s="22">
        <f t="shared" si="88"/>
        <v>43405</v>
      </c>
      <c r="C442" s="24">
        <v>1</v>
      </c>
      <c r="D442" s="22">
        <f t="shared" si="96"/>
        <v>43422</v>
      </c>
      <c r="E442" s="21">
        <f t="shared" si="93"/>
        <v>62</v>
      </c>
      <c r="F442" s="20">
        <f t="shared" si="92"/>
        <v>146</v>
      </c>
      <c r="S442" s="22">
        <f t="shared" si="89"/>
        <v>43422</v>
      </c>
      <c r="T442" s="20">
        <f t="shared" si="91"/>
        <v>440</v>
      </c>
      <c r="U442" s="20"/>
    </row>
    <row r="443" spans="2:21" x14ac:dyDescent="0.25">
      <c r="B443" s="22">
        <f t="shared" si="88"/>
        <v>43405</v>
      </c>
      <c r="C443" s="23">
        <v>2</v>
      </c>
      <c r="D443" s="22">
        <f t="shared" si="96"/>
        <v>43423</v>
      </c>
      <c r="E443" s="21">
        <f t="shared" si="93"/>
        <v>63</v>
      </c>
      <c r="F443" s="20">
        <f t="shared" si="92"/>
        <v>147</v>
      </c>
      <c r="S443" s="22">
        <f t="shared" si="89"/>
        <v>43423</v>
      </c>
      <c r="T443" s="20">
        <f t="shared" si="91"/>
        <v>441</v>
      </c>
      <c r="U443" s="20"/>
    </row>
    <row r="444" spans="2:21" x14ac:dyDescent="0.25">
      <c r="B444" s="22">
        <f t="shared" si="88"/>
        <v>43405</v>
      </c>
      <c r="C444" s="23">
        <v>3</v>
      </c>
      <c r="D444" s="22">
        <f t="shared" si="96"/>
        <v>43424</v>
      </c>
      <c r="E444" s="21">
        <f t="shared" si="93"/>
        <v>63</v>
      </c>
      <c r="F444" s="20">
        <f t="shared" si="92"/>
        <v>147</v>
      </c>
      <c r="S444" s="22">
        <f t="shared" si="89"/>
        <v>43424</v>
      </c>
      <c r="T444" s="20">
        <f t="shared" si="91"/>
        <v>442</v>
      </c>
      <c r="U444" s="20"/>
    </row>
    <row r="445" spans="2:21" x14ac:dyDescent="0.25">
      <c r="B445" s="22">
        <f t="shared" si="88"/>
        <v>43405</v>
      </c>
      <c r="C445" s="23">
        <v>4</v>
      </c>
      <c r="D445" s="22">
        <f t="shared" si="96"/>
        <v>43425</v>
      </c>
      <c r="E445" s="21">
        <f t="shared" si="93"/>
        <v>63</v>
      </c>
      <c r="F445" s="20">
        <f t="shared" si="92"/>
        <v>147</v>
      </c>
      <c r="S445" s="22">
        <f t="shared" si="89"/>
        <v>43425</v>
      </c>
      <c r="T445" s="20">
        <f t="shared" si="91"/>
        <v>443</v>
      </c>
      <c r="U445" s="20"/>
    </row>
    <row r="446" spans="2:21" x14ac:dyDescent="0.25">
      <c r="B446" s="22">
        <f t="shared" si="88"/>
        <v>43405</v>
      </c>
      <c r="C446" s="23">
        <v>5</v>
      </c>
      <c r="D446" s="22">
        <f t="shared" si="96"/>
        <v>43426</v>
      </c>
      <c r="E446" s="21">
        <f t="shared" si="93"/>
        <v>63</v>
      </c>
      <c r="F446" s="20">
        <f t="shared" si="92"/>
        <v>148</v>
      </c>
      <c r="S446" s="22">
        <f t="shared" si="89"/>
        <v>43426</v>
      </c>
      <c r="T446" s="20">
        <f t="shared" si="91"/>
        <v>444</v>
      </c>
      <c r="U446" s="20"/>
    </row>
    <row r="447" spans="2:21" x14ac:dyDescent="0.25">
      <c r="B447" s="22">
        <f t="shared" si="88"/>
        <v>43405</v>
      </c>
      <c r="C447" s="23">
        <v>6</v>
      </c>
      <c r="D447" s="22">
        <f t="shared" si="96"/>
        <v>43427</v>
      </c>
      <c r="E447" s="21">
        <f t="shared" si="93"/>
        <v>63</v>
      </c>
      <c r="F447" s="20">
        <f t="shared" si="92"/>
        <v>148</v>
      </c>
      <c r="S447" s="22">
        <f t="shared" si="89"/>
        <v>43427</v>
      </c>
      <c r="T447" s="20">
        <f t="shared" si="91"/>
        <v>445</v>
      </c>
      <c r="U447" s="20"/>
    </row>
    <row r="448" spans="2:21" x14ac:dyDescent="0.25">
      <c r="B448" s="22">
        <f t="shared" si="88"/>
        <v>43405</v>
      </c>
      <c r="C448" s="23">
        <v>7</v>
      </c>
      <c r="D448" s="22">
        <f t="shared" si="96"/>
        <v>43428</v>
      </c>
      <c r="E448" s="21">
        <f t="shared" si="93"/>
        <v>63</v>
      </c>
      <c r="F448" s="20">
        <f t="shared" si="92"/>
        <v>148</v>
      </c>
      <c r="S448" s="22">
        <f t="shared" si="89"/>
        <v>43428</v>
      </c>
      <c r="T448" s="20">
        <f t="shared" si="91"/>
        <v>446</v>
      </c>
      <c r="U448" s="20"/>
    </row>
    <row r="449" spans="2:21" x14ac:dyDescent="0.25">
      <c r="B449" s="22">
        <f t="shared" si="88"/>
        <v>43405</v>
      </c>
      <c r="C449" s="23">
        <v>1</v>
      </c>
      <c r="D449" s="22">
        <f t="shared" si="96"/>
        <v>43429</v>
      </c>
      <c r="E449" s="21">
        <f t="shared" si="93"/>
        <v>63</v>
      </c>
      <c r="F449" s="20">
        <f t="shared" si="92"/>
        <v>149</v>
      </c>
      <c r="S449" s="22">
        <f t="shared" si="89"/>
        <v>43429</v>
      </c>
      <c r="T449" s="20">
        <f t="shared" si="91"/>
        <v>447</v>
      </c>
      <c r="U449" s="20"/>
    </row>
    <row r="450" spans="2:21" x14ac:dyDescent="0.25">
      <c r="B450" s="22">
        <f t="shared" ref="B450:B505" si="97">DATE(Anno,ROUNDUP((E450+1)/6,0),1)</f>
        <v>43405</v>
      </c>
      <c r="C450" s="24">
        <v>2</v>
      </c>
      <c r="D450" s="22">
        <f t="shared" ref="D450:D463" si="98">IF(AND(MONTH(D449+1)=MONTH(B450),YEAR(D449+1)=YEAR(B450)),D449+1,0)</f>
        <v>43430</v>
      </c>
      <c r="E450" s="21">
        <f t="shared" si="93"/>
        <v>64</v>
      </c>
      <c r="F450" s="20">
        <f t="shared" si="92"/>
        <v>149</v>
      </c>
      <c r="S450" s="22">
        <f t="shared" ref="S450:S505" si="99">D450</f>
        <v>43430</v>
      </c>
      <c r="T450" s="20">
        <f t="shared" si="91"/>
        <v>448</v>
      </c>
      <c r="U450" s="20"/>
    </row>
    <row r="451" spans="2:21" x14ac:dyDescent="0.25">
      <c r="B451" s="22">
        <f t="shared" si="97"/>
        <v>43405</v>
      </c>
      <c r="C451" s="24">
        <v>3</v>
      </c>
      <c r="D451" s="22">
        <f t="shared" si="98"/>
        <v>43431</v>
      </c>
      <c r="E451" s="21">
        <f t="shared" si="93"/>
        <v>64</v>
      </c>
      <c r="F451" s="20">
        <f t="shared" si="92"/>
        <v>149</v>
      </c>
      <c r="S451" s="22">
        <f t="shared" si="99"/>
        <v>43431</v>
      </c>
      <c r="T451" s="20">
        <f t="shared" ref="T451:T505" si="100">ROW()-2</f>
        <v>449</v>
      </c>
      <c r="U451" s="20"/>
    </row>
    <row r="452" spans="2:21" x14ac:dyDescent="0.25">
      <c r="B452" s="22">
        <f t="shared" si="97"/>
        <v>43405</v>
      </c>
      <c r="C452" s="24">
        <v>4</v>
      </c>
      <c r="D452" s="22">
        <f t="shared" si="98"/>
        <v>43432</v>
      </c>
      <c r="E452" s="21">
        <f t="shared" si="93"/>
        <v>64</v>
      </c>
      <c r="F452" s="20">
        <f t="shared" si="92"/>
        <v>150</v>
      </c>
      <c r="S452" s="22">
        <f t="shared" si="99"/>
        <v>43432</v>
      </c>
      <c r="T452" s="20">
        <f t="shared" si="100"/>
        <v>450</v>
      </c>
      <c r="U452" s="20"/>
    </row>
    <row r="453" spans="2:21" x14ac:dyDescent="0.25">
      <c r="B453" s="22">
        <f t="shared" si="97"/>
        <v>43405</v>
      </c>
      <c r="C453" s="24">
        <v>5</v>
      </c>
      <c r="D453" s="22">
        <f t="shared" si="98"/>
        <v>43433</v>
      </c>
      <c r="E453" s="21">
        <f t="shared" si="93"/>
        <v>64</v>
      </c>
      <c r="F453" s="20">
        <f t="shared" ref="F453:F505" si="101">F450+1</f>
        <v>150</v>
      </c>
      <c r="S453" s="22">
        <f t="shared" si="99"/>
        <v>43433</v>
      </c>
      <c r="T453" s="20">
        <f t="shared" si="100"/>
        <v>451</v>
      </c>
      <c r="U453" s="20"/>
    </row>
    <row r="454" spans="2:21" x14ac:dyDescent="0.25">
      <c r="B454" s="22">
        <f t="shared" si="97"/>
        <v>43405</v>
      </c>
      <c r="C454" s="24">
        <v>6</v>
      </c>
      <c r="D454" s="22">
        <f t="shared" si="98"/>
        <v>43434</v>
      </c>
      <c r="E454" s="21">
        <f t="shared" si="93"/>
        <v>64</v>
      </c>
      <c r="F454" s="20">
        <f t="shared" si="101"/>
        <v>150</v>
      </c>
      <c r="S454" s="22">
        <f t="shared" si="99"/>
        <v>43434</v>
      </c>
      <c r="T454" s="20">
        <f t="shared" si="100"/>
        <v>452</v>
      </c>
      <c r="U454" s="20"/>
    </row>
    <row r="455" spans="2:21" x14ac:dyDescent="0.25">
      <c r="B455" s="22">
        <f t="shared" si="97"/>
        <v>43405</v>
      </c>
      <c r="C455" s="24">
        <v>7</v>
      </c>
      <c r="D455" s="22">
        <f t="shared" si="98"/>
        <v>0</v>
      </c>
      <c r="E455" s="21">
        <f t="shared" si="93"/>
        <v>64</v>
      </c>
      <c r="F455" s="20">
        <f t="shared" si="101"/>
        <v>151</v>
      </c>
      <c r="S455" s="22">
        <f t="shared" si="99"/>
        <v>0</v>
      </c>
      <c r="T455" s="20">
        <f t="shared" si="100"/>
        <v>453</v>
      </c>
      <c r="U455" s="20"/>
    </row>
    <row r="456" spans="2:21" x14ac:dyDescent="0.25">
      <c r="B456" s="22">
        <f t="shared" si="97"/>
        <v>43405</v>
      </c>
      <c r="C456" s="24">
        <v>1</v>
      </c>
      <c r="D456" s="22">
        <f t="shared" si="98"/>
        <v>0</v>
      </c>
      <c r="E456" s="21">
        <f t="shared" si="93"/>
        <v>64</v>
      </c>
      <c r="F456" s="20">
        <f t="shared" si="101"/>
        <v>151</v>
      </c>
      <c r="S456" s="22">
        <f t="shared" si="99"/>
        <v>0</v>
      </c>
      <c r="T456" s="20">
        <f t="shared" si="100"/>
        <v>454</v>
      </c>
      <c r="U456" s="20"/>
    </row>
    <row r="457" spans="2:21" x14ac:dyDescent="0.25">
      <c r="B457" s="22">
        <f t="shared" si="97"/>
        <v>43405</v>
      </c>
      <c r="C457" s="23">
        <v>2</v>
      </c>
      <c r="D457" s="22">
        <f t="shared" si="98"/>
        <v>0</v>
      </c>
      <c r="E457" s="21">
        <f t="shared" ref="E457:E505" si="102">E450+1</f>
        <v>65</v>
      </c>
      <c r="F457" s="20">
        <f t="shared" si="101"/>
        <v>151</v>
      </c>
      <c r="S457" s="22">
        <f t="shared" si="99"/>
        <v>0</v>
      </c>
      <c r="T457" s="20">
        <f t="shared" si="100"/>
        <v>455</v>
      </c>
      <c r="U457" s="20"/>
    </row>
    <row r="458" spans="2:21" x14ac:dyDescent="0.25">
      <c r="B458" s="22">
        <f t="shared" si="97"/>
        <v>43405</v>
      </c>
      <c r="C458" s="23">
        <v>3</v>
      </c>
      <c r="D458" s="22">
        <f t="shared" si="98"/>
        <v>0</v>
      </c>
      <c r="E458" s="21">
        <f t="shared" si="102"/>
        <v>65</v>
      </c>
      <c r="F458" s="20">
        <f t="shared" si="101"/>
        <v>152</v>
      </c>
      <c r="S458" s="22">
        <f t="shared" si="99"/>
        <v>0</v>
      </c>
      <c r="T458" s="20">
        <f t="shared" si="100"/>
        <v>456</v>
      </c>
      <c r="U458" s="20"/>
    </row>
    <row r="459" spans="2:21" x14ac:dyDescent="0.25">
      <c r="B459" s="22">
        <f t="shared" si="97"/>
        <v>43405</v>
      </c>
      <c r="C459" s="23">
        <v>4</v>
      </c>
      <c r="D459" s="22">
        <f t="shared" si="98"/>
        <v>0</v>
      </c>
      <c r="E459" s="21">
        <f t="shared" si="102"/>
        <v>65</v>
      </c>
      <c r="F459" s="20">
        <f t="shared" si="101"/>
        <v>152</v>
      </c>
      <c r="S459" s="22">
        <f t="shared" si="99"/>
        <v>0</v>
      </c>
      <c r="T459" s="20">
        <f t="shared" si="100"/>
        <v>457</v>
      </c>
      <c r="U459" s="20"/>
    </row>
    <row r="460" spans="2:21" x14ac:dyDescent="0.25">
      <c r="B460" s="22">
        <f t="shared" si="97"/>
        <v>43405</v>
      </c>
      <c r="C460" s="23">
        <v>5</v>
      </c>
      <c r="D460" s="22">
        <f t="shared" si="98"/>
        <v>0</v>
      </c>
      <c r="E460" s="21">
        <f t="shared" si="102"/>
        <v>65</v>
      </c>
      <c r="F460" s="20">
        <f t="shared" si="101"/>
        <v>152</v>
      </c>
      <c r="S460" s="22">
        <f t="shared" si="99"/>
        <v>0</v>
      </c>
      <c r="T460" s="20">
        <f t="shared" si="100"/>
        <v>458</v>
      </c>
      <c r="U460" s="20"/>
    </row>
    <row r="461" spans="2:21" x14ac:dyDescent="0.25">
      <c r="B461" s="22">
        <f t="shared" si="97"/>
        <v>43405</v>
      </c>
      <c r="C461" s="23">
        <v>6</v>
      </c>
      <c r="D461" s="22">
        <f t="shared" si="98"/>
        <v>0</v>
      </c>
      <c r="E461" s="21">
        <f t="shared" si="102"/>
        <v>65</v>
      </c>
      <c r="F461" s="20">
        <f t="shared" si="101"/>
        <v>153</v>
      </c>
      <c r="S461" s="22">
        <f t="shared" si="99"/>
        <v>0</v>
      </c>
      <c r="T461" s="20">
        <f t="shared" si="100"/>
        <v>459</v>
      </c>
      <c r="U461" s="20"/>
    </row>
    <row r="462" spans="2:21" x14ac:dyDescent="0.25">
      <c r="B462" s="22">
        <f t="shared" si="97"/>
        <v>43405</v>
      </c>
      <c r="C462" s="23">
        <v>7</v>
      </c>
      <c r="D462" s="22">
        <f t="shared" si="98"/>
        <v>0</v>
      </c>
      <c r="E462" s="21">
        <f t="shared" si="102"/>
        <v>65</v>
      </c>
      <c r="F462" s="20">
        <f t="shared" si="101"/>
        <v>153</v>
      </c>
      <c r="S462" s="22">
        <f t="shared" si="99"/>
        <v>0</v>
      </c>
      <c r="T462" s="20">
        <f t="shared" si="100"/>
        <v>460</v>
      </c>
      <c r="U462" s="20"/>
    </row>
    <row r="463" spans="2:21" x14ac:dyDescent="0.25">
      <c r="B463" s="22">
        <f t="shared" si="97"/>
        <v>43405</v>
      </c>
      <c r="C463" s="23">
        <v>1</v>
      </c>
      <c r="D463" s="22">
        <f t="shared" si="98"/>
        <v>0</v>
      </c>
      <c r="E463" s="21">
        <f t="shared" si="102"/>
        <v>65</v>
      </c>
      <c r="F463" s="20">
        <f t="shared" si="101"/>
        <v>153</v>
      </c>
      <c r="S463" s="22">
        <f t="shared" si="99"/>
        <v>0</v>
      </c>
      <c r="T463" s="20">
        <f t="shared" si="100"/>
        <v>461</v>
      </c>
      <c r="U463" s="20"/>
    </row>
    <row r="464" spans="2:21" x14ac:dyDescent="0.25">
      <c r="B464" s="22">
        <f t="shared" si="97"/>
        <v>43435</v>
      </c>
      <c r="C464" s="25">
        <v>2</v>
      </c>
      <c r="D464" s="22">
        <f>IF(WEEKDAY(B464,1)=C464,B464,0)</f>
        <v>0</v>
      </c>
      <c r="E464" s="21">
        <f t="shared" si="102"/>
        <v>66</v>
      </c>
      <c r="F464" s="20">
        <f t="shared" si="101"/>
        <v>154</v>
      </c>
      <c r="S464" s="22">
        <f t="shared" si="99"/>
        <v>0</v>
      </c>
      <c r="T464" s="20">
        <f t="shared" si="100"/>
        <v>462</v>
      </c>
      <c r="U464" s="20"/>
    </row>
    <row r="465" spans="2:21" x14ac:dyDescent="0.25">
      <c r="B465" s="22">
        <f t="shared" si="97"/>
        <v>43435</v>
      </c>
      <c r="C465" s="24">
        <v>3</v>
      </c>
      <c r="D465" s="22">
        <f t="shared" ref="D465:D470" si="103">IF(D464&lt;&gt;0,D464+1,IF(WEEKDAY(B465,1)=C465,B465,0))</f>
        <v>0</v>
      </c>
      <c r="E465" s="21">
        <f t="shared" si="102"/>
        <v>66</v>
      </c>
      <c r="F465" s="20">
        <f t="shared" si="101"/>
        <v>154</v>
      </c>
      <c r="S465" s="22">
        <f t="shared" si="99"/>
        <v>0</v>
      </c>
      <c r="T465" s="20">
        <f t="shared" si="100"/>
        <v>463</v>
      </c>
      <c r="U465" s="20"/>
    </row>
    <row r="466" spans="2:21" x14ac:dyDescent="0.25">
      <c r="B466" s="22">
        <f t="shared" si="97"/>
        <v>43435</v>
      </c>
      <c r="C466" s="24">
        <v>4</v>
      </c>
      <c r="D466" s="22">
        <f t="shared" si="103"/>
        <v>0</v>
      </c>
      <c r="E466" s="21">
        <f t="shared" si="102"/>
        <v>66</v>
      </c>
      <c r="F466" s="20">
        <f t="shared" si="101"/>
        <v>154</v>
      </c>
      <c r="S466" s="22">
        <f t="shared" si="99"/>
        <v>0</v>
      </c>
      <c r="T466" s="20">
        <f t="shared" si="100"/>
        <v>464</v>
      </c>
      <c r="U466" s="20"/>
    </row>
    <row r="467" spans="2:21" x14ac:dyDescent="0.25">
      <c r="B467" s="22">
        <f t="shared" si="97"/>
        <v>43435</v>
      </c>
      <c r="C467" s="24">
        <v>5</v>
      </c>
      <c r="D467" s="22">
        <f t="shared" si="103"/>
        <v>0</v>
      </c>
      <c r="E467" s="21">
        <f t="shared" si="102"/>
        <v>66</v>
      </c>
      <c r="F467" s="20">
        <f t="shared" si="101"/>
        <v>155</v>
      </c>
      <c r="S467" s="22">
        <f t="shared" si="99"/>
        <v>0</v>
      </c>
      <c r="T467" s="20">
        <f t="shared" si="100"/>
        <v>465</v>
      </c>
      <c r="U467" s="20"/>
    </row>
    <row r="468" spans="2:21" x14ac:dyDescent="0.25">
      <c r="B468" s="22">
        <f t="shared" si="97"/>
        <v>43435</v>
      </c>
      <c r="C468" s="24">
        <v>6</v>
      </c>
      <c r="D468" s="22">
        <f t="shared" si="103"/>
        <v>0</v>
      </c>
      <c r="E468" s="21">
        <f t="shared" si="102"/>
        <v>66</v>
      </c>
      <c r="F468" s="20">
        <f t="shared" si="101"/>
        <v>155</v>
      </c>
      <c r="S468" s="22">
        <f t="shared" si="99"/>
        <v>0</v>
      </c>
      <c r="T468" s="20">
        <f t="shared" si="100"/>
        <v>466</v>
      </c>
      <c r="U468" s="20"/>
    </row>
    <row r="469" spans="2:21" x14ac:dyDescent="0.25">
      <c r="B469" s="22">
        <f t="shared" si="97"/>
        <v>43435</v>
      </c>
      <c r="C469" s="24">
        <v>7</v>
      </c>
      <c r="D469" s="22">
        <f t="shared" si="103"/>
        <v>43435</v>
      </c>
      <c r="E469" s="21">
        <f t="shared" si="102"/>
        <v>66</v>
      </c>
      <c r="F469" s="20">
        <f t="shared" si="101"/>
        <v>155</v>
      </c>
      <c r="S469" s="22">
        <f t="shared" si="99"/>
        <v>43435</v>
      </c>
      <c r="T469" s="20">
        <f t="shared" si="100"/>
        <v>467</v>
      </c>
      <c r="U469" s="20"/>
    </row>
    <row r="470" spans="2:21" x14ac:dyDescent="0.25">
      <c r="B470" s="22">
        <f t="shared" si="97"/>
        <v>43435</v>
      </c>
      <c r="C470" s="24">
        <v>1</v>
      </c>
      <c r="D470" s="22">
        <f t="shared" si="103"/>
        <v>43436</v>
      </c>
      <c r="E470" s="21">
        <f t="shared" si="102"/>
        <v>66</v>
      </c>
      <c r="F470" s="20">
        <f t="shared" si="101"/>
        <v>156</v>
      </c>
      <c r="S470" s="22">
        <f t="shared" si="99"/>
        <v>43436</v>
      </c>
      <c r="T470" s="20">
        <f t="shared" si="100"/>
        <v>468</v>
      </c>
      <c r="U470" s="20"/>
    </row>
    <row r="471" spans="2:21" x14ac:dyDescent="0.25">
      <c r="B471" s="22">
        <f t="shared" si="97"/>
        <v>43435</v>
      </c>
      <c r="C471" s="23">
        <v>2</v>
      </c>
      <c r="D471" s="22">
        <f t="shared" ref="D471:D491" si="104">D470+1</f>
        <v>43437</v>
      </c>
      <c r="E471" s="21">
        <f t="shared" si="102"/>
        <v>67</v>
      </c>
      <c r="F471" s="20">
        <f t="shared" si="101"/>
        <v>156</v>
      </c>
      <c r="S471" s="22">
        <f t="shared" si="99"/>
        <v>43437</v>
      </c>
      <c r="T471" s="20">
        <f t="shared" si="100"/>
        <v>469</v>
      </c>
      <c r="U471" s="20"/>
    </row>
    <row r="472" spans="2:21" x14ac:dyDescent="0.25">
      <c r="B472" s="22">
        <f t="shared" si="97"/>
        <v>43435</v>
      </c>
      <c r="C472" s="23">
        <v>3</v>
      </c>
      <c r="D472" s="22">
        <f t="shared" si="104"/>
        <v>43438</v>
      </c>
      <c r="E472" s="21">
        <f t="shared" si="102"/>
        <v>67</v>
      </c>
      <c r="F472" s="20">
        <f t="shared" si="101"/>
        <v>156</v>
      </c>
      <c r="S472" s="22">
        <f t="shared" si="99"/>
        <v>43438</v>
      </c>
      <c r="T472" s="20">
        <f t="shared" si="100"/>
        <v>470</v>
      </c>
      <c r="U472" s="20"/>
    </row>
    <row r="473" spans="2:21" x14ac:dyDescent="0.25">
      <c r="B473" s="22">
        <f t="shared" si="97"/>
        <v>43435</v>
      </c>
      <c r="C473" s="23">
        <v>4</v>
      </c>
      <c r="D473" s="22">
        <f t="shared" si="104"/>
        <v>43439</v>
      </c>
      <c r="E473" s="21">
        <f t="shared" si="102"/>
        <v>67</v>
      </c>
      <c r="F473" s="20">
        <f t="shared" si="101"/>
        <v>157</v>
      </c>
      <c r="S473" s="22">
        <f t="shared" si="99"/>
        <v>43439</v>
      </c>
      <c r="T473" s="20">
        <f t="shared" si="100"/>
        <v>471</v>
      </c>
      <c r="U473" s="20"/>
    </row>
    <row r="474" spans="2:21" x14ac:dyDescent="0.25">
      <c r="B474" s="22">
        <f t="shared" si="97"/>
        <v>43435</v>
      </c>
      <c r="C474" s="23">
        <v>5</v>
      </c>
      <c r="D474" s="22">
        <f t="shared" si="104"/>
        <v>43440</v>
      </c>
      <c r="E474" s="21">
        <f t="shared" si="102"/>
        <v>67</v>
      </c>
      <c r="F474" s="20">
        <f t="shared" si="101"/>
        <v>157</v>
      </c>
      <c r="S474" s="22">
        <f t="shared" si="99"/>
        <v>43440</v>
      </c>
      <c r="T474" s="20">
        <f t="shared" si="100"/>
        <v>472</v>
      </c>
      <c r="U474" s="20"/>
    </row>
    <row r="475" spans="2:21" x14ac:dyDescent="0.25">
      <c r="B475" s="22">
        <f t="shared" si="97"/>
        <v>43435</v>
      </c>
      <c r="C475" s="23">
        <v>6</v>
      </c>
      <c r="D475" s="22">
        <f t="shared" si="104"/>
        <v>43441</v>
      </c>
      <c r="E475" s="21">
        <f t="shared" si="102"/>
        <v>67</v>
      </c>
      <c r="F475" s="20">
        <f t="shared" si="101"/>
        <v>157</v>
      </c>
      <c r="S475" s="22">
        <f t="shared" si="99"/>
        <v>43441</v>
      </c>
      <c r="T475" s="20">
        <f t="shared" si="100"/>
        <v>473</v>
      </c>
      <c r="U475" s="20"/>
    </row>
    <row r="476" spans="2:21" x14ac:dyDescent="0.25">
      <c r="B476" s="22">
        <f t="shared" si="97"/>
        <v>43435</v>
      </c>
      <c r="C476" s="23">
        <v>7</v>
      </c>
      <c r="D476" s="22">
        <f t="shared" si="104"/>
        <v>43442</v>
      </c>
      <c r="E476" s="21">
        <f t="shared" si="102"/>
        <v>67</v>
      </c>
      <c r="F476" s="20">
        <f t="shared" si="101"/>
        <v>158</v>
      </c>
      <c r="S476" s="22">
        <f t="shared" si="99"/>
        <v>43442</v>
      </c>
      <c r="T476" s="20">
        <f t="shared" si="100"/>
        <v>474</v>
      </c>
      <c r="U476" s="20"/>
    </row>
    <row r="477" spans="2:21" x14ac:dyDescent="0.25">
      <c r="B477" s="22">
        <f t="shared" si="97"/>
        <v>43435</v>
      </c>
      <c r="C477" s="23">
        <v>1</v>
      </c>
      <c r="D477" s="22">
        <f t="shared" si="104"/>
        <v>43443</v>
      </c>
      <c r="E477" s="21">
        <f t="shared" si="102"/>
        <v>67</v>
      </c>
      <c r="F477" s="20">
        <f t="shared" si="101"/>
        <v>158</v>
      </c>
      <c r="S477" s="22">
        <f t="shared" si="99"/>
        <v>43443</v>
      </c>
      <c r="T477" s="20">
        <f t="shared" si="100"/>
        <v>475</v>
      </c>
      <c r="U477" s="20"/>
    </row>
    <row r="478" spans="2:21" x14ac:dyDescent="0.25">
      <c r="B478" s="22">
        <f t="shared" si="97"/>
        <v>43435</v>
      </c>
      <c r="C478" s="24">
        <v>2</v>
      </c>
      <c r="D478" s="22">
        <f t="shared" si="104"/>
        <v>43444</v>
      </c>
      <c r="E478" s="21">
        <f t="shared" si="102"/>
        <v>68</v>
      </c>
      <c r="F478" s="20">
        <f t="shared" si="101"/>
        <v>158</v>
      </c>
      <c r="S478" s="22">
        <f t="shared" si="99"/>
        <v>43444</v>
      </c>
      <c r="T478" s="20">
        <f t="shared" si="100"/>
        <v>476</v>
      </c>
      <c r="U478" s="20"/>
    </row>
    <row r="479" spans="2:21" x14ac:dyDescent="0.25">
      <c r="B479" s="22">
        <f t="shared" si="97"/>
        <v>43435</v>
      </c>
      <c r="C479" s="24">
        <v>3</v>
      </c>
      <c r="D479" s="22">
        <f t="shared" si="104"/>
        <v>43445</v>
      </c>
      <c r="E479" s="21">
        <f t="shared" si="102"/>
        <v>68</v>
      </c>
      <c r="F479" s="20">
        <f t="shared" si="101"/>
        <v>159</v>
      </c>
      <c r="S479" s="22">
        <f t="shared" si="99"/>
        <v>43445</v>
      </c>
      <c r="T479" s="20">
        <f t="shared" si="100"/>
        <v>477</v>
      </c>
      <c r="U479" s="20"/>
    </row>
    <row r="480" spans="2:21" x14ac:dyDescent="0.25">
      <c r="B480" s="22">
        <f t="shared" si="97"/>
        <v>43435</v>
      </c>
      <c r="C480" s="24">
        <v>4</v>
      </c>
      <c r="D480" s="22">
        <f t="shared" si="104"/>
        <v>43446</v>
      </c>
      <c r="E480" s="21">
        <f t="shared" si="102"/>
        <v>68</v>
      </c>
      <c r="F480" s="20">
        <f t="shared" si="101"/>
        <v>159</v>
      </c>
      <c r="S480" s="22">
        <f t="shared" si="99"/>
        <v>43446</v>
      </c>
      <c r="T480" s="20">
        <f t="shared" si="100"/>
        <v>478</v>
      </c>
      <c r="U480" s="20"/>
    </row>
    <row r="481" spans="2:21" x14ac:dyDescent="0.25">
      <c r="B481" s="22">
        <f t="shared" si="97"/>
        <v>43435</v>
      </c>
      <c r="C481" s="24">
        <v>5</v>
      </c>
      <c r="D481" s="22">
        <f t="shared" si="104"/>
        <v>43447</v>
      </c>
      <c r="E481" s="21">
        <f t="shared" si="102"/>
        <v>68</v>
      </c>
      <c r="F481" s="20">
        <f t="shared" si="101"/>
        <v>159</v>
      </c>
      <c r="S481" s="22">
        <f t="shared" si="99"/>
        <v>43447</v>
      </c>
      <c r="T481" s="20">
        <f t="shared" si="100"/>
        <v>479</v>
      </c>
      <c r="U481" s="20"/>
    </row>
    <row r="482" spans="2:21" x14ac:dyDescent="0.25">
      <c r="B482" s="22">
        <f t="shared" si="97"/>
        <v>43435</v>
      </c>
      <c r="C482" s="24">
        <v>6</v>
      </c>
      <c r="D482" s="22">
        <f t="shared" si="104"/>
        <v>43448</v>
      </c>
      <c r="E482" s="21">
        <f t="shared" si="102"/>
        <v>68</v>
      </c>
      <c r="F482" s="20">
        <f t="shared" si="101"/>
        <v>160</v>
      </c>
      <c r="S482" s="22">
        <f t="shared" si="99"/>
        <v>43448</v>
      </c>
      <c r="T482" s="20">
        <f t="shared" si="100"/>
        <v>480</v>
      </c>
      <c r="U482" s="20"/>
    </row>
    <row r="483" spans="2:21" x14ac:dyDescent="0.25">
      <c r="B483" s="22">
        <f t="shared" si="97"/>
        <v>43435</v>
      </c>
      <c r="C483" s="24">
        <v>7</v>
      </c>
      <c r="D483" s="22">
        <f t="shared" si="104"/>
        <v>43449</v>
      </c>
      <c r="E483" s="21">
        <f t="shared" si="102"/>
        <v>68</v>
      </c>
      <c r="F483" s="20">
        <f t="shared" si="101"/>
        <v>160</v>
      </c>
      <c r="S483" s="22">
        <f t="shared" si="99"/>
        <v>43449</v>
      </c>
      <c r="T483" s="20">
        <f t="shared" si="100"/>
        <v>481</v>
      </c>
      <c r="U483" s="20"/>
    </row>
    <row r="484" spans="2:21" x14ac:dyDescent="0.25">
      <c r="B484" s="22">
        <f t="shared" si="97"/>
        <v>43435</v>
      </c>
      <c r="C484" s="24">
        <v>1</v>
      </c>
      <c r="D484" s="22">
        <f t="shared" si="104"/>
        <v>43450</v>
      </c>
      <c r="E484" s="21">
        <f t="shared" si="102"/>
        <v>68</v>
      </c>
      <c r="F484" s="20">
        <f t="shared" si="101"/>
        <v>160</v>
      </c>
      <c r="S484" s="22">
        <f t="shared" si="99"/>
        <v>43450</v>
      </c>
      <c r="T484" s="20">
        <f t="shared" si="100"/>
        <v>482</v>
      </c>
      <c r="U484" s="20"/>
    </row>
    <row r="485" spans="2:21" x14ac:dyDescent="0.25">
      <c r="B485" s="22">
        <f t="shared" si="97"/>
        <v>43435</v>
      </c>
      <c r="C485" s="23">
        <v>2</v>
      </c>
      <c r="D485" s="22">
        <f t="shared" si="104"/>
        <v>43451</v>
      </c>
      <c r="E485" s="21">
        <f t="shared" si="102"/>
        <v>69</v>
      </c>
      <c r="F485" s="20">
        <f t="shared" si="101"/>
        <v>161</v>
      </c>
      <c r="S485" s="22">
        <f t="shared" si="99"/>
        <v>43451</v>
      </c>
      <c r="T485" s="20">
        <f t="shared" si="100"/>
        <v>483</v>
      </c>
      <c r="U485" s="20"/>
    </row>
    <row r="486" spans="2:21" x14ac:dyDescent="0.25">
      <c r="B486" s="22">
        <f t="shared" si="97"/>
        <v>43435</v>
      </c>
      <c r="C486" s="23">
        <v>3</v>
      </c>
      <c r="D486" s="22">
        <f t="shared" si="104"/>
        <v>43452</v>
      </c>
      <c r="E486" s="21">
        <f t="shared" si="102"/>
        <v>69</v>
      </c>
      <c r="F486" s="20">
        <f t="shared" si="101"/>
        <v>161</v>
      </c>
      <c r="S486" s="22">
        <f t="shared" si="99"/>
        <v>43452</v>
      </c>
      <c r="T486" s="20">
        <f t="shared" si="100"/>
        <v>484</v>
      </c>
      <c r="U486" s="20"/>
    </row>
    <row r="487" spans="2:21" x14ac:dyDescent="0.25">
      <c r="B487" s="22">
        <f t="shared" si="97"/>
        <v>43435</v>
      </c>
      <c r="C487" s="23">
        <v>4</v>
      </c>
      <c r="D487" s="22">
        <f t="shared" si="104"/>
        <v>43453</v>
      </c>
      <c r="E487" s="21">
        <f t="shared" si="102"/>
        <v>69</v>
      </c>
      <c r="F487" s="20">
        <f t="shared" si="101"/>
        <v>161</v>
      </c>
      <c r="S487" s="22">
        <f t="shared" si="99"/>
        <v>43453</v>
      </c>
      <c r="T487" s="20">
        <f t="shared" si="100"/>
        <v>485</v>
      </c>
      <c r="U487" s="20"/>
    </row>
    <row r="488" spans="2:21" x14ac:dyDescent="0.25">
      <c r="B488" s="22">
        <f t="shared" si="97"/>
        <v>43435</v>
      </c>
      <c r="C488" s="23">
        <v>5</v>
      </c>
      <c r="D488" s="22">
        <f t="shared" si="104"/>
        <v>43454</v>
      </c>
      <c r="E488" s="21">
        <f t="shared" si="102"/>
        <v>69</v>
      </c>
      <c r="F488" s="20">
        <f t="shared" si="101"/>
        <v>162</v>
      </c>
      <c r="S488" s="22">
        <f t="shared" si="99"/>
        <v>43454</v>
      </c>
      <c r="T488" s="20">
        <f t="shared" si="100"/>
        <v>486</v>
      </c>
      <c r="U488" s="20"/>
    </row>
    <row r="489" spans="2:21" x14ac:dyDescent="0.25">
      <c r="B489" s="22">
        <f t="shared" si="97"/>
        <v>43435</v>
      </c>
      <c r="C489" s="23">
        <v>6</v>
      </c>
      <c r="D489" s="22">
        <f t="shared" si="104"/>
        <v>43455</v>
      </c>
      <c r="E489" s="21">
        <f t="shared" si="102"/>
        <v>69</v>
      </c>
      <c r="F489" s="20">
        <f t="shared" si="101"/>
        <v>162</v>
      </c>
      <c r="S489" s="22">
        <f t="shared" si="99"/>
        <v>43455</v>
      </c>
      <c r="T489" s="20">
        <f t="shared" si="100"/>
        <v>487</v>
      </c>
      <c r="U489" s="20"/>
    </row>
    <row r="490" spans="2:21" x14ac:dyDescent="0.25">
      <c r="B490" s="22">
        <f t="shared" si="97"/>
        <v>43435</v>
      </c>
      <c r="C490" s="23">
        <v>7</v>
      </c>
      <c r="D490" s="22">
        <f t="shared" si="104"/>
        <v>43456</v>
      </c>
      <c r="E490" s="21">
        <f t="shared" si="102"/>
        <v>69</v>
      </c>
      <c r="F490" s="20">
        <f t="shared" si="101"/>
        <v>162</v>
      </c>
      <c r="S490" s="22">
        <f t="shared" si="99"/>
        <v>43456</v>
      </c>
      <c r="T490" s="20">
        <f t="shared" si="100"/>
        <v>488</v>
      </c>
      <c r="U490" s="20"/>
    </row>
    <row r="491" spans="2:21" x14ac:dyDescent="0.25">
      <c r="B491" s="22">
        <f t="shared" si="97"/>
        <v>43435</v>
      </c>
      <c r="C491" s="23">
        <v>1</v>
      </c>
      <c r="D491" s="22">
        <f t="shared" si="104"/>
        <v>43457</v>
      </c>
      <c r="E491" s="21">
        <f t="shared" si="102"/>
        <v>69</v>
      </c>
      <c r="F491" s="20">
        <f t="shared" si="101"/>
        <v>163</v>
      </c>
      <c r="S491" s="22">
        <f t="shared" si="99"/>
        <v>43457</v>
      </c>
      <c r="T491" s="20">
        <f t="shared" si="100"/>
        <v>489</v>
      </c>
      <c r="U491" s="20"/>
    </row>
    <row r="492" spans="2:21" x14ac:dyDescent="0.25">
      <c r="B492" s="22">
        <f t="shared" si="97"/>
        <v>43435</v>
      </c>
      <c r="C492" s="24">
        <v>2</v>
      </c>
      <c r="D492" s="22">
        <f t="shared" ref="D492:D505" si="105">IF(AND(MONTH(D491+1)=MONTH(B492),YEAR(D491+1)=YEAR(B492)),D491+1,0)</f>
        <v>43458</v>
      </c>
      <c r="E492" s="21">
        <f t="shared" si="102"/>
        <v>70</v>
      </c>
      <c r="F492" s="20">
        <f t="shared" si="101"/>
        <v>163</v>
      </c>
      <c r="S492" s="22">
        <f t="shared" si="99"/>
        <v>43458</v>
      </c>
      <c r="T492" s="20">
        <f t="shared" si="100"/>
        <v>490</v>
      </c>
      <c r="U492" s="20"/>
    </row>
    <row r="493" spans="2:21" x14ac:dyDescent="0.25">
      <c r="B493" s="22">
        <f t="shared" si="97"/>
        <v>43435</v>
      </c>
      <c r="C493" s="24">
        <v>3</v>
      </c>
      <c r="D493" s="22">
        <f t="shared" si="105"/>
        <v>43459</v>
      </c>
      <c r="E493" s="21">
        <f t="shared" si="102"/>
        <v>70</v>
      </c>
      <c r="F493" s="20">
        <f t="shared" si="101"/>
        <v>163</v>
      </c>
      <c r="S493" s="22">
        <f t="shared" si="99"/>
        <v>43459</v>
      </c>
      <c r="T493" s="20">
        <f t="shared" si="100"/>
        <v>491</v>
      </c>
      <c r="U493" s="20"/>
    </row>
    <row r="494" spans="2:21" x14ac:dyDescent="0.25">
      <c r="B494" s="22">
        <f t="shared" si="97"/>
        <v>43435</v>
      </c>
      <c r="C494" s="24">
        <v>4</v>
      </c>
      <c r="D494" s="22">
        <f t="shared" si="105"/>
        <v>43460</v>
      </c>
      <c r="E494" s="21">
        <f t="shared" si="102"/>
        <v>70</v>
      </c>
      <c r="F494" s="20">
        <f t="shared" si="101"/>
        <v>164</v>
      </c>
      <c r="S494" s="22">
        <f t="shared" si="99"/>
        <v>43460</v>
      </c>
      <c r="T494" s="20">
        <f t="shared" si="100"/>
        <v>492</v>
      </c>
      <c r="U494" s="20"/>
    </row>
    <row r="495" spans="2:21" x14ac:dyDescent="0.25">
      <c r="B495" s="22">
        <f t="shared" si="97"/>
        <v>43435</v>
      </c>
      <c r="C495" s="24">
        <v>5</v>
      </c>
      <c r="D495" s="22">
        <f t="shared" si="105"/>
        <v>43461</v>
      </c>
      <c r="E495" s="21">
        <f t="shared" si="102"/>
        <v>70</v>
      </c>
      <c r="F495" s="20">
        <f t="shared" si="101"/>
        <v>164</v>
      </c>
      <c r="S495" s="22">
        <f t="shared" si="99"/>
        <v>43461</v>
      </c>
      <c r="T495" s="20">
        <f t="shared" si="100"/>
        <v>493</v>
      </c>
      <c r="U495" s="20"/>
    </row>
    <row r="496" spans="2:21" x14ac:dyDescent="0.25">
      <c r="B496" s="22">
        <f t="shared" si="97"/>
        <v>43435</v>
      </c>
      <c r="C496" s="24">
        <v>6</v>
      </c>
      <c r="D496" s="22">
        <f t="shared" si="105"/>
        <v>43462</v>
      </c>
      <c r="E496" s="21">
        <f t="shared" si="102"/>
        <v>70</v>
      </c>
      <c r="F496" s="20">
        <f t="shared" si="101"/>
        <v>164</v>
      </c>
      <c r="S496" s="22">
        <f t="shared" si="99"/>
        <v>43462</v>
      </c>
      <c r="T496" s="20">
        <f t="shared" si="100"/>
        <v>494</v>
      </c>
      <c r="U496" s="20"/>
    </row>
    <row r="497" spans="2:21" x14ac:dyDescent="0.25">
      <c r="B497" s="22">
        <f t="shared" si="97"/>
        <v>43435</v>
      </c>
      <c r="C497" s="24">
        <v>7</v>
      </c>
      <c r="D497" s="22">
        <f t="shared" si="105"/>
        <v>43463</v>
      </c>
      <c r="E497" s="21">
        <f t="shared" si="102"/>
        <v>70</v>
      </c>
      <c r="F497" s="20">
        <f t="shared" si="101"/>
        <v>165</v>
      </c>
      <c r="S497" s="22">
        <f t="shared" si="99"/>
        <v>43463</v>
      </c>
      <c r="T497" s="20">
        <f t="shared" si="100"/>
        <v>495</v>
      </c>
      <c r="U497" s="20"/>
    </row>
    <row r="498" spans="2:21" x14ac:dyDescent="0.25">
      <c r="B498" s="22">
        <f t="shared" si="97"/>
        <v>43435</v>
      </c>
      <c r="C498" s="24">
        <v>1</v>
      </c>
      <c r="D498" s="22">
        <f t="shared" si="105"/>
        <v>43464</v>
      </c>
      <c r="E498" s="21">
        <f t="shared" si="102"/>
        <v>70</v>
      </c>
      <c r="F498" s="20">
        <f t="shared" si="101"/>
        <v>165</v>
      </c>
      <c r="S498" s="22">
        <f t="shared" si="99"/>
        <v>43464</v>
      </c>
      <c r="T498" s="20">
        <f t="shared" si="100"/>
        <v>496</v>
      </c>
      <c r="U498" s="20"/>
    </row>
    <row r="499" spans="2:21" x14ac:dyDescent="0.25">
      <c r="B499" s="22">
        <f t="shared" si="97"/>
        <v>43435</v>
      </c>
      <c r="C499" s="23">
        <v>2</v>
      </c>
      <c r="D499" s="22">
        <f t="shared" si="105"/>
        <v>43465</v>
      </c>
      <c r="E499" s="21">
        <f t="shared" si="102"/>
        <v>71</v>
      </c>
      <c r="F499" s="20">
        <f t="shared" si="101"/>
        <v>165</v>
      </c>
      <c r="S499" s="22">
        <f t="shared" si="99"/>
        <v>43465</v>
      </c>
      <c r="T499" s="20">
        <f t="shared" si="100"/>
        <v>497</v>
      </c>
      <c r="U499" s="20"/>
    </row>
    <row r="500" spans="2:21" x14ac:dyDescent="0.25">
      <c r="B500" s="22">
        <f t="shared" si="97"/>
        <v>43435</v>
      </c>
      <c r="C500" s="23">
        <v>3</v>
      </c>
      <c r="D500" s="22">
        <f t="shared" si="105"/>
        <v>0</v>
      </c>
      <c r="E500" s="21">
        <f t="shared" si="102"/>
        <v>71</v>
      </c>
      <c r="F500" s="20">
        <f t="shared" si="101"/>
        <v>166</v>
      </c>
      <c r="S500" s="22">
        <f t="shared" si="99"/>
        <v>0</v>
      </c>
      <c r="T500" s="20">
        <f t="shared" si="100"/>
        <v>498</v>
      </c>
      <c r="U500" s="20"/>
    </row>
    <row r="501" spans="2:21" x14ac:dyDescent="0.25">
      <c r="B501" s="22">
        <f t="shared" si="97"/>
        <v>43435</v>
      </c>
      <c r="C501" s="23">
        <v>4</v>
      </c>
      <c r="D501" s="22">
        <f t="shared" si="105"/>
        <v>0</v>
      </c>
      <c r="E501" s="21">
        <f t="shared" si="102"/>
        <v>71</v>
      </c>
      <c r="F501" s="20">
        <f t="shared" si="101"/>
        <v>166</v>
      </c>
      <c r="S501" s="22">
        <f t="shared" si="99"/>
        <v>0</v>
      </c>
      <c r="T501" s="20">
        <f t="shared" si="100"/>
        <v>499</v>
      </c>
      <c r="U501" s="20"/>
    </row>
    <row r="502" spans="2:21" x14ac:dyDescent="0.25">
      <c r="B502" s="22">
        <f t="shared" si="97"/>
        <v>43435</v>
      </c>
      <c r="C502" s="23">
        <v>5</v>
      </c>
      <c r="D502" s="22">
        <f t="shared" si="105"/>
        <v>0</v>
      </c>
      <c r="E502" s="21">
        <f t="shared" si="102"/>
        <v>71</v>
      </c>
      <c r="F502" s="20">
        <f t="shared" si="101"/>
        <v>166</v>
      </c>
      <c r="S502" s="22">
        <f t="shared" si="99"/>
        <v>0</v>
      </c>
      <c r="T502" s="20">
        <f t="shared" si="100"/>
        <v>500</v>
      </c>
      <c r="U502" s="20"/>
    </row>
    <row r="503" spans="2:21" x14ac:dyDescent="0.25">
      <c r="B503" s="22">
        <f t="shared" si="97"/>
        <v>43435</v>
      </c>
      <c r="C503" s="23">
        <v>6</v>
      </c>
      <c r="D503" s="22">
        <f t="shared" si="105"/>
        <v>0</v>
      </c>
      <c r="E503" s="21">
        <f t="shared" si="102"/>
        <v>71</v>
      </c>
      <c r="F503" s="20">
        <f t="shared" si="101"/>
        <v>167</v>
      </c>
      <c r="S503" s="22">
        <f t="shared" si="99"/>
        <v>0</v>
      </c>
      <c r="T503" s="20">
        <f t="shared" si="100"/>
        <v>501</v>
      </c>
      <c r="U503" s="20"/>
    </row>
    <row r="504" spans="2:21" x14ac:dyDescent="0.25">
      <c r="B504" s="22">
        <f t="shared" si="97"/>
        <v>43435</v>
      </c>
      <c r="C504" s="23">
        <v>7</v>
      </c>
      <c r="D504" s="22">
        <f t="shared" si="105"/>
        <v>0</v>
      </c>
      <c r="E504" s="21">
        <f t="shared" si="102"/>
        <v>71</v>
      </c>
      <c r="F504" s="20">
        <f t="shared" si="101"/>
        <v>167</v>
      </c>
      <c r="S504" s="22">
        <f t="shared" si="99"/>
        <v>0</v>
      </c>
      <c r="T504" s="20">
        <f t="shared" si="100"/>
        <v>502</v>
      </c>
      <c r="U504" s="20"/>
    </row>
    <row r="505" spans="2:21" x14ac:dyDescent="0.25">
      <c r="B505" s="22">
        <f t="shared" si="97"/>
        <v>43435</v>
      </c>
      <c r="C505" s="23">
        <v>1</v>
      </c>
      <c r="D505" s="22">
        <f t="shared" si="105"/>
        <v>0</v>
      </c>
      <c r="E505" s="21">
        <f t="shared" si="102"/>
        <v>71</v>
      </c>
      <c r="F505" s="20">
        <f t="shared" si="101"/>
        <v>167</v>
      </c>
      <c r="S505" s="22">
        <f t="shared" si="99"/>
        <v>0</v>
      </c>
      <c r="T505" s="20">
        <f t="shared" si="100"/>
        <v>503</v>
      </c>
      <c r="U505" s="20"/>
    </row>
    <row r="506" spans="2:21" x14ac:dyDescent="0.25">
      <c r="C506" s="1"/>
    </row>
    <row r="507" spans="2:21" x14ac:dyDescent="0.25">
      <c r="C507" s="1"/>
    </row>
    <row r="508" spans="2:21" x14ac:dyDescent="0.25">
      <c r="C508" s="1"/>
    </row>
    <row r="509" spans="2:21" x14ac:dyDescent="0.25">
      <c r="C509" s="1"/>
    </row>
    <row r="510" spans="2:21" x14ac:dyDescent="0.25">
      <c r="C510" s="1"/>
    </row>
    <row r="511" spans="2:21" x14ac:dyDescent="0.25">
      <c r="C511" s="1"/>
    </row>
    <row r="512" spans="2:21" x14ac:dyDescent="0.25">
      <c r="C512" s="1"/>
    </row>
    <row r="513" spans="3:3" x14ac:dyDescent="0.25">
      <c r="C513" s="1"/>
    </row>
    <row r="514" spans="3:3" x14ac:dyDescent="0.25">
      <c r="C514" s="1"/>
    </row>
    <row r="515" spans="3:3" x14ac:dyDescent="0.25">
      <c r="C515" s="1"/>
    </row>
    <row r="516" spans="3:3" x14ac:dyDescent="0.25">
      <c r="C516" s="1"/>
    </row>
    <row r="517" spans="3:3" x14ac:dyDescent="0.25">
      <c r="C517" s="1"/>
    </row>
    <row r="518" spans="3:3" x14ac:dyDescent="0.25">
      <c r="C518" s="1"/>
    </row>
    <row r="519" spans="3:3" x14ac:dyDescent="0.25">
      <c r="C519" s="1"/>
    </row>
    <row r="520" spans="3:3" x14ac:dyDescent="0.25">
      <c r="C520" s="1"/>
    </row>
    <row r="521" spans="3:3" x14ac:dyDescent="0.25">
      <c r="C521" s="1"/>
    </row>
    <row r="522" spans="3:3" x14ac:dyDescent="0.25">
      <c r="C522" s="1"/>
    </row>
    <row r="523" spans="3:3" x14ac:dyDescent="0.25">
      <c r="C523" s="1"/>
    </row>
    <row r="524" spans="3:3" x14ac:dyDescent="0.25">
      <c r="C524" s="1"/>
    </row>
    <row r="525" spans="3:3" x14ac:dyDescent="0.25">
      <c r="C525" s="1"/>
    </row>
    <row r="526" spans="3:3" x14ac:dyDescent="0.25">
      <c r="C526" s="1"/>
    </row>
    <row r="527" spans="3:3" x14ac:dyDescent="0.25">
      <c r="C527" s="1"/>
    </row>
    <row r="528" spans="3:3" x14ac:dyDescent="0.25">
      <c r="C528" s="1"/>
    </row>
    <row r="529" spans="3:3" x14ac:dyDescent="0.25">
      <c r="C529" s="1"/>
    </row>
    <row r="530" spans="3:3" x14ac:dyDescent="0.25">
      <c r="C530" s="1"/>
    </row>
    <row r="531" spans="3:3" x14ac:dyDescent="0.25">
      <c r="C531" s="1"/>
    </row>
    <row r="532" spans="3:3" x14ac:dyDescent="0.25">
      <c r="C532" s="1"/>
    </row>
    <row r="533" spans="3:3" x14ac:dyDescent="0.25">
      <c r="C533" s="1"/>
    </row>
    <row r="534" spans="3:3" x14ac:dyDescent="0.25">
      <c r="C534" s="1"/>
    </row>
    <row r="535" spans="3:3" x14ac:dyDescent="0.25">
      <c r="C535" s="1"/>
    </row>
    <row r="536" spans="3:3" x14ac:dyDescent="0.25">
      <c r="C536" s="1"/>
    </row>
    <row r="537" spans="3:3" x14ac:dyDescent="0.25">
      <c r="C537" s="1"/>
    </row>
    <row r="538" spans="3:3" x14ac:dyDescent="0.25">
      <c r="C538" s="1"/>
    </row>
    <row r="539" spans="3:3" x14ac:dyDescent="0.25">
      <c r="C539" s="1"/>
    </row>
    <row r="540" spans="3:3" x14ac:dyDescent="0.25">
      <c r="C540" s="1"/>
    </row>
    <row r="541" spans="3:3" x14ac:dyDescent="0.25">
      <c r="C541" s="1"/>
    </row>
    <row r="542" spans="3:3" x14ac:dyDescent="0.25">
      <c r="C542" s="1"/>
    </row>
    <row r="543" spans="3:3" x14ac:dyDescent="0.25">
      <c r="C543" s="1"/>
    </row>
    <row r="544" spans="3:3" x14ac:dyDescent="0.25">
      <c r="C544" s="1"/>
    </row>
    <row r="545" spans="3:3" x14ac:dyDescent="0.25">
      <c r="C545" s="1"/>
    </row>
    <row r="546" spans="3:3" x14ac:dyDescent="0.25">
      <c r="C546" s="1"/>
    </row>
    <row r="547" spans="3:3" x14ac:dyDescent="0.25">
      <c r="C547" s="1"/>
    </row>
  </sheetData>
  <sheetProtection selectLockedCells="1" selectUnlockedCells="1"/>
  <pageMargins left="0.7" right="0.7" top="0.75" bottom="0.75" header="0.3" footer="0.3"/>
  <pageSetup paperSize="9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/>
  <dimension ref="A1:P13"/>
  <sheetViews>
    <sheetView view="pageBreakPreview" zoomScale="145" zoomScaleNormal="100" zoomScaleSheetLayoutView="145" workbookViewId="0">
      <selection activeCell="B5" sqref="B5"/>
    </sheetView>
  </sheetViews>
  <sheetFormatPr baseColWidth="10" defaultRowHeight="12.75" x14ac:dyDescent="0.2"/>
  <cols>
    <col min="1" max="1" width="10" customWidth="1"/>
    <col min="3" max="3" width="27.28515625" bestFit="1" customWidth="1"/>
    <col min="4" max="4" width="8" customWidth="1"/>
    <col min="5" max="5" width="11.42578125" bestFit="1" customWidth="1"/>
    <col min="6" max="6" width="10.28515625" bestFit="1" customWidth="1"/>
    <col min="7" max="7" width="8" customWidth="1"/>
    <col min="8" max="8" width="8.7109375" customWidth="1"/>
  </cols>
  <sheetData>
    <row r="1" spans="1:16" ht="15" customHeight="1" thickBot="1" x14ac:dyDescent="0.25">
      <c r="B1" s="39"/>
      <c r="C1" s="49"/>
      <c r="H1" s="40"/>
    </row>
    <row r="2" spans="1:16" ht="19.5" thickBot="1" x14ac:dyDescent="0.35">
      <c r="B2" s="160" t="s">
        <v>36</v>
      </c>
      <c r="C2" s="161"/>
      <c r="H2" s="45"/>
    </row>
    <row r="3" spans="1:16" ht="13.5" thickBot="1" x14ac:dyDescent="0.25">
      <c r="B3" s="34"/>
      <c r="C3" s="35"/>
      <c r="H3" s="47"/>
    </row>
    <row r="4" spans="1:16" ht="15.75" thickBot="1" x14ac:dyDescent="0.3">
      <c r="B4" s="52" t="s">
        <v>0</v>
      </c>
      <c r="C4" s="53" t="s">
        <v>34</v>
      </c>
      <c r="E4" s="56">
        <f t="shared" ref="E4:E10" si="0">E5-1</f>
        <v>43184</v>
      </c>
      <c r="F4" s="61" t="s">
        <v>37</v>
      </c>
      <c r="H4" s="48"/>
      <c r="I4" s="46" t="s">
        <v>26</v>
      </c>
      <c r="J4" s="42" t="s">
        <v>27</v>
      </c>
      <c r="K4" s="42" t="s">
        <v>28</v>
      </c>
      <c r="L4" s="42" t="s">
        <v>29</v>
      </c>
      <c r="M4" s="42" t="s">
        <v>30</v>
      </c>
      <c r="N4" s="42" t="s">
        <v>31</v>
      </c>
      <c r="O4" s="42" t="s">
        <v>32</v>
      </c>
      <c r="P4" s="42" t="s">
        <v>33</v>
      </c>
    </row>
    <row r="5" spans="1:16" ht="14.25" customHeight="1" thickBot="1" x14ac:dyDescent="0.25">
      <c r="B5" s="50">
        <f>Sem_Calendar!C1</f>
        <v>2018</v>
      </c>
      <c r="C5" s="51">
        <f>IF(P5&lt;10,DATE(B5,3,P5+22),IF(P5-9=26,DATE(B5,4,19),IF(AND(P5-9=25,N5=28,O5=6,K5&gt;10),DATE(B5,4,18),DATE(B5,4,P5-9))))</f>
        <v>43191</v>
      </c>
      <c r="E5" s="60">
        <f t="shared" si="0"/>
        <v>43185</v>
      </c>
      <c r="F5" s="62" t="s">
        <v>38</v>
      </c>
      <c r="H5" s="40"/>
      <c r="I5" s="43">
        <f>VLOOKUP(B5,$J$8:$M$13,3,TRUE)</f>
        <v>24</v>
      </c>
      <c r="J5" s="43">
        <f>VLOOKUP(B5,$J$8:$M$13,4,TRUE)</f>
        <v>5</v>
      </c>
      <c r="K5" s="43">
        <f>MOD(B5,19)</f>
        <v>4</v>
      </c>
      <c r="L5" s="44">
        <f>MOD(B5,4)</f>
        <v>2</v>
      </c>
      <c r="M5" s="44">
        <f>MOD(B5,7)</f>
        <v>2</v>
      </c>
      <c r="N5" s="44">
        <f>MOD(19*K5+I5,30)</f>
        <v>10</v>
      </c>
      <c r="O5" s="44">
        <f>MOD(2*L5+4*M5+6*N5+J5,7)</f>
        <v>0</v>
      </c>
      <c r="P5" s="44">
        <f>N5+O5</f>
        <v>10</v>
      </c>
    </row>
    <row r="6" spans="1:16" ht="15" customHeight="1" x14ac:dyDescent="0.2">
      <c r="B6" s="39"/>
      <c r="C6" s="49"/>
      <c r="E6" s="60">
        <f t="shared" si="0"/>
        <v>43186</v>
      </c>
      <c r="F6" s="62" t="s">
        <v>39</v>
      </c>
      <c r="H6" s="40"/>
    </row>
    <row r="7" spans="1:16" ht="15" x14ac:dyDescent="0.2">
      <c r="A7" s="40"/>
      <c r="B7" s="38"/>
      <c r="C7" s="39"/>
      <c r="D7" s="40"/>
      <c r="E7" s="60">
        <f t="shared" si="0"/>
        <v>43187</v>
      </c>
      <c r="F7" s="62" t="s">
        <v>40</v>
      </c>
      <c r="G7" s="40"/>
      <c r="H7" s="40"/>
      <c r="J7" s="158" t="s">
        <v>35</v>
      </c>
      <c r="K7" s="159"/>
      <c r="L7" s="36" t="s">
        <v>26</v>
      </c>
      <c r="M7" s="36" t="s">
        <v>27</v>
      </c>
    </row>
    <row r="8" spans="1:16" ht="15" x14ac:dyDescent="0.2">
      <c r="A8" s="40"/>
      <c r="D8" s="40"/>
      <c r="E8" s="60">
        <f t="shared" si="0"/>
        <v>43188</v>
      </c>
      <c r="F8" s="62" t="s">
        <v>44</v>
      </c>
      <c r="G8" s="40"/>
      <c r="H8" s="40"/>
      <c r="J8" s="37">
        <v>1583</v>
      </c>
      <c r="K8" s="37">
        <v>1699</v>
      </c>
      <c r="L8" s="37">
        <v>22</v>
      </c>
      <c r="M8" s="37">
        <v>2</v>
      </c>
    </row>
    <row r="9" spans="1:16" ht="15" x14ac:dyDescent="0.2">
      <c r="A9" s="40"/>
      <c r="D9" s="40"/>
      <c r="E9" s="60">
        <f t="shared" si="0"/>
        <v>43189</v>
      </c>
      <c r="F9" s="62" t="s">
        <v>41</v>
      </c>
      <c r="G9" s="40"/>
      <c r="H9" s="40"/>
      <c r="J9" s="37">
        <v>1700</v>
      </c>
      <c r="K9" s="37">
        <v>1799</v>
      </c>
      <c r="L9" s="37">
        <v>23</v>
      </c>
      <c r="M9" s="37">
        <v>3</v>
      </c>
    </row>
    <row r="10" spans="1:16" ht="15" x14ac:dyDescent="0.2">
      <c r="A10" s="40"/>
      <c r="D10" s="40"/>
      <c r="E10" s="57">
        <f t="shared" si="0"/>
        <v>43190</v>
      </c>
      <c r="F10" s="63" t="s">
        <v>43</v>
      </c>
      <c r="G10" s="40"/>
      <c r="H10" s="40"/>
      <c r="J10" s="37">
        <v>1800</v>
      </c>
      <c r="K10" s="37">
        <v>1899</v>
      </c>
      <c r="L10" s="37">
        <v>23</v>
      </c>
      <c r="M10" s="37">
        <v>4</v>
      </c>
    </row>
    <row r="11" spans="1:16" ht="15" x14ac:dyDescent="0.25">
      <c r="A11" s="41"/>
      <c r="D11" s="41"/>
      <c r="E11" s="58">
        <f>C5</f>
        <v>43191</v>
      </c>
      <c r="F11" s="64" t="s">
        <v>42</v>
      </c>
      <c r="G11" s="41"/>
      <c r="H11" s="41"/>
      <c r="J11" s="37">
        <v>1900</v>
      </c>
      <c r="K11" s="37">
        <v>2099</v>
      </c>
      <c r="L11" s="37">
        <v>24</v>
      </c>
      <c r="M11" s="37">
        <v>5</v>
      </c>
    </row>
    <row r="12" spans="1:16" ht="14.25" x14ac:dyDescent="0.2">
      <c r="A12" s="41"/>
      <c r="D12" s="41"/>
      <c r="E12" s="41"/>
      <c r="F12" s="41"/>
      <c r="G12" s="41"/>
      <c r="H12" s="41"/>
      <c r="J12" s="37">
        <v>2100</v>
      </c>
      <c r="K12" s="37">
        <v>2199</v>
      </c>
      <c r="L12" s="37">
        <v>24</v>
      </c>
      <c r="M12" s="37">
        <v>6</v>
      </c>
    </row>
    <row r="13" spans="1:16" ht="14.25" x14ac:dyDescent="0.2">
      <c r="J13" s="37">
        <v>2200</v>
      </c>
      <c r="K13" s="37">
        <v>2299</v>
      </c>
      <c r="L13" s="37">
        <v>25</v>
      </c>
      <c r="M13" s="37">
        <v>0</v>
      </c>
    </row>
  </sheetData>
  <mergeCells count="2">
    <mergeCell ref="J7:K7"/>
    <mergeCell ref="B2:C2"/>
  </mergeCells>
  <pageMargins left="0.7" right="0.7" top="0.75" bottom="0.75" header="0.3" footer="0.3"/>
  <pageSetup paperSize="9" scale="64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B201"/>
  <sheetViews>
    <sheetView workbookViewId="0">
      <selection activeCell="B3" sqref="B3"/>
    </sheetView>
  </sheetViews>
  <sheetFormatPr baseColWidth="10" defaultRowHeight="12.75" x14ac:dyDescent="0.2"/>
  <sheetData>
    <row r="1" spans="1:2" x14ac:dyDescent="0.2">
      <c r="A1">
        <v>1900</v>
      </c>
      <c r="B1" s="136" t="s">
        <v>79</v>
      </c>
    </row>
    <row r="2" spans="1:2" x14ac:dyDescent="0.2">
      <c r="A2">
        <v>1901</v>
      </c>
      <c r="B2" s="136" t="s">
        <v>80</v>
      </c>
    </row>
    <row r="3" spans="1:2" x14ac:dyDescent="0.2">
      <c r="A3">
        <v>1902</v>
      </c>
    </row>
    <row r="4" spans="1:2" x14ac:dyDescent="0.2">
      <c r="A4">
        <v>1903</v>
      </c>
    </row>
    <row r="5" spans="1:2" x14ac:dyDescent="0.2">
      <c r="A5">
        <v>1904</v>
      </c>
    </row>
    <row r="6" spans="1:2" x14ac:dyDescent="0.2">
      <c r="A6">
        <v>1905</v>
      </c>
    </row>
    <row r="7" spans="1:2" x14ac:dyDescent="0.2">
      <c r="A7">
        <v>1906</v>
      </c>
    </row>
    <row r="8" spans="1:2" x14ac:dyDescent="0.2">
      <c r="A8">
        <v>1907</v>
      </c>
    </row>
    <row r="9" spans="1:2" x14ac:dyDescent="0.2">
      <c r="A9">
        <v>1908</v>
      </c>
    </row>
    <row r="10" spans="1:2" x14ac:dyDescent="0.2">
      <c r="A10">
        <v>1909</v>
      </c>
    </row>
    <row r="11" spans="1:2" x14ac:dyDescent="0.2">
      <c r="A11">
        <v>1910</v>
      </c>
    </row>
    <row r="12" spans="1:2" x14ac:dyDescent="0.2">
      <c r="A12">
        <v>1911</v>
      </c>
    </row>
    <row r="13" spans="1:2" x14ac:dyDescent="0.2">
      <c r="A13">
        <v>1912</v>
      </c>
    </row>
    <row r="14" spans="1:2" x14ac:dyDescent="0.2">
      <c r="A14">
        <v>1913</v>
      </c>
    </row>
    <row r="15" spans="1:2" x14ac:dyDescent="0.2">
      <c r="A15">
        <v>1914</v>
      </c>
    </row>
    <row r="16" spans="1:2" x14ac:dyDescent="0.2">
      <c r="A16">
        <v>1915</v>
      </c>
    </row>
    <row r="17" spans="1:1" x14ac:dyDescent="0.2">
      <c r="A17">
        <v>1916</v>
      </c>
    </row>
    <row r="18" spans="1:1" x14ac:dyDescent="0.2">
      <c r="A18">
        <v>1917</v>
      </c>
    </row>
    <row r="19" spans="1:1" x14ac:dyDescent="0.2">
      <c r="A19">
        <v>1918</v>
      </c>
    </row>
    <row r="20" spans="1:1" x14ac:dyDescent="0.2">
      <c r="A20">
        <v>1919</v>
      </c>
    </row>
    <row r="21" spans="1:1" x14ac:dyDescent="0.2">
      <c r="A21">
        <v>1920</v>
      </c>
    </row>
    <row r="22" spans="1:1" x14ac:dyDescent="0.2">
      <c r="A22">
        <v>1921</v>
      </c>
    </row>
    <row r="23" spans="1:1" x14ac:dyDescent="0.2">
      <c r="A23">
        <v>1922</v>
      </c>
    </row>
    <row r="24" spans="1:1" x14ac:dyDescent="0.2">
      <c r="A24">
        <v>1923</v>
      </c>
    </row>
    <row r="25" spans="1:1" x14ac:dyDescent="0.2">
      <c r="A25">
        <v>1924</v>
      </c>
    </row>
    <row r="26" spans="1:1" x14ac:dyDescent="0.2">
      <c r="A26">
        <v>1925</v>
      </c>
    </row>
    <row r="27" spans="1:1" x14ac:dyDescent="0.2">
      <c r="A27">
        <v>1926</v>
      </c>
    </row>
    <row r="28" spans="1:1" x14ac:dyDescent="0.2">
      <c r="A28">
        <v>1927</v>
      </c>
    </row>
    <row r="29" spans="1:1" x14ac:dyDescent="0.2">
      <c r="A29">
        <v>1928</v>
      </c>
    </row>
    <row r="30" spans="1:1" x14ac:dyDescent="0.2">
      <c r="A30">
        <v>1929</v>
      </c>
    </row>
    <row r="31" spans="1:1" x14ac:dyDescent="0.2">
      <c r="A31">
        <v>1930</v>
      </c>
    </row>
    <row r="32" spans="1:1" x14ac:dyDescent="0.2">
      <c r="A32">
        <v>1931</v>
      </c>
    </row>
    <row r="33" spans="1:1" x14ac:dyDescent="0.2">
      <c r="A33">
        <v>1932</v>
      </c>
    </row>
    <row r="34" spans="1:1" x14ac:dyDescent="0.2">
      <c r="A34">
        <v>1933</v>
      </c>
    </row>
    <row r="35" spans="1:1" x14ac:dyDescent="0.2">
      <c r="A35">
        <v>1934</v>
      </c>
    </row>
    <row r="36" spans="1:1" x14ac:dyDescent="0.2">
      <c r="A36">
        <v>1935</v>
      </c>
    </row>
    <row r="37" spans="1:1" x14ac:dyDescent="0.2">
      <c r="A37">
        <v>1936</v>
      </c>
    </row>
    <row r="38" spans="1:1" x14ac:dyDescent="0.2">
      <c r="A38">
        <v>1937</v>
      </c>
    </row>
    <row r="39" spans="1:1" x14ac:dyDescent="0.2">
      <c r="A39">
        <v>1938</v>
      </c>
    </row>
    <row r="40" spans="1:1" x14ac:dyDescent="0.2">
      <c r="A40">
        <v>1939</v>
      </c>
    </row>
    <row r="41" spans="1:1" x14ac:dyDescent="0.2">
      <c r="A41">
        <v>1940</v>
      </c>
    </row>
    <row r="42" spans="1:1" x14ac:dyDescent="0.2">
      <c r="A42">
        <v>1941</v>
      </c>
    </row>
    <row r="43" spans="1:1" x14ac:dyDescent="0.2">
      <c r="A43">
        <v>1942</v>
      </c>
    </row>
    <row r="44" spans="1:1" x14ac:dyDescent="0.2">
      <c r="A44">
        <v>1943</v>
      </c>
    </row>
    <row r="45" spans="1:1" x14ac:dyDescent="0.2">
      <c r="A45">
        <v>1944</v>
      </c>
    </row>
    <row r="46" spans="1:1" x14ac:dyDescent="0.2">
      <c r="A46">
        <v>1945</v>
      </c>
    </row>
    <row r="47" spans="1:1" x14ac:dyDescent="0.2">
      <c r="A47">
        <v>1946</v>
      </c>
    </row>
    <row r="48" spans="1:1" x14ac:dyDescent="0.2">
      <c r="A48">
        <v>1947</v>
      </c>
    </row>
    <row r="49" spans="1:1" x14ac:dyDescent="0.2">
      <c r="A49">
        <v>1948</v>
      </c>
    </row>
    <row r="50" spans="1:1" x14ac:dyDescent="0.2">
      <c r="A50">
        <v>1949</v>
      </c>
    </row>
    <row r="51" spans="1:1" x14ac:dyDescent="0.2">
      <c r="A51">
        <v>1950</v>
      </c>
    </row>
    <row r="52" spans="1:1" x14ac:dyDescent="0.2">
      <c r="A52">
        <v>1951</v>
      </c>
    </row>
    <row r="53" spans="1:1" x14ac:dyDescent="0.2">
      <c r="A53">
        <v>1952</v>
      </c>
    </row>
    <row r="54" spans="1:1" x14ac:dyDescent="0.2">
      <c r="A54">
        <v>1953</v>
      </c>
    </row>
    <row r="55" spans="1:1" x14ac:dyDescent="0.2">
      <c r="A55">
        <v>1954</v>
      </c>
    </row>
    <row r="56" spans="1:1" x14ac:dyDescent="0.2">
      <c r="A56">
        <v>1955</v>
      </c>
    </row>
    <row r="57" spans="1:1" x14ac:dyDescent="0.2">
      <c r="A57">
        <v>1956</v>
      </c>
    </row>
    <row r="58" spans="1:1" x14ac:dyDescent="0.2">
      <c r="A58">
        <v>1957</v>
      </c>
    </row>
    <row r="59" spans="1:1" x14ac:dyDescent="0.2">
      <c r="A59">
        <v>1958</v>
      </c>
    </row>
    <row r="60" spans="1:1" x14ac:dyDescent="0.2">
      <c r="A60">
        <v>1959</v>
      </c>
    </row>
    <row r="61" spans="1:1" x14ac:dyDescent="0.2">
      <c r="A61">
        <v>1960</v>
      </c>
    </row>
    <row r="62" spans="1:1" x14ac:dyDescent="0.2">
      <c r="A62">
        <v>1961</v>
      </c>
    </row>
    <row r="63" spans="1:1" x14ac:dyDescent="0.2">
      <c r="A63">
        <v>1962</v>
      </c>
    </row>
    <row r="64" spans="1:1" x14ac:dyDescent="0.2">
      <c r="A64">
        <v>1963</v>
      </c>
    </row>
    <row r="65" spans="1:1" x14ac:dyDescent="0.2">
      <c r="A65">
        <v>1964</v>
      </c>
    </row>
    <row r="66" spans="1:1" x14ac:dyDescent="0.2">
      <c r="A66">
        <v>1965</v>
      </c>
    </row>
    <row r="67" spans="1:1" x14ac:dyDescent="0.2">
      <c r="A67">
        <v>1966</v>
      </c>
    </row>
    <row r="68" spans="1:1" x14ac:dyDescent="0.2">
      <c r="A68">
        <v>1967</v>
      </c>
    </row>
    <row r="69" spans="1:1" x14ac:dyDescent="0.2">
      <c r="A69">
        <v>1968</v>
      </c>
    </row>
    <row r="70" spans="1:1" x14ac:dyDescent="0.2">
      <c r="A70">
        <v>1969</v>
      </c>
    </row>
    <row r="71" spans="1:1" x14ac:dyDescent="0.2">
      <c r="A71">
        <v>1970</v>
      </c>
    </row>
    <row r="72" spans="1:1" x14ac:dyDescent="0.2">
      <c r="A72">
        <v>1971</v>
      </c>
    </row>
    <row r="73" spans="1:1" x14ac:dyDescent="0.2">
      <c r="A73">
        <v>1972</v>
      </c>
    </row>
    <row r="74" spans="1:1" x14ac:dyDescent="0.2">
      <c r="A74">
        <v>1973</v>
      </c>
    </row>
    <row r="75" spans="1:1" x14ac:dyDescent="0.2">
      <c r="A75">
        <v>1974</v>
      </c>
    </row>
    <row r="76" spans="1:1" x14ac:dyDescent="0.2">
      <c r="A76">
        <v>1975</v>
      </c>
    </row>
    <row r="77" spans="1:1" x14ac:dyDescent="0.2">
      <c r="A77">
        <v>1976</v>
      </c>
    </row>
    <row r="78" spans="1:1" x14ac:dyDescent="0.2">
      <c r="A78">
        <v>1977</v>
      </c>
    </row>
    <row r="79" spans="1:1" x14ac:dyDescent="0.2">
      <c r="A79">
        <v>1978</v>
      </c>
    </row>
    <row r="80" spans="1:1" x14ac:dyDescent="0.2">
      <c r="A80">
        <v>1979</v>
      </c>
    </row>
    <row r="81" spans="1:1" x14ac:dyDescent="0.2">
      <c r="A81">
        <v>1980</v>
      </c>
    </row>
    <row r="82" spans="1:1" x14ac:dyDescent="0.2">
      <c r="A82">
        <v>1981</v>
      </c>
    </row>
    <row r="83" spans="1:1" x14ac:dyDescent="0.2">
      <c r="A83">
        <v>1982</v>
      </c>
    </row>
    <row r="84" spans="1:1" x14ac:dyDescent="0.2">
      <c r="A84">
        <v>1983</v>
      </c>
    </row>
    <row r="85" spans="1:1" x14ac:dyDescent="0.2">
      <c r="A85">
        <v>1984</v>
      </c>
    </row>
    <row r="86" spans="1:1" x14ac:dyDescent="0.2">
      <c r="A86">
        <v>1985</v>
      </c>
    </row>
    <row r="87" spans="1:1" x14ac:dyDescent="0.2">
      <c r="A87">
        <v>1986</v>
      </c>
    </row>
    <row r="88" spans="1:1" x14ac:dyDescent="0.2">
      <c r="A88">
        <v>1987</v>
      </c>
    </row>
    <row r="89" spans="1:1" x14ac:dyDescent="0.2">
      <c r="A89">
        <v>1988</v>
      </c>
    </row>
    <row r="90" spans="1:1" x14ac:dyDescent="0.2">
      <c r="A90">
        <v>1989</v>
      </c>
    </row>
    <row r="91" spans="1:1" x14ac:dyDescent="0.2">
      <c r="A91">
        <v>1990</v>
      </c>
    </row>
    <row r="92" spans="1:1" x14ac:dyDescent="0.2">
      <c r="A92">
        <v>1991</v>
      </c>
    </row>
    <row r="93" spans="1:1" x14ac:dyDescent="0.2">
      <c r="A93">
        <v>1992</v>
      </c>
    </row>
    <row r="94" spans="1:1" x14ac:dyDescent="0.2">
      <c r="A94">
        <v>1993</v>
      </c>
    </row>
    <row r="95" spans="1:1" x14ac:dyDescent="0.2">
      <c r="A95">
        <v>1994</v>
      </c>
    </row>
    <row r="96" spans="1:1" x14ac:dyDescent="0.2">
      <c r="A96">
        <v>1995</v>
      </c>
    </row>
    <row r="97" spans="1:1" x14ac:dyDescent="0.2">
      <c r="A97">
        <v>1996</v>
      </c>
    </row>
    <row r="98" spans="1:1" x14ac:dyDescent="0.2">
      <c r="A98">
        <v>1997</v>
      </c>
    </row>
    <row r="99" spans="1:1" x14ac:dyDescent="0.2">
      <c r="A99">
        <v>1998</v>
      </c>
    </row>
    <row r="100" spans="1:1" x14ac:dyDescent="0.2">
      <c r="A100">
        <v>1999</v>
      </c>
    </row>
    <row r="101" spans="1:1" x14ac:dyDescent="0.2">
      <c r="A101">
        <v>2000</v>
      </c>
    </row>
    <row r="102" spans="1:1" x14ac:dyDescent="0.2">
      <c r="A102">
        <v>2001</v>
      </c>
    </row>
    <row r="103" spans="1:1" x14ac:dyDescent="0.2">
      <c r="A103">
        <v>2002</v>
      </c>
    </row>
    <row r="104" spans="1:1" x14ac:dyDescent="0.2">
      <c r="A104">
        <v>2003</v>
      </c>
    </row>
    <row r="105" spans="1:1" x14ac:dyDescent="0.2">
      <c r="A105">
        <v>2004</v>
      </c>
    </row>
    <row r="106" spans="1:1" x14ac:dyDescent="0.2">
      <c r="A106">
        <v>2005</v>
      </c>
    </row>
    <row r="107" spans="1:1" x14ac:dyDescent="0.2">
      <c r="A107">
        <v>2006</v>
      </c>
    </row>
    <row r="108" spans="1:1" x14ac:dyDescent="0.2">
      <c r="A108">
        <v>2007</v>
      </c>
    </row>
    <row r="109" spans="1:1" x14ac:dyDescent="0.2">
      <c r="A109">
        <v>2008</v>
      </c>
    </row>
    <row r="110" spans="1:1" x14ac:dyDescent="0.2">
      <c r="A110">
        <v>2009</v>
      </c>
    </row>
    <row r="111" spans="1:1" x14ac:dyDescent="0.2">
      <c r="A111">
        <v>2010</v>
      </c>
    </row>
    <row r="112" spans="1:1" x14ac:dyDescent="0.2">
      <c r="A112">
        <v>2011</v>
      </c>
    </row>
    <row r="113" spans="1:1" x14ac:dyDescent="0.2">
      <c r="A113">
        <v>2012</v>
      </c>
    </row>
    <row r="114" spans="1:1" x14ac:dyDescent="0.2">
      <c r="A114">
        <v>2013</v>
      </c>
    </row>
    <row r="115" spans="1:1" x14ac:dyDescent="0.2">
      <c r="A115">
        <v>2014</v>
      </c>
    </row>
    <row r="116" spans="1:1" x14ac:dyDescent="0.2">
      <c r="A116">
        <v>2015</v>
      </c>
    </row>
    <row r="117" spans="1:1" x14ac:dyDescent="0.2">
      <c r="A117">
        <v>2016</v>
      </c>
    </row>
    <row r="118" spans="1:1" x14ac:dyDescent="0.2">
      <c r="A118">
        <v>2017</v>
      </c>
    </row>
    <row r="119" spans="1:1" x14ac:dyDescent="0.2">
      <c r="A119">
        <v>2018</v>
      </c>
    </row>
    <row r="120" spans="1:1" x14ac:dyDescent="0.2">
      <c r="A120">
        <v>2019</v>
      </c>
    </row>
    <row r="121" spans="1:1" x14ac:dyDescent="0.2">
      <c r="A121">
        <v>2020</v>
      </c>
    </row>
    <row r="122" spans="1:1" x14ac:dyDescent="0.2">
      <c r="A122">
        <v>2021</v>
      </c>
    </row>
    <row r="123" spans="1:1" x14ac:dyDescent="0.2">
      <c r="A123">
        <v>2022</v>
      </c>
    </row>
    <row r="124" spans="1:1" x14ac:dyDescent="0.2">
      <c r="A124">
        <v>2023</v>
      </c>
    </row>
    <row r="125" spans="1:1" x14ac:dyDescent="0.2">
      <c r="A125">
        <v>2024</v>
      </c>
    </row>
    <row r="126" spans="1:1" x14ac:dyDescent="0.2">
      <c r="A126">
        <v>2025</v>
      </c>
    </row>
    <row r="127" spans="1:1" x14ac:dyDescent="0.2">
      <c r="A127">
        <v>2026</v>
      </c>
    </row>
    <row r="128" spans="1:1" x14ac:dyDescent="0.2">
      <c r="A128">
        <v>2027</v>
      </c>
    </row>
    <row r="129" spans="1:1" x14ac:dyDescent="0.2">
      <c r="A129">
        <v>2028</v>
      </c>
    </row>
    <row r="130" spans="1:1" x14ac:dyDescent="0.2">
      <c r="A130">
        <v>2029</v>
      </c>
    </row>
    <row r="131" spans="1:1" x14ac:dyDescent="0.2">
      <c r="A131">
        <v>2030</v>
      </c>
    </row>
    <row r="132" spans="1:1" x14ac:dyDescent="0.2">
      <c r="A132">
        <v>2031</v>
      </c>
    </row>
    <row r="133" spans="1:1" x14ac:dyDescent="0.2">
      <c r="A133">
        <v>2032</v>
      </c>
    </row>
    <row r="134" spans="1:1" x14ac:dyDescent="0.2">
      <c r="A134">
        <v>2033</v>
      </c>
    </row>
    <row r="135" spans="1:1" x14ac:dyDescent="0.2">
      <c r="A135">
        <v>2034</v>
      </c>
    </row>
    <row r="136" spans="1:1" x14ac:dyDescent="0.2">
      <c r="A136">
        <v>2035</v>
      </c>
    </row>
    <row r="137" spans="1:1" x14ac:dyDescent="0.2">
      <c r="A137">
        <v>2036</v>
      </c>
    </row>
    <row r="138" spans="1:1" x14ac:dyDescent="0.2">
      <c r="A138">
        <v>2037</v>
      </c>
    </row>
    <row r="139" spans="1:1" x14ac:dyDescent="0.2">
      <c r="A139">
        <v>2038</v>
      </c>
    </row>
    <row r="140" spans="1:1" x14ac:dyDescent="0.2">
      <c r="A140">
        <v>2039</v>
      </c>
    </row>
    <row r="141" spans="1:1" x14ac:dyDescent="0.2">
      <c r="A141">
        <v>2040</v>
      </c>
    </row>
    <row r="142" spans="1:1" x14ac:dyDescent="0.2">
      <c r="A142">
        <v>2041</v>
      </c>
    </row>
    <row r="143" spans="1:1" x14ac:dyDescent="0.2">
      <c r="A143">
        <v>2042</v>
      </c>
    </row>
    <row r="144" spans="1:1" x14ac:dyDescent="0.2">
      <c r="A144">
        <v>2043</v>
      </c>
    </row>
    <row r="145" spans="1:1" x14ac:dyDescent="0.2">
      <c r="A145">
        <v>2044</v>
      </c>
    </row>
    <row r="146" spans="1:1" x14ac:dyDescent="0.2">
      <c r="A146">
        <v>2045</v>
      </c>
    </row>
    <row r="147" spans="1:1" x14ac:dyDescent="0.2">
      <c r="A147">
        <v>2046</v>
      </c>
    </row>
    <row r="148" spans="1:1" x14ac:dyDescent="0.2">
      <c r="A148">
        <v>2047</v>
      </c>
    </row>
    <row r="149" spans="1:1" x14ac:dyDescent="0.2">
      <c r="A149">
        <v>2048</v>
      </c>
    </row>
    <row r="150" spans="1:1" x14ac:dyDescent="0.2">
      <c r="A150">
        <v>2049</v>
      </c>
    </row>
    <row r="151" spans="1:1" x14ac:dyDescent="0.2">
      <c r="A151">
        <v>2050</v>
      </c>
    </row>
    <row r="152" spans="1:1" x14ac:dyDescent="0.2">
      <c r="A152">
        <v>2051</v>
      </c>
    </row>
    <row r="153" spans="1:1" x14ac:dyDescent="0.2">
      <c r="A153">
        <v>2052</v>
      </c>
    </row>
    <row r="154" spans="1:1" x14ac:dyDescent="0.2">
      <c r="A154">
        <v>2053</v>
      </c>
    </row>
    <row r="155" spans="1:1" x14ac:dyDescent="0.2">
      <c r="A155">
        <v>2054</v>
      </c>
    </row>
    <row r="156" spans="1:1" x14ac:dyDescent="0.2">
      <c r="A156">
        <v>2055</v>
      </c>
    </row>
    <row r="157" spans="1:1" x14ac:dyDescent="0.2">
      <c r="A157">
        <v>2056</v>
      </c>
    </row>
    <row r="158" spans="1:1" x14ac:dyDescent="0.2">
      <c r="A158">
        <v>2057</v>
      </c>
    </row>
    <row r="159" spans="1:1" x14ac:dyDescent="0.2">
      <c r="A159">
        <v>2058</v>
      </c>
    </row>
    <row r="160" spans="1:1" x14ac:dyDescent="0.2">
      <c r="A160">
        <v>2059</v>
      </c>
    </row>
    <row r="161" spans="1:1" x14ac:dyDescent="0.2">
      <c r="A161">
        <v>2060</v>
      </c>
    </row>
    <row r="162" spans="1:1" x14ac:dyDescent="0.2">
      <c r="A162">
        <v>2061</v>
      </c>
    </row>
    <row r="163" spans="1:1" x14ac:dyDescent="0.2">
      <c r="A163">
        <v>2062</v>
      </c>
    </row>
    <row r="164" spans="1:1" x14ac:dyDescent="0.2">
      <c r="A164">
        <v>2063</v>
      </c>
    </row>
    <row r="165" spans="1:1" x14ac:dyDescent="0.2">
      <c r="A165">
        <v>2064</v>
      </c>
    </row>
    <row r="166" spans="1:1" x14ac:dyDescent="0.2">
      <c r="A166">
        <v>2065</v>
      </c>
    </row>
    <row r="167" spans="1:1" x14ac:dyDescent="0.2">
      <c r="A167">
        <v>2066</v>
      </c>
    </row>
    <row r="168" spans="1:1" x14ac:dyDescent="0.2">
      <c r="A168">
        <v>2067</v>
      </c>
    </row>
    <row r="169" spans="1:1" x14ac:dyDescent="0.2">
      <c r="A169">
        <v>2068</v>
      </c>
    </row>
    <row r="170" spans="1:1" x14ac:dyDescent="0.2">
      <c r="A170">
        <v>2069</v>
      </c>
    </row>
    <row r="171" spans="1:1" x14ac:dyDescent="0.2">
      <c r="A171">
        <v>2070</v>
      </c>
    </row>
    <row r="172" spans="1:1" x14ac:dyDescent="0.2">
      <c r="A172">
        <v>2071</v>
      </c>
    </row>
    <row r="173" spans="1:1" x14ac:dyDescent="0.2">
      <c r="A173">
        <v>2072</v>
      </c>
    </row>
    <row r="174" spans="1:1" x14ac:dyDescent="0.2">
      <c r="A174">
        <v>2073</v>
      </c>
    </row>
    <row r="175" spans="1:1" x14ac:dyDescent="0.2">
      <c r="A175">
        <v>2074</v>
      </c>
    </row>
    <row r="176" spans="1:1" x14ac:dyDescent="0.2">
      <c r="A176">
        <v>2075</v>
      </c>
    </row>
    <row r="177" spans="1:1" x14ac:dyDescent="0.2">
      <c r="A177">
        <v>2076</v>
      </c>
    </row>
    <row r="178" spans="1:1" x14ac:dyDescent="0.2">
      <c r="A178">
        <v>2077</v>
      </c>
    </row>
    <row r="179" spans="1:1" x14ac:dyDescent="0.2">
      <c r="A179">
        <v>2078</v>
      </c>
    </row>
    <row r="180" spans="1:1" x14ac:dyDescent="0.2">
      <c r="A180">
        <v>2079</v>
      </c>
    </row>
    <row r="181" spans="1:1" x14ac:dyDescent="0.2">
      <c r="A181">
        <v>2080</v>
      </c>
    </row>
    <row r="182" spans="1:1" x14ac:dyDescent="0.2">
      <c r="A182">
        <v>2081</v>
      </c>
    </row>
    <row r="183" spans="1:1" x14ac:dyDescent="0.2">
      <c r="A183">
        <v>2082</v>
      </c>
    </row>
    <row r="184" spans="1:1" x14ac:dyDescent="0.2">
      <c r="A184">
        <v>2083</v>
      </c>
    </row>
    <row r="185" spans="1:1" x14ac:dyDescent="0.2">
      <c r="A185">
        <v>2084</v>
      </c>
    </row>
    <row r="186" spans="1:1" x14ac:dyDescent="0.2">
      <c r="A186">
        <v>2085</v>
      </c>
    </row>
    <row r="187" spans="1:1" x14ac:dyDescent="0.2">
      <c r="A187">
        <v>2086</v>
      </c>
    </row>
    <row r="188" spans="1:1" x14ac:dyDescent="0.2">
      <c r="A188">
        <v>2087</v>
      </c>
    </row>
    <row r="189" spans="1:1" x14ac:dyDescent="0.2">
      <c r="A189">
        <v>2088</v>
      </c>
    </row>
    <row r="190" spans="1:1" x14ac:dyDescent="0.2">
      <c r="A190">
        <v>2089</v>
      </c>
    </row>
    <row r="191" spans="1:1" x14ac:dyDescent="0.2">
      <c r="A191">
        <v>2090</v>
      </c>
    </row>
    <row r="192" spans="1:1" x14ac:dyDescent="0.2">
      <c r="A192">
        <v>2091</v>
      </c>
    </row>
    <row r="193" spans="1:1" x14ac:dyDescent="0.2">
      <c r="A193">
        <v>2092</v>
      </c>
    </row>
    <row r="194" spans="1:1" x14ac:dyDescent="0.2">
      <c r="A194">
        <v>2093</v>
      </c>
    </row>
    <row r="195" spans="1:1" x14ac:dyDescent="0.2">
      <c r="A195">
        <v>2094</v>
      </c>
    </row>
    <row r="196" spans="1:1" x14ac:dyDescent="0.2">
      <c r="A196">
        <v>2095</v>
      </c>
    </row>
    <row r="197" spans="1:1" x14ac:dyDescent="0.2">
      <c r="A197">
        <v>2096</v>
      </c>
    </row>
    <row r="198" spans="1:1" x14ac:dyDescent="0.2">
      <c r="A198">
        <v>2097</v>
      </c>
    </row>
    <row r="199" spans="1:1" x14ac:dyDescent="0.2">
      <c r="A199">
        <v>2098</v>
      </c>
    </row>
    <row r="200" spans="1:1" x14ac:dyDescent="0.2">
      <c r="A200">
        <v>2099</v>
      </c>
    </row>
    <row r="201" spans="1:1" x14ac:dyDescent="0.2">
      <c r="A201">
        <v>2100</v>
      </c>
    </row>
  </sheetData>
  <sheetProtection selectLockedCells="1"/>
  <pageMargins left="0.7" right="0.7" top="0.75" bottom="0.75" header="0.3" footer="0.3"/>
  <pageSetup orientation="portrait" verticalDpi="0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view="pageBreakPreview" zoomScale="115" zoomScaleNormal="100" zoomScaleSheetLayoutView="115" workbookViewId="0">
      <selection activeCell="F26" sqref="F26"/>
    </sheetView>
  </sheetViews>
  <sheetFormatPr baseColWidth="10" defaultRowHeight="12.75" x14ac:dyDescent="0.2"/>
  <cols>
    <col min="3" max="3" width="12" bestFit="1" customWidth="1"/>
    <col min="4" max="4" width="12.5703125" bestFit="1" customWidth="1"/>
  </cols>
  <sheetData>
    <row r="1" spans="1:4" ht="15" x14ac:dyDescent="0.2">
      <c r="A1" s="70" t="s">
        <v>49</v>
      </c>
      <c r="B1" s="71" t="s">
        <v>23</v>
      </c>
      <c r="C1" s="70" t="s">
        <v>50</v>
      </c>
      <c r="D1" s="70" t="s">
        <v>61</v>
      </c>
    </row>
    <row r="2" spans="1:4" ht="15" x14ac:dyDescent="0.25">
      <c r="A2" s="98"/>
      <c r="B2" s="99"/>
      <c r="C2" s="65">
        <f>DATE(Sem_Calendar!$C$1,B2,A2)</f>
        <v>43069</v>
      </c>
      <c r="D2" s="96"/>
    </row>
    <row r="3" spans="1:4" ht="15" x14ac:dyDescent="0.25">
      <c r="A3" s="98"/>
      <c r="B3" s="99"/>
      <c r="C3" s="65">
        <f>DATE(Sem_Calendar!$C$1,B3,A3)</f>
        <v>43069</v>
      </c>
      <c r="D3" s="96"/>
    </row>
    <row r="4" spans="1:4" ht="15" x14ac:dyDescent="0.25">
      <c r="A4" s="98"/>
      <c r="B4" s="99"/>
      <c r="C4" s="65">
        <f>DATE(Sem_Calendar!$C$1,B4,A4)</f>
        <v>43069</v>
      </c>
      <c r="D4" s="96"/>
    </row>
    <row r="5" spans="1:4" ht="15" x14ac:dyDescent="0.25">
      <c r="A5" s="98"/>
      <c r="B5" s="99"/>
      <c r="C5" s="65">
        <f>DATE(Sem_Calendar!$C$1,B5,A5)</f>
        <v>43069</v>
      </c>
      <c r="D5" s="96"/>
    </row>
    <row r="6" spans="1:4" ht="15" x14ac:dyDescent="0.25">
      <c r="A6" s="98"/>
      <c r="B6" s="99"/>
      <c r="C6" s="65">
        <f>DATE(Sem_Calendar!$C$1,B6,A6)</f>
        <v>43069</v>
      </c>
      <c r="D6" s="96"/>
    </row>
    <row r="7" spans="1:4" ht="15" x14ac:dyDescent="0.25">
      <c r="A7" s="98"/>
      <c r="B7" s="99"/>
      <c r="C7" s="65">
        <f>DATE(Sem_Calendar!$C$1,B7,A7)</f>
        <v>43069</v>
      </c>
      <c r="D7" s="96"/>
    </row>
    <row r="8" spans="1:4" ht="15" x14ac:dyDescent="0.25">
      <c r="A8" s="98"/>
      <c r="B8" s="99"/>
      <c r="C8" s="65">
        <f>DATE(Sem_Calendar!$C$1,B8,A8)</f>
        <v>43069</v>
      </c>
      <c r="D8" s="96"/>
    </row>
    <row r="9" spans="1:4" ht="15" x14ac:dyDescent="0.25">
      <c r="A9" s="98"/>
      <c r="B9" s="99"/>
      <c r="C9" s="65">
        <f>DATE(Sem_Calendar!$C$1,B9,A9)</f>
        <v>43069</v>
      </c>
      <c r="D9" s="96"/>
    </row>
    <row r="10" spans="1:4" ht="15" x14ac:dyDescent="0.25">
      <c r="A10" s="98"/>
      <c r="B10" s="99"/>
      <c r="C10" s="65">
        <f>DATE(Sem_Calendar!$C$1,B10,A10)</f>
        <v>43069</v>
      </c>
      <c r="D10" s="96"/>
    </row>
    <row r="11" spans="1:4" ht="15" x14ac:dyDescent="0.25">
      <c r="A11" s="98"/>
      <c r="B11" s="99"/>
      <c r="C11" s="65">
        <f>DATE(Sem_Calendar!$C$1,B11,A11)</f>
        <v>43069</v>
      </c>
      <c r="D11" s="96"/>
    </row>
    <row r="12" spans="1:4" ht="15" x14ac:dyDescent="0.25">
      <c r="A12" s="98"/>
      <c r="B12" s="99"/>
      <c r="C12" s="65">
        <f>DATE(Sem_Calendar!$C$1,B12,A12)</f>
        <v>43069</v>
      </c>
      <c r="D12" s="96"/>
    </row>
    <row r="13" spans="1:4" ht="15" x14ac:dyDescent="0.25">
      <c r="A13" s="98"/>
      <c r="B13" s="99"/>
      <c r="C13" s="65">
        <f>DATE(Sem_Calendar!$C$1,B13,A13)</f>
        <v>43069</v>
      </c>
      <c r="D13" s="96"/>
    </row>
    <row r="14" spans="1:4" ht="15" x14ac:dyDescent="0.25">
      <c r="A14" s="98"/>
      <c r="B14" s="99"/>
      <c r="C14" s="65">
        <f>DATE(Sem_Calendar!$C$1,B14,A14)</f>
        <v>43069</v>
      </c>
      <c r="D14" s="97"/>
    </row>
    <row r="15" spans="1:4" ht="15" x14ac:dyDescent="0.25">
      <c r="A15" s="98"/>
      <c r="B15" s="99"/>
      <c r="C15" s="65">
        <f>DATE(Sem_Calendar!$C$1,B15,A15)</f>
        <v>43069</v>
      </c>
      <c r="D15" s="97"/>
    </row>
    <row r="16" spans="1:4" ht="15" x14ac:dyDescent="0.25">
      <c r="A16" s="98"/>
      <c r="B16" s="99"/>
      <c r="C16" s="65">
        <f>DATE(Sem_Calendar!$C$1,B16,A16)</f>
        <v>43069</v>
      </c>
      <c r="D16" s="97"/>
    </row>
    <row r="17" spans="1:4" ht="15" x14ac:dyDescent="0.25">
      <c r="A17" s="98"/>
      <c r="B17" s="99"/>
      <c r="C17" s="65">
        <f>DATE(Sem_Calendar!$C$1,B17,A17)</f>
        <v>43069</v>
      </c>
      <c r="D17" s="97"/>
    </row>
    <row r="18" spans="1:4" ht="15" x14ac:dyDescent="0.25">
      <c r="A18" s="98"/>
      <c r="B18" s="99"/>
      <c r="C18" s="65">
        <f>DATE(Sem_Calendar!$C$1,B18,A18)</f>
        <v>43069</v>
      </c>
      <c r="D18" s="97"/>
    </row>
    <row r="19" spans="1:4" ht="15" x14ac:dyDescent="0.25">
      <c r="A19" s="98"/>
      <c r="B19" s="99"/>
      <c r="C19" s="65">
        <f>DATE(Sem_Calendar!$C$1,B19,A19)</f>
        <v>43069</v>
      </c>
      <c r="D19" s="97"/>
    </row>
    <row r="20" spans="1:4" ht="15" x14ac:dyDescent="0.25">
      <c r="A20" s="98"/>
      <c r="B20" s="99"/>
      <c r="C20" s="65">
        <f>DATE(Sem_Calendar!$C$1,B20,A20)</f>
        <v>43069</v>
      </c>
      <c r="D20" s="97"/>
    </row>
    <row r="21" spans="1:4" ht="15" x14ac:dyDescent="0.25">
      <c r="A21" s="98"/>
      <c r="B21" s="99"/>
      <c r="C21" s="65">
        <f>DATE(Sem_Calendar!$C$1,B21,A21)</f>
        <v>43069</v>
      </c>
      <c r="D21" s="97"/>
    </row>
    <row r="22" spans="1:4" ht="15" x14ac:dyDescent="0.25">
      <c r="A22" s="98"/>
      <c r="B22" s="99"/>
      <c r="C22" s="65">
        <f>DATE(Sem_Calendar!$C$1,B22,A22)</f>
        <v>43069</v>
      </c>
      <c r="D22" s="97"/>
    </row>
    <row r="23" spans="1:4" ht="15" x14ac:dyDescent="0.25">
      <c r="A23" s="98"/>
      <c r="B23" s="99"/>
      <c r="C23" s="65">
        <f>DATE(Sem_Calendar!$C$1,B23,A23)</f>
        <v>43069</v>
      </c>
      <c r="D23" s="97"/>
    </row>
    <row r="24" spans="1:4" ht="15" x14ac:dyDescent="0.25">
      <c r="A24" s="98"/>
      <c r="B24" s="99"/>
      <c r="C24" s="65">
        <f>DATE(Sem_Calendar!$C$1,B24,A24)</f>
        <v>43069</v>
      </c>
      <c r="D24" s="97"/>
    </row>
    <row r="25" spans="1:4" ht="15" x14ac:dyDescent="0.25">
      <c r="A25" s="98"/>
      <c r="B25" s="99"/>
      <c r="C25" s="65">
        <f>DATE(Sem_Calendar!$C$1,B25,A25)</f>
        <v>43069</v>
      </c>
      <c r="D25" s="97"/>
    </row>
    <row r="26" spans="1:4" ht="15" x14ac:dyDescent="0.25">
      <c r="A26" s="97"/>
      <c r="B26" s="97"/>
      <c r="C26" s="65">
        <f>DATE(Sem_Calendar!$C$1,B26,A26)</f>
        <v>43069</v>
      </c>
      <c r="D26" s="97"/>
    </row>
    <row r="27" spans="1:4" ht="15" x14ac:dyDescent="0.25">
      <c r="A27" s="97"/>
      <c r="B27" s="97"/>
      <c r="C27" s="65">
        <f>DATE(Sem_Calendar!$C$1,B27,A27)</f>
        <v>43069</v>
      </c>
      <c r="D27" s="97"/>
    </row>
    <row r="28" spans="1:4" ht="15" x14ac:dyDescent="0.25">
      <c r="A28" s="97"/>
      <c r="B28" s="97"/>
      <c r="C28" s="65">
        <f>DATE(Sem_Calendar!$C$1,B28,A28)</f>
        <v>43069</v>
      </c>
      <c r="D28" s="97"/>
    </row>
    <row r="29" spans="1:4" ht="15" x14ac:dyDescent="0.25">
      <c r="A29" s="97"/>
      <c r="B29" s="97"/>
      <c r="C29" s="65">
        <f>DATE(Sem_Calendar!$C$1,B29,A29)</f>
        <v>43069</v>
      </c>
      <c r="D29" s="97"/>
    </row>
    <row r="30" spans="1:4" ht="15" x14ac:dyDescent="0.25">
      <c r="A30" s="97"/>
      <c r="B30" s="97"/>
      <c r="C30" s="65">
        <f>DATE(Sem_Calendar!$C$1,B30,A30)</f>
        <v>43069</v>
      </c>
      <c r="D30" s="97"/>
    </row>
    <row r="31" spans="1:4" ht="15" x14ac:dyDescent="0.25">
      <c r="A31" s="97"/>
      <c r="B31" s="97"/>
      <c r="C31" s="65">
        <f>DATE(Sem_Calendar!$C$1,B31,A31)</f>
        <v>43069</v>
      </c>
      <c r="D31" s="97"/>
    </row>
    <row r="32" spans="1:4" ht="15" x14ac:dyDescent="0.25">
      <c r="A32" s="97"/>
      <c r="B32" s="97"/>
      <c r="C32" s="65">
        <f>DATE(Sem_Calendar!$C$1,B32,A32)</f>
        <v>43069</v>
      </c>
      <c r="D32" s="97"/>
    </row>
    <row r="33" spans="1:4" ht="15" x14ac:dyDescent="0.25">
      <c r="A33" s="97"/>
      <c r="B33" s="97"/>
      <c r="C33" s="65">
        <f>DATE(Sem_Calendar!$C$1,B33,A33)</f>
        <v>43069</v>
      </c>
      <c r="D33" s="97"/>
    </row>
    <row r="34" spans="1:4" ht="15" x14ac:dyDescent="0.25">
      <c r="A34" s="97"/>
      <c r="B34" s="97"/>
      <c r="C34" s="65">
        <f>DATE(Sem_Calendar!$C$1,B34,A34)</f>
        <v>43069</v>
      </c>
      <c r="D34" s="97"/>
    </row>
    <row r="35" spans="1:4" ht="15" x14ac:dyDescent="0.25">
      <c r="A35" s="97"/>
      <c r="B35" s="97"/>
      <c r="C35" s="65">
        <f>DATE(Sem_Calendar!$C$1,B35,A35)</f>
        <v>43069</v>
      </c>
      <c r="D35" s="97"/>
    </row>
    <row r="36" spans="1:4" ht="15" x14ac:dyDescent="0.25">
      <c r="A36" s="97"/>
      <c r="B36" s="97"/>
      <c r="C36" s="65">
        <f>DATE(Sem_Calendar!$C$1,B36,A36)</f>
        <v>43069</v>
      </c>
      <c r="D36" s="97"/>
    </row>
    <row r="37" spans="1:4" ht="15" x14ac:dyDescent="0.25">
      <c r="A37" s="97"/>
      <c r="B37" s="97"/>
      <c r="C37" s="65">
        <f>DATE(Sem_Calendar!$C$1,B37,A37)</f>
        <v>43069</v>
      </c>
      <c r="D37" s="97"/>
    </row>
    <row r="38" spans="1:4" ht="15" x14ac:dyDescent="0.25">
      <c r="A38" s="97"/>
      <c r="B38" s="97"/>
      <c r="C38" s="65">
        <f>DATE(Sem_Calendar!$C$1,B38,A38)</f>
        <v>43069</v>
      </c>
      <c r="D38" s="97"/>
    </row>
    <row r="39" spans="1:4" ht="15" x14ac:dyDescent="0.25">
      <c r="A39" s="97"/>
      <c r="B39" s="97"/>
      <c r="C39" s="65">
        <f>DATE(Sem_Calendar!$C$1,B39,A39)</f>
        <v>43069</v>
      </c>
      <c r="D39" s="97"/>
    </row>
    <row r="40" spans="1:4" ht="15" x14ac:dyDescent="0.25">
      <c r="A40" s="97"/>
      <c r="B40" s="97"/>
      <c r="C40" s="65">
        <f>DATE(Sem_Calendar!$C$1,B40,A40)</f>
        <v>43069</v>
      </c>
      <c r="D40" s="97"/>
    </row>
    <row r="41" spans="1:4" ht="15" x14ac:dyDescent="0.25">
      <c r="A41" s="97"/>
      <c r="B41" s="97"/>
      <c r="C41" s="65">
        <f>DATE(Sem_Calendar!$C$1,B41,A41)</f>
        <v>43069</v>
      </c>
      <c r="D41" s="97"/>
    </row>
    <row r="42" spans="1:4" ht="15" x14ac:dyDescent="0.25">
      <c r="A42" s="97"/>
      <c r="B42" s="97"/>
      <c r="C42" s="65">
        <f>DATE(Sem_Calendar!$C$1,B42,A42)</f>
        <v>43069</v>
      </c>
      <c r="D42" s="97"/>
    </row>
    <row r="43" spans="1:4" ht="15" x14ac:dyDescent="0.25">
      <c r="A43" s="97"/>
      <c r="B43" s="97"/>
      <c r="C43" s="65">
        <f>DATE(Sem_Calendar!$C$1,B43,A43)</f>
        <v>43069</v>
      </c>
      <c r="D43" s="97"/>
    </row>
    <row r="44" spans="1:4" ht="15" x14ac:dyDescent="0.25">
      <c r="A44" s="97"/>
      <c r="B44" s="97"/>
      <c r="C44" s="65">
        <f>DATE(Sem_Calendar!$C$1,B44,A44)</f>
        <v>43069</v>
      </c>
      <c r="D44" s="97"/>
    </row>
    <row r="45" spans="1:4" ht="15" x14ac:dyDescent="0.25">
      <c r="A45" s="97"/>
      <c r="B45" s="97"/>
      <c r="C45" s="65">
        <f>DATE(Sem_Calendar!$C$1,B45,A45)</f>
        <v>43069</v>
      </c>
      <c r="D45" s="97"/>
    </row>
    <row r="46" spans="1:4" ht="15" x14ac:dyDescent="0.25">
      <c r="A46" s="97"/>
      <c r="B46" s="97"/>
      <c r="C46" s="65">
        <f>DATE(Sem_Calendar!$C$1,B46,A46)</f>
        <v>43069</v>
      </c>
      <c r="D46" s="97"/>
    </row>
    <row r="47" spans="1:4" ht="15" x14ac:dyDescent="0.25">
      <c r="A47" s="97"/>
      <c r="B47" s="97"/>
      <c r="C47" s="65">
        <f>DATE(Sem_Calendar!$C$1,B47,A47)</f>
        <v>43069</v>
      </c>
      <c r="D47" s="97"/>
    </row>
    <row r="48" spans="1:4" ht="15" x14ac:dyDescent="0.25">
      <c r="A48" s="97"/>
      <c r="B48" s="97"/>
      <c r="C48" s="65">
        <f>DATE(Sem_Calendar!$C$1,B48,A48)</f>
        <v>43069</v>
      </c>
      <c r="D48" s="97"/>
    </row>
    <row r="49" spans="1:4" ht="15" x14ac:dyDescent="0.25">
      <c r="A49" s="97"/>
      <c r="B49" s="97"/>
      <c r="C49" s="65">
        <f>DATE(Sem_Calendar!$C$1,B49,A49)</f>
        <v>43069</v>
      </c>
      <c r="D49" s="97"/>
    </row>
    <row r="50" spans="1:4" ht="15" x14ac:dyDescent="0.25">
      <c r="A50" s="97"/>
      <c r="B50" s="97"/>
      <c r="C50" s="65">
        <f>DATE(Sem_Calendar!$C$1,B50,A50)</f>
        <v>43069</v>
      </c>
      <c r="D50" s="97"/>
    </row>
    <row r="51" spans="1:4" ht="15" x14ac:dyDescent="0.25">
      <c r="A51" s="97"/>
      <c r="B51" s="97"/>
      <c r="C51" s="65">
        <f>DATE(Sem_Calendar!$C$1,B51,A51)</f>
        <v>43069</v>
      </c>
      <c r="D51" s="97"/>
    </row>
    <row r="52" spans="1:4" ht="15" x14ac:dyDescent="0.25">
      <c r="A52" s="97"/>
      <c r="B52" s="97"/>
      <c r="C52" s="65">
        <f>DATE(Sem_Calendar!$C$1,B52,A52)</f>
        <v>43069</v>
      </c>
      <c r="D52" s="97"/>
    </row>
    <row r="53" spans="1:4" ht="15" x14ac:dyDescent="0.25">
      <c r="A53" s="97"/>
      <c r="B53" s="97"/>
      <c r="C53" s="65">
        <f>DATE(Sem_Calendar!$C$1,B53,A53)</f>
        <v>43069</v>
      </c>
      <c r="D53" s="97"/>
    </row>
    <row r="54" spans="1:4" ht="15" x14ac:dyDescent="0.25">
      <c r="A54" s="97"/>
      <c r="B54" s="97"/>
      <c r="C54" s="65">
        <f>DATE(Sem_Calendar!$C$1,B54,A54)</f>
        <v>43069</v>
      </c>
      <c r="D54" s="97"/>
    </row>
    <row r="55" spans="1:4" ht="15" x14ac:dyDescent="0.25">
      <c r="A55" s="97"/>
      <c r="B55" s="97"/>
      <c r="C55" s="65">
        <f>DATE(Sem_Calendar!$C$1,B55,A55)</f>
        <v>43069</v>
      </c>
      <c r="D55" s="97"/>
    </row>
    <row r="56" spans="1:4" ht="15" x14ac:dyDescent="0.25">
      <c r="A56" s="97"/>
      <c r="B56" s="97"/>
      <c r="C56" s="65">
        <f>DATE(Sem_Calendar!$C$1,B56,A56)</f>
        <v>43069</v>
      </c>
      <c r="D56" s="97"/>
    </row>
    <row r="57" spans="1:4" ht="15" x14ac:dyDescent="0.25">
      <c r="A57" s="97"/>
      <c r="B57" s="97"/>
      <c r="C57" s="65">
        <f>DATE(Sem_Calendar!$C$1,B57,A57)</f>
        <v>43069</v>
      </c>
      <c r="D57" s="97"/>
    </row>
    <row r="58" spans="1:4" ht="15" x14ac:dyDescent="0.25">
      <c r="A58" s="97"/>
      <c r="B58" s="97"/>
      <c r="C58" s="65">
        <f>DATE(Sem_Calendar!$C$1,B58,A58)</f>
        <v>43069</v>
      </c>
      <c r="D58" s="97"/>
    </row>
    <row r="59" spans="1:4" ht="15" x14ac:dyDescent="0.25">
      <c r="A59" s="97"/>
      <c r="B59" s="97"/>
      <c r="C59" s="65">
        <f>DATE(Sem_Calendar!$C$1,B59,A59)</f>
        <v>43069</v>
      </c>
      <c r="D59" s="97"/>
    </row>
    <row r="60" spans="1:4" ht="15" x14ac:dyDescent="0.25">
      <c r="A60" s="97"/>
      <c r="B60" s="97"/>
      <c r="C60" s="65">
        <f>DATE(Sem_Calendar!$C$1,B60,A60)</f>
        <v>43069</v>
      </c>
      <c r="D60" s="97"/>
    </row>
  </sheetData>
  <pageMargins left="0.7" right="0.7" top="0.75" bottom="0.75" header="0.3" footer="0.3"/>
  <pageSetup scale="77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K367"/>
  <sheetViews>
    <sheetView showZeros="0" view="pageBreakPreview" zoomScale="85" zoomScaleNormal="100" zoomScaleSheetLayoutView="85" workbookViewId="0">
      <pane ySplit="1" topLeftCell="A2" activePane="bottomLeft" state="frozen"/>
      <selection pane="bottomLeft" activeCell="D1" sqref="D1:D1048576"/>
    </sheetView>
  </sheetViews>
  <sheetFormatPr baseColWidth="10" defaultRowHeight="15" x14ac:dyDescent="0.25"/>
  <cols>
    <col min="1" max="1" width="11.5703125" style="108" customWidth="1"/>
    <col min="2" max="2" width="12" style="2" bestFit="1" customWidth="1"/>
    <col min="3" max="3" width="11.85546875" style="2" bestFit="1" customWidth="1"/>
    <col min="4" max="4" width="8.140625" style="188" hidden="1" customWidth="1"/>
    <col min="5" max="5" width="11.42578125" style="2" customWidth="1"/>
    <col min="6" max="7" width="14.42578125" style="2" bestFit="1" customWidth="1"/>
    <col min="10" max="10" width="12" bestFit="1" customWidth="1"/>
    <col min="11" max="11" width="12.5703125" bestFit="1" customWidth="1"/>
    <col min="12" max="16384" width="11.42578125" style="2"/>
  </cols>
  <sheetData>
    <row r="1" spans="1:11" s="69" customFormat="1" ht="30" x14ac:dyDescent="0.2">
      <c r="A1" s="101" t="s">
        <v>9</v>
      </c>
      <c r="B1" s="102" t="s">
        <v>10</v>
      </c>
      <c r="C1" s="103" t="s">
        <v>11</v>
      </c>
      <c r="D1" s="103" t="s">
        <v>12</v>
      </c>
      <c r="E1" s="103" t="s">
        <v>46</v>
      </c>
      <c r="F1" s="103"/>
      <c r="G1" s="103" t="s">
        <v>82</v>
      </c>
      <c r="H1" s="70" t="s">
        <v>49</v>
      </c>
      <c r="I1" s="71" t="s">
        <v>23</v>
      </c>
      <c r="J1" s="70" t="s">
        <v>50</v>
      </c>
      <c r="K1" s="141" t="s">
        <v>47</v>
      </c>
    </row>
    <row r="2" spans="1:11" x14ac:dyDescent="0.25">
      <c r="A2" s="104">
        <f>DataCalc!H2</f>
        <v>43101</v>
      </c>
      <c r="B2" s="105">
        <f>DataCalc!J2</f>
        <v>43101</v>
      </c>
      <c r="C2" s="106">
        <f>DataCalc!K2</f>
        <v>2</v>
      </c>
      <c r="D2" s="187">
        <f>IF(OR(EXACT(C2,1), EXACT(C2,7),NOT(E2=0)),1,0)</f>
        <v>1</v>
      </c>
      <c r="E2" s="107" t="str">
        <f>IF(OR(F2&lt;&gt;"",G2&lt;&gt;""),F2&amp;G2,0)</f>
        <v>Año Nuevo</v>
      </c>
      <c r="F2" s="107"/>
      <c r="G2" s="107" t="str">
        <f>IFERROR(INDEX(K:K,MATCH(B2,J:J,0)),"")</f>
        <v>Año Nuevo</v>
      </c>
      <c r="H2" s="98">
        <v>1</v>
      </c>
      <c r="I2" s="99">
        <v>1</v>
      </c>
      <c r="J2" s="65">
        <f>DATE(Sem_Calendar!$C$1,I2,H2)</f>
        <v>43101</v>
      </c>
      <c r="K2" s="142" t="s">
        <v>83</v>
      </c>
    </row>
    <row r="3" spans="1:11" x14ac:dyDescent="0.25">
      <c r="A3" s="104">
        <f t="shared" ref="A3:A66" si="0">B3</f>
        <v>43102</v>
      </c>
      <c r="B3" s="105">
        <f>DataCalc!J3</f>
        <v>43102</v>
      </c>
      <c r="C3" s="106">
        <f t="shared" ref="C3:C66" si="1">WEEKDAY(B3,1)</f>
        <v>3</v>
      </c>
      <c r="D3" s="187">
        <f>IF(OR(EXACT(C3,1), EXACT(C3,7),NOT(E3=0)),1,0)</f>
        <v>0</v>
      </c>
      <c r="E3" s="107">
        <f t="shared" ref="E3:E66" si="2">IF(OR(F3&lt;&gt;"",G3&lt;&gt;""),F3&amp;G3,0)</f>
        <v>0</v>
      </c>
      <c r="F3" s="107"/>
      <c r="G3" s="107" t="str">
        <f t="shared" ref="G3:G66" si="3">IFERROR(INDEX(K:K,MATCH(B3,J:J,0)),"")</f>
        <v/>
      </c>
      <c r="H3" s="98"/>
      <c r="I3" s="99"/>
      <c r="J3" s="65">
        <f>DATE(Sem_Calendar!$C$1,I3,H3)</f>
        <v>43069</v>
      </c>
      <c r="K3" s="96"/>
    </row>
    <row r="4" spans="1:11" x14ac:dyDescent="0.25">
      <c r="A4" s="104">
        <f t="shared" si="0"/>
        <v>43103</v>
      </c>
      <c r="B4" s="105">
        <f>DataCalc!J4</f>
        <v>43103</v>
      </c>
      <c r="C4" s="106">
        <f t="shared" si="1"/>
        <v>4</v>
      </c>
      <c r="D4" s="187">
        <f t="shared" ref="D4:D66" si="4">IF(OR(EXACT(C4,1), EXACT(C4,7),NOT(E4=0)),1,0)</f>
        <v>0</v>
      </c>
      <c r="E4" s="107">
        <f t="shared" si="2"/>
        <v>0</v>
      </c>
      <c r="F4" s="107"/>
      <c r="G4" s="107" t="str">
        <f t="shared" si="3"/>
        <v/>
      </c>
      <c r="H4" s="98"/>
      <c r="I4" s="99"/>
      <c r="J4" s="65">
        <f>DATE(Sem_Calendar!$C$1,I4,H4)</f>
        <v>43069</v>
      </c>
      <c r="K4" s="96"/>
    </row>
    <row r="5" spans="1:11" x14ac:dyDescent="0.25">
      <c r="A5" s="104">
        <f t="shared" si="0"/>
        <v>43104</v>
      </c>
      <c r="B5" s="105">
        <f>DataCalc!J5</f>
        <v>43104</v>
      </c>
      <c r="C5" s="106">
        <f t="shared" si="1"/>
        <v>5</v>
      </c>
      <c r="D5" s="187">
        <f t="shared" si="4"/>
        <v>0</v>
      </c>
      <c r="E5" s="107">
        <f t="shared" si="2"/>
        <v>0</v>
      </c>
      <c r="F5" s="107"/>
      <c r="G5" s="107" t="str">
        <f t="shared" si="3"/>
        <v/>
      </c>
      <c r="H5" s="98"/>
      <c r="I5" s="99"/>
      <c r="J5" s="65"/>
      <c r="K5" s="96"/>
    </row>
    <row r="6" spans="1:11" x14ac:dyDescent="0.25">
      <c r="A6" s="104">
        <f t="shared" si="0"/>
        <v>43105</v>
      </c>
      <c r="B6" s="105">
        <f>DataCalc!J6</f>
        <v>43105</v>
      </c>
      <c r="C6" s="106">
        <f t="shared" si="1"/>
        <v>6</v>
      </c>
      <c r="D6" s="187">
        <f t="shared" si="4"/>
        <v>0</v>
      </c>
      <c r="E6" s="107">
        <f t="shared" si="2"/>
        <v>0</v>
      </c>
      <c r="F6" s="107"/>
      <c r="G6" s="107" t="str">
        <f t="shared" si="3"/>
        <v/>
      </c>
      <c r="H6" s="98"/>
      <c r="I6" s="99"/>
      <c r="J6" s="65"/>
      <c r="K6" s="96"/>
    </row>
    <row r="7" spans="1:11" x14ac:dyDescent="0.25">
      <c r="A7" s="104">
        <f t="shared" si="0"/>
        <v>43106</v>
      </c>
      <c r="B7" s="105">
        <f>DataCalc!J7</f>
        <v>43106</v>
      </c>
      <c r="C7" s="106">
        <f t="shared" si="1"/>
        <v>7</v>
      </c>
      <c r="D7" s="187">
        <f t="shared" si="4"/>
        <v>1</v>
      </c>
      <c r="E7" s="107">
        <f t="shared" si="2"/>
        <v>0</v>
      </c>
      <c r="F7" s="107"/>
      <c r="G7" s="107" t="str">
        <f t="shared" si="3"/>
        <v/>
      </c>
      <c r="H7" s="98"/>
      <c r="I7" s="99"/>
      <c r="J7" s="65"/>
      <c r="K7" s="96"/>
    </row>
    <row r="8" spans="1:11" x14ac:dyDescent="0.25">
      <c r="A8" s="104">
        <f t="shared" si="0"/>
        <v>43107</v>
      </c>
      <c r="B8" s="105">
        <f>DataCalc!J8</f>
        <v>43107</v>
      </c>
      <c r="C8" s="106">
        <f t="shared" si="1"/>
        <v>1</v>
      </c>
      <c r="D8" s="187">
        <f t="shared" si="4"/>
        <v>1</v>
      </c>
      <c r="E8" s="107">
        <f t="shared" si="2"/>
        <v>0</v>
      </c>
      <c r="F8" s="107"/>
      <c r="G8" s="107" t="str">
        <f t="shared" si="3"/>
        <v/>
      </c>
      <c r="H8" s="98"/>
      <c r="I8" s="99"/>
      <c r="J8" s="65"/>
      <c r="K8" s="96"/>
    </row>
    <row r="9" spans="1:11" x14ac:dyDescent="0.25">
      <c r="A9" s="104">
        <f t="shared" si="0"/>
        <v>43108</v>
      </c>
      <c r="B9" s="105">
        <f>DataCalc!J9</f>
        <v>43108</v>
      </c>
      <c r="C9" s="106">
        <f t="shared" si="1"/>
        <v>2</v>
      </c>
      <c r="D9" s="187">
        <f t="shared" si="4"/>
        <v>0</v>
      </c>
      <c r="E9" s="107">
        <f t="shared" si="2"/>
        <v>0</v>
      </c>
      <c r="F9" s="107"/>
      <c r="G9" s="107" t="str">
        <f t="shared" si="3"/>
        <v/>
      </c>
      <c r="H9" s="98"/>
      <c r="I9" s="99"/>
      <c r="J9" s="65"/>
      <c r="K9" s="96"/>
    </row>
    <row r="10" spans="1:11" x14ac:dyDescent="0.25">
      <c r="A10" s="104">
        <f t="shared" si="0"/>
        <v>43109</v>
      </c>
      <c r="B10" s="105">
        <f>DataCalc!J10</f>
        <v>43109</v>
      </c>
      <c r="C10" s="106">
        <f t="shared" si="1"/>
        <v>3</v>
      </c>
      <c r="D10" s="187">
        <f t="shared" si="4"/>
        <v>0</v>
      </c>
      <c r="E10" s="107">
        <f t="shared" si="2"/>
        <v>0</v>
      </c>
      <c r="F10" s="107"/>
      <c r="G10" s="107" t="str">
        <f t="shared" si="3"/>
        <v/>
      </c>
      <c r="H10" s="98"/>
      <c r="I10" s="99"/>
      <c r="J10" s="65"/>
      <c r="K10" s="96"/>
    </row>
    <row r="11" spans="1:11" x14ac:dyDescent="0.25">
      <c r="A11" s="104">
        <f t="shared" si="0"/>
        <v>43110</v>
      </c>
      <c r="B11" s="105">
        <f>DataCalc!J11</f>
        <v>43110</v>
      </c>
      <c r="C11" s="106">
        <f t="shared" si="1"/>
        <v>4</v>
      </c>
      <c r="D11" s="187">
        <f t="shared" si="4"/>
        <v>0</v>
      </c>
      <c r="E11" s="107">
        <f t="shared" si="2"/>
        <v>0</v>
      </c>
      <c r="F11" s="107"/>
      <c r="G11" s="107" t="str">
        <f t="shared" si="3"/>
        <v/>
      </c>
      <c r="H11" s="98"/>
      <c r="I11" s="99"/>
      <c r="J11" s="65"/>
      <c r="K11" s="96"/>
    </row>
    <row r="12" spans="1:11" x14ac:dyDescent="0.25">
      <c r="A12" s="104">
        <f t="shared" si="0"/>
        <v>43111</v>
      </c>
      <c r="B12" s="105">
        <f>DataCalc!J12</f>
        <v>43111</v>
      </c>
      <c r="C12" s="106">
        <f t="shared" si="1"/>
        <v>5</v>
      </c>
      <c r="D12" s="187">
        <f t="shared" si="4"/>
        <v>0</v>
      </c>
      <c r="E12" s="107">
        <f t="shared" si="2"/>
        <v>0</v>
      </c>
      <c r="F12" s="107"/>
      <c r="G12" s="107" t="str">
        <f t="shared" si="3"/>
        <v/>
      </c>
      <c r="H12" s="98"/>
      <c r="I12" s="99"/>
      <c r="J12" s="65"/>
      <c r="K12" s="96"/>
    </row>
    <row r="13" spans="1:11" x14ac:dyDescent="0.25">
      <c r="A13" s="104">
        <f t="shared" si="0"/>
        <v>43112</v>
      </c>
      <c r="B13" s="105">
        <f>DataCalc!J13</f>
        <v>43112</v>
      </c>
      <c r="C13" s="106">
        <f t="shared" si="1"/>
        <v>6</v>
      </c>
      <c r="D13" s="187">
        <f t="shared" si="4"/>
        <v>0</v>
      </c>
      <c r="E13" s="107">
        <f t="shared" si="2"/>
        <v>0</v>
      </c>
      <c r="F13" s="107"/>
      <c r="G13" s="107" t="str">
        <f t="shared" si="3"/>
        <v/>
      </c>
      <c r="H13" s="98"/>
      <c r="I13" s="99"/>
      <c r="J13" s="65"/>
      <c r="K13" s="96"/>
    </row>
    <row r="14" spans="1:11" x14ac:dyDescent="0.25">
      <c r="A14" s="104">
        <f t="shared" si="0"/>
        <v>43113</v>
      </c>
      <c r="B14" s="105">
        <f>DataCalc!J14</f>
        <v>43113</v>
      </c>
      <c r="C14" s="106">
        <f t="shared" si="1"/>
        <v>7</v>
      </c>
      <c r="D14" s="187">
        <f t="shared" si="4"/>
        <v>1</v>
      </c>
      <c r="E14" s="107">
        <f t="shared" si="2"/>
        <v>0</v>
      </c>
      <c r="F14" s="107"/>
      <c r="G14" s="107" t="str">
        <f t="shared" si="3"/>
        <v/>
      </c>
      <c r="H14" s="98"/>
      <c r="I14" s="99"/>
      <c r="J14" s="65"/>
      <c r="K14" s="97"/>
    </row>
    <row r="15" spans="1:11" x14ac:dyDescent="0.25">
      <c r="A15" s="104">
        <f t="shared" si="0"/>
        <v>43114</v>
      </c>
      <c r="B15" s="105">
        <f>DataCalc!J15</f>
        <v>43114</v>
      </c>
      <c r="C15" s="106">
        <f t="shared" si="1"/>
        <v>1</v>
      </c>
      <c r="D15" s="187">
        <f t="shared" si="4"/>
        <v>1</v>
      </c>
      <c r="E15" s="107">
        <f t="shared" si="2"/>
        <v>0</v>
      </c>
      <c r="F15" s="107"/>
      <c r="G15" s="107" t="str">
        <f t="shared" si="3"/>
        <v/>
      </c>
      <c r="H15" s="98"/>
      <c r="I15" s="99"/>
      <c r="J15" s="65"/>
      <c r="K15" s="97"/>
    </row>
    <row r="16" spans="1:11" x14ac:dyDescent="0.25">
      <c r="A16" s="104">
        <f t="shared" si="0"/>
        <v>43115</v>
      </c>
      <c r="B16" s="105">
        <f>DataCalc!J16</f>
        <v>43115</v>
      </c>
      <c r="C16" s="106">
        <f t="shared" si="1"/>
        <v>2</v>
      </c>
      <c r="D16" s="187">
        <f t="shared" si="4"/>
        <v>0</v>
      </c>
      <c r="E16" s="107">
        <f t="shared" si="2"/>
        <v>0</v>
      </c>
      <c r="F16" s="107"/>
      <c r="G16" s="107" t="str">
        <f t="shared" si="3"/>
        <v/>
      </c>
      <c r="H16" s="98"/>
      <c r="I16" s="99"/>
      <c r="J16" s="65"/>
      <c r="K16" s="97"/>
    </row>
    <row r="17" spans="1:11" x14ac:dyDescent="0.25">
      <c r="A17" s="104">
        <f t="shared" si="0"/>
        <v>43116</v>
      </c>
      <c r="B17" s="105">
        <f>DataCalc!J17</f>
        <v>43116</v>
      </c>
      <c r="C17" s="106">
        <f t="shared" si="1"/>
        <v>3</v>
      </c>
      <c r="D17" s="187">
        <f t="shared" si="4"/>
        <v>0</v>
      </c>
      <c r="E17" s="107">
        <f t="shared" si="2"/>
        <v>0</v>
      </c>
      <c r="F17" s="107"/>
      <c r="G17" s="107" t="str">
        <f t="shared" si="3"/>
        <v/>
      </c>
      <c r="H17" s="98"/>
      <c r="I17" s="99"/>
      <c r="J17" s="65"/>
      <c r="K17" s="97"/>
    </row>
    <row r="18" spans="1:11" x14ac:dyDescent="0.25">
      <c r="A18" s="104">
        <f t="shared" si="0"/>
        <v>43117</v>
      </c>
      <c r="B18" s="105">
        <f>DataCalc!J18</f>
        <v>43117</v>
      </c>
      <c r="C18" s="106">
        <f t="shared" si="1"/>
        <v>4</v>
      </c>
      <c r="D18" s="187">
        <f t="shared" si="4"/>
        <v>0</v>
      </c>
      <c r="E18" s="107">
        <f t="shared" si="2"/>
        <v>0</v>
      </c>
      <c r="F18" s="107"/>
      <c r="G18" s="107" t="str">
        <f t="shared" si="3"/>
        <v/>
      </c>
      <c r="H18" s="98"/>
      <c r="I18" s="99"/>
      <c r="J18" s="65"/>
      <c r="K18" s="97"/>
    </row>
    <row r="19" spans="1:11" x14ac:dyDescent="0.25">
      <c r="A19" s="104">
        <f t="shared" si="0"/>
        <v>43118</v>
      </c>
      <c r="B19" s="105">
        <f>DataCalc!J19</f>
        <v>43118</v>
      </c>
      <c r="C19" s="106">
        <f t="shared" si="1"/>
        <v>5</v>
      </c>
      <c r="D19" s="187">
        <f t="shared" si="4"/>
        <v>0</v>
      </c>
      <c r="E19" s="107">
        <f t="shared" si="2"/>
        <v>0</v>
      </c>
      <c r="F19" s="107"/>
      <c r="G19" s="107" t="str">
        <f t="shared" si="3"/>
        <v/>
      </c>
      <c r="H19" s="98"/>
      <c r="I19" s="99"/>
      <c r="J19" s="65"/>
      <c r="K19" s="97"/>
    </row>
    <row r="20" spans="1:11" x14ac:dyDescent="0.25">
      <c r="A20" s="104">
        <f t="shared" si="0"/>
        <v>43119</v>
      </c>
      <c r="B20" s="105">
        <f>DataCalc!J20</f>
        <v>43119</v>
      </c>
      <c r="C20" s="106">
        <f t="shared" si="1"/>
        <v>6</v>
      </c>
      <c r="D20" s="187">
        <f t="shared" si="4"/>
        <v>0</v>
      </c>
      <c r="E20" s="107">
        <f t="shared" si="2"/>
        <v>0</v>
      </c>
      <c r="F20" s="107"/>
      <c r="G20" s="107" t="str">
        <f t="shared" si="3"/>
        <v/>
      </c>
      <c r="H20" s="98"/>
      <c r="I20" s="99"/>
      <c r="J20" s="65"/>
      <c r="K20" s="97"/>
    </row>
    <row r="21" spans="1:11" x14ac:dyDescent="0.25">
      <c r="A21" s="104">
        <f t="shared" si="0"/>
        <v>43120</v>
      </c>
      <c r="B21" s="105">
        <f>DataCalc!J21</f>
        <v>43120</v>
      </c>
      <c r="C21" s="106">
        <f t="shared" si="1"/>
        <v>7</v>
      </c>
      <c r="D21" s="187">
        <f t="shared" si="4"/>
        <v>1</v>
      </c>
      <c r="E21" s="107">
        <f t="shared" si="2"/>
        <v>0</v>
      </c>
      <c r="F21" s="107"/>
      <c r="G21" s="107" t="str">
        <f t="shared" si="3"/>
        <v/>
      </c>
      <c r="H21" s="98"/>
      <c r="I21" s="99"/>
      <c r="J21" s="65"/>
      <c r="K21" s="97"/>
    </row>
    <row r="22" spans="1:11" x14ac:dyDescent="0.25">
      <c r="A22" s="104">
        <f t="shared" si="0"/>
        <v>43121</v>
      </c>
      <c r="B22" s="105">
        <f>DataCalc!J22</f>
        <v>43121</v>
      </c>
      <c r="C22" s="106">
        <f t="shared" si="1"/>
        <v>1</v>
      </c>
      <c r="D22" s="187">
        <f t="shared" si="4"/>
        <v>1</v>
      </c>
      <c r="E22" s="107">
        <f t="shared" si="2"/>
        <v>0</v>
      </c>
      <c r="F22" s="107"/>
      <c r="G22" s="107" t="str">
        <f t="shared" si="3"/>
        <v/>
      </c>
      <c r="H22" s="98"/>
      <c r="I22" s="99"/>
      <c r="J22" s="65"/>
      <c r="K22" s="97"/>
    </row>
    <row r="23" spans="1:11" x14ac:dyDescent="0.25">
      <c r="A23" s="104">
        <f t="shared" si="0"/>
        <v>43122</v>
      </c>
      <c r="B23" s="105">
        <f>DataCalc!J23</f>
        <v>43122</v>
      </c>
      <c r="C23" s="106">
        <f t="shared" si="1"/>
        <v>2</v>
      </c>
      <c r="D23" s="187">
        <f t="shared" si="4"/>
        <v>0</v>
      </c>
      <c r="E23" s="107">
        <f t="shared" si="2"/>
        <v>0</v>
      </c>
      <c r="F23" s="107"/>
      <c r="G23" s="107" t="str">
        <f t="shared" si="3"/>
        <v/>
      </c>
      <c r="H23" s="98"/>
      <c r="I23" s="99"/>
      <c r="J23" s="65"/>
      <c r="K23" s="97"/>
    </row>
    <row r="24" spans="1:11" x14ac:dyDescent="0.25">
      <c r="A24" s="104">
        <f t="shared" si="0"/>
        <v>43123</v>
      </c>
      <c r="B24" s="105">
        <f>DataCalc!J24</f>
        <v>43123</v>
      </c>
      <c r="C24" s="106">
        <f t="shared" si="1"/>
        <v>3</v>
      </c>
      <c r="D24" s="187">
        <f t="shared" si="4"/>
        <v>0</v>
      </c>
      <c r="E24" s="107">
        <f t="shared" si="2"/>
        <v>0</v>
      </c>
      <c r="F24" s="107"/>
      <c r="G24" s="107" t="str">
        <f t="shared" si="3"/>
        <v/>
      </c>
      <c r="H24" s="98"/>
      <c r="I24" s="99"/>
      <c r="J24" s="65"/>
      <c r="K24" s="97"/>
    </row>
    <row r="25" spans="1:11" x14ac:dyDescent="0.25">
      <c r="A25" s="104">
        <f t="shared" si="0"/>
        <v>43124</v>
      </c>
      <c r="B25" s="105">
        <f>DataCalc!J25</f>
        <v>43124</v>
      </c>
      <c r="C25" s="106">
        <f t="shared" si="1"/>
        <v>4</v>
      </c>
      <c r="D25" s="187">
        <f t="shared" si="4"/>
        <v>0</v>
      </c>
      <c r="E25" s="107">
        <f t="shared" si="2"/>
        <v>0</v>
      </c>
      <c r="F25" s="107"/>
      <c r="G25" s="107" t="str">
        <f t="shared" si="3"/>
        <v/>
      </c>
      <c r="H25" s="98"/>
      <c r="I25" s="99"/>
      <c r="J25" s="65"/>
      <c r="K25" s="97"/>
    </row>
    <row r="26" spans="1:11" x14ac:dyDescent="0.25">
      <c r="A26" s="104">
        <f t="shared" si="0"/>
        <v>43125</v>
      </c>
      <c r="B26" s="105">
        <f>DataCalc!J26</f>
        <v>43125</v>
      </c>
      <c r="C26" s="106">
        <f t="shared" si="1"/>
        <v>5</v>
      </c>
      <c r="D26" s="187">
        <f t="shared" si="4"/>
        <v>0</v>
      </c>
      <c r="E26" s="107">
        <f t="shared" si="2"/>
        <v>0</v>
      </c>
      <c r="F26" s="107"/>
      <c r="G26" s="107" t="str">
        <f t="shared" si="3"/>
        <v/>
      </c>
      <c r="H26" s="97"/>
      <c r="I26" s="97"/>
      <c r="J26" s="65"/>
      <c r="K26" s="97"/>
    </row>
    <row r="27" spans="1:11" x14ac:dyDescent="0.25">
      <c r="A27" s="104">
        <f t="shared" si="0"/>
        <v>43126</v>
      </c>
      <c r="B27" s="105">
        <f>DataCalc!J27</f>
        <v>43126</v>
      </c>
      <c r="C27" s="106">
        <f t="shared" si="1"/>
        <v>6</v>
      </c>
      <c r="D27" s="187">
        <f t="shared" si="4"/>
        <v>0</v>
      </c>
      <c r="E27" s="107">
        <f t="shared" si="2"/>
        <v>0</v>
      </c>
      <c r="F27" s="107"/>
      <c r="G27" s="107" t="str">
        <f t="shared" si="3"/>
        <v/>
      </c>
      <c r="H27" s="97"/>
      <c r="I27" s="97"/>
      <c r="J27" s="65"/>
      <c r="K27" s="97"/>
    </row>
    <row r="28" spans="1:11" x14ac:dyDescent="0.25">
      <c r="A28" s="104">
        <f t="shared" si="0"/>
        <v>43127</v>
      </c>
      <c r="B28" s="105">
        <f>DataCalc!J28</f>
        <v>43127</v>
      </c>
      <c r="C28" s="106">
        <f t="shared" si="1"/>
        <v>7</v>
      </c>
      <c r="D28" s="187">
        <f t="shared" si="4"/>
        <v>1</v>
      </c>
      <c r="E28" s="107">
        <f t="shared" si="2"/>
        <v>0</v>
      </c>
      <c r="F28" s="107"/>
      <c r="G28" s="107" t="str">
        <f t="shared" si="3"/>
        <v/>
      </c>
      <c r="H28" s="97"/>
      <c r="I28" s="97"/>
      <c r="J28" s="65"/>
      <c r="K28" s="97"/>
    </row>
    <row r="29" spans="1:11" x14ac:dyDescent="0.25">
      <c r="A29" s="104">
        <f t="shared" si="0"/>
        <v>43128</v>
      </c>
      <c r="B29" s="105">
        <f>DataCalc!J29</f>
        <v>43128</v>
      </c>
      <c r="C29" s="106">
        <f t="shared" si="1"/>
        <v>1</v>
      </c>
      <c r="D29" s="187">
        <f t="shared" si="4"/>
        <v>1</v>
      </c>
      <c r="E29" s="107">
        <f t="shared" si="2"/>
        <v>0</v>
      </c>
      <c r="F29" s="107"/>
      <c r="G29" s="107" t="str">
        <f t="shared" si="3"/>
        <v/>
      </c>
      <c r="H29" s="97"/>
      <c r="I29" s="97"/>
      <c r="J29" s="65"/>
      <c r="K29" s="97"/>
    </row>
    <row r="30" spans="1:11" x14ac:dyDescent="0.25">
      <c r="A30" s="104">
        <f t="shared" si="0"/>
        <v>43129</v>
      </c>
      <c r="B30" s="105">
        <f>DataCalc!J30</f>
        <v>43129</v>
      </c>
      <c r="C30" s="106">
        <f t="shared" si="1"/>
        <v>2</v>
      </c>
      <c r="D30" s="187">
        <f t="shared" si="4"/>
        <v>0</v>
      </c>
      <c r="E30" s="107">
        <f t="shared" si="2"/>
        <v>0</v>
      </c>
      <c r="F30" s="107"/>
      <c r="G30" s="107" t="str">
        <f t="shared" si="3"/>
        <v/>
      </c>
      <c r="H30" s="97"/>
      <c r="I30" s="97"/>
      <c r="J30" s="65"/>
      <c r="K30" s="97"/>
    </row>
    <row r="31" spans="1:11" x14ac:dyDescent="0.25">
      <c r="A31" s="104">
        <f t="shared" si="0"/>
        <v>43130</v>
      </c>
      <c r="B31" s="105">
        <f>DataCalc!J31</f>
        <v>43130</v>
      </c>
      <c r="C31" s="106">
        <f t="shared" si="1"/>
        <v>3</v>
      </c>
      <c r="D31" s="187">
        <f t="shared" si="4"/>
        <v>0</v>
      </c>
      <c r="E31" s="107">
        <f t="shared" si="2"/>
        <v>0</v>
      </c>
      <c r="F31" s="107"/>
      <c r="G31" s="107" t="str">
        <f t="shared" si="3"/>
        <v/>
      </c>
      <c r="H31" s="97"/>
      <c r="I31" s="97"/>
      <c r="J31" s="65"/>
      <c r="K31" s="97"/>
    </row>
    <row r="32" spans="1:11" x14ac:dyDescent="0.25">
      <c r="A32" s="104">
        <f t="shared" si="0"/>
        <v>43131</v>
      </c>
      <c r="B32" s="105">
        <f>DataCalc!J32</f>
        <v>43131</v>
      </c>
      <c r="C32" s="106">
        <f t="shared" si="1"/>
        <v>4</v>
      </c>
      <c r="D32" s="187">
        <f t="shared" si="4"/>
        <v>0</v>
      </c>
      <c r="E32" s="107">
        <f t="shared" si="2"/>
        <v>0</v>
      </c>
      <c r="F32" s="107"/>
      <c r="G32" s="107" t="str">
        <f t="shared" si="3"/>
        <v/>
      </c>
      <c r="H32" s="97"/>
      <c r="I32" s="97"/>
      <c r="J32" s="65"/>
      <c r="K32" s="97"/>
    </row>
    <row r="33" spans="1:11" x14ac:dyDescent="0.25">
      <c r="A33" s="104">
        <f t="shared" si="0"/>
        <v>43132</v>
      </c>
      <c r="B33" s="105">
        <f>DataCalc!J33</f>
        <v>43132</v>
      </c>
      <c r="C33" s="106">
        <f t="shared" si="1"/>
        <v>5</v>
      </c>
      <c r="D33" s="187">
        <f t="shared" si="4"/>
        <v>0</v>
      </c>
      <c r="E33" s="107">
        <f t="shared" si="2"/>
        <v>0</v>
      </c>
      <c r="F33" s="107"/>
      <c r="G33" s="107" t="str">
        <f t="shared" si="3"/>
        <v/>
      </c>
      <c r="H33" s="97"/>
      <c r="I33" s="97"/>
      <c r="J33" s="65"/>
      <c r="K33" s="97"/>
    </row>
    <row r="34" spans="1:11" x14ac:dyDescent="0.25">
      <c r="A34" s="104">
        <f t="shared" si="0"/>
        <v>43133</v>
      </c>
      <c r="B34" s="105">
        <f>DataCalc!J34</f>
        <v>43133</v>
      </c>
      <c r="C34" s="106">
        <f t="shared" si="1"/>
        <v>6</v>
      </c>
      <c r="D34" s="187">
        <f t="shared" si="4"/>
        <v>0</v>
      </c>
      <c r="E34" s="107">
        <f t="shared" si="2"/>
        <v>0</v>
      </c>
      <c r="F34" s="107"/>
      <c r="G34" s="107" t="str">
        <f t="shared" si="3"/>
        <v/>
      </c>
      <c r="H34" s="97"/>
      <c r="I34" s="97"/>
      <c r="J34" s="65"/>
      <c r="K34" s="97"/>
    </row>
    <row r="35" spans="1:11" x14ac:dyDescent="0.25">
      <c r="A35" s="104">
        <f t="shared" si="0"/>
        <v>43134</v>
      </c>
      <c r="B35" s="105">
        <f>DataCalc!J35</f>
        <v>43134</v>
      </c>
      <c r="C35" s="106">
        <f t="shared" si="1"/>
        <v>7</v>
      </c>
      <c r="D35" s="187">
        <f t="shared" si="4"/>
        <v>1</v>
      </c>
      <c r="E35" s="107">
        <f t="shared" si="2"/>
        <v>0</v>
      </c>
      <c r="F35" s="107"/>
      <c r="G35" s="107" t="str">
        <f t="shared" si="3"/>
        <v/>
      </c>
      <c r="H35" s="97"/>
      <c r="I35" s="97"/>
      <c r="J35" s="65"/>
      <c r="K35" s="97"/>
    </row>
    <row r="36" spans="1:11" x14ac:dyDescent="0.25">
      <c r="A36" s="104">
        <f t="shared" si="0"/>
        <v>43135</v>
      </c>
      <c r="B36" s="105">
        <f>DataCalc!J36</f>
        <v>43135</v>
      </c>
      <c r="C36" s="106">
        <f t="shared" si="1"/>
        <v>1</v>
      </c>
      <c r="D36" s="187">
        <f t="shared" si="4"/>
        <v>1</v>
      </c>
      <c r="E36" s="107">
        <f t="shared" si="2"/>
        <v>0</v>
      </c>
      <c r="F36" s="107"/>
      <c r="G36" s="107" t="str">
        <f t="shared" si="3"/>
        <v/>
      </c>
      <c r="H36" s="97"/>
      <c r="I36" s="97"/>
      <c r="J36" s="65"/>
      <c r="K36" s="97"/>
    </row>
    <row r="37" spans="1:11" x14ac:dyDescent="0.25">
      <c r="A37" s="104">
        <f t="shared" si="0"/>
        <v>43136</v>
      </c>
      <c r="B37" s="105">
        <f>DataCalc!J37</f>
        <v>43136</v>
      </c>
      <c r="C37" s="106">
        <f t="shared" si="1"/>
        <v>2</v>
      </c>
      <c r="D37" s="187">
        <f t="shared" si="4"/>
        <v>0</v>
      </c>
      <c r="E37" s="107">
        <f t="shared" si="2"/>
        <v>0</v>
      </c>
      <c r="F37" s="107"/>
      <c r="G37" s="107" t="str">
        <f t="shared" si="3"/>
        <v/>
      </c>
      <c r="H37" s="97"/>
      <c r="I37" s="97"/>
      <c r="J37" s="65"/>
      <c r="K37" s="97"/>
    </row>
    <row r="38" spans="1:11" x14ac:dyDescent="0.25">
      <c r="A38" s="104">
        <f t="shared" si="0"/>
        <v>43137</v>
      </c>
      <c r="B38" s="105">
        <f>DataCalc!J38</f>
        <v>43137</v>
      </c>
      <c r="C38" s="106">
        <f t="shared" si="1"/>
        <v>3</v>
      </c>
      <c r="D38" s="187">
        <f t="shared" si="4"/>
        <v>0</v>
      </c>
      <c r="E38" s="107">
        <f t="shared" si="2"/>
        <v>0</v>
      </c>
      <c r="F38" s="107"/>
      <c r="G38" s="107" t="str">
        <f t="shared" si="3"/>
        <v/>
      </c>
      <c r="H38" s="97"/>
      <c r="I38" s="97"/>
      <c r="J38" s="65"/>
      <c r="K38" s="97"/>
    </row>
    <row r="39" spans="1:11" x14ac:dyDescent="0.25">
      <c r="A39" s="104">
        <f t="shared" si="0"/>
        <v>43138</v>
      </c>
      <c r="B39" s="105">
        <f>DataCalc!J39</f>
        <v>43138</v>
      </c>
      <c r="C39" s="106">
        <f t="shared" si="1"/>
        <v>4</v>
      </c>
      <c r="D39" s="187">
        <f t="shared" si="4"/>
        <v>0</v>
      </c>
      <c r="E39" s="107">
        <f t="shared" si="2"/>
        <v>0</v>
      </c>
      <c r="F39" s="107"/>
      <c r="G39" s="107" t="str">
        <f t="shared" si="3"/>
        <v/>
      </c>
      <c r="H39" s="97"/>
      <c r="I39" s="97"/>
      <c r="J39" s="65"/>
      <c r="K39" s="97"/>
    </row>
    <row r="40" spans="1:11" x14ac:dyDescent="0.25">
      <c r="A40" s="104">
        <f t="shared" si="0"/>
        <v>43139</v>
      </c>
      <c r="B40" s="105">
        <f>DataCalc!J40</f>
        <v>43139</v>
      </c>
      <c r="C40" s="106">
        <f t="shared" si="1"/>
        <v>5</v>
      </c>
      <c r="D40" s="187">
        <f t="shared" si="4"/>
        <v>0</v>
      </c>
      <c r="E40" s="107">
        <f t="shared" si="2"/>
        <v>0</v>
      </c>
      <c r="F40" s="107"/>
      <c r="G40" s="107" t="str">
        <f t="shared" si="3"/>
        <v/>
      </c>
      <c r="H40" s="97"/>
      <c r="I40" s="97"/>
      <c r="J40" s="65"/>
      <c r="K40" s="97"/>
    </row>
    <row r="41" spans="1:11" x14ac:dyDescent="0.25">
      <c r="A41" s="104">
        <f t="shared" si="0"/>
        <v>43140</v>
      </c>
      <c r="B41" s="105">
        <f>DataCalc!J41</f>
        <v>43140</v>
      </c>
      <c r="C41" s="106">
        <f t="shared" si="1"/>
        <v>6</v>
      </c>
      <c r="D41" s="187">
        <f t="shared" si="4"/>
        <v>0</v>
      </c>
      <c r="E41" s="107">
        <f t="shared" si="2"/>
        <v>0</v>
      </c>
      <c r="F41" s="107"/>
      <c r="G41" s="107" t="str">
        <f t="shared" si="3"/>
        <v/>
      </c>
      <c r="H41" s="97"/>
      <c r="I41" s="97"/>
      <c r="J41" s="65"/>
      <c r="K41" s="97"/>
    </row>
    <row r="42" spans="1:11" x14ac:dyDescent="0.25">
      <c r="A42" s="104">
        <f t="shared" si="0"/>
        <v>43141</v>
      </c>
      <c r="B42" s="105">
        <f>DataCalc!J42</f>
        <v>43141</v>
      </c>
      <c r="C42" s="106">
        <f t="shared" si="1"/>
        <v>7</v>
      </c>
      <c r="D42" s="187">
        <f t="shared" si="4"/>
        <v>1</v>
      </c>
      <c r="E42" s="107">
        <f t="shared" si="2"/>
        <v>0</v>
      </c>
      <c r="F42" s="107"/>
      <c r="G42" s="107" t="str">
        <f t="shared" si="3"/>
        <v/>
      </c>
      <c r="H42" s="97"/>
      <c r="I42" s="97"/>
      <c r="J42" s="65"/>
      <c r="K42" s="97"/>
    </row>
    <row r="43" spans="1:11" x14ac:dyDescent="0.25">
      <c r="A43" s="104">
        <f t="shared" si="0"/>
        <v>43142</v>
      </c>
      <c r="B43" s="105">
        <f>DataCalc!J43</f>
        <v>43142</v>
      </c>
      <c r="C43" s="106">
        <f t="shared" si="1"/>
        <v>1</v>
      </c>
      <c r="D43" s="187">
        <f t="shared" si="4"/>
        <v>1</v>
      </c>
      <c r="E43" s="107">
        <f t="shared" si="2"/>
        <v>0</v>
      </c>
      <c r="F43" s="107"/>
      <c r="G43" s="107" t="str">
        <f t="shared" si="3"/>
        <v/>
      </c>
      <c r="H43" s="97"/>
      <c r="I43" s="97"/>
      <c r="J43" s="65"/>
      <c r="K43" s="97"/>
    </row>
    <row r="44" spans="1:11" x14ac:dyDescent="0.25">
      <c r="A44" s="104">
        <f t="shared" si="0"/>
        <v>43143</v>
      </c>
      <c r="B44" s="105">
        <f>DataCalc!J44</f>
        <v>43143</v>
      </c>
      <c r="C44" s="106">
        <f t="shared" si="1"/>
        <v>2</v>
      </c>
      <c r="D44" s="187">
        <f t="shared" si="4"/>
        <v>0</v>
      </c>
      <c r="E44" s="107">
        <f t="shared" si="2"/>
        <v>0</v>
      </c>
      <c r="F44" s="107"/>
      <c r="G44" s="107" t="str">
        <f t="shared" si="3"/>
        <v/>
      </c>
      <c r="H44" s="97"/>
      <c r="I44" s="97"/>
      <c r="J44" s="65"/>
      <c r="K44" s="97"/>
    </row>
    <row r="45" spans="1:11" x14ac:dyDescent="0.25">
      <c r="A45" s="104">
        <f t="shared" si="0"/>
        <v>43144</v>
      </c>
      <c r="B45" s="105">
        <f>DataCalc!J45</f>
        <v>43144</v>
      </c>
      <c r="C45" s="106">
        <f t="shared" si="1"/>
        <v>3</v>
      </c>
      <c r="D45" s="187">
        <f t="shared" si="4"/>
        <v>0</v>
      </c>
      <c r="E45" s="107">
        <f t="shared" si="2"/>
        <v>0</v>
      </c>
      <c r="F45" s="107"/>
      <c r="G45" s="107" t="str">
        <f t="shared" si="3"/>
        <v/>
      </c>
      <c r="H45" s="97"/>
      <c r="I45" s="97"/>
      <c r="J45" s="65"/>
      <c r="K45" s="97"/>
    </row>
    <row r="46" spans="1:11" x14ac:dyDescent="0.25">
      <c r="A46" s="104">
        <f t="shared" si="0"/>
        <v>43145</v>
      </c>
      <c r="B46" s="105">
        <f>DataCalc!J46</f>
        <v>43145</v>
      </c>
      <c r="C46" s="106">
        <f t="shared" si="1"/>
        <v>4</v>
      </c>
      <c r="D46" s="187">
        <f t="shared" si="4"/>
        <v>0</v>
      </c>
      <c r="E46" s="107">
        <f t="shared" si="2"/>
        <v>0</v>
      </c>
      <c r="F46" s="107"/>
      <c r="G46" s="107" t="str">
        <f t="shared" si="3"/>
        <v/>
      </c>
      <c r="H46" s="97"/>
      <c r="I46" s="97"/>
      <c r="J46" s="65"/>
      <c r="K46" s="97"/>
    </row>
    <row r="47" spans="1:11" x14ac:dyDescent="0.25">
      <c r="A47" s="104">
        <f t="shared" si="0"/>
        <v>43146</v>
      </c>
      <c r="B47" s="105">
        <f>DataCalc!J47</f>
        <v>43146</v>
      </c>
      <c r="C47" s="106">
        <f t="shared" si="1"/>
        <v>5</v>
      </c>
      <c r="D47" s="187">
        <f t="shared" si="4"/>
        <v>0</v>
      </c>
      <c r="E47" s="107">
        <f t="shared" si="2"/>
        <v>0</v>
      </c>
      <c r="F47" s="107"/>
      <c r="G47" s="107" t="str">
        <f t="shared" si="3"/>
        <v/>
      </c>
      <c r="H47" s="97"/>
      <c r="I47" s="97"/>
      <c r="J47" s="65"/>
      <c r="K47" s="97"/>
    </row>
    <row r="48" spans="1:11" x14ac:dyDescent="0.25">
      <c r="A48" s="104">
        <f t="shared" si="0"/>
        <v>43147</v>
      </c>
      <c r="B48" s="105">
        <f>DataCalc!J48</f>
        <v>43147</v>
      </c>
      <c r="C48" s="106">
        <f t="shared" si="1"/>
        <v>6</v>
      </c>
      <c r="D48" s="187">
        <f t="shared" si="4"/>
        <v>0</v>
      </c>
      <c r="E48" s="107">
        <f t="shared" si="2"/>
        <v>0</v>
      </c>
      <c r="F48" s="107"/>
      <c r="G48" s="107" t="str">
        <f t="shared" si="3"/>
        <v/>
      </c>
      <c r="H48" s="97"/>
      <c r="I48" s="97"/>
      <c r="J48" s="65"/>
      <c r="K48" s="97"/>
    </row>
    <row r="49" spans="1:11" x14ac:dyDescent="0.25">
      <c r="A49" s="104">
        <f t="shared" si="0"/>
        <v>43148</v>
      </c>
      <c r="B49" s="105">
        <f>DataCalc!J49</f>
        <v>43148</v>
      </c>
      <c r="C49" s="106">
        <f t="shared" si="1"/>
        <v>7</v>
      </c>
      <c r="D49" s="187">
        <f t="shared" si="4"/>
        <v>1</v>
      </c>
      <c r="E49" s="107">
        <f t="shared" si="2"/>
        <v>0</v>
      </c>
      <c r="F49" s="107"/>
      <c r="G49" s="107" t="str">
        <f t="shared" si="3"/>
        <v/>
      </c>
      <c r="H49" s="97"/>
      <c r="I49" s="97"/>
      <c r="J49" s="65"/>
      <c r="K49" s="97"/>
    </row>
    <row r="50" spans="1:11" x14ac:dyDescent="0.25">
      <c r="A50" s="104">
        <f t="shared" si="0"/>
        <v>43149</v>
      </c>
      <c r="B50" s="105">
        <f>DataCalc!J50</f>
        <v>43149</v>
      </c>
      <c r="C50" s="106">
        <f t="shared" si="1"/>
        <v>1</v>
      </c>
      <c r="D50" s="187">
        <f t="shared" si="4"/>
        <v>1</v>
      </c>
      <c r="E50" s="107">
        <f t="shared" si="2"/>
        <v>0</v>
      </c>
      <c r="F50" s="107"/>
      <c r="G50" s="107" t="str">
        <f t="shared" si="3"/>
        <v/>
      </c>
      <c r="H50" s="97"/>
      <c r="I50" s="97"/>
      <c r="J50" s="65"/>
      <c r="K50" s="97"/>
    </row>
    <row r="51" spans="1:11" x14ac:dyDescent="0.25">
      <c r="A51" s="104">
        <f t="shared" si="0"/>
        <v>43150</v>
      </c>
      <c r="B51" s="105">
        <f>DataCalc!J51</f>
        <v>43150</v>
      </c>
      <c r="C51" s="106">
        <f t="shared" si="1"/>
        <v>2</v>
      </c>
      <c r="D51" s="187">
        <f t="shared" si="4"/>
        <v>0</v>
      </c>
      <c r="E51" s="107">
        <f t="shared" si="2"/>
        <v>0</v>
      </c>
      <c r="F51" s="107"/>
      <c r="G51" s="107" t="str">
        <f t="shared" si="3"/>
        <v/>
      </c>
      <c r="H51" s="97"/>
      <c r="I51" s="97"/>
      <c r="J51" s="65"/>
      <c r="K51" s="97"/>
    </row>
    <row r="52" spans="1:11" x14ac:dyDescent="0.25">
      <c r="A52" s="104">
        <f t="shared" si="0"/>
        <v>43151</v>
      </c>
      <c r="B52" s="105">
        <f>DataCalc!J52</f>
        <v>43151</v>
      </c>
      <c r="C52" s="106">
        <f t="shared" si="1"/>
        <v>3</v>
      </c>
      <c r="D52" s="187">
        <f t="shared" si="4"/>
        <v>0</v>
      </c>
      <c r="E52" s="107">
        <f t="shared" si="2"/>
        <v>0</v>
      </c>
      <c r="F52" s="107"/>
      <c r="G52" s="107" t="str">
        <f t="shared" si="3"/>
        <v/>
      </c>
      <c r="H52" s="97"/>
      <c r="I52" s="97"/>
      <c r="J52" s="65"/>
      <c r="K52" s="97"/>
    </row>
    <row r="53" spans="1:11" x14ac:dyDescent="0.25">
      <c r="A53" s="104">
        <f t="shared" si="0"/>
        <v>43152</v>
      </c>
      <c r="B53" s="105">
        <f>DataCalc!J53</f>
        <v>43152</v>
      </c>
      <c r="C53" s="106">
        <f t="shared" si="1"/>
        <v>4</v>
      </c>
      <c r="D53" s="187">
        <f t="shared" si="4"/>
        <v>0</v>
      </c>
      <c r="E53" s="107">
        <f t="shared" si="2"/>
        <v>0</v>
      </c>
      <c r="F53" s="107"/>
      <c r="G53" s="107" t="str">
        <f t="shared" si="3"/>
        <v/>
      </c>
      <c r="H53" s="97"/>
      <c r="I53" s="97"/>
      <c r="J53" s="65"/>
      <c r="K53" s="97"/>
    </row>
    <row r="54" spans="1:11" x14ac:dyDescent="0.25">
      <c r="A54" s="104">
        <f t="shared" si="0"/>
        <v>43153</v>
      </c>
      <c r="B54" s="105">
        <f>DataCalc!J54</f>
        <v>43153</v>
      </c>
      <c r="C54" s="106">
        <f t="shared" si="1"/>
        <v>5</v>
      </c>
      <c r="D54" s="187">
        <f t="shared" si="4"/>
        <v>0</v>
      </c>
      <c r="E54" s="107">
        <f t="shared" si="2"/>
        <v>0</v>
      </c>
      <c r="F54" s="107"/>
      <c r="G54" s="107" t="str">
        <f t="shared" si="3"/>
        <v/>
      </c>
      <c r="H54" s="97"/>
      <c r="I54" s="97"/>
      <c r="J54" s="65"/>
      <c r="K54" s="97"/>
    </row>
    <row r="55" spans="1:11" x14ac:dyDescent="0.25">
      <c r="A55" s="104">
        <f t="shared" si="0"/>
        <v>43154</v>
      </c>
      <c r="B55" s="105">
        <f>DataCalc!J55</f>
        <v>43154</v>
      </c>
      <c r="C55" s="106">
        <f t="shared" si="1"/>
        <v>6</v>
      </c>
      <c r="D55" s="187">
        <f t="shared" si="4"/>
        <v>0</v>
      </c>
      <c r="E55" s="107">
        <f t="shared" si="2"/>
        <v>0</v>
      </c>
      <c r="F55" s="107"/>
      <c r="G55" s="107" t="str">
        <f t="shared" si="3"/>
        <v/>
      </c>
      <c r="H55" s="97"/>
      <c r="I55" s="97"/>
      <c r="J55" s="65"/>
      <c r="K55" s="97"/>
    </row>
    <row r="56" spans="1:11" x14ac:dyDescent="0.25">
      <c r="A56" s="104">
        <f t="shared" si="0"/>
        <v>43155</v>
      </c>
      <c r="B56" s="105">
        <f>DataCalc!J56</f>
        <v>43155</v>
      </c>
      <c r="C56" s="106">
        <f t="shared" si="1"/>
        <v>7</v>
      </c>
      <c r="D56" s="187">
        <f t="shared" si="4"/>
        <v>1</v>
      </c>
      <c r="E56" s="107">
        <f t="shared" si="2"/>
        <v>0</v>
      </c>
      <c r="F56" s="107"/>
      <c r="G56" s="107" t="str">
        <f t="shared" si="3"/>
        <v/>
      </c>
      <c r="H56" s="97"/>
      <c r="I56" s="97"/>
      <c r="J56" s="65"/>
      <c r="K56" s="97"/>
    </row>
    <row r="57" spans="1:11" x14ac:dyDescent="0.25">
      <c r="A57" s="104">
        <f t="shared" si="0"/>
        <v>43156</v>
      </c>
      <c r="B57" s="105">
        <f>DataCalc!J57</f>
        <v>43156</v>
      </c>
      <c r="C57" s="106">
        <f t="shared" si="1"/>
        <v>1</v>
      </c>
      <c r="D57" s="187">
        <f t="shared" si="4"/>
        <v>1</v>
      </c>
      <c r="E57" s="107">
        <f t="shared" si="2"/>
        <v>0</v>
      </c>
      <c r="F57" s="107"/>
      <c r="G57" s="107" t="str">
        <f t="shared" si="3"/>
        <v/>
      </c>
      <c r="H57" s="97"/>
      <c r="I57" s="97"/>
      <c r="J57" s="65"/>
      <c r="K57" s="97"/>
    </row>
    <row r="58" spans="1:11" x14ac:dyDescent="0.25">
      <c r="A58" s="104">
        <f t="shared" si="0"/>
        <v>43157</v>
      </c>
      <c r="B58" s="105">
        <f>DataCalc!J58</f>
        <v>43157</v>
      </c>
      <c r="C58" s="106">
        <f t="shared" si="1"/>
        <v>2</v>
      </c>
      <c r="D58" s="187">
        <f t="shared" si="4"/>
        <v>0</v>
      </c>
      <c r="E58" s="107">
        <f t="shared" si="2"/>
        <v>0</v>
      </c>
      <c r="F58" s="107"/>
      <c r="G58" s="107" t="str">
        <f t="shared" si="3"/>
        <v/>
      </c>
      <c r="H58" s="97"/>
      <c r="I58" s="97"/>
      <c r="J58" s="65"/>
      <c r="K58" s="97"/>
    </row>
    <row r="59" spans="1:11" x14ac:dyDescent="0.25">
      <c r="A59" s="104">
        <f t="shared" si="0"/>
        <v>43158</v>
      </c>
      <c r="B59" s="105">
        <f>DataCalc!J59</f>
        <v>43158</v>
      </c>
      <c r="C59" s="106">
        <f t="shared" si="1"/>
        <v>3</v>
      </c>
      <c r="D59" s="187">
        <f t="shared" si="4"/>
        <v>0</v>
      </c>
      <c r="E59" s="107">
        <f t="shared" si="2"/>
        <v>0</v>
      </c>
      <c r="F59" s="107"/>
      <c r="G59" s="107" t="str">
        <f t="shared" si="3"/>
        <v/>
      </c>
      <c r="H59" s="97"/>
      <c r="I59" s="97"/>
      <c r="J59" s="65"/>
      <c r="K59" s="97"/>
    </row>
    <row r="60" spans="1:11" x14ac:dyDescent="0.25">
      <c r="A60" s="104">
        <f t="shared" si="0"/>
        <v>43159</v>
      </c>
      <c r="B60" s="105">
        <f>DataCalc!J60</f>
        <v>43159</v>
      </c>
      <c r="C60" s="106">
        <f t="shared" si="1"/>
        <v>4</v>
      </c>
      <c r="D60" s="187">
        <f t="shared" si="4"/>
        <v>0</v>
      </c>
      <c r="E60" s="107">
        <f t="shared" si="2"/>
        <v>0</v>
      </c>
      <c r="F60" s="107"/>
      <c r="G60" s="107" t="str">
        <f t="shared" si="3"/>
        <v/>
      </c>
      <c r="H60" s="97"/>
      <c r="I60" s="97"/>
      <c r="J60" s="65"/>
      <c r="K60" s="97"/>
    </row>
    <row r="61" spans="1:11" x14ac:dyDescent="0.25">
      <c r="A61" s="104">
        <f t="shared" si="0"/>
        <v>43160</v>
      </c>
      <c r="B61" s="105">
        <f>DataCalc!J61</f>
        <v>43160</v>
      </c>
      <c r="C61" s="106">
        <f t="shared" si="1"/>
        <v>5</v>
      </c>
      <c r="D61" s="187">
        <f t="shared" si="4"/>
        <v>0</v>
      </c>
      <c r="E61" s="107">
        <f t="shared" si="2"/>
        <v>0</v>
      </c>
      <c r="F61" s="107"/>
      <c r="G61" s="107" t="str">
        <f t="shared" si="3"/>
        <v/>
      </c>
    </row>
    <row r="62" spans="1:11" x14ac:dyDescent="0.25">
      <c r="A62" s="104">
        <f t="shared" si="0"/>
        <v>43161</v>
      </c>
      <c r="B62" s="105">
        <f>DataCalc!J62</f>
        <v>43161</v>
      </c>
      <c r="C62" s="106">
        <f t="shared" si="1"/>
        <v>6</v>
      </c>
      <c r="D62" s="187">
        <f t="shared" si="4"/>
        <v>0</v>
      </c>
      <c r="E62" s="107">
        <f t="shared" si="2"/>
        <v>0</v>
      </c>
      <c r="F62" s="107"/>
      <c r="G62" s="107" t="str">
        <f t="shared" si="3"/>
        <v/>
      </c>
    </row>
    <row r="63" spans="1:11" x14ac:dyDescent="0.25">
      <c r="A63" s="104">
        <f t="shared" si="0"/>
        <v>43162</v>
      </c>
      <c r="B63" s="105">
        <f>DataCalc!J63</f>
        <v>43162</v>
      </c>
      <c r="C63" s="106">
        <f t="shared" si="1"/>
        <v>7</v>
      </c>
      <c r="D63" s="187">
        <f t="shared" si="4"/>
        <v>1</v>
      </c>
      <c r="E63" s="107">
        <f t="shared" si="2"/>
        <v>0</v>
      </c>
      <c r="F63" s="107"/>
      <c r="G63" s="107" t="str">
        <f t="shared" si="3"/>
        <v/>
      </c>
    </row>
    <row r="64" spans="1:11" x14ac:dyDescent="0.25">
      <c r="A64" s="104">
        <f t="shared" si="0"/>
        <v>43163</v>
      </c>
      <c r="B64" s="105">
        <f>DataCalc!J64</f>
        <v>43163</v>
      </c>
      <c r="C64" s="106">
        <f t="shared" si="1"/>
        <v>1</v>
      </c>
      <c r="D64" s="187">
        <f t="shared" si="4"/>
        <v>1</v>
      </c>
      <c r="E64" s="107">
        <f t="shared" si="2"/>
        <v>0</v>
      </c>
      <c r="F64" s="107"/>
      <c r="G64" s="107" t="str">
        <f t="shared" si="3"/>
        <v/>
      </c>
    </row>
    <row r="65" spans="1:7" x14ac:dyDescent="0.25">
      <c r="A65" s="104">
        <f t="shared" si="0"/>
        <v>43164</v>
      </c>
      <c r="B65" s="105">
        <f>DataCalc!J65</f>
        <v>43164</v>
      </c>
      <c r="C65" s="106">
        <f t="shared" si="1"/>
        <v>2</v>
      </c>
      <c r="D65" s="187">
        <f t="shared" si="4"/>
        <v>0</v>
      </c>
      <c r="E65" s="107">
        <f t="shared" si="2"/>
        <v>0</v>
      </c>
      <c r="F65" s="107"/>
      <c r="G65" s="107" t="str">
        <f t="shared" si="3"/>
        <v/>
      </c>
    </row>
    <row r="66" spans="1:7" x14ac:dyDescent="0.25">
      <c r="A66" s="104">
        <f t="shared" si="0"/>
        <v>43165</v>
      </c>
      <c r="B66" s="105">
        <f>DataCalc!J66</f>
        <v>43165</v>
      </c>
      <c r="C66" s="106">
        <f t="shared" si="1"/>
        <v>3</v>
      </c>
      <c r="D66" s="187">
        <f t="shared" si="4"/>
        <v>0</v>
      </c>
      <c r="E66" s="107">
        <f t="shared" si="2"/>
        <v>0</v>
      </c>
      <c r="F66" s="107"/>
      <c r="G66" s="107" t="str">
        <f t="shared" si="3"/>
        <v/>
      </c>
    </row>
    <row r="67" spans="1:7" x14ac:dyDescent="0.25">
      <c r="A67" s="104">
        <f t="shared" ref="A67:A130" si="5">B67</f>
        <v>43166</v>
      </c>
      <c r="B67" s="105">
        <f>DataCalc!J67</f>
        <v>43166</v>
      </c>
      <c r="C67" s="106">
        <f t="shared" ref="C67:C130" si="6">WEEKDAY(B67,1)</f>
        <v>4</v>
      </c>
      <c r="D67" s="187">
        <f t="shared" ref="D67:D130" si="7">IF(OR(EXACT(C67,1), EXACT(C67,7),NOT(E67=0)),1,0)</f>
        <v>0</v>
      </c>
      <c r="E67" s="107">
        <f t="shared" ref="E67:E130" si="8">IF(OR(F67&lt;&gt;"",G67&lt;&gt;""),F67&amp;G67,0)</f>
        <v>0</v>
      </c>
      <c r="F67" s="107"/>
      <c r="G67" s="107" t="str">
        <f t="shared" ref="G67:G130" si="9">IFERROR(INDEX(K:K,MATCH(B67,J:J,0)),"")</f>
        <v/>
      </c>
    </row>
    <row r="68" spans="1:7" x14ac:dyDescent="0.25">
      <c r="A68" s="104">
        <f t="shared" si="5"/>
        <v>43167</v>
      </c>
      <c r="B68" s="105">
        <f>DataCalc!J68</f>
        <v>43167</v>
      </c>
      <c r="C68" s="106">
        <f t="shared" si="6"/>
        <v>5</v>
      </c>
      <c r="D68" s="187">
        <f t="shared" si="7"/>
        <v>0</v>
      </c>
      <c r="E68" s="107">
        <f t="shared" si="8"/>
        <v>0</v>
      </c>
      <c r="F68" s="107"/>
      <c r="G68" s="107" t="str">
        <f t="shared" si="9"/>
        <v/>
      </c>
    </row>
    <row r="69" spans="1:7" x14ac:dyDescent="0.25">
      <c r="A69" s="104">
        <f t="shared" si="5"/>
        <v>43168</v>
      </c>
      <c r="B69" s="105">
        <f>DataCalc!J69</f>
        <v>43168</v>
      </c>
      <c r="C69" s="106">
        <f t="shared" si="6"/>
        <v>6</v>
      </c>
      <c r="D69" s="187">
        <f t="shared" si="7"/>
        <v>0</v>
      </c>
      <c r="E69" s="107">
        <f t="shared" si="8"/>
        <v>0</v>
      </c>
      <c r="F69" s="107"/>
      <c r="G69" s="107" t="str">
        <f t="shared" si="9"/>
        <v/>
      </c>
    </row>
    <row r="70" spans="1:7" x14ac:dyDescent="0.25">
      <c r="A70" s="104">
        <f t="shared" si="5"/>
        <v>43169</v>
      </c>
      <c r="B70" s="105">
        <f>DataCalc!J70</f>
        <v>43169</v>
      </c>
      <c r="C70" s="106">
        <f t="shared" si="6"/>
        <v>7</v>
      </c>
      <c r="D70" s="187">
        <f t="shared" si="7"/>
        <v>1</v>
      </c>
      <c r="E70" s="107">
        <f t="shared" si="8"/>
        <v>0</v>
      </c>
      <c r="F70" s="107"/>
      <c r="G70" s="107" t="str">
        <f t="shared" si="9"/>
        <v/>
      </c>
    </row>
    <row r="71" spans="1:7" x14ac:dyDescent="0.25">
      <c r="A71" s="104">
        <f t="shared" si="5"/>
        <v>43170</v>
      </c>
      <c r="B71" s="105">
        <f>DataCalc!J71</f>
        <v>43170</v>
      </c>
      <c r="C71" s="106">
        <f t="shared" si="6"/>
        <v>1</v>
      </c>
      <c r="D71" s="187">
        <f t="shared" si="7"/>
        <v>1</v>
      </c>
      <c r="E71" s="107">
        <f t="shared" si="8"/>
        <v>0</v>
      </c>
      <c r="F71" s="107"/>
      <c r="G71" s="107" t="str">
        <f t="shared" si="9"/>
        <v/>
      </c>
    </row>
    <row r="72" spans="1:7" x14ac:dyDescent="0.25">
      <c r="A72" s="104">
        <f t="shared" si="5"/>
        <v>43171</v>
      </c>
      <c r="B72" s="105">
        <f>DataCalc!J72</f>
        <v>43171</v>
      </c>
      <c r="C72" s="106">
        <f t="shared" si="6"/>
        <v>2</v>
      </c>
      <c r="D72" s="187">
        <f t="shared" si="7"/>
        <v>0</v>
      </c>
      <c r="E72" s="107">
        <f t="shared" si="8"/>
        <v>0</v>
      </c>
      <c r="F72" s="107"/>
      <c r="G72" s="107" t="str">
        <f t="shared" si="9"/>
        <v/>
      </c>
    </row>
    <row r="73" spans="1:7" x14ac:dyDescent="0.25">
      <c r="A73" s="104">
        <f t="shared" si="5"/>
        <v>43172</v>
      </c>
      <c r="B73" s="105">
        <f>DataCalc!J73</f>
        <v>43172</v>
      </c>
      <c r="C73" s="106">
        <f t="shared" si="6"/>
        <v>3</v>
      </c>
      <c r="D73" s="187">
        <f t="shared" si="7"/>
        <v>0</v>
      </c>
      <c r="E73" s="107">
        <f t="shared" si="8"/>
        <v>0</v>
      </c>
      <c r="F73" s="107"/>
      <c r="G73" s="107" t="str">
        <f t="shared" si="9"/>
        <v/>
      </c>
    </row>
    <row r="74" spans="1:7" x14ac:dyDescent="0.25">
      <c r="A74" s="104">
        <f t="shared" si="5"/>
        <v>43173</v>
      </c>
      <c r="B74" s="105">
        <f>DataCalc!J74</f>
        <v>43173</v>
      </c>
      <c r="C74" s="106">
        <f t="shared" si="6"/>
        <v>4</v>
      </c>
      <c r="D74" s="187">
        <f t="shared" si="7"/>
        <v>0</v>
      </c>
      <c r="E74" s="107">
        <f t="shared" si="8"/>
        <v>0</v>
      </c>
      <c r="F74" s="107"/>
      <c r="G74" s="107" t="str">
        <f t="shared" si="9"/>
        <v/>
      </c>
    </row>
    <row r="75" spans="1:7" x14ac:dyDescent="0.25">
      <c r="A75" s="104">
        <f t="shared" si="5"/>
        <v>43174</v>
      </c>
      <c r="B75" s="105">
        <f>DataCalc!J75</f>
        <v>43174</v>
      </c>
      <c r="C75" s="106">
        <f t="shared" si="6"/>
        <v>5</v>
      </c>
      <c r="D75" s="187">
        <f t="shared" si="7"/>
        <v>0</v>
      </c>
      <c r="E75" s="107">
        <f t="shared" si="8"/>
        <v>0</v>
      </c>
      <c r="F75" s="107"/>
      <c r="G75" s="107" t="str">
        <f t="shared" si="9"/>
        <v/>
      </c>
    </row>
    <row r="76" spans="1:7" x14ac:dyDescent="0.25">
      <c r="A76" s="104">
        <f t="shared" si="5"/>
        <v>43175</v>
      </c>
      <c r="B76" s="105">
        <f>DataCalc!J76</f>
        <v>43175</v>
      </c>
      <c r="C76" s="106">
        <f t="shared" si="6"/>
        <v>6</v>
      </c>
      <c r="D76" s="187">
        <f t="shared" si="7"/>
        <v>0</v>
      </c>
      <c r="E76" s="107">
        <f t="shared" si="8"/>
        <v>0</v>
      </c>
      <c r="F76" s="107"/>
      <c r="G76" s="107" t="str">
        <f t="shared" si="9"/>
        <v/>
      </c>
    </row>
    <row r="77" spans="1:7" x14ac:dyDescent="0.25">
      <c r="A77" s="104">
        <f t="shared" si="5"/>
        <v>43176</v>
      </c>
      <c r="B77" s="105">
        <f>DataCalc!J77</f>
        <v>43176</v>
      </c>
      <c r="C77" s="106">
        <f t="shared" si="6"/>
        <v>7</v>
      </c>
      <c r="D77" s="187">
        <f t="shared" si="7"/>
        <v>1</v>
      </c>
      <c r="E77" s="107">
        <f t="shared" si="8"/>
        <v>0</v>
      </c>
      <c r="F77" s="107"/>
      <c r="G77" s="107" t="str">
        <f t="shared" si="9"/>
        <v/>
      </c>
    </row>
    <row r="78" spans="1:7" x14ac:dyDescent="0.25">
      <c r="A78" s="104">
        <f t="shared" si="5"/>
        <v>43177</v>
      </c>
      <c r="B78" s="105">
        <f>DataCalc!J78</f>
        <v>43177</v>
      </c>
      <c r="C78" s="106">
        <f t="shared" si="6"/>
        <v>1</v>
      </c>
      <c r="D78" s="187">
        <f t="shared" si="7"/>
        <v>1</v>
      </c>
      <c r="E78" s="107">
        <f t="shared" si="8"/>
        <v>0</v>
      </c>
      <c r="F78" s="107"/>
      <c r="G78" s="107" t="str">
        <f t="shared" si="9"/>
        <v/>
      </c>
    </row>
    <row r="79" spans="1:7" x14ac:dyDescent="0.25">
      <c r="A79" s="104">
        <f t="shared" si="5"/>
        <v>43178</v>
      </c>
      <c r="B79" s="105">
        <f>DataCalc!J79</f>
        <v>43178</v>
      </c>
      <c r="C79" s="106">
        <f t="shared" si="6"/>
        <v>2</v>
      </c>
      <c r="D79" s="187">
        <f t="shared" si="7"/>
        <v>0</v>
      </c>
      <c r="E79" s="107">
        <f t="shared" si="8"/>
        <v>0</v>
      </c>
      <c r="F79" s="107"/>
      <c r="G79" s="107" t="str">
        <f t="shared" si="9"/>
        <v/>
      </c>
    </row>
    <row r="80" spans="1:7" x14ac:dyDescent="0.25">
      <c r="A80" s="104">
        <f t="shared" si="5"/>
        <v>43179</v>
      </c>
      <c r="B80" s="105">
        <f>DataCalc!J80</f>
        <v>43179</v>
      </c>
      <c r="C80" s="106">
        <f t="shared" si="6"/>
        <v>3</v>
      </c>
      <c r="D80" s="187">
        <f t="shared" si="7"/>
        <v>0</v>
      </c>
      <c r="E80" s="107">
        <f t="shared" si="8"/>
        <v>0</v>
      </c>
      <c r="F80" s="107"/>
      <c r="G80" s="107" t="str">
        <f t="shared" si="9"/>
        <v/>
      </c>
    </row>
    <row r="81" spans="1:7" x14ac:dyDescent="0.25">
      <c r="A81" s="104">
        <f t="shared" si="5"/>
        <v>43180</v>
      </c>
      <c r="B81" s="105">
        <f>DataCalc!J81</f>
        <v>43180</v>
      </c>
      <c r="C81" s="106">
        <f t="shared" si="6"/>
        <v>4</v>
      </c>
      <c r="D81" s="187">
        <f t="shared" si="7"/>
        <v>0</v>
      </c>
      <c r="E81" s="107">
        <f t="shared" si="8"/>
        <v>0</v>
      </c>
      <c r="F81" s="107"/>
      <c r="G81" s="107" t="str">
        <f t="shared" si="9"/>
        <v/>
      </c>
    </row>
    <row r="82" spans="1:7" x14ac:dyDescent="0.25">
      <c r="A82" s="104">
        <f t="shared" si="5"/>
        <v>43181</v>
      </c>
      <c r="B82" s="105">
        <f>DataCalc!J82</f>
        <v>43181</v>
      </c>
      <c r="C82" s="106">
        <f t="shared" si="6"/>
        <v>5</v>
      </c>
      <c r="D82" s="187">
        <f t="shared" si="7"/>
        <v>0</v>
      </c>
      <c r="E82" s="107">
        <f t="shared" si="8"/>
        <v>0</v>
      </c>
      <c r="F82" s="107"/>
      <c r="G82" s="107" t="str">
        <f t="shared" si="9"/>
        <v/>
      </c>
    </row>
    <row r="83" spans="1:7" x14ac:dyDescent="0.25">
      <c r="A83" s="104">
        <f t="shared" si="5"/>
        <v>43182</v>
      </c>
      <c r="B83" s="105">
        <f>DataCalc!J83</f>
        <v>43182</v>
      </c>
      <c r="C83" s="106">
        <f t="shared" si="6"/>
        <v>6</v>
      </c>
      <c r="D83" s="187">
        <f t="shared" si="7"/>
        <v>0</v>
      </c>
      <c r="E83" s="107">
        <f t="shared" si="8"/>
        <v>0</v>
      </c>
      <c r="F83" s="107"/>
      <c r="G83" s="107" t="str">
        <f t="shared" si="9"/>
        <v/>
      </c>
    </row>
    <row r="84" spans="1:7" x14ac:dyDescent="0.25">
      <c r="A84" s="104">
        <f t="shared" si="5"/>
        <v>43183</v>
      </c>
      <c r="B84" s="105">
        <f>DataCalc!J84</f>
        <v>43183</v>
      </c>
      <c r="C84" s="106">
        <f t="shared" si="6"/>
        <v>7</v>
      </c>
      <c r="D84" s="187">
        <f t="shared" si="7"/>
        <v>1</v>
      </c>
      <c r="E84" s="107">
        <f t="shared" si="8"/>
        <v>0</v>
      </c>
      <c r="F84" s="107"/>
      <c r="G84" s="107" t="str">
        <f t="shared" si="9"/>
        <v/>
      </c>
    </row>
    <row r="85" spans="1:7" x14ac:dyDescent="0.25">
      <c r="A85" s="104">
        <f t="shared" si="5"/>
        <v>43184</v>
      </c>
      <c r="B85" s="105">
        <f>DataCalc!J85</f>
        <v>43184</v>
      </c>
      <c r="C85" s="106">
        <f t="shared" si="6"/>
        <v>1</v>
      </c>
      <c r="D85" s="187">
        <f t="shared" si="7"/>
        <v>1</v>
      </c>
      <c r="E85" s="107">
        <f t="shared" si="8"/>
        <v>0</v>
      </c>
      <c r="F85" s="107"/>
      <c r="G85" s="107" t="str">
        <f t="shared" si="9"/>
        <v/>
      </c>
    </row>
    <row r="86" spans="1:7" x14ac:dyDescent="0.25">
      <c r="A86" s="104">
        <f t="shared" si="5"/>
        <v>43185</v>
      </c>
      <c r="B86" s="105">
        <f>DataCalc!J86</f>
        <v>43185</v>
      </c>
      <c r="C86" s="106">
        <f t="shared" si="6"/>
        <v>2</v>
      </c>
      <c r="D86" s="187">
        <f t="shared" si="7"/>
        <v>0</v>
      </c>
      <c r="E86" s="107">
        <f t="shared" si="8"/>
        <v>0</v>
      </c>
      <c r="F86" s="107"/>
      <c r="G86" s="107" t="str">
        <f t="shared" si="9"/>
        <v/>
      </c>
    </row>
    <row r="87" spans="1:7" x14ac:dyDescent="0.25">
      <c r="A87" s="104">
        <f t="shared" si="5"/>
        <v>43186</v>
      </c>
      <c r="B87" s="105">
        <f>DataCalc!J87</f>
        <v>43186</v>
      </c>
      <c r="C87" s="106">
        <f t="shared" si="6"/>
        <v>3</v>
      </c>
      <c r="D87" s="187">
        <f t="shared" si="7"/>
        <v>0</v>
      </c>
      <c r="E87" s="107">
        <f t="shared" si="8"/>
        <v>0</v>
      </c>
      <c r="F87" s="107"/>
      <c r="G87" s="107" t="str">
        <f t="shared" si="9"/>
        <v/>
      </c>
    </row>
    <row r="88" spans="1:7" x14ac:dyDescent="0.25">
      <c r="A88" s="104">
        <f t="shared" si="5"/>
        <v>43187</v>
      </c>
      <c r="B88" s="105">
        <f>DataCalc!J88</f>
        <v>43187</v>
      </c>
      <c r="C88" s="106">
        <f t="shared" si="6"/>
        <v>4</v>
      </c>
      <c r="D88" s="187">
        <f t="shared" si="7"/>
        <v>0</v>
      </c>
      <c r="E88" s="107">
        <f t="shared" si="8"/>
        <v>0</v>
      </c>
      <c r="F88" s="107"/>
      <c r="G88" s="107" t="str">
        <f t="shared" si="9"/>
        <v/>
      </c>
    </row>
    <row r="89" spans="1:7" x14ac:dyDescent="0.25">
      <c r="A89" s="104">
        <f t="shared" si="5"/>
        <v>43188</v>
      </c>
      <c r="B89" s="105">
        <f>DataCalc!J89</f>
        <v>43188</v>
      </c>
      <c r="C89" s="106">
        <f t="shared" si="6"/>
        <v>5</v>
      </c>
      <c r="D89" s="187">
        <f t="shared" si="7"/>
        <v>0</v>
      </c>
      <c r="E89" s="107">
        <f t="shared" si="8"/>
        <v>0</v>
      </c>
      <c r="F89" s="107"/>
      <c r="G89" s="107" t="str">
        <f t="shared" si="9"/>
        <v/>
      </c>
    </row>
    <row r="90" spans="1:7" x14ac:dyDescent="0.25">
      <c r="A90" s="104">
        <f t="shared" si="5"/>
        <v>43189</v>
      </c>
      <c r="B90" s="105">
        <f>DataCalc!J90</f>
        <v>43189</v>
      </c>
      <c r="C90" s="106">
        <f t="shared" si="6"/>
        <v>6</v>
      </c>
      <c r="D90" s="187">
        <f t="shared" si="7"/>
        <v>0</v>
      </c>
      <c r="E90" s="107">
        <f t="shared" si="8"/>
        <v>0</v>
      </c>
      <c r="F90" s="107"/>
      <c r="G90" s="107" t="str">
        <f t="shared" si="9"/>
        <v/>
      </c>
    </row>
    <row r="91" spans="1:7" x14ac:dyDescent="0.25">
      <c r="A91" s="104">
        <f t="shared" si="5"/>
        <v>43190</v>
      </c>
      <c r="B91" s="105">
        <f>DataCalc!J91</f>
        <v>43190</v>
      </c>
      <c r="C91" s="106">
        <f t="shared" si="6"/>
        <v>7</v>
      </c>
      <c r="D91" s="187">
        <f t="shared" si="7"/>
        <v>1</v>
      </c>
      <c r="E91" s="107">
        <f t="shared" si="8"/>
        <v>0</v>
      </c>
      <c r="F91" s="107"/>
      <c r="G91" s="107" t="str">
        <f t="shared" si="9"/>
        <v/>
      </c>
    </row>
    <row r="92" spans="1:7" x14ac:dyDescent="0.25">
      <c r="A92" s="104">
        <f t="shared" si="5"/>
        <v>43191</v>
      </c>
      <c r="B92" s="105">
        <f>DataCalc!J92</f>
        <v>43191</v>
      </c>
      <c r="C92" s="106">
        <f t="shared" si="6"/>
        <v>1</v>
      </c>
      <c r="D92" s="187">
        <f t="shared" si="7"/>
        <v>1</v>
      </c>
      <c r="E92" s="107">
        <f t="shared" si="8"/>
        <v>0</v>
      </c>
      <c r="F92" s="107"/>
      <c r="G92" s="107" t="str">
        <f t="shared" si="9"/>
        <v/>
      </c>
    </row>
    <row r="93" spans="1:7" x14ac:dyDescent="0.25">
      <c r="A93" s="104">
        <f t="shared" si="5"/>
        <v>43192</v>
      </c>
      <c r="B93" s="105">
        <f>DataCalc!J93</f>
        <v>43192</v>
      </c>
      <c r="C93" s="106">
        <f t="shared" si="6"/>
        <v>2</v>
      </c>
      <c r="D93" s="187">
        <f t="shared" si="7"/>
        <v>0</v>
      </c>
      <c r="E93" s="107">
        <f t="shared" si="8"/>
        <v>0</v>
      </c>
      <c r="F93" s="107"/>
      <c r="G93" s="107" t="str">
        <f t="shared" si="9"/>
        <v/>
      </c>
    </row>
    <row r="94" spans="1:7" x14ac:dyDescent="0.25">
      <c r="A94" s="104">
        <f t="shared" si="5"/>
        <v>43193</v>
      </c>
      <c r="B94" s="105">
        <f>DataCalc!J94</f>
        <v>43193</v>
      </c>
      <c r="C94" s="106">
        <f t="shared" si="6"/>
        <v>3</v>
      </c>
      <c r="D94" s="187">
        <f t="shared" si="7"/>
        <v>0</v>
      </c>
      <c r="E94" s="107">
        <f t="shared" si="8"/>
        <v>0</v>
      </c>
      <c r="F94" s="107"/>
      <c r="G94" s="107" t="str">
        <f t="shared" si="9"/>
        <v/>
      </c>
    </row>
    <row r="95" spans="1:7" x14ac:dyDescent="0.25">
      <c r="A95" s="104">
        <f t="shared" si="5"/>
        <v>43194</v>
      </c>
      <c r="B95" s="105">
        <f>DataCalc!J95</f>
        <v>43194</v>
      </c>
      <c r="C95" s="106">
        <f t="shared" si="6"/>
        <v>4</v>
      </c>
      <c r="D95" s="187">
        <f t="shared" si="7"/>
        <v>0</v>
      </c>
      <c r="E95" s="107">
        <f t="shared" si="8"/>
        <v>0</v>
      </c>
      <c r="F95" s="107"/>
      <c r="G95" s="107" t="str">
        <f t="shared" si="9"/>
        <v/>
      </c>
    </row>
    <row r="96" spans="1:7" x14ac:dyDescent="0.25">
      <c r="A96" s="104">
        <f t="shared" si="5"/>
        <v>43195</v>
      </c>
      <c r="B96" s="105">
        <f>DataCalc!J96</f>
        <v>43195</v>
      </c>
      <c r="C96" s="106">
        <f t="shared" si="6"/>
        <v>5</v>
      </c>
      <c r="D96" s="187">
        <f t="shared" si="7"/>
        <v>0</v>
      </c>
      <c r="E96" s="107">
        <f t="shared" si="8"/>
        <v>0</v>
      </c>
      <c r="F96" s="107"/>
      <c r="G96" s="107" t="str">
        <f t="shared" si="9"/>
        <v/>
      </c>
    </row>
    <row r="97" spans="1:7" x14ac:dyDescent="0.25">
      <c r="A97" s="104">
        <f t="shared" si="5"/>
        <v>43196</v>
      </c>
      <c r="B97" s="105">
        <f>DataCalc!J97</f>
        <v>43196</v>
      </c>
      <c r="C97" s="106">
        <f t="shared" si="6"/>
        <v>6</v>
      </c>
      <c r="D97" s="187">
        <f t="shared" si="7"/>
        <v>0</v>
      </c>
      <c r="E97" s="107">
        <f t="shared" si="8"/>
        <v>0</v>
      </c>
      <c r="F97" s="107"/>
      <c r="G97" s="107" t="str">
        <f t="shared" si="9"/>
        <v/>
      </c>
    </row>
    <row r="98" spans="1:7" x14ac:dyDescent="0.25">
      <c r="A98" s="104">
        <f t="shared" si="5"/>
        <v>43197</v>
      </c>
      <c r="B98" s="105">
        <f>DataCalc!J98</f>
        <v>43197</v>
      </c>
      <c r="C98" s="106">
        <f t="shared" si="6"/>
        <v>7</v>
      </c>
      <c r="D98" s="187">
        <f t="shared" si="7"/>
        <v>1</v>
      </c>
      <c r="E98" s="107">
        <f t="shared" si="8"/>
        <v>0</v>
      </c>
      <c r="F98" s="107"/>
      <c r="G98" s="107" t="str">
        <f t="shared" si="9"/>
        <v/>
      </c>
    </row>
    <row r="99" spans="1:7" x14ac:dyDescent="0.25">
      <c r="A99" s="104">
        <f t="shared" si="5"/>
        <v>43198</v>
      </c>
      <c r="B99" s="105">
        <f>DataCalc!J99</f>
        <v>43198</v>
      </c>
      <c r="C99" s="106">
        <f t="shared" si="6"/>
        <v>1</v>
      </c>
      <c r="D99" s="187">
        <f t="shared" si="7"/>
        <v>1</v>
      </c>
      <c r="E99" s="107">
        <f t="shared" si="8"/>
        <v>0</v>
      </c>
      <c r="F99" s="107"/>
      <c r="G99" s="107" t="str">
        <f t="shared" si="9"/>
        <v/>
      </c>
    </row>
    <row r="100" spans="1:7" x14ac:dyDescent="0.25">
      <c r="A100" s="104">
        <f t="shared" si="5"/>
        <v>43199</v>
      </c>
      <c r="B100" s="105">
        <f>DataCalc!J100</f>
        <v>43199</v>
      </c>
      <c r="C100" s="106">
        <f t="shared" si="6"/>
        <v>2</v>
      </c>
      <c r="D100" s="187">
        <f t="shared" si="7"/>
        <v>0</v>
      </c>
      <c r="E100" s="107">
        <f t="shared" si="8"/>
        <v>0</v>
      </c>
      <c r="F100" s="107"/>
      <c r="G100" s="107" t="str">
        <f t="shared" si="9"/>
        <v/>
      </c>
    </row>
    <row r="101" spans="1:7" x14ac:dyDescent="0.25">
      <c r="A101" s="104">
        <f t="shared" si="5"/>
        <v>43200</v>
      </c>
      <c r="B101" s="105">
        <f>DataCalc!J101</f>
        <v>43200</v>
      </c>
      <c r="C101" s="106">
        <f t="shared" si="6"/>
        <v>3</v>
      </c>
      <c r="D101" s="187">
        <f t="shared" si="7"/>
        <v>0</v>
      </c>
      <c r="E101" s="107">
        <f t="shared" si="8"/>
        <v>0</v>
      </c>
      <c r="F101" s="107"/>
      <c r="G101" s="107" t="str">
        <f t="shared" si="9"/>
        <v/>
      </c>
    </row>
    <row r="102" spans="1:7" x14ac:dyDescent="0.25">
      <c r="A102" s="104">
        <f t="shared" si="5"/>
        <v>43201</v>
      </c>
      <c r="B102" s="105">
        <f>DataCalc!J102</f>
        <v>43201</v>
      </c>
      <c r="C102" s="106">
        <f t="shared" si="6"/>
        <v>4</v>
      </c>
      <c r="D102" s="187">
        <f t="shared" si="7"/>
        <v>0</v>
      </c>
      <c r="E102" s="107">
        <f t="shared" si="8"/>
        <v>0</v>
      </c>
      <c r="F102" s="107"/>
      <c r="G102" s="107" t="str">
        <f t="shared" si="9"/>
        <v/>
      </c>
    </row>
    <row r="103" spans="1:7" x14ac:dyDescent="0.25">
      <c r="A103" s="104">
        <f t="shared" si="5"/>
        <v>43202</v>
      </c>
      <c r="B103" s="105">
        <f>DataCalc!J103</f>
        <v>43202</v>
      </c>
      <c r="C103" s="106">
        <f t="shared" si="6"/>
        <v>5</v>
      </c>
      <c r="D103" s="187">
        <f t="shared" si="7"/>
        <v>0</v>
      </c>
      <c r="E103" s="107">
        <f t="shared" si="8"/>
        <v>0</v>
      </c>
      <c r="F103" s="107"/>
      <c r="G103" s="107" t="str">
        <f t="shared" si="9"/>
        <v/>
      </c>
    </row>
    <row r="104" spans="1:7" x14ac:dyDescent="0.25">
      <c r="A104" s="104">
        <f t="shared" si="5"/>
        <v>43203</v>
      </c>
      <c r="B104" s="105">
        <f>DataCalc!J104</f>
        <v>43203</v>
      </c>
      <c r="C104" s="106">
        <f t="shared" si="6"/>
        <v>6</v>
      </c>
      <c r="D104" s="187">
        <f t="shared" si="7"/>
        <v>0</v>
      </c>
      <c r="E104" s="107">
        <f t="shared" si="8"/>
        <v>0</v>
      </c>
      <c r="F104" s="107"/>
      <c r="G104" s="107" t="str">
        <f t="shared" si="9"/>
        <v/>
      </c>
    </row>
    <row r="105" spans="1:7" x14ac:dyDescent="0.25">
      <c r="A105" s="104">
        <f t="shared" si="5"/>
        <v>43204</v>
      </c>
      <c r="B105" s="105">
        <f>DataCalc!J105</f>
        <v>43204</v>
      </c>
      <c r="C105" s="106">
        <f t="shared" si="6"/>
        <v>7</v>
      </c>
      <c r="D105" s="187">
        <f t="shared" si="7"/>
        <v>1</v>
      </c>
      <c r="E105" s="107">
        <f t="shared" si="8"/>
        <v>0</v>
      </c>
      <c r="F105" s="107"/>
      <c r="G105" s="107" t="str">
        <f t="shared" si="9"/>
        <v/>
      </c>
    </row>
    <row r="106" spans="1:7" x14ac:dyDescent="0.25">
      <c r="A106" s="104">
        <f t="shared" si="5"/>
        <v>43205</v>
      </c>
      <c r="B106" s="105">
        <f>DataCalc!J106</f>
        <v>43205</v>
      </c>
      <c r="C106" s="106">
        <f t="shared" si="6"/>
        <v>1</v>
      </c>
      <c r="D106" s="187">
        <f t="shared" si="7"/>
        <v>1</v>
      </c>
      <c r="E106" s="107">
        <f t="shared" si="8"/>
        <v>0</v>
      </c>
      <c r="F106" s="107"/>
      <c r="G106" s="107" t="str">
        <f t="shared" si="9"/>
        <v/>
      </c>
    </row>
    <row r="107" spans="1:7" x14ac:dyDescent="0.25">
      <c r="A107" s="104">
        <f t="shared" si="5"/>
        <v>43206</v>
      </c>
      <c r="B107" s="105">
        <f>DataCalc!J107</f>
        <v>43206</v>
      </c>
      <c r="C107" s="106">
        <f t="shared" si="6"/>
        <v>2</v>
      </c>
      <c r="D107" s="187">
        <f t="shared" si="7"/>
        <v>0</v>
      </c>
      <c r="E107" s="107">
        <f t="shared" si="8"/>
        <v>0</v>
      </c>
      <c r="F107" s="107"/>
      <c r="G107" s="107" t="str">
        <f t="shared" si="9"/>
        <v/>
      </c>
    </row>
    <row r="108" spans="1:7" x14ac:dyDescent="0.25">
      <c r="A108" s="104">
        <f t="shared" si="5"/>
        <v>43207</v>
      </c>
      <c r="B108" s="105">
        <f>DataCalc!J108</f>
        <v>43207</v>
      </c>
      <c r="C108" s="106">
        <f t="shared" si="6"/>
        <v>3</v>
      </c>
      <c r="D108" s="187">
        <f t="shared" si="7"/>
        <v>0</v>
      </c>
      <c r="E108" s="107">
        <f t="shared" si="8"/>
        <v>0</v>
      </c>
      <c r="F108" s="107"/>
      <c r="G108" s="107" t="str">
        <f t="shared" si="9"/>
        <v/>
      </c>
    </row>
    <row r="109" spans="1:7" x14ac:dyDescent="0.25">
      <c r="A109" s="104">
        <f t="shared" si="5"/>
        <v>43208</v>
      </c>
      <c r="B109" s="105">
        <f>DataCalc!J109</f>
        <v>43208</v>
      </c>
      <c r="C109" s="106">
        <f t="shared" si="6"/>
        <v>4</v>
      </c>
      <c r="D109" s="187">
        <f t="shared" si="7"/>
        <v>0</v>
      </c>
      <c r="E109" s="107">
        <f t="shared" si="8"/>
        <v>0</v>
      </c>
      <c r="F109" s="107"/>
      <c r="G109" s="107" t="str">
        <f t="shared" si="9"/>
        <v/>
      </c>
    </row>
    <row r="110" spans="1:7" x14ac:dyDescent="0.25">
      <c r="A110" s="104">
        <f t="shared" si="5"/>
        <v>43209</v>
      </c>
      <c r="B110" s="105">
        <f>DataCalc!J110</f>
        <v>43209</v>
      </c>
      <c r="C110" s="106">
        <f t="shared" si="6"/>
        <v>5</v>
      </c>
      <c r="D110" s="187">
        <f t="shared" si="7"/>
        <v>0</v>
      </c>
      <c r="E110" s="107">
        <f t="shared" si="8"/>
        <v>0</v>
      </c>
      <c r="F110" s="107"/>
      <c r="G110" s="107" t="str">
        <f t="shared" si="9"/>
        <v/>
      </c>
    </row>
    <row r="111" spans="1:7" x14ac:dyDescent="0.25">
      <c r="A111" s="104">
        <f t="shared" si="5"/>
        <v>43210</v>
      </c>
      <c r="B111" s="105">
        <f>DataCalc!J111</f>
        <v>43210</v>
      </c>
      <c r="C111" s="106">
        <f t="shared" si="6"/>
        <v>6</v>
      </c>
      <c r="D111" s="187">
        <f t="shared" si="7"/>
        <v>0</v>
      </c>
      <c r="E111" s="107">
        <f t="shared" si="8"/>
        <v>0</v>
      </c>
      <c r="F111" s="107"/>
      <c r="G111" s="107" t="str">
        <f t="shared" si="9"/>
        <v/>
      </c>
    </row>
    <row r="112" spans="1:7" x14ac:dyDescent="0.25">
      <c r="A112" s="104">
        <f t="shared" si="5"/>
        <v>43211</v>
      </c>
      <c r="B112" s="105">
        <f>DataCalc!J112</f>
        <v>43211</v>
      </c>
      <c r="C112" s="106">
        <f t="shared" si="6"/>
        <v>7</v>
      </c>
      <c r="D112" s="187">
        <f t="shared" si="7"/>
        <v>1</v>
      </c>
      <c r="E112" s="107">
        <f t="shared" si="8"/>
        <v>0</v>
      </c>
      <c r="F112" s="107"/>
      <c r="G112" s="107" t="str">
        <f t="shared" si="9"/>
        <v/>
      </c>
    </row>
    <row r="113" spans="1:7" x14ac:dyDescent="0.25">
      <c r="A113" s="104">
        <f t="shared" si="5"/>
        <v>43212</v>
      </c>
      <c r="B113" s="105">
        <f>DataCalc!J113</f>
        <v>43212</v>
      </c>
      <c r="C113" s="106">
        <f t="shared" si="6"/>
        <v>1</v>
      </c>
      <c r="D113" s="187">
        <f t="shared" si="7"/>
        <v>1</v>
      </c>
      <c r="E113" s="107">
        <f t="shared" si="8"/>
        <v>0</v>
      </c>
      <c r="F113" s="107"/>
      <c r="G113" s="107" t="str">
        <f t="shared" si="9"/>
        <v/>
      </c>
    </row>
    <row r="114" spans="1:7" x14ac:dyDescent="0.25">
      <c r="A114" s="104">
        <f t="shared" si="5"/>
        <v>43213</v>
      </c>
      <c r="B114" s="105">
        <f>DataCalc!J114</f>
        <v>43213</v>
      </c>
      <c r="C114" s="106">
        <f t="shared" si="6"/>
        <v>2</v>
      </c>
      <c r="D114" s="187">
        <f t="shared" si="7"/>
        <v>0</v>
      </c>
      <c r="E114" s="107">
        <f t="shared" si="8"/>
        <v>0</v>
      </c>
      <c r="F114" s="107"/>
      <c r="G114" s="107" t="str">
        <f t="shared" si="9"/>
        <v/>
      </c>
    </row>
    <row r="115" spans="1:7" x14ac:dyDescent="0.25">
      <c r="A115" s="104">
        <f t="shared" si="5"/>
        <v>43214</v>
      </c>
      <c r="B115" s="105">
        <f>DataCalc!J115</f>
        <v>43214</v>
      </c>
      <c r="C115" s="106">
        <f t="shared" si="6"/>
        <v>3</v>
      </c>
      <c r="D115" s="187">
        <f t="shared" si="7"/>
        <v>0</v>
      </c>
      <c r="E115" s="107">
        <f t="shared" si="8"/>
        <v>0</v>
      </c>
      <c r="F115" s="107"/>
      <c r="G115" s="107" t="str">
        <f t="shared" si="9"/>
        <v/>
      </c>
    </row>
    <row r="116" spans="1:7" x14ac:dyDescent="0.25">
      <c r="A116" s="104">
        <f t="shared" si="5"/>
        <v>43215</v>
      </c>
      <c r="B116" s="105">
        <f>DataCalc!J116</f>
        <v>43215</v>
      </c>
      <c r="C116" s="106">
        <f t="shared" si="6"/>
        <v>4</v>
      </c>
      <c r="D116" s="187">
        <f t="shared" si="7"/>
        <v>0</v>
      </c>
      <c r="E116" s="107">
        <f t="shared" si="8"/>
        <v>0</v>
      </c>
      <c r="F116" s="107"/>
      <c r="G116" s="107" t="str">
        <f t="shared" si="9"/>
        <v/>
      </c>
    </row>
    <row r="117" spans="1:7" x14ac:dyDescent="0.25">
      <c r="A117" s="104">
        <f t="shared" si="5"/>
        <v>43216</v>
      </c>
      <c r="B117" s="105">
        <f>DataCalc!J117</f>
        <v>43216</v>
      </c>
      <c r="C117" s="106">
        <f t="shared" si="6"/>
        <v>5</v>
      </c>
      <c r="D117" s="187">
        <f t="shared" si="7"/>
        <v>0</v>
      </c>
      <c r="E117" s="107">
        <f t="shared" si="8"/>
        <v>0</v>
      </c>
      <c r="F117" s="107"/>
      <c r="G117" s="107" t="str">
        <f t="shared" si="9"/>
        <v/>
      </c>
    </row>
    <row r="118" spans="1:7" x14ac:dyDescent="0.25">
      <c r="A118" s="104">
        <f t="shared" si="5"/>
        <v>43217</v>
      </c>
      <c r="B118" s="105">
        <f>DataCalc!J118</f>
        <v>43217</v>
      </c>
      <c r="C118" s="106">
        <f t="shared" si="6"/>
        <v>6</v>
      </c>
      <c r="D118" s="187">
        <f t="shared" si="7"/>
        <v>0</v>
      </c>
      <c r="E118" s="107">
        <f t="shared" si="8"/>
        <v>0</v>
      </c>
      <c r="F118" s="107"/>
      <c r="G118" s="107" t="str">
        <f t="shared" si="9"/>
        <v/>
      </c>
    </row>
    <row r="119" spans="1:7" x14ac:dyDescent="0.25">
      <c r="A119" s="104">
        <f t="shared" si="5"/>
        <v>43218</v>
      </c>
      <c r="B119" s="105">
        <f>DataCalc!J119</f>
        <v>43218</v>
      </c>
      <c r="C119" s="106">
        <f t="shared" si="6"/>
        <v>7</v>
      </c>
      <c r="D119" s="187">
        <f t="shared" si="7"/>
        <v>1</v>
      </c>
      <c r="E119" s="107">
        <f t="shared" si="8"/>
        <v>0</v>
      </c>
      <c r="F119" s="107"/>
      <c r="G119" s="107" t="str">
        <f t="shared" si="9"/>
        <v/>
      </c>
    </row>
    <row r="120" spans="1:7" x14ac:dyDescent="0.25">
      <c r="A120" s="104">
        <f t="shared" si="5"/>
        <v>43219</v>
      </c>
      <c r="B120" s="105">
        <f>DataCalc!J120</f>
        <v>43219</v>
      </c>
      <c r="C120" s="106">
        <f t="shared" si="6"/>
        <v>1</v>
      </c>
      <c r="D120" s="187">
        <f t="shared" si="7"/>
        <v>1</v>
      </c>
      <c r="E120" s="107">
        <f t="shared" si="8"/>
        <v>0</v>
      </c>
      <c r="F120" s="107"/>
      <c r="G120" s="107" t="str">
        <f t="shared" si="9"/>
        <v/>
      </c>
    </row>
    <row r="121" spans="1:7" x14ac:dyDescent="0.25">
      <c r="A121" s="104">
        <f t="shared" si="5"/>
        <v>43220</v>
      </c>
      <c r="B121" s="105">
        <f>DataCalc!J121</f>
        <v>43220</v>
      </c>
      <c r="C121" s="106">
        <f t="shared" si="6"/>
        <v>2</v>
      </c>
      <c r="D121" s="187">
        <f t="shared" si="7"/>
        <v>0</v>
      </c>
      <c r="E121" s="107">
        <f t="shared" si="8"/>
        <v>0</v>
      </c>
      <c r="F121" s="107"/>
      <c r="G121" s="107" t="str">
        <f t="shared" si="9"/>
        <v/>
      </c>
    </row>
    <row r="122" spans="1:7" x14ac:dyDescent="0.25">
      <c r="A122" s="104">
        <f t="shared" si="5"/>
        <v>43221</v>
      </c>
      <c r="B122" s="105">
        <f>DataCalc!J122</f>
        <v>43221</v>
      </c>
      <c r="C122" s="106">
        <f t="shared" si="6"/>
        <v>3</v>
      </c>
      <c r="D122" s="187">
        <f t="shared" si="7"/>
        <v>0</v>
      </c>
      <c r="E122" s="107">
        <f t="shared" si="8"/>
        <v>0</v>
      </c>
      <c r="F122" s="107"/>
      <c r="G122" s="107" t="str">
        <f t="shared" si="9"/>
        <v/>
      </c>
    </row>
    <row r="123" spans="1:7" x14ac:dyDescent="0.25">
      <c r="A123" s="104">
        <f t="shared" si="5"/>
        <v>43222</v>
      </c>
      <c r="B123" s="105">
        <f>DataCalc!J123</f>
        <v>43222</v>
      </c>
      <c r="C123" s="106">
        <f t="shared" si="6"/>
        <v>4</v>
      </c>
      <c r="D123" s="187">
        <f t="shared" si="7"/>
        <v>0</v>
      </c>
      <c r="E123" s="107">
        <f t="shared" si="8"/>
        <v>0</v>
      </c>
      <c r="F123" s="107"/>
      <c r="G123" s="107" t="str">
        <f t="shared" si="9"/>
        <v/>
      </c>
    </row>
    <row r="124" spans="1:7" x14ac:dyDescent="0.25">
      <c r="A124" s="104">
        <f t="shared" si="5"/>
        <v>43223</v>
      </c>
      <c r="B124" s="105">
        <f>DataCalc!J124</f>
        <v>43223</v>
      </c>
      <c r="C124" s="106">
        <f t="shared" si="6"/>
        <v>5</v>
      </c>
      <c r="D124" s="187">
        <f t="shared" si="7"/>
        <v>0</v>
      </c>
      <c r="E124" s="107">
        <f t="shared" si="8"/>
        <v>0</v>
      </c>
      <c r="F124" s="107"/>
      <c r="G124" s="107" t="str">
        <f t="shared" si="9"/>
        <v/>
      </c>
    </row>
    <row r="125" spans="1:7" x14ac:dyDescent="0.25">
      <c r="A125" s="104">
        <f t="shared" si="5"/>
        <v>43224</v>
      </c>
      <c r="B125" s="105">
        <f>DataCalc!J125</f>
        <v>43224</v>
      </c>
      <c r="C125" s="106">
        <f t="shared" si="6"/>
        <v>6</v>
      </c>
      <c r="D125" s="187">
        <f t="shared" si="7"/>
        <v>0</v>
      </c>
      <c r="E125" s="107">
        <f t="shared" si="8"/>
        <v>0</v>
      </c>
      <c r="F125" s="107"/>
      <c r="G125" s="107" t="str">
        <f t="shared" si="9"/>
        <v/>
      </c>
    </row>
    <row r="126" spans="1:7" x14ac:dyDescent="0.25">
      <c r="A126" s="104">
        <f t="shared" si="5"/>
        <v>43225</v>
      </c>
      <c r="B126" s="105">
        <f>DataCalc!J126</f>
        <v>43225</v>
      </c>
      <c r="C126" s="106">
        <f t="shared" si="6"/>
        <v>7</v>
      </c>
      <c r="D126" s="187">
        <f t="shared" si="7"/>
        <v>1</v>
      </c>
      <c r="E126" s="107">
        <f t="shared" si="8"/>
        <v>0</v>
      </c>
      <c r="F126" s="107"/>
      <c r="G126" s="107" t="str">
        <f t="shared" si="9"/>
        <v/>
      </c>
    </row>
    <row r="127" spans="1:7" x14ac:dyDescent="0.25">
      <c r="A127" s="104">
        <f t="shared" si="5"/>
        <v>43226</v>
      </c>
      <c r="B127" s="105">
        <f>DataCalc!J127</f>
        <v>43226</v>
      </c>
      <c r="C127" s="106">
        <f t="shared" si="6"/>
        <v>1</v>
      </c>
      <c r="D127" s="187">
        <f t="shared" si="7"/>
        <v>1</v>
      </c>
      <c r="E127" s="107">
        <f t="shared" si="8"/>
        <v>0</v>
      </c>
      <c r="F127" s="107"/>
      <c r="G127" s="107" t="str">
        <f t="shared" si="9"/>
        <v/>
      </c>
    </row>
    <row r="128" spans="1:7" x14ac:dyDescent="0.25">
      <c r="A128" s="104">
        <f t="shared" si="5"/>
        <v>43227</v>
      </c>
      <c r="B128" s="105">
        <f>DataCalc!J128</f>
        <v>43227</v>
      </c>
      <c r="C128" s="106">
        <f t="shared" si="6"/>
        <v>2</v>
      </c>
      <c r="D128" s="187">
        <f t="shared" si="7"/>
        <v>0</v>
      </c>
      <c r="E128" s="107">
        <f t="shared" si="8"/>
        <v>0</v>
      </c>
      <c r="F128" s="107"/>
      <c r="G128" s="107" t="str">
        <f t="shared" si="9"/>
        <v/>
      </c>
    </row>
    <row r="129" spans="1:7" x14ac:dyDescent="0.25">
      <c r="A129" s="104">
        <f t="shared" si="5"/>
        <v>43228</v>
      </c>
      <c r="B129" s="105">
        <f>DataCalc!J129</f>
        <v>43228</v>
      </c>
      <c r="C129" s="106">
        <f t="shared" si="6"/>
        <v>3</v>
      </c>
      <c r="D129" s="187">
        <f t="shared" si="7"/>
        <v>0</v>
      </c>
      <c r="E129" s="107">
        <f t="shared" si="8"/>
        <v>0</v>
      </c>
      <c r="F129" s="107"/>
      <c r="G129" s="107" t="str">
        <f t="shared" si="9"/>
        <v/>
      </c>
    </row>
    <row r="130" spans="1:7" x14ac:dyDescent="0.25">
      <c r="A130" s="104">
        <f t="shared" si="5"/>
        <v>43229</v>
      </c>
      <c r="B130" s="105">
        <f>DataCalc!J130</f>
        <v>43229</v>
      </c>
      <c r="C130" s="106">
        <f t="shared" si="6"/>
        <v>4</v>
      </c>
      <c r="D130" s="187">
        <f t="shared" si="7"/>
        <v>0</v>
      </c>
      <c r="E130" s="107">
        <f t="shared" si="8"/>
        <v>0</v>
      </c>
      <c r="F130" s="107"/>
      <c r="G130" s="107" t="str">
        <f t="shared" si="9"/>
        <v/>
      </c>
    </row>
    <row r="131" spans="1:7" x14ac:dyDescent="0.25">
      <c r="A131" s="104">
        <f t="shared" ref="A131:A194" si="10">B131</f>
        <v>43230</v>
      </c>
      <c r="B131" s="105">
        <f>DataCalc!J131</f>
        <v>43230</v>
      </c>
      <c r="C131" s="106">
        <f t="shared" ref="C131:C194" si="11">WEEKDAY(B131,1)</f>
        <v>5</v>
      </c>
      <c r="D131" s="187">
        <f t="shared" ref="D131:D194" si="12">IF(OR(EXACT(C131,1), EXACT(C131,7),NOT(E131=0)),1,0)</f>
        <v>0</v>
      </c>
      <c r="E131" s="107">
        <f t="shared" ref="E131:E194" si="13">IF(OR(F131&lt;&gt;"",G131&lt;&gt;""),F131&amp;G131,0)</f>
        <v>0</v>
      </c>
      <c r="F131" s="107"/>
      <c r="G131" s="107" t="str">
        <f t="shared" ref="G131:G194" si="14">IFERROR(INDEX(K:K,MATCH(B131,J:J,0)),"")</f>
        <v/>
      </c>
    </row>
    <row r="132" spans="1:7" x14ac:dyDescent="0.25">
      <c r="A132" s="104">
        <f t="shared" si="10"/>
        <v>43231</v>
      </c>
      <c r="B132" s="105">
        <f>DataCalc!J132</f>
        <v>43231</v>
      </c>
      <c r="C132" s="106">
        <f t="shared" si="11"/>
        <v>6</v>
      </c>
      <c r="D132" s="187">
        <f t="shared" si="12"/>
        <v>0</v>
      </c>
      <c r="E132" s="107">
        <f t="shared" si="13"/>
        <v>0</v>
      </c>
      <c r="F132" s="107"/>
      <c r="G132" s="107" t="str">
        <f t="shared" si="14"/>
        <v/>
      </c>
    </row>
    <row r="133" spans="1:7" x14ac:dyDescent="0.25">
      <c r="A133" s="104">
        <f t="shared" si="10"/>
        <v>43232</v>
      </c>
      <c r="B133" s="105">
        <f>DataCalc!J133</f>
        <v>43232</v>
      </c>
      <c r="C133" s="106">
        <f t="shared" si="11"/>
        <v>7</v>
      </c>
      <c r="D133" s="187">
        <f t="shared" si="12"/>
        <v>1</v>
      </c>
      <c r="E133" s="107">
        <f t="shared" si="13"/>
        <v>0</v>
      </c>
      <c r="F133" s="107"/>
      <c r="G133" s="107" t="str">
        <f t="shared" si="14"/>
        <v/>
      </c>
    </row>
    <row r="134" spans="1:7" x14ac:dyDescent="0.25">
      <c r="A134" s="104">
        <f t="shared" si="10"/>
        <v>43233</v>
      </c>
      <c r="B134" s="105">
        <f>DataCalc!J134</f>
        <v>43233</v>
      </c>
      <c r="C134" s="106">
        <f t="shared" si="11"/>
        <v>1</v>
      </c>
      <c r="D134" s="187">
        <f t="shared" si="12"/>
        <v>1</v>
      </c>
      <c r="E134" s="107">
        <f t="shared" si="13"/>
        <v>0</v>
      </c>
      <c r="F134" s="107"/>
      <c r="G134" s="107" t="str">
        <f t="shared" si="14"/>
        <v/>
      </c>
    </row>
    <row r="135" spans="1:7" x14ac:dyDescent="0.25">
      <c r="A135" s="104">
        <f t="shared" si="10"/>
        <v>43234</v>
      </c>
      <c r="B135" s="105">
        <f>DataCalc!J135</f>
        <v>43234</v>
      </c>
      <c r="C135" s="106">
        <f t="shared" si="11"/>
        <v>2</v>
      </c>
      <c r="D135" s="187">
        <f t="shared" si="12"/>
        <v>0</v>
      </c>
      <c r="E135" s="107">
        <f t="shared" si="13"/>
        <v>0</v>
      </c>
      <c r="F135" s="107"/>
      <c r="G135" s="107" t="str">
        <f t="shared" si="14"/>
        <v/>
      </c>
    </row>
    <row r="136" spans="1:7" x14ac:dyDescent="0.25">
      <c r="A136" s="104">
        <f t="shared" si="10"/>
        <v>43235</v>
      </c>
      <c r="B136" s="105">
        <f>DataCalc!J136</f>
        <v>43235</v>
      </c>
      <c r="C136" s="106">
        <f t="shared" si="11"/>
        <v>3</v>
      </c>
      <c r="D136" s="187">
        <f t="shared" si="12"/>
        <v>0</v>
      </c>
      <c r="E136" s="107">
        <f t="shared" si="13"/>
        <v>0</v>
      </c>
      <c r="F136" s="107"/>
      <c r="G136" s="107" t="str">
        <f t="shared" si="14"/>
        <v/>
      </c>
    </row>
    <row r="137" spans="1:7" x14ac:dyDescent="0.25">
      <c r="A137" s="104">
        <f t="shared" si="10"/>
        <v>43236</v>
      </c>
      <c r="B137" s="105">
        <f>DataCalc!J137</f>
        <v>43236</v>
      </c>
      <c r="C137" s="106">
        <f t="shared" si="11"/>
        <v>4</v>
      </c>
      <c r="D137" s="187">
        <f t="shared" si="12"/>
        <v>0</v>
      </c>
      <c r="E137" s="107">
        <f t="shared" si="13"/>
        <v>0</v>
      </c>
      <c r="F137" s="107"/>
      <c r="G137" s="107" t="str">
        <f t="shared" si="14"/>
        <v/>
      </c>
    </row>
    <row r="138" spans="1:7" x14ac:dyDescent="0.25">
      <c r="A138" s="104">
        <f t="shared" si="10"/>
        <v>43237</v>
      </c>
      <c r="B138" s="105">
        <f>DataCalc!J138</f>
        <v>43237</v>
      </c>
      <c r="C138" s="106">
        <f t="shared" si="11"/>
        <v>5</v>
      </c>
      <c r="D138" s="187">
        <f t="shared" si="12"/>
        <v>0</v>
      </c>
      <c r="E138" s="107">
        <f t="shared" si="13"/>
        <v>0</v>
      </c>
      <c r="F138" s="107"/>
      <c r="G138" s="107" t="str">
        <f t="shared" si="14"/>
        <v/>
      </c>
    </row>
    <row r="139" spans="1:7" x14ac:dyDescent="0.25">
      <c r="A139" s="104">
        <f t="shared" si="10"/>
        <v>43238</v>
      </c>
      <c r="B139" s="105">
        <f>DataCalc!J139</f>
        <v>43238</v>
      </c>
      <c r="C139" s="106">
        <f t="shared" si="11"/>
        <v>6</v>
      </c>
      <c r="D139" s="187">
        <f t="shared" si="12"/>
        <v>0</v>
      </c>
      <c r="E139" s="107">
        <f t="shared" si="13"/>
        <v>0</v>
      </c>
      <c r="F139" s="107"/>
      <c r="G139" s="107" t="str">
        <f t="shared" si="14"/>
        <v/>
      </c>
    </row>
    <row r="140" spans="1:7" x14ac:dyDescent="0.25">
      <c r="A140" s="104">
        <f t="shared" si="10"/>
        <v>43239</v>
      </c>
      <c r="B140" s="105">
        <f>DataCalc!J140</f>
        <v>43239</v>
      </c>
      <c r="C140" s="106">
        <f t="shared" si="11"/>
        <v>7</v>
      </c>
      <c r="D140" s="187">
        <f t="shared" si="12"/>
        <v>1</v>
      </c>
      <c r="E140" s="107">
        <f t="shared" si="13"/>
        <v>0</v>
      </c>
      <c r="F140" s="107"/>
      <c r="G140" s="107" t="str">
        <f t="shared" si="14"/>
        <v/>
      </c>
    </row>
    <row r="141" spans="1:7" x14ac:dyDescent="0.25">
      <c r="A141" s="104">
        <f t="shared" si="10"/>
        <v>43240</v>
      </c>
      <c r="B141" s="105">
        <f>DataCalc!J141</f>
        <v>43240</v>
      </c>
      <c r="C141" s="106">
        <f t="shared" si="11"/>
        <v>1</v>
      </c>
      <c r="D141" s="187">
        <f t="shared" si="12"/>
        <v>1</v>
      </c>
      <c r="E141" s="107">
        <f t="shared" si="13"/>
        <v>0</v>
      </c>
      <c r="F141" s="107"/>
      <c r="G141" s="107" t="str">
        <f t="shared" si="14"/>
        <v/>
      </c>
    </row>
    <row r="142" spans="1:7" x14ac:dyDescent="0.25">
      <c r="A142" s="104">
        <f t="shared" si="10"/>
        <v>43241</v>
      </c>
      <c r="B142" s="105">
        <f>DataCalc!J142</f>
        <v>43241</v>
      </c>
      <c r="C142" s="106">
        <f t="shared" si="11"/>
        <v>2</v>
      </c>
      <c r="D142" s="187">
        <f t="shared" si="12"/>
        <v>0</v>
      </c>
      <c r="E142" s="107">
        <f t="shared" si="13"/>
        <v>0</v>
      </c>
      <c r="F142" s="107"/>
      <c r="G142" s="107" t="str">
        <f t="shared" si="14"/>
        <v/>
      </c>
    </row>
    <row r="143" spans="1:7" x14ac:dyDescent="0.25">
      <c r="A143" s="104">
        <f t="shared" si="10"/>
        <v>43242</v>
      </c>
      <c r="B143" s="105">
        <f>DataCalc!J143</f>
        <v>43242</v>
      </c>
      <c r="C143" s="106">
        <f t="shared" si="11"/>
        <v>3</v>
      </c>
      <c r="D143" s="187">
        <f t="shared" si="12"/>
        <v>0</v>
      </c>
      <c r="E143" s="107">
        <f t="shared" si="13"/>
        <v>0</v>
      </c>
      <c r="F143" s="107"/>
      <c r="G143" s="107" t="str">
        <f t="shared" si="14"/>
        <v/>
      </c>
    </row>
    <row r="144" spans="1:7" x14ac:dyDescent="0.25">
      <c r="A144" s="104">
        <f t="shared" si="10"/>
        <v>43243</v>
      </c>
      <c r="B144" s="105">
        <f>DataCalc!J144</f>
        <v>43243</v>
      </c>
      <c r="C144" s="106">
        <f t="shared" si="11"/>
        <v>4</v>
      </c>
      <c r="D144" s="187">
        <f t="shared" si="12"/>
        <v>0</v>
      </c>
      <c r="E144" s="107">
        <f t="shared" si="13"/>
        <v>0</v>
      </c>
      <c r="F144" s="107"/>
      <c r="G144" s="107" t="str">
        <f t="shared" si="14"/>
        <v/>
      </c>
    </row>
    <row r="145" spans="1:7" x14ac:dyDescent="0.25">
      <c r="A145" s="104">
        <f t="shared" si="10"/>
        <v>43244</v>
      </c>
      <c r="B145" s="105">
        <f>DataCalc!J145</f>
        <v>43244</v>
      </c>
      <c r="C145" s="106">
        <f t="shared" si="11"/>
        <v>5</v>
      </c>
      <c r="D145" s="187">
        <f t="shared" si="12"/>
        <v>0</v>
      </c>
      <c r="E145" s="107">
        <f t="shared" si="13"/>
        <v>0</v>
      </c>
      <c r="F145" s="107"/>
      <c r="G145" s="107" t="str">
        <f t="shared" si="14"/>
        <v/>
      </c>
    </row>
    <row r="146" spans="1:7" x14ac:dyDescent="0.25">
      <c r="A146" s="104">
        <f t="shared" si="10"/>
        <v>43245</v>
      </c>
      <c r="B146" s="105">
        <f>DataCalc!J146</f>
        <v>43245</v>
      </c>
      <c r="C146" s="106">
        <f t="shared" si="11"/>
        <v>6</v>
      </c>
      <c r="D146" s="187">
        <f t="shared" si="12"/>
        <v>0</v>
      </c>
      <c r="E146" s="107">
        <f t="shared" si="13"/>
        <v>0</v>
      </c>
      <c r="F146" s="107"/>
      <c r="G146" s="107" t="str">
        <f t="shared" si="14"/>
        <v/>
      </c>
    </row>
    <row r="147" spans="1:7" x14ac:dyDescent="0.25">
      <c r="A147" s="104">
        <f t="shared" si="10"/>
        <v>43246</v>
      </c>
      <c r="B147" s="105">
        <f>DataCalc!J147</f>
        <v>43246</v>
      </c>
      <c r="C147" s="106">
        <f t="shared" si="11"/>
        <v>7</v>
      </c>
      <c r="D147" s="187">
        <f t="shared" si="12"/>
        <v>1</v>
      </c>
      <c r="E147" s="107">
        <f t="shared" si="13"/>
        <v>0</v>
      </c>
      <c r="F147" s="107"/>
      <c r="G147" s="107" t="str">
        <f t="shared" si="14"/>
        <v/>
      </c>
    </row>
    <row r="148" spans="1:7" x14ac:dyDescent="0.25">
      <c r="A148" s="104">
        <f t="shared" si="10"/>
        <v>43247</v>
      </c>
      <c r="B148" s="105">
        <f>DataCalc!J148</f>
        <v>43247</v>
      </c>
      <c r="C148" s="106">
        <f t="shared" si="11"/>
        <v>1</v>
      </c>
      <c r="D148" s="187">
        <f t="shared" si="12"/>
        <v>1</v>
      </c>
      <c r="E148" s="107">
        <f t="shared" si="13"/>
        <v>0</v>
      </c>
      <c r="F148" s="107"/>
      <c r="G148" s="107" t="str">
        <f t="shared" si="14"/>
        <v/>
      </c>
    </row>
    <row r="149" spans="1:7" x14ac:dyDescent="0.25">
      <c r="A149" s="104">
        <f t="shared" si="10"/>
        <v>43248</v>
      </c>
      <c r="B149" s="105">
        <f>DataCalc!J149</f>
        <v>43248</v>
      </c>
      <c r="C149" s="106">
        <f t="shared" si="11"/>
        <v>2</v>
      </c>
      <c r="D149" s="187">
        <f t="shared" si="12"/>
        <v>0</v>
      </c>
      <c r="E149" s="107">
        <f t="shared" si="13"/>
        <v>0</v>
      </c>
      <c r="F149" s="107"/>
      <c r="G149" s="107" t="str">
        <f t="shared" si="14"/>
        <v/>
      </c>
    </row>
    <row r="150" spans="1:7" x14ac:dyDescent="0.25">
      <c r="A150" s="104">
        <f t="shared" si="10"/>
        <v>43249</v>
      </c>
      <c r="B150" s="105">
        <f>DataCalc!J150</f>
        <v>43249</v>
      </c>
      <c r="C150" s="106">
        <f t="shared" si="11"/>
        <v>3</v>
      </c>
      <c r="D150" s="187">
        <f t="shared" si="12"/>
        <v>0</v>
      </c>
      <c r="E150" s="107">
        <f t="shared" si="13"/>
        <v>0</v>
      </c>
      <c r="F150" s="107"/>
      <c r="G150" s="107" t="str">
        <f t="shared" si="14"/>
        <v/>
      </c>
    </row>
    <row r="151" spans="1:7" x14ac:dyDescent="0.25">
      <c r="A151" s="104">
        <f t="shared" si="10"/>
        <v>43250</v>
      </c>
      <c r="B151" s="105">
        <f>DataCalc!J151</f>
        <v>43250</v>
      </c>
      <c r="C151" s="106">
        <f t="shared" si="11"/>
        <v>4</v>
      </c>
      <c r="D151" s="187">
        <f t="shared" si="12"/>
        <v>0</v>
      </c>
      <c r="E151" s="107">
        <f t="shared" si="13"/>
        <v>0</v>
      </c>
      <c r="F151" s="107"/>
      <c r="G151" s="107" t="str">
        <f t="shared" si="14"/>
        <v/>
      </c>
    </row>
    <row r="152" spans="1:7" x14ac:dyDescent="0.25">
      <c r="A152" s="104">
        <f t="shared" si="10"/>
        <v>43251</v>
      </c>
      <c r="B152" s="105">
        <f>DataCalc!J152</f>
        <v>43251</v>
      </c>
      <c r="C152" s="106">
        <f t="shared" si="11"/>
        <v>5</v>
      </c>
      <c r="D152" s="187">
        <f t="shared" si="12"/>
        <v>0</v>
      </c>
      <c r="E152" s="107">
        <f t="shared" si="13"/>
        <v>0</v>
      </c>
      <c r="F152" s="107"/>
      <c r="G152" s="107" t="str">
        <f t="shared" si="14"/>
        <v/>
      </c>
    </row>
    <row r="153" spans="1:7" x14ac:dyDescent="0.25">
      <c r="A153" s="104">
        <f t="shared" si="10"/>
        <v>43252</v>
      </c>
      <c r="B153" s="105">
        <f>DataCalc!J153</f>
        <v>43252</v>
      </c>
      <c r="C153" s="106">
        <f t="shared" si="11"/>
        <v>6</v>
      </c>
      <c r="D153" s="187">
        <f t="shared" si="12"/>
        <v>0</v>
      </c>
      <c r="E153" s="107">
        <f t="shared" si="13"/>
        <v>0</v>
      </c>
      <c r="F153" s="107"/>
      <c r="G153" s="107" t="str">
        <f t="shared" si="14"/>
        <v/>
      </c>
    </row>
    <row r="154" spans="1:7" x14ac:dyDescent="0.25">
      <c r="A154" s="104">
        <f t="shared" si="10"/>
        <v>43253</v>
      </c>
      <c r="B154" s="105">
        <f>DataCalc!J154</f>
        <v>43253</v>
      </c>
      <c r="C154" s="106">
        <f t="shared" si="11"/>
        <v>7</v>
      </c>
      <c r="D154" s="187">
        <f t="shared" si="12"/>
        <v>1</v>
      </c>
      <c r="E154" s="107">
        <f t="shared" si="13"/>
        <v>0</v>
      </c>
      <c r="F154" s="107"/>
      <c r="G154" s="107" t="str">
        <f t="shared" si="14"/>
        <v/>
      </c>
    </row>
    <row r="155" spans="1:7" x14ac:dyDescent="0.25">
      <c r="A155" s="104">
        <f t="shared" si="10"/>
        <v>43254</v>
      </c>
      <c r="B155" s="105">
        <f>DataCalc!J155</f>
        <v>43254</v>
      </c>
      <c r="C155" s="106">
        <f t="shared" si="11"/>
        <v>1</v>
      </c>
      <c r="D155" s="187">
        <f t="shared" si="12"/>
        <v>1</v>
      </c>
      <c r="E155" s="107">
        <f t="shared" si="13"/>
        <v>0</v>
      </c>
      <c r="F155" s="107"/>
      <c r="G155" s="107" t="str">
        <f t="shared" si="14"/>
        <v/>
      </c>
    </row>
    <row r="156" spans="1:7" x14ac:dyDescent="0.25">
      <c r="A156" s="104">
        <f t="shared" si="10"/>
        <v>43255</v>
      </c>
      <c r="B156" s="105">
        <f>DataCalc!J156</f>
        <v>43255</v>
      </c>
      <c r="C156" s="106">
        <f t="shared" si="11"/>
        <v>2</v>
      </c>
      <c r="D156" s="187">
        <f t="shared" si="12"/>
        <v>0</v>
      </c>
      <c r="E156" s="107">
        <f t="shared" si="13"/>
        <v>0</v>
      </c>
      <c r="F156" s="107"/>
      <c r="G156" s="107" t="str">
        <f t="shared" si="14"/>
        <v/>
      </c>
    </row>
    <row r="157" spans="1:7" x14ac:dyDescent="0.25">
      <c r="A157" s="104">
        <f t="shared" si="10"/>
        <v>43256</v>
      </c>
      <c r="B157" s="105">
        <f>DataCalc!J157</f>
        <v>43256</v>
      </c>
      <c r="C157" s="106">
        <f t="shared" si="11"/>
        <v>3</v>
      </c>
      <c r="D157" s="187">
        <f t="shared" si="12"/>
        <v>0</v>
      </c>
      <c r="E157" s="107">
        <f t="shared" si="13"/>
        <v>0</v>
      </c>
      <c r="F157" s="107"/>
      <c r="G157" s="107" t="str">
        <f t="shared" si="14"/>
        <v/>
      </c>
    </row>
    <row r="158" spans="1:7" x14ac:dyDescent="0.25">
      <c r="A158" s="104">
        <f t="shared" si="10"/>
        <v>43257</v>
      </c>
      <c r="B158" s="105">
        <f>DataCalc!J158</f>
        <v>43257</v>
      </c>
      <c r="C158" s="106">
        <f t="shared" si="11"/>
        <v>4</v>
      </c>
      <c r="D158" s="187">
        <f t="shared" si="12"/>
        <v>0</v>
      </c>
      <c r="E158" s="107">
        <f t="shared" si="13"/>
        <v>0</v>
      </c>
      <c r="F158" s="107"/>
      <c r="G158" s="107" t="str">
        <f t="shared" si="14"/>
        <v/>
      </c>
    </row>
    <row r="159" spans="1:7" x14ac:dyDescent="0.25">
      <c r="A159" s="104">
        <f t="shared" si="10"/>
        <v>43258</v>
      </c>
      <c r="B159" s="105">
        <f>DataCalc!J159</f>
        <v>43258</v>
      </c>
      <c r="C159" s="106">
        <f t="shared" si="11"/>
        <v>5</v>
      </c>
      <c r="D159" s="187">
        <f t="shared" si="12"/>
        <v>0</v>
      </c>
      <c r="E159" s="107">
        <f t="shared" si="13"/>
        <v>0</v>
      </c>
      <c r="F159" s="107"/>
      <c r="G159" s="107" t="str">
        <f t="shared" si="14"/>
        <v/>
      </c>
    </row>
    <row r="160" spans="1:7" x14ac:dyDescent="0.25">
      <c r="A160" s="104">
        <f t="shared" si="10"/>
        <v>43259</v>
      </c>
      <c r="B160" s="105">
        <f>DataCalc!J160</f>
        <v>43259</v>
      </c>
      <c r="C160" s="106">
        <f t="shared" si="11"/>
        <v>6</v>
      </c>
      <c r="D160" s="187">
        <f t="shared" si="12"/>
        <v>0</v>
      </c>
      <c r="E160" s="107">
        <f t="shared" si="13"/>
        <v>0</v>
      </c>
      <c r="F160" s="107"/>
      <c r="G160" s="107" t="str">
        <f t="shared" si="14"/>
        <v/>
      </c>
    </row>
    <row r="161" spans="1:7" x14ac:dyDescent="0.25">
      <c r="A161" s="104">
        <f t="shared" si="10"/>
        <v>43260</v>
      </c>
      <c r="B161" s="105">
        <f>DataCalc!J161</f>
        <v>43260</v>
      </c>
      <c r="C161" s="106">
        <f t="shared" si="11"/>
        <v>7</v>
      </c>
      <c r="D161" s="187">
        <f t="shared" si="12"/>
        <v>1</v>
      </c>
      <c r="E161" s="107">
        <f t="shared" si="13"/>
        <v>0</v>
      </c>
      <c r="F161" s="107"/>
      <c r="G161" s="107" t="str">
        <f t="shared" si="14"/>
        <v/>
      </c>
    </row>
    <row r="162" spans="1:7" x14ac:dyDescent="0.25">
      <c r="A162" s="104">
        <f t="shared" si="10"/>
        <v>43261</v>
      </c>
      <c r="B162" s="105">
        <f>DataCalc!J162</f>
        <v>43261</v>
      </c>
      <c r="C162" s="106">
        <f t="shared" si="11"/>
        <v>1</v>
      </c>
      <c r="D162" s="187">
        <f t="shared" si="12"/>
        <v>1</v>
      </c>
      <c r="E162" s="107">
        <f t="shared" si="13"/>
        <v>0</v>
      </c>
      <c r="F162" s="107"/>
      <c r="G162" s="107" t="str">
        <f t="shared" si="14"/>
        <v/>
      </c>
    </row>
    <row r="163" spans="1:7" x14ac:dyDescent="0.25">
      <c r="A163" s="104">
        <f t="shared" si="10"/>
        <v>43262</v>
      </c>
      <c r="B163" s="105">
        <f>DataCalc!J163</f>
        <v>43262</v>
      </c>
      <c r="C163" s="106">
        <f t="shared" si="11"/>
        <v>2</v>
      </c>
      <c r="D163" s="187">
        <f t="shared" si="12"/>
        <v>0</v>
      </c>
      <c r="E163" s="107">
        <f t="shared" si="13"/>
        <v>0</v>
      </c>
      <c r="F163" s="107"/>
      <c r="G163" s="107" t="str">
        <f t="shared" si="14"/>
        <v/>
      </c>
    </row>
    <row r="164" spans="1:7" x14ac:dyDescent="0.25">
      <c r="A164" s="104">
        <f t="shared" si="10"/>
        <v>43263</v>
      </c>
      <c r="B164" s="105">
        <f>DataCalc!J164</f>
        <v>43263</v>
      </c>
      <c r="C164" s="106">
        <f t="shared" si="11"/>
        <v>3</v>
      </c>
      <c r="D164" s="187">
        <f t="shared" si="12"/>
        <v>0</v>
      </c>
      <c r="E164" s="107">
        <f t="shared" si="13"/>
        <v>0</v>
      </c>
      <c r="F164" s="107"/>
      <c r="G164" s="107" t="str">
        <f t="shared" si="14"/>
        <v/>
      </c>
    </row>
    <row r="165" spans="1:7" x14ac:dyDescent="0.25">
      <c r="A165" s="104">
        <f t="shared" si="10"/>
        <v>43264</v>
      </c>
      <c r="B165" s="105">
        <f>DataCalc!J165</f>
        <v>43264</v>
      </c>
      <c r="C165" s="106">
        <f t="shared" si="11"/>
        <v>4</v>
      </c>
      <c r="D165" s="187">
        <f t="shared" si="12"/>
        <v>0</v>
      </c>
      <c r="E165" s="107">
        <f t="shared" si="13"/>
        <v>0</v>
      </c>
      <c r="F165" s="107"/>
      <c r="G165" s="107" t="str">
        <f t="shared" si="14"/>
        <v/>
      </c>
    </row>
    <row r="166" spans="1:7" x14ac:dyDescent="0.25">
      <c r="A166" s="104">
        <f t="shared" si="10"/>
        <v>43265</v>
      </c>
      <c r="B166" s="105">
        <f>DataCalc!J166</f>
        <v>43265</v>
      </c>
      <c r="C166" s="106">
        <f t="shared" si="11"/>
        <v>5</v>
      </c>
      <c r="D166" s="187">
        <f t="shared" si="12"/>
        <v>0</v>
      </c>
      <c r="E166" s="107">
        <f t="shared" si="13"/>
        <v>0</v>
      </c>
      <c r="F166" s="107"/>
      <c r="G166" s="107" t="str">
        <f t="shared" si="14"/>
        <v/>
      </c>
    </row>
    <row r="167" spans="1:7" x14ac:dyDescent="0.25">
      <c r="A167" s="104">
        <f t="shared" si="10"/>
        <v>43266</v>
      </c>
      <c r="B167" s="105">
        <f>DataCalc!J167</f>
        <v>43266</v>
      </c>
      <c r="C167" s="106">
        <f t="shared" si="11"/>
        <v>6</v>
      </c>
      <c r="D167" s="187">
        <f t="shared" si="12"/>
        <v>0</v>
      </c>
      <c r="E167" s="107">
        <f t="shared" si="13"/>
        <v>0</v>
      </c>
      <c r="F167" s="107"/>
      <c r="G167" s="107" t="str">
        <f t="shared" si="14"/>
        <v/>
      </c>
    </row>
    <row r="168" spans="1:7" x14ac:dyDescent="0.25">
      <c r="A168" s="104">
        <f t="shared" si="10"/>
        <v>43267</v>
      </c>
      <c r="B168" s="105">
        <f>DataCalc!J168</f>
        <v>43267</v>
      </c>
      <c r="C168" s="106">
        <f t="shared" si="11"/>
        <v>7</v>
      </c>
      <c r="D168" s="187">
        <f t="shared" si="12"/>
        <v>1</v>
      </c>
      <c r="E168" s="107">
        <f t="shared" si="13"/>
        <v>0</v>
      </c>
      <c r="F168" s="107"/>
      <c r="G168" s="107" t="str">
        <f t="shared" si="14"/>
        <v/>
      </c>
    </row>
    <row r="169" spans="1:7" x14ac:dyDescent="0.25">
      <c r="A169" s="104">
        <f t="shared" si="10"/>
        <v>43268</v>
      </c>
      <c r="B169" s="105">
        <f>DataCalc!J169</f>
        <v>43268</v>
      </c>
      <c r="C169" s="106">
        <f t="shared" si="11"/>
        <v>1</v>
      </c>
      <c r="D169" s="187">
        <f t="shared" si="12"/>
        <v>1</v>
      </c>
      <c r="E169" s="107">
        <f t="shared" si="13"/>
        <v>0</v>
      </c>
      <c r="F169" s="107"/>
      <c r="G169" s="107" t="str">
        <f t="shared" si="14"/>
        <v/>
      </c>
    </row>
    <row r="170" spans="1:7" x14ac:dyDescent="0.25">
      <c r="A170" s="104">
        <f t="shared" si="10"/>
        <v>43269</v>
      </c>
      <c r="B170" s="105">
        <f>DataCalc!J170</f>
        <v>43269</v>
      </c>
      <c r="C170" s="106">
        <f t="shared" si="11"/>
        <v>2</v>
      </c>
      <c r="D170" s="187">
        <f t="shared" si="12"/>
        <v>0</v>
      </c>
      <c r="E170" s="107">
        <f t="shared" si="13"/>
        <v>0</v>
      </c>
      <c r="F170" s="107"/>
      <c r="G170" s="107" t="str">
        <f t="shared" si="14"/>
        <v/>
      </c>
    </row>
    <row r="171" spans="1:7" x14ac:dyDescent="0.25">
      <c r="A171" s="104">
        <f t="shared" si="10"/>
        <v>43270</v>
      </c>
      <c r="B171" s="105">
        <f>DataCalc!J171</f>
        <v>43270</v>
      </c>
      <c r="C171" s="106">
        <f t="shared" si="11"/>
        <v>3</v>
      </c>
      <c r="D171" s="187">
        <f t="shared" si="12"/>
        <v>0</v>
      </c>
      <c r="E171" s="107">
        <f t="shared" si="13"/>
        <v>0</v>
      </c>
      <c r="F171" s="107"/>
      <c r="G171" s="107" t="str">
        <f t="shared" si="14"/>
        <v/>
      </c>
    </row>
    <row r="172" spans="1:7" x14ac:dyDescent="0.25">
      <c r="A172" s="104">
        <f t="shared" si="10"/>
        <v>43271</v>
      </c>
      <c r="B172" s="105">
        <f>DataCalc!J172</f>
        <v>43271</v>
      </c>
      <c r="C172" s="106">
        <f t="shared" si="11"/>
        <v>4</v>
      </c>
      <c r="D172" s="187">
        <f t="shared" si="12"/>
        <v>0</v>
      </c>
      <c r="E172" s="107">
        <f t="shared" si="13"/>
        <v>0</v>
      </c>
      <c r="F172" s="107"/>
      <c r="G172" s="107" t="str">
        <f t="shared" si="14"/>
        <v/>
      </c>
    </row>
    <row r="173" spans="1:7" x14ac:dyDescent="0.25">
      <c r="A173" s="104">
        <f t="shared" si="10"/>
        <v>43272</v>
      </c>
      <c r="B173" s="105">
        <f>DataCalc!J173</f>
        <v>43272</v>
      </c>
      <c r="C173" s="106">
        <f t="shared" si="11"/>
        <v>5</v>
      </c>
      <c r="D173" s="187">
        <f t="shared" si="12"/>
        <v>0</v>
      </c>
      <c r="E173" s="107">
        <f t="shared" si="13"/>
        <v>0</v>
      </c>
      <c r="F173" s="107"/>
      <c r="G173" s="107" t="str">
        <f t="shared" si="14"/>
        <v/>
      </c>
    </row>
    <row r="174" spans="1:7" x14ac:dyDescent="0.25">
      <c r="A174" s="104">
        <f t="shared" si="10"/>
        <v>43273</v>
      </c>
      <c r="B174" s="105">
        <f>DataCalc!J174</f>
        <v>43273</v>
      </c>
      <c r="C174" s="106">
        <f t="shared" si="11"/>
        <v>6</v>
      </c>
      <c r="D174" s="187">
        <f t="shared" si="12"/>
        <v>0</v>
      </c>
      <c r="E174" s="107">
        <f t="shared" si="13"/>
        <v>0</v>
      </c>
      <c r="F174" s="107"/>
      <c r="G174" s="107" t="str">
        <f t="shared" si="14"/>
        <v/>
      </c>
    </row>
    <row r="175" spans="1:7" x14ac:dyDescent="0.25">
      <c r="A175" s="104">
        <f t="shared" si="10"/>
        <v>43274</v>
      </c>
      <c r="B175" s="105">
        <f>DataCalc!J175</f>
        <v>43274</v>
      </c>
      <c r="C175" s="106">
        <f t="shared" si="11"/>
        <v>7</v>
      </c>
      <c r="D175" s="187">
        <f t="shared" si="12"/>
        <v>1</v>
      </c>
      <c r="E175" s="107">
        <f t="shared" si="13"/>
        <v>0</v>
      </c>
      <c r="F175" s="107"/>
      <c r="G175" s="107" t="str">
        <f t="shared" si="14"/>
        <v/>
      </c>
    </row>
    <row r="176" spans="1:7" x14ac:dyDescent="0.25">
      <c r="A176" s="104">
        <f t="shared" si="10"/>
        <v>43275</v>
      </c>
      <c r="B176" s="105">
        <f>DataCalc!J176</f>
        <v>43275</v>
      </c>
      <c r="C176" s="106">
        <f t="shared" si="11"/>
        <v>1</v>
      </c>
      <c r="D176" s="187">
        <f t="shared" si="12"/>
        <v>1</v>
      </c>
      <c r="E176" s="107">
        <f t="shared" si="13"/>
        <v>0</v>
      </c>
      <c r="F176" s="107"/>
      <c r="G176" s="107" t="str">
        <f t="shared" si="14"/>
        <v/>
      </c>
    </row>
    <row r="177" spans="1:7" x14ac:dyDescent="0.25">
      <c r="A177" s="104">
        <f t="shared" si="10"/>
        <v>43276</v>
      </c>
      <c r="B177" s="105">
        <f>DataCalc!J177</f>
        <v>43276</v>
      </c>
      <c r="C177" s="106">
        <f t="shared" si="11"/>
        <v>2</v>
      </c>
      <c r="D177" s="187">
        <f t="shared" si="12"/>
        <v>0</v>
      </c>
      <c r="E177" s="107">
        <f t="shared" si="13"/>
        <v>0</v>
      </c>
      <c r="F177" s="107"/>
      <c r="G177" s="107" t="str">
        <f t="shared" si="14"/>
        <v/>
      </c>
    </row>
    <row r="178" spans="1:7" x14ac:dyDescent="0.25">
      <c r="A178" s="104">
        <f t="shared" si="10"/>
        <v>43277</v>
      </c>
      <c r="B178" s="105">
        <f>DataCalc!J178</f>
        <v>43277</v>
      </c>
      <c r="C178" s="106">
        <f t="shared" si="11"/>
        <v>3</v>
      </c>
      <c r="D178" s="187">
        <f t="shared" si="12"/>
        <v>0</v>
      </c>
      <c r="E178" s="107">
        <f t="shared" si="13"/>
        <v>0</v>
      </c>
      <c r="F178" s="107"/>
      <c r="G178" s="107" t="str">
        <f t="shared" si="14"/>
        <v/>
      </c>
    </row>
    <row r="179" spans="1:7" x14ac:dyDescent="0.25">
      <c r="A179" s="104">
        <f t="shared" si="10"/>
        <v>43278</v>
      </c>
      <c r="B179" s="105">
        <f>DataCalc!J179</f>
        <v>43278</v>
      </c>
      <c r="C179" s="106">
        <f t="shared" si="11"/>
        <v>4</v>
      </c>
      <c r="D179" s="187">
        <f t="shared" si="12"/>
        <v>0</v>
      </c>
      <c r="E179" s="107">
        <f t="shared" si="13"/>
        <v>0</v>
      </c>
      <c r="F179" s="107"/>
      <c r="G179" s="107" t="str">
        <f t="shared" si="14"/>
        <v/>
      </c>
    </row>
    <row r="180" spans="1:7" x14ac:dyDescent="0.25">
      <c r="A180" s="104">
        <f t="shared" si="10"/>
        <v>43279</v>
      </c>
      <c r="B180" s="105">
        <f>DataCalc!J180</f>
        <v>43279</v>
      </c>
      <c r="C180" s="106">
        <f t="shared" si="11"/>
        <v>5</v>
      </c>
      <c r="D180" s="187">
        <f t="shared" si="12"/>
        <v>0</v>
      </c>
      <c r="E180" s="107">
        <f t="shared" si="13"/>
        <v>0</v>
      </c>
      <c r="F180" s="107"/>
      <c r="G180" s="107" t="str">
        <f t="shared" si="14"/>
        <v/>
      </c>
    </row>
    <row r="181" spans="1:7" x14ac:dyDescent="0.25">
      <c r="A181" s="104">
        <f t="shared" si="10"/>
        <v>43280</v>
      </c>
      <c r="B181" s="105">
        <f>DataCalc!J181</f>
        <v>43280</v>
      </c>
      <c r="C181" s="106">
        <f t="shared" si="11"/>
        <v>6</v>
      </c>
      <c r="D181" s="187">
        <f t="shared" si="12"/>
        <v>0</v>
      </c>
      <c r="E181" s="107">
        <f t="shared" si="13"/>
        <v>0</v>
      </c>
      <c r="F181" s="107"/>
      <c r="G181" s="107" t="str">
        <f t="shared" si="14"/>
        <v/>
      </c>
    </row>
    <row r="182" spans="1:7" x14ac:dyDescent="0.25">
      <c r="A182" s="104">
        <f t="shared" si="10"/>
        <v>43281</v>
      </c>
      <c r="B182" s="105">
        <f>DataCalc!J182</f>
        <v>43281</v>
      </c>
      <c r="C182" s="106">
        <f t="shared" si="11"/>
        <v>7</v>
      </c>
      <c r="D182" s="187">
        <f t="shared" si="12"/>
        <v>1</v>
      </c>
      <c r="E182" s="107">
        <f t="shared" si="13"/>
        <v>0</v>
      </c>
      <c r="F182" s="107"/>
      <c r="G182" s="107" t="str">
        <f t="shared" si="14"/>
        <v/>
      </c>
    </row>
    <row r="183" spans="1:7" x14ac:dyDescent="0.25">
      <c r="A183" s="104">
        <f t="shared" si="10"/>
        <v>43282</v>
      </c>
      <c r="B183" s="105">
        <f>DataCalc!J183</f>
        <v>43282</v>
      </c>
      <c r="C183" s="106">
        <f t="shared" si="11"/>
        <v>1</v>
      </c>
      <c r="D183" s="187">
        <f t="shared" si="12"/>
        <v>1</v>
      </c>
      <c r="E183" s="107">
        <f t="shared" si="13"/>
        <v>0</v>
      </c>
      <c r="F183" s="107"/>
      <c r="G183" s="107" t="str">
        <f t="shared" si="14"/>
        <v/>
      </c>
    </row>
    <row r="184" spans="1:7" x14ac:dyDescent="0.25">
      <c r="A184" s="104">
        <f t="shared" si="10"/>
        <v>43283</v>
      </c>
      <c r="B184" s="105">
        <f>DataCalc!J184</f>
        <v>43283</v>
      </c>
      <c r="C184" s="106">
        <f t="shared" si="11"/>
        <v>2</v>
      </c>
      <c r="D184" s="187">
        <f t="shared" si="12"/>
        <v>0</v>
      </c>
      <c r="E184" s="107">
        <f t="shared" si="13"/>
        <v>0</v>
      </c>
      <c r="F184" s="107"/>
      <c r="G184" s="107" t="str">
        <f t="shared" si="14"/>
        <v/>
      </c>
    </row>
    <row r="185" spans="1:7" x14ac:dyDescent="0.25">
      <c r="A185" s="104">
        <f t="shared" si="10"/>
        <v>43284</v>
      </c>
      <c r="B185" s="105">
        <f>DataCalc!J185</f>
        <v>43284</v>
      </c>
      <c r="C185" s="106">
        <f t="shared" si="11"/>
        <v>3</v>
      </c>
      <c r="D185" s="187">
        <f t="shared" si="12"/>
        <v>0</v>
      </c>
      <c r="E185" s="107">
        <f t="shared" si="13"/>
        <v>0</v>
      </c>
      <c r="F185" s="107"/>
      <c r="G185" s="107" t="str">
        <f t="shared" si="14"/>
        <v/>
      </c>
    </row>
    <row r="186" spans="1:7" x14ac:dyDescent="0.25">
      <c r="A186" s="104">
        <f t="shared" si="10"/>
        <v>43285</v>
      </c>
      <c r="B186" s="105">
        <f>DataCalc!J186</f>
        <v>43285</v>
      </c>
      <c r="C186" s="106">
        <f t="shared" si="11"/>
        <v>4</v>
      </c>
      <c r="D186" s="187">
        <f t="shared" si="12"/>
        <v>0</v>
      </c>
      <c r="E186" s="107">
        <f t="shared" si="13"/>
        <v>0</v>
      </c>
      <c r="F186" s="107"/>
      <c r="G186" s="107" t="str">
        <f t="shared" si="14"/>
        <v/>
      </c>
    </row>
    <row r="187" spans="1:7" x14ac:dyDescent="0.25">
      <c r="A187" s="104">
        <f t="shared" si="10"/>
        <v>43286</v>
      </c>
      <c r="B187" s="105">
        <f>DataCalc!J187</f>
        <v>43286</v>
      </c>
      <c r="C187" s="106">
        <f t="shared" si="11"/>
        <v>5</v>
      </c>
      <c r="D187" s="187">
        <f t="shared" si="12"/>
        <v>0</v>
      </c>
      <c r="E187" s="107">
        <f t="shared" si="13"/>
        <v>0</v>
      </c>
      <c r="F187" s="107"/>
      <c r="G187" s="107" t="str">
        <f t="shared" si="14"/>
        <v/>
      </c>
    </row>
    <row r="188" spans="1:7" x14ac:dyDescent="0.25">
      <c r="A188" s="104">
        <f t="shared" si="10"/>
        <v>43287</v>
      </c>
      <c r="B188" s="105">
        <f>DataCalc!J188</f>
        <v>43287</v>
      </c>
      <c r="C188" s="106">
        <f t="shared" si="11"/>
        <v>6</v>
      </c>
      <c r="D188" s="187">
        <f t="shared" si="12"/>
        <v>0</v>
      </c>
      <c r="E188" s="107">
        <f t="shared" si="13"/>
        <v>0</v>
      </c>
      <c r="F188" s="107"/>
      <c r="G188" s="107" t="str">
        <f t="shared" si="14"/>
        <v/>
      </c>
    </row>
    <row r="189" spans="1:7" x14ac:dyDescent="0.25">
      <c r="A189" s="104">
        <f t="shared" si="10"/>
        <v>43288</v>
      </c>
      <c r="B189" s="105">
        <f>DataCalc!J189</f>
        <v>43288</v>
      </c>
      <c r="C189" s="106">
        <f t="shared" si="11"/>
        <v>7</v>
      </c>
      <c r="D189" s="187">
        <f t="shared" si="12"/>
        <v>1</v>
      </c>
      <c r="E189" s="107">
        <f t="shared" si="13"/>
        <v>0</v>
      </c>
      <c r="F189" s="107"/>
      <c r="G189" s="107" t="str">
        <f t="shared" si="14"/>
        <v/>
      </c>
    </row>
    <row r="190" spans="1:7" x14ac:dyDescent="0.25">
      <c r="A190" s="104">
        <f t="shared" si="10"/>
        <v>43289</v>
      </c>
      <c r="B190" s="105">
        <f>DataCalc!J190</f>
        <v>43289</v>
      </c>
      <c r="C190" s="106">
        <f t="shared" si="11"/>
        <v>1</v>
      </c>
      <c r="D190" s="187">
        <f t="shared" si="12"/>
        <v>1</v>
      </c>
      <c r="E190" s="107">
        <f t="shared" si="13"/>
        <v>0</v>
      </c>
      <c r="F190" s="107"/>
      <c r="G190" s="107" t="str">
        <f t="shared" si="14"/>
        <v/>
      </c>
    </row>
    <row r="191" spans="1:7" x14ac:dyDescent="0.25">
      <c r="A191" s="104">
        <f t="shared" si="10"/>
        <v>43290</v>
      </c>
      <c r="B191" s="105">
        <f>DataCalc!J191</f>
        <v>43290</v>
      </c>
      <c r="C191" s="106">
        <f t="shared" si="11"/>
        <v>2</v>
      </c>
      <c r="D191" s="187">
        <f t="shared" si="12"/>
        <v>0</v>
      </c>
      <c r="E191" s="107">
        <f t="shared" si="13"/>
        <v>0</v>
      </c>
      <c r="F191" s="107"/>
      <c r="G191" s="107" t="str">
        <f t="shared" si="14"/>
        <v/>
      </c>
    </row>
    <row r="192" spans="1:7" x14ac:dyDescent="0.25">
      <c r="A192" s="104">
        <f t="shared" si="10"/>
        <v>43291</v>
      </c>
      <c r="B192" s="105">
        <f>DataCalc!J192</f>
        <v>43291</v>
      </c>
      <c r="C192" s="106">
        <f t="shared" si="11"/>
        <v>3</v>
      </c>
      <c r="D192" s="187">
        <f t="shared" si="12"/>
        <v>0</v>
      </c>
      <c r="E192" s="107">
        <f t="shared" si="13"/>
        <v>0</v>
      </c>
      <c r="F192" s="107"/>
      <c r="G192" s="107" t="str">
        <f t="shared" si="14"/>
        <v/>
      </c>
    </row>
    <row r="193" spans="1:7" x14ac:dyDescent="0.25">
      <c r="A193" s="104">
        <f t="shared" si="10"/>
        <v>43292</v>
      </c>
      <c r="B193" s="105">
        <f>DataCalc!J193</f>
        <v>43292</v>
      </c>
      <c r="C193" s="106">
        <f t="shared" si="11"/>
        <v>4</v>
      </c>
      <c r="D193" s="187">
        <f t="shared" si="12"/>
        <v>0</v>
      </c>
      <c r="E193" s="107">
        <f t="shared" si="13"/>
        <v>0</v>
      </c>
      <c r="F193" s="107"/>
      <c r="G193" s="107" t="str">
        <f t="shared" si="14"/>
        <v/>
      </c>
    </row>
    <row r="194" spans="1:7" x14ac:dyDescent="0.25">
      <c r="A194" s="104">
        <f t="shared" si="10"/>
        <v>43293</v>
      </c>
      <c r="B194" s="105">
        <f>DataCalc!J194</f>
        <v>43293</v>
      </c>
      <c r="C194" s="106">
        <f t="shared" si="11"/>
        <v>5</v>
      </c>
      <c r="D194" s="187">
        <f t="shared" si="12"/>
        <v>0</v>
      </c>
      <c r="E194" s="107">
        <f t="shared" si="13"/>
        <v>0</v>
      </c>
      <c r="F194" s="107"/>
      <c r="G194" s="107" t="str">
        <f t="shared" si="14"/>
        <v/>
      </c>
    </row>
    <row r="195" spans="1:7" x14ac:dyDescent="0.25">
      <c r="A195" s="104">
        <f t="shared" ref="A195:A258" si="15">B195</f>
        <v>43294</v>
      </c>
      <c r="B195" s="105">
        <f>DataCalc!J195</f>
        <v>43294</v>
      </c>
      <c r="C195" s="106">
        <f t="shared" ref="C195:C258" si="16">WEEKDAY(B195,1)</f>
        <v>6</v>
      </c>
      <c r="D195" s="187">
        <f t="shared" ref="D195:D258" si="17">IF(OR(EXACT(C195,1), EXACT(C195,7),NOT(E195=0)),1,0)</f>
        <v>0</v>
      </c>
      <c r="E195" s="107">
        <f t="shared" ref="E195:E258" si="18">IF(OR(F195&lt;&gt;"",G195&lt;&gt;""),F195&amp;G195,0)</f>
        <v>0</v>
      </c>
      <c r="F195" s="107"/>
      <c r="G195" s="107" t="str">
        <f t="shared" ref="G195:G258" si="19">IFERROR(INDEX(K:K,MATCH(B195,J:J,0)),"")</f>
        <v/>
      </c>
    </row>
    <row r="196" spans="1:7" x14ac:dyDescent="0.25">
      <c r="A196" s="104">
        <f t="shared" si="15"/>
        <v>43295</v>
      </c>
      <c r="B196" s="105">
        <f>DataCalc!J196</f>
        <v>43295</v>
      </c>
      <c r="C196" s="106">
        <f t="shared" si="16"/>
        <v>7</v>
      </c>
      <c r="D196" s="187">
        <f t="shared" si="17"/>
        <v>1</v>
      </c>
      <c r="E196" s="107">
        <f t="shared" si="18"/>
        <v>0</v>
      </c>
      <c r="F196" s="107"/>
      <c r="G196" s="107" t="str">
        <f t="shared" si="19"/>
        <v/>
      </c>
    </row>
    <row r="197" spans="1:7" x14ac:dyDescent="0.25">
      <c r="A197" s="104">
        <f t="shared" si="15"/>
        <v>43296</v>
      </c>
      <c r="B197" s="105">
        <f>DataCalc!J197</f>
        <v>43296</v>
      </c>
      <c r="C197" s="106">
        <f t="shared" si="16"/>
        <v>1</v>
      </c>
      <c r="D197" s="187">
        <f t="shared" si="17"/>
        <v>1</v>
      </c>
      <c r="E197" s="107">
        <f t="shared" si="18"/>
        <v>0</v>
      </c>
      <c r="F197" s="107"/>
      <c r="G197" s="107" t="str">
        <f t="shared" si="19"/>
        <v/>
      </c>
    </row>
    <row r="198" spans="1:7" x14ac:dyDescent="0.25">
      <c r="A198" s="104">
        <f t="shared" si="15"/>
        <v>43297</v>
      </c>
      <c r="B198" s="105">
        <f>DataCalc!J198</f>
        <v>43297</v>
      </c>
      <c r="C198" s="106">
        <f t="shared" si="16"/>
        <v>2</v>
      </c>
      <c r="D198" s="187">
        <f t="shared" si="17"/>
        <v>0</v>
      </c>
      <c r="E198" s="107">
        <f t="shared" si="18"/>
        <v>0</v>
      </c>
      <c r="F198" s="107"/>
      <c r="G198" s="107" t="str">
        <f t="shared" si="19"/>
        <v/>
      </c>
    </row>
    <row r="199" spans="1:7" x14ac:dyDescent="0.25">
      <c r="A199" s="104">
        <f t="shared" si="15"/>
        <v>43298</v>
      </c>
      <c r="B199" s="105">
        <f>DataCalc!J199</f>
        <v>43298</v>
      </c>
      <c r="C199" s="106">
        <f t="shared" si="16"/>
        <v>3</v>
      </c>
      <c r="D199" s="187">
        <f t="shared" si="17"/>
        <v>0</v>
      </c>
      <c r="E199" s="107">
        <f t="shared" si="18"/>
        <v>0</v>
      </c>
      <c r="F199" s="107"/>
      <c r="G199" s="107" t="str">
        <f t="shared" si="19"/>
        <v/>
      </c>
    </row>
    <row r="200" spans="1:7" x14ac:dyDescent="0.25">
      <c r="A200" s="104">
        <f t="shared" si="15"/>
        <v>43299</v>
      </c>
      <c r="B200" s="105">
        <f>DataCalc!J200</f>
        <v>43299</v>
      </c>
      <c r="C200" s="106">
        <f t="shared" si="16"/>
        <v>4</v>
      </c>
      <c r="D200" s="187">
        <f t="shared" si="17"/>
        <v>0</v>
      </c>
      <c r="E200" s="107">
        <f t="shared" si="18"/>
        <v>0</v>
      </c>
      <c r="F200" s="107"/>
      <c r="G200" s="107" t="str">
        <f t="shared" si="19"/>
        <v/>
      </c>
    </row>
    <row r="201" spans="1:7" x14ac:dyDescent="0.25">
      <c r="A201" s="104">
        <f t="shared" si="15"/>
        <v>43300</v>
      </c>
      <c r="B201" s="105">
        <f>DataCalc!J201</f>
        <v>43300</v>
      </c>
      <c r="C201" s="106">
        <f t="shared" si="16"/>
        <v>5</v>
      </c>
      <c r="D201" s="187">
        <f t="shared" si="17"/>
        <v>0</v>
      </c>
      <c r="E201" s="107">
        <f t="shared" si="18"/>
        <v>0</v>
      </c>
      <c r="F201" s="107"/>
      <c r="G201" s="107" t="str">
        <f t="shared" si="19"/>
        <v/>
      </c>
    </row>
    <row r="202" spans="1:7" x14ac:dyDescent="0.25">
      <c r="A202" s="104">
        <f t="shared" si="15"/>
        <v>43301</v>
      </c>
      <c r="B202" s="105">
        <f>DataCalc!J202</f>
        <v>43301</v>
      </c>
      <c r="C202" s="106">
        <f t="shared" si="16"/>
        <v>6</v>
      </c>
      <c r="D202" s="187">
        <f t="shared" si="17"/>
        <v>0</v>
      </c>
      <c r="E202" s="107">
        <f t="shared" si="18"/>
        <v>0</v>
      </c>
      <c r="F202" s="107"/>
      <c r="G202" s="107" t="str">
        <f t="shared" si="19"/>
        <v/>
      </c>
    </row>
    <row r="203" spans="1:7" x14ac:dyDescent="0.25">
      <c r="A203" s="104">
        <f t="shared" si="15"/>
        <v>43302</v>
      </c>
      <c r="B203" s="105">
        <f>DataCalc!J203</f>
        <v>43302</v>
      </c>
      <c r="C203" s="106">
        <f t="shared" si="16"/>
        <v>7</v>
      </c>
      <c r="D203" s="187">
        <f t="shared" si="17"/>
        <v>1</v>
      </c>
      <c r="E203" s="107">
        <f t="shared" si="18"/>
        <v>0</v>
      </c>
      <c r="F203" s="107"/>
      <c r="G203" s="107" t="str">
        <f t="shared" si="19"/>
        <v/>
      </c>
    </row>
    <row r="204" spans="1:7" x14ac:dyDescent="0.25">
      <c r="A204" s="104">
        <f t="shared" si="15"/>
        <v>43303</v>
      </c>
      <c r="B204" s="105">
        <f>DataCalc!J204</f>
        <v>43303</v>
      </c>
      <c r="C204" s="106">
        <f t="shared" si="16"/>
        <v>1</v>
      </c>
      <c r="D204" s="187">
        <f t="shared" si="17"/>
        <v>1</v>
      </c>
      <c r="E204" s="107">
        <f t="shared" si="18"/>
        <v>0</v>
      </c>
      <c r="F204" s="107"/>
      <c r="G204" s="107" t="str">
        <f t="shared" si="19"/>
        <v/>
      </c>
    </row>
    <row r="205" spans="1:7" x14ac:dyDescent="0.25">
      <c r="A205" s="104">
        <f t="shared" si="15"/>
        <v>43304</v>
      </c>
      <c r="B205" s="105">
        <f>DataCalc!J205</f>
        <v>43304</v>
      </c>
      <c r="C205" s="106">
        <f t="shared" si="16"/>
        <v>2</v>
      </c>
      <c r="D205" s="187">
        <f t="shared" si="17"/>
        <v>0</v>
      </c>
      <c r="E205" s="107">
        <f t="shared" si="18"/>
        <v>0</v>
      </c>
      <c r="F205" s="107"/>
      <c r="G205" s="107" t="str">
        <f t="shared" si="19"/>
        <v/>
      </c>
    </row>
    <row r="206" spans="1:7" x14ac:dyDescent="0.25">
      <c r="A206" s="104">
        <f t="shared" si="15"/>
        <v>43305</v>
      </c>
      <c r="B206" s="105">
        <f>DataCalc!J206</f>
        <v>43305</v>
      </c>
      <c r="C206" s="106">
        <f t="shared" si="16"/>
        <v>3</v>
      </c>
      <c r="D206" s="187">
        <f t="shared" si="17"/>
        <v>0</v>
      </c>
      <c r="E206" s="107">
        <f t="shared" si="18"/>
        <v>0</v>
      </c>
      <c r="F206" s="107"/>
      <c r="G206" s="107" t="str">
        <f t="shared" si="19"/>
        <v/>
      </c>
    </row>
    <row r="207" spans="1:7" x14ac:dyDescent="0.25">
      <c r="A207" s="104">
        <f t="shared" si="15"/>
        <v>43306</v>
      </c>
      <c r="B207" s="105">
        <f>DataCalc!J207</f>
        <v>43306</v>
      </c>
      <c r="C207" s="106">
        <f t="shared" si="16"/>
        <v>4</v>
      </c>
      <c r="D207" s="187">
        <f t="shared" si="17"/>
        <v>0</v>
      </c>
      <c r="E207" s="107">
        <f t="shared" si="18"/>
        <v>0</v>
      </c>
      <c r="F207" s="107"/>
      <c r="G207" s="107" t="str">
        <f t="shared" si="19"/>
        <v/>
      </c>
    </row>
    <row r="208" spans="1:7" x14ac:dyDescent="0.25">
      <c r="A208" s="104">
        <f t="shared" si="15"/>
        <v>43307</v>
      </c>
      <c r="B208" s="105">
        <f>DataCalc!J208</f>
        <v>43307</v>
      </c>
      <c r="C208" s="106">
        <f t="shared" si="16"/>
        <v>5</v>
      </c>
      <c r="D208" s="187">
        <f t="shared" si="17"/>
        <v>0</v>
      </c>
      <c r="E208" s="107">
        <f t="shared" si="18"/>
        <v>0</v>
      </c>
      <c r="F208" s="107"/>
      <c r="G208" s="107" t="str">
        <f t="shared" si="19"/>
        <v/>
      </c>
    </row>
    <row r="209" spans="1:7" x14ac:dyDescent="0.25">
      <c r="A209" s="104">
        <f t="shared" si="15"/>
        <v>43308</v>
      </c>
      <c r="B209" s="105">
        <f>DataCalc!J209</f>
        <v>43308</v>
      </c>
      <c r="C209" s="106">
        <f t="shared" si="16"/>
        <v>6</v>
      </c>
      <c r="D209" s="187">
        <f t="shared" si="17"/>
        <v>0</v>
      </c>
      <c r="E209" s="107">
        <f t="shared" si="18"/>
        <v>0</v>
      </c>
      <c r="F209" s="107"/>
      <c r="G209" s="107" t="str">
        <f t="shared" si="19"/>
        <v/>
      </c>
    </row>
    <row r="210" spans="1:7" x14ac:dyDescent="0.25">
      <c r="A210" s="104">
        <f t="shared" si="15"/>
        <v>43309</v>
      </c>
      <c r="B210" s="105">
        <f>DataCalc!J210</f>
        <v>43309</v>
      </c>
      <c r="C210" s="106">
        <f t="shared" si="16"/>
        <v>7</v>
      </c>
      <c r="D210" s="187">
        <f t="shared" si="17"/>
        <v>1</v>
      </c>
      <c r="E210" s="107">
        <f t="shared" si="18"/>
        <v>0</v>
      </c>
      <c r="F210" s="107"/>
      <c r="G210" s="107" t="str">
        <f t="shared" si="19"/>
        <v/>
      </c>
    </row>
    <row r="211" spans="1:7" x14ac:dyDescent="0.25">
      <c r="A211" s="104">
        <f t="shared" si="15"/>
        <v>43310</v>
      </c>
      <c r="B211" s="105">
        <f>DataCalc!J211</f>
        <v>43310</v>
      </c>
      <c r="C211" s="106">
        <f t="shared" si="16"/>
        <v>1</v>
      </c>
      <c r="D211" s="187">
        <f t="shared" si="17"/>
        <v>1</v>
      </c>
      <c r="E211" s="107">
        <f t="shared" si="18"/>
        <v>0</v>
      </c>
      <c r="F211" s="107"/>
      <c r="G211" s="107" t="str">
        <f t="shared" si="19"/>
        <v/>
      </c>
    </row>
    <row r="212" spans="1:7" x14ac:dyDescent="0.25">
      <c r="A212" s="104">
        <f t="shared" si="15"/>
        <v>43311</v>
      </c>
      <c r="B212" s="105">
        <f>DataCalc!J212</f>
        <v>43311</v>
      </c>
      <c r="C212" s="106">
        <f t="shared" si="16"/>
        <v>2</v>
      </c>
      <c r="D212" s="187">
        <f t="shared" si="17"/>
        <v>0</v>
      </c>
      <c r="E212" s="107">
        <f t="shared" si="18"/>
        <v>0</v>
      </c>
      <c r="F212" s="107"/>
      <c r="G212" s="107" t="str">
        <f t="shared" si="19"/>
        <v/>
      </c>
    </row>
    <row r="213" spans="1:7" x14ac:dyDescent="0.25">
      <c r="A213" s="104">
        <f t="shared" si="15"/>
        <v>43312</v>
      </c>
      <c r="B213" s="105">
        <f>DataCalc!J213</f>
        <v>43312</v>
      </c>
      <c r="C213" s="106">
        <f t="shared" si="16"/>
        <v>3</v>
      </c>
      <c r="D213" s="187">
        <f t="shared" si="17"/>
        <v>0</v>
      </c>
      <c r="E213" s="107">
        <f t="shared" si="18"/>
        <v>0</v>
      </c>
      <c r="F213" s="107"/>
      <c r="G213" s="107" t="str">
        <f t="shared" si="19"/>
        <v/>
      </c>
    </row>
    <row r="214" spans="1:7" x14ac:dyDescent="0.25">
      <c r="A214" s="104">
        <f t="shared" si="15"/>
        <v>43313</v>
      </c>
      <c r="B214" s="105">
        <f>DataCalc!J214</f>
        <v>43313</v>
      </c>
      <c r="C214" s="106">
        <f t="shared" si="16"/>
        <v>4</v>
      </c>
      <c r="D214" s="187">
        <f t="shared" si="17"/>
        <v>0</v>
      </c>
      <c r="E214" s="107">
        <f t="shared" si="18"/>
        <v>0</v>
      </c>
      <c r="F214" s="107"/>
      <c r="G214" s="107" t="str">
        <f t="shared" si="19"/>
        <v/>
      </c>
    </row>
    <row r="215" spans="1:7" x14ac:dyDescent="0.25">
      <c r="A215" s="104">
        <f t="shared" si="15"/>
        <v>43314</v>
      </c>
      <c r="B215" s="105">
        <f>DataCalc!J215</f>
        <v>43314</v>
      </c>
      <c r="C215" s="106">
        <f t="shared" si="16"/>
        <v>5</v>
      </c>
      <c r="D215" s="187">
        <f t="shared" si="17"/>
        <v>0</v>
      </c>
      <c r="E215" s="107">
        <f t="shared" si="18"/>
        <v>0</v>
      </c>
      <c r="F215" s="107"/>
      <c r="G215" s="107" t="str">
        <f t="shared" si="19"/>
        <v/>
      </c>
    </row>
    <row r="216" spans="1:7" x14ac:dyDescent="0.25">
      <c r="A216" s="104">
        <f t="shared" si="15"/>
        <v>43315</v>
      </c>
      <c r="B216" s="105">
        <f>DataCalc!J216</f>
        <v>43315</v>
      </c>
      <c r="C216" s="106">
        <f t="shared" si="16"/>
        <v>6</v>
      </c>
      <c r="D216" s="187">
        <f t="shared" si="17"/>
        <v>0</v>
      </c>
      <c r="E216" s="107">
        <f t="shared" si="18"/>
        <v>0</v>
      </c>
      <c r="F216" s="107"/>
      <c r="G216" s="107" t="str">
        <f t="shared" si="19"/>
        <v/>
      </c>
    </row>
    <row r="217" spans="1:7" x14ac:dyDescent="0.25">
      <c r="A217" s="104">
        <f t="shared" si="15"/>
        <v>43316</v>
      </c>
      <c r="B217" s="105">
        <f>DataCalc!J217</f>
        <v>43316</v>
      </c>
      <c r="C217" s="106">
        <f t="shared" si="16"/>
        <v>7</v>
      </c>
      <c r="D217" s="187">
        <f t="shared" si="17"/>
        <v>1</v>
      </c>
      <c r="E217" s="107">
        <f t="shared" si="18"/>
        <v>0</v>
      </c>
      <c r="F217" s="107"/>
      <c r="G217" s="107" t="str">
        <f t="shared" si="19"/>
        <v/>
      </c>
    </row>
    <row r="218" spans="1:7" x14ac:dyDescent="0.25">
      <c r="A218" s="104">
        <f t="shared" si="15"/>
        <v>43317</v>
      </c>
      <c r="B218" s="105">
        <f>DataCalc!J218</f>
        <v>43317</v>
      </c>
      <c r="C218" s="106">
        <f t="shared" si="16"/>
        <v>1</v>
      </c>
      <c r="D218" s="187">
        <f t="shared" si="17"/>
        <v>1</v>
      </c>
      <c r="E218" s="107">
        <f t="shared" si="18"/>
        <v>0</v>
      </c>
      <c r="F218" s="107"/>
      <c r="G218" s="107" t="str">
        <f t="shared" si="19"/>
        <v/>
      </c>
    </row>
    <row r="219" spans="1:7" x14ac:dyDescent="0.25">
      <c r="A219" s="104">
        <f t="shared" si="15"/>
        <v>43318</v>
      </c>
      <c r="B219" s="105">
        <f>DataCalc!J219</f>
        <v>43318</v>
      </c>
      <c r="C219" s="106">
        <f t="shared" si="16"/>
        <v>2</v>
      </c>
      <c r="D219" s="187">
        <f t="shared" si="17"/>
        <v>0</v>
      </c>
      <c r="E219" s="107">
        <f t="shared" si="18"/>
        <v>0</v>
      </c>
      <c r="F219" s="107"/>
      <c r="G219" s="107" t="str">
        <f t="shared" si="19"/>
        <v/>
      </c>
    </row>
    <row r="220" spans="1:7" x14ac:dyDescent="0.25">
      <c r="A220" s="104">
        <f t="shared" si="15"/>
        <v>43319</v>
      </c>
      <c r="B220" s="105">
        <f>DataCalc!J220</f>
        <v>43319</v>
      </c>
      <c r="C220" s="106">
        <f t="shared" si="16"/>
        <v>3</v>
      </c>
      <c r="D220" s="187">
        <f t="shared" si="17"/>
        <v>0</v>
      </c>
      <c r="E220" s="107">
        <f t="shared" si="18"/>
        <v>0</v>
      </c>
      <c r="F220" s="107"/>
      <c r="G220" s="107" t="str">
        <f t="shared" si="19"/>
        <v/>
      </c>
    </row>
    <row r="221" spans="1:7" x14ac:dyDescent="0.25">
      <c r="A221" s="104">
        <f t="shared" si="15"/>
        <v>43320</v>
      </c>
      <c r="B221" s="105">
        <f>DataCalc!J221</f>
        <v>43320</v>
      </c>
      <c r="C221" s="106">
        <f t="shared" si="16"/>
        <v>4</v>
      </c>
      <c r="D221" s="187">
        <f t="shared" si="17"/>
        <v>0</v>
      </c>
      <c r="E221" s="107">
        <f t="shared" si="18"/>
        <v>0</v>
      </c>
      <c r="F221" s="107"/>
      <c r="G221" s="107" t="str">
        <f t="shared" si="19"/>
        <v/>
      </c>
    </row>
    <row r="222" spans="1:7" x14ac:dyDescent="0.25">
      <c r="A222" s="104">
        <f t="shared" si="15"/>
        <v>43321</v>
      </c>
      <c r="B222" s="105">
        <f>DataCalc!J222</f>
        <v>43321</v>
      </c>
      <c r="C222" s="106">
        <f t="shared" si="16"/>
        <v>5</v>
      </c>
      <c r="D222" s="187">
        <f t="shared" si="17"/>
        <v>0</v>
      </c>
      <c r="E222" s="107">
        <f t="shared" si="18"/>
        <v>0</v>
      </c>
      <c r="F222" s="107"/>
      <c r="G222" s="107" t="str">
        <f t="shared" si="19"/>
        <v/>
      </c>
    </row>
    <row r="223" spans="1:7" x14ac:dyDescent="0.25">
      <c r="A223" s="104">
        <f t="shared" si="15"/>
        <v>43322</v>
      </c>
      <c r="B223" s="105">
        <f>DataCalc!J223</f>
        <v>43322</v>
      </c>
      <c r="C223" s="106">
        <f t="shared" si="16"/>
        <v>6</v>
      </c>
      <c r="D223" s="187">
        <f t="shared" si="17"/>
        <v>0</v>
      </c>
      <c r="E223" s="107">
        <f t="shared" si="18"/>
        <v>0</v>
      </c>
      <c r="F223" s="107"/>
      <c r="G223" s="107" t="str">
        <f t="shared" si="19"/>
        <v/>
      </c>
    </row>
    <row r="224" spans="1:7" x14ac:dyDescent="0.25">
      <c r="A224" s="104">
        <f t="shared" si="15"/>
        <v>43323</v>
      </c>
      <c r="B224" s="105">
        <f>DataCalc!J224</f>
        <v>43323</v>
      </c>
      <c r="C224" s="106">
        <f t="shared" si="16"/>
        <v>7</v>
      </c>
      <c r="D224" s="187">
        <f t="shared" si="17"/>
        <v>1</v>
      </c>
      <c r="E224" s="107">
        <f t="shared" si="18"/>
        <v>0</v>
      </c>
      <c r="F224" s="107"/>
      <c r="G224" s="107" t="str">
        <f t="shared" si="19"/>
        <v/>
      </c>
    </row>
    <row r="225" spans="1:7" x14ac:dyDescent="0.25">
      <c r="A225" s="104">
        <f t="shared" si="15"/>
        <v>43324</v>
      </c>
      <c r="B225" s="105">
        <f>DataCalc!J225</f>
        <v>43324</v>
      </c>
      <c r="C225" s="106">
        <f t="shared" si="16"/>
        <v>1</v>
      </c>
      <c r="D225" s="187">
        <f t="shared" si="17"/>
        <v>1</v>
      </c>
      <c r="E225" s="107">
        <f t="shared" si="18"/>
        <v>0</v>
      </c>
      <c r="F225" s="107"/>
      <c r="G225" s="107" t="str">
        <f t="shared" si="19"/>
        <v/>
      </c>
    </row>
    <row r="226" spans="1:7" x14ac:dyDescent="0.25">
      <c r="A226" s="104">
        <f t="shared" si="15"/>
        <v>43325</v>
      </c>
      <c r="B226" s="105">
        <f>DataCalc!J226</f>
        <v>43325</v>
      </c>
      <c r="C226" s="106">
        <f t="shared" si="16"/>
        <v>2</v>
      </c>
      <c r="D226" s="187">
        <f t="shared" si="17"/>
        <v>0</v>
      </c>
      <c r="E226" s="107">
        <f t="shared" si="18"/>
        <v>0</v>
      </c>
      <c r="F226" s="107"/>
      <c r="G226" s="107" t="str">
        <f t="shared" si="19"/>
        <v/>
      </c>
    </row>
    <row r="227" spans="1:7" x14ac:dyDescent="0.25">
      <c r="A227" s="104">
        <f t="shared" si="15"/>
        <v>43326</v>
      </c>
      <c r="B227" s="105">
        <f>DataCalc!J227</f>
        <v>43326</v>
      </c>
      <c r="C227" s="106">
        <f t="shared" si="16"/>
        <v>3</v>
      </c>
      <c r="D227" s="187">
        <f t="shared" si="17"/>
        <v>0</v>
      </c>
      <c r="E227" s="107">
        <f t="shared" si="18"/>
        <v>0</v>
      </c>
      <c r="F227" s="107"/>
      <c r="G227" s="107" t="str">
        <f t="shared" si="19"/>
        <v/>
      </c>
    </row>
    <row r="228" spans="1:7" x14ac:dyDescent="0.25">
      <c r="A228" s="104">
        <f t="shared" si="15"/>
        <v>43327</v>
      </c>
      <c r="B228" s="105">
        <f>DataCalc!J228</f>
        <v>43327</v>
      </c>
      <c r="C228" s="106">
        <f t="shared" si="16"/>
        <v>4</v>
      </c>
      <c r="D228" s="187">
        <f t="shared" si="17"/>
        <v>0</v>
      </c>
      <c r="E228" s="107">
        <f t="shared" si="18"/>
        <v>0</v>
      </c>
      <c r="F228" s="107"/>
      <c r="G228" s="107" t="str">
        <f t="shared" si="19"/>
        <v/>
      </c>
    </row>
    <row r="229" spans="1:7" x14ac:dyDescent="0.25">
      <c r="A229" s="104">
        <f t="shared" si="15"/>
        <v>43328</v>
      </c>
      <c r="B229" s="105">
        <f>DataCalc!J229</f>
        <v>43328</v>
      </c>
      <c r="C229" s="106">
        <f t="shared" si="16"/>
        <v>5</v>
      </c>
      <c r="D229" s="187">
        <f t="shared" si="17"/>
        <v>0</v>
      </c>
      <c r="E229" s="107">
        <f t="shared" si="18"/>
        <v>0</v>
      </c>
      <c r="F229" s="107"/>
      <c r="G229" s="107" t="str">
        <f t="shared" si="19"/>
        <v/>
      </c>
    </row>
    <row r="230" spans="1:7" x14ac:dyDescent="0.25">
      <c r="A230" s="104">
        <f t="shared" si="15"/>
        <v>43329</v>
      </c>
      <c r="B230" s="105">
        <f>DataCalc!J230</f>
        <v>43329</v>
      </c>
      <c r="C230" s="106">
        <f t="shared" si="16"/>
        <v>6</v>
      </c>
      <c r="D230" s="187">
        <f t="shared" si="17"/>
        <v>0</v>
      </c>
      <c r="E230" s="107">
        <f t="shared" si="18"/>
        <v>0</v>
      </c>
      <c r="F230" s="107"/>
      <c r="G230" s="107" t="str">
        <f t="shared" si="19"/>
        <v/>
      </c>
    </row>
    <row r="231" spans="1:7" x14ac:dyDescent="0.25">
      <c r="A231" s="104">
        <f t="shared" si="15"/>
        <v>43330</v>
      </c>
      <c r="B231" s="105">
        <f>DataCalc!J231</f>
        <v>43330</v>
      </c>
      <c r="C231" s="106">
        <f t="shared" si="16"/>
        <v>7</v>
      </c>
      <c r="D231" s="187">
        <f t="shared" si="17"/>
        <v>1</v>
      </c>
      <c r="E231" s="107">
        <f t="shared" si="18"/>
        <v>0</v>
      </c>
      <c r="F231" s="107"/>
      <c r="G231" s="107" t="str">
        <f t="shared" si="19"/>
        <v/>
      </c>
    </row>
    <row r="232" spans="1:7" x14ac:dyDescent="0.25">
      <c r="A232" s="104">
        <f t="shared" si="15"/>
        <v>43331</v>
      </c>
      <c r="B232" s="105">
        <f>DataCalc!J232</f>
        <v>43331</v>
      </c>
      <c r="C232" s="106">
        <f t="shared" si="16"/>
        <v>1</v>
      </c>
      <c r="D232" s="187">
        <f t="shared" si="17"/>
        <v>1</v>
      </c>
      <c r="E232" s="107">
        <f t="shared" si="18"/>
        <v>0</v>
      </c>
      <c r="F232" s="107"/>
      <c r="G232" s="107" t="str">
        <f t="shared" si="19"/>
        <v/>
      </c>
    </row>
    <row r="233" spans="1:7" x14ac:dyDescent="0.25">
      <c r="A233" s="104">
        <f t="shared" si="15"/>
        <v>43332</v>
      </c>
      <c r="B233" s="105">
        <f>DataCalc!J233</f>
        <v>43332</v>
      </c>
      <c r="C233" s="106">
        <f t="shared" si="16"/>
        <v>2</v>
      </c>
      <c r="D233" s="187">
        <f t="shared" si="17"/>
        <v>0</v>
      </c>
      <c r="E233" s="107">
        <f t="shared" si="18"/>
        <v>0</v>
      </c>
      <c r="F233" s="107"/>
      <c r="G233" s="107" t="str">
        <f t="shared" si="19"/>
        <v/>
      </c>
    </row>
    <row r="234" spans="1:7" x14ac:dyDescent="0.25">
      <c r="A234" s="104">
        <f t="shared" si="15"/>
        <v>43333</v>
      </c>
      <c r="B234" s="105">
        <f>DataCalc!J234</f>
        <v>43333</v>
      </c>
      <c r="C234" s="106">
        <f t="shared" si="16"/>
        <v>3</v>
      </c>
      <c r="D234" s="187">
        <f t="shared" si="17"/>
        <v>0</v>
      </c>
      <c r="E234" s="107">
        <f t="shared" si="18"/>
        <v>0</v>
      </c>
      <c r="F234" s="107"/>
      <c r="G234" s="107" t="str">
        <f t="shared" si="19"/>
        <v/>
      </c>
    </row>
    <row r="235" spans="1:7" x14ac:dyDescent="0.25">
      <c r="A235" s="104">
        <f t="shared" si="15"/>
        <v>43334</v>
      </c>
      <c r="B235" s="105">
        <f>DataCalc!J235</f>
        <v>43334</v>
      </c>
      <c r="C235" s="106">
        <f t="shared" si="16"/>
        <v>4</v>
      </c>
      <c r="D235" s="187">
        <f t="shared" si="17"/>
        <v>0</v>
      </c>
      <c r="E235" s="107">
        <f t="shared" si="18"/>
        <v>0</v>
      </c>
      <c r="F235" s="107"/>
      <c r="G235" s="107" t="str">
        <f t="shared" si="19"/>
        <v/>
      </c>
    </row>
    <row r="236" spans="1:7" x14ac:dyDescent="0.25">
      <c r="A236" s="104">
        <f t="shared" si="15"/>
        <v>43335</v>
      </c>
      <c r="B236" s="105">
        <f>DataCalc!J236</f>
        <v>43335</v>
      </c>
      <c r="C236" s="106">
        <f t="shared" si="16"/>
        <v>5</v>
      </c>
      <c r="D236" s="187">
        <f t="shared" si="17"/>
        <v>0</v>
      </c>
      <c r="E236" s="107">
        <f t="shared" si="18"/>
        <v>0</v>
      </c>
      <c r="F236" s="107"/>
      <c r="G236" s="107" t="str">
        <f t="shared" si="19"/>
        <v/>
      </c>
    </row>
    <row r="237" spans="1:7" x14ac:dyDescent="0.25">
      <c r="A237" s="104">
        <f t="shared" si="15"/>
        <v>43336</v>
      </c>
      <c r="B237" s="105">
        <f>DataCalc!J237</f>
        <v>43336</v>
      </c>
      <c r="C237" s="106">
        <f t="shared" si="16"/>
        <v>6</v>
      </c>
      <c r="D237" s="187">
        <f t="shared" si="17"/>
        <v>0</v>
      </c>
      <c r="E237" s="107">
        <f t="shared" si="18"/>
        <v>0</v>
      </c>
      <c r="F237" s="107"/>
      <c r="G237" s="107" t="str">
        <f t="shared" si="19"/>
        <v/>
      </c>
    </row>
    <row r="238" spans="1:7" x14ac:dyDescent="0.25">
      <c r="A238" s="104">
        <f t="shared" si="15"/>
        <v>43337</v>
      </c>
      <c r="B238" s="105">
        <f>DataCalc!J238</f>
        <v>43337</v>
      </c>
      <c r="C238" s="106">
        <f t="shared" si="16"/>
        <v>7</v>
      </c>
      <c r="D238" s="187">
        <f t="shared" si="17"/>
        <v>1</v>
      </c>
      <c r="E238" s="107">
        <f t="shared" si="18"/>
        <v>0</v>
      </c>
      <c r="F238" s="107"/>
      <c r="G238" s="107" t="str">
        <f t="shared" si="19"/>
        <v/>
      </c>
    </row>
    <row r="239" spans="1:7" x14ac:dyDescent="0.25">
      <c r="A239" s="104">
        <f t="shared" si="15"/>
        <v>43338</v>
      </c>
      <c r="B239" s="105">
        <f>DataCalc!J239</f>
        <v>43338</v>
      </c>
      <c r="C239" s="106">
        <f t="shared" si="16"/>
        <v>1</v>
      </c>
      <c r="D239" s="187">
        <f t="shared" si="17"/>
        <v>1</v>
      </c>
      <c r="E239" s="107">
        <f t="shared" si="18"/>
        <v>0</v>
      </c>
      <c r="F239" s="107"/>
      <c r="G239" s="107" t="str">
        <f t="shared" si="19"/>
        <v/>
      </c>
    </row>
    <row r="240" spans="1:7" x14ac:dyDescent="0.25">
      <c r="A240" s="104">
        <f t="shared" si="15"/>
        <v>43339</v>
      </c>
      <c r="B240" s="105">
        <f>DataCalc!J240</f>
        <v>43339</v>
      </c>
      <c r="C240" s="106">
        <f t="shared" si="16"/>
        <v>2</v>
      </c>
      <c r="D240" s="187">
        <f t="shared" si="17"/>
        <v>0</v>
      </c>
      <c r="E240" s="107">
        <f t="shared" si="18"/>
        <v>0</v>
      </c>
      <c r="F240" s="107"/>
      <c r="G240" s="107" t="str">
        <f t="shared" si="19"/>
        <v/>
      </c>
    </row>
    <row r="241" spans="1:7" x14ac:dyDescent="0.25">
      <c r="A241" s="104">
        <f t="shared" si="15"/>
        <v>43340</v>
      </c>
      <c r="B241" s="105">
        <f>DataCalc!J241</f>
        <v>43340</v>
      </c>
      <c r="C241" s="106">
        <f t="shared" si="16"/>
        <v>3</v>
      </c>
      <c r="D241" s="187">
        <f t="shared" si="17"/>
        <v>0</v>
      </c>
      <c r="E241" s="107">
        <f t="shared" si="18"/>
        <v>0</v>
      </c>
      <c r="F241" s="107"/>
      <c r="G241" s="107" t="str">
        <f t="shared" si="19"/>
        <v/>
      </c>
    </row>
    <row r="242" spans="1:7" x14ac:dyDescent="0.25">
      <c r="A242" s="104">
        <f t="shared" si="15"/>
        <v>43341</v>
      </c>
      <c r="B242" s="105">
        <f>DataCalc!J242</f>
        <v>43341</v>
      </c>
      <c r="C242" s="106">
        <f t="shared" si="16"/>
        <v>4</v>
      </c>
      <c r="D242" s="187">
        <f t="shared" si="17"/>
        <v>0</v>
      </c>
      <c r="E242" s="107">
        <f t="shared" si="18"/>
        <v>0</v>
      </c>
      <c r="F242" s="107"/>
      <c r="G242" s="107" t="str">
        <f t="shared" si="19"/>
        <v/>
      </c>
    </row>
    <row r="243" spans="1:7" x14ac:dyDescent="0.25">
      <c r="A243" s="104">
        <f t="shared" si="15"/>
        <v>43342</v>
      </c>
      <c r="B243" s="105">
        <f>DataCalc!J243</f>
        <v>43342</v>
      </c>
      <c r="C243" s="106">
        <f t="shared" si="16"/>
        <v>5</v>
      </c>
      <c r="D243" s="187">
        <f t="shared" si="17"/>
        <v>0</v>
      </c>
      <c r="E243" s="107">
        <f t="shared" si="18"/>
        <v>0</v>
      </c>
      <c r="F243" s="107"/>
      <c r="G243" s="107" t="str">
        <f t="shared" si="19"/>
        <v/>
      </c>
    </row>
    <row r="244" spans="1:7" x14ac:dyDescent="0.25">
      <c r="A244" s="104">
        <f t="shared" si="15"/>
        <v>43343</v>
      </c>
      <c r="B244" s="105">
        <f>DataCalc!J244</f>
        <v>43343</v>
      </c>
      <c r="C244" s="106">
        <f t="shared" si="16"/>
        <v>6</v>
      </c>
      <c r="D244" s="187">
        <f t="shared" si="17"/>
        <v>0</v>
      </c>
      <c r="E244" s="107">
        <f t="shared" si="18"/>
        <v>0</v>
      </c>
      <c r="F244" s="107"/>
      <c r="G244" s="107" t="str">
        <f t="shared" si="19"/>
        <v/>
      </c>
    </row>
    <row r="245" spans="1:7" x14ac:dyDescent="0.25">
      <c r="A245" s="104">
        <f t="shared" si="15"/>
        <v>43344</v>
      </c>
      <c r="B245" s="105">
        <f>DataCalc!J245</f>
        <v>43344</v>
      </c>
      <c r="C245" s="106">
        <f t="shared" si="16"/>
        <v>7</v>
      </c>
      <c r="D245" s="187">
        <f t="shared" si="17"/>
        <v>1</v>
      </c>
      <c r="E245" s="107">
        <f t="shared" si="18"/>
        <v>0</v>
      </c>
      <c r="F245" s="107"/>
      <c r="G245" s="107" t="str">
        <f t="shared" si="19"/>
        <v/>
      </c>
    </row>
    <row r="246" spans="1:7" x14ac:dyDescent="0.25">
      <c r="A246" s="104">
        <f t="shared" si="15"/>
        <v>43345</v>
      </c>
      <c r="B246" s="105">
        <f>DataCalc!J246</f>
        <v>43345</v>
      </c>
      <c r="C246" s="106">
        <f t="shared" si="16"/>
        <v>1</v>
      </c>
      <c r="D246" s="187">
        <f t="shared" si="17"/>
        <v>1</v>
      </c>
      <c r="E246" s="107">
        <f t="shared" si="18"/>
        <v>0</v>
      </c>
      <c r="F246" s="107"/>
      <c r="G246" s="107" t="str">
        <f t="shared" si="19"/>
        <v/>
      </c>
    </row>
    <row r="247" spans="1:7" x14ac:dyDescent="0.25">
      <c r="A247" s="104">
        <f t="shared" si="15"/>
        <v>43346</v>
      </c>
      <c r="B247" s="105">
        <f>DataCalc!J247</f>
        <v>43346</v>
      </c>
      <c r="C247" s="106">
        <f t="shared" si="16"/>
        <v>2</v>
      </c>
      <c r="D247" s="187">
        <f t="shared" si="17"/>
        <v>0</v>
      </c>
      <c r="E247" s="107">
        <f t="shared" si="18"/>
        <v>0</v>
      </c>
      <c r="F247" s="107"/>
      <c r="G247" s="107" t="str">
        <f t="shared" si="19"/>
        <v/>
      </c>
    </row>
    <row r="248" spans="1:7" x14ac:dyDescent="0.25">
      <c r="A248" s="104">
        <f t="shared" si="15"/>
        <v>43347</v>
      </c>
      <c r="B248" s="105">
        <f>DataCalc!J248</f>
        <v>43347</v>
      </c>
      <c r="C248" s="106">
        <f t="shared" si="16"/>
        <v>3</v>
      </c>
      <c r="D248" s="187">
        <f t="shared" si="17"/>
        <v>0</v>
      </c>
      <c r="E248" s="107">
        <f t="shared" si="18"/>
        <v>0</v>
      </c>
      <c r="F248" s="107"/>
      <c r="G248" s="107" t="str">
        <f t="shared" si="19"/>
        <v/>
      </c>
    </row>
    <row r="249" spans="1:7" x14ac:dyDescent="0.25">
      <c r="A249" s="104">
        <f t="shared" si="15"/>
        <v>43348</v>
      </c>
      <c r="B249" s="105">
        <f>DataCalc!J249</f>
        <v>43348</v>
      </c>
      <c r="C249" s="106">
        <f t="shared" si="16"/>
        <v>4</v>
      </c>
      <c r="D249" s="187">
        <f t="shared" si="17"/>
        <v>0</v>
      </c>
      <c r="E249" s="107">
        <f t="shared" si="18"/>
        <v>0</v>
      </c>
      <c r="F249" s="107"/>
      <c r="G249" s="107" t="str">
        <f t="shared" si="19"/>
        <v/>
      </c>
    </row>
    <row r="250" spans="1:7" x14ac:dyDescent="0.25">
      <c r="A250" s="104">
        <f t="shared" si="15"/>
        <v>43349</v>
      </c>
      <c r="B250" s="105">
        <f>DataCalc!J250</f>
        <v>43349</v>
      </c>
      <c r="C250" s="106">
        <f t="shared" si="16"/>
        <v>5</v>
      </c>
      <c r="D250" s="187">
        <f t="shared" si="17"/>
        <v>0</v>
      </c>
      <c r="E250" s="107">
        <f t="shared" si="18"/>
        <v>0</v>
      </c>
      <c r="F250" s="107"/>
      <c r="G250" s="107" t="str">
        <f t="shared" si="19"/>
        <v/>
      </c>
    </row>
    <row r="251" spans="1:7" x14ac:dyDescent="0.25">
      <c r="A251" s="104">
        <f t="shared" si="15"/>
        <v>43350</v>
      </c>
      <c r="B251" s="105">
        <f>DataCalc!J251</f>
        <v>43350</v>
      </c>
      <c r="C251" s="106">
        <f t="shared" si="16"/>
        <v>6</v>
      </c>
      <c r="D251" s="187">
        <f t="shared" si="17"/>
        <v>0</v>
      </c>
      <c r="E251" s="107">
        <f t="shared" si="18"/>
        <v>0</v>
      </c>
      <c r="F251" s="107"/>
      <c r="G251" s="107" t="str">
        <f t="shared" si="19"/>
        <v/>
      </c>
    </row>
    <row r="252" spans="1:7" x14ac:dyDescent="0.25">
      <c r="A252" s="104">
        <f t="shared" si="15"/>
        <v>43351</v>
      </c>
      <c r="B252" s="105">
        <f>DataCalc!J252</f>
        <v>43351</v>
      </c>
      <c r="C252" s="106">
        <f t="shared" si="16"/>
        <v>7</v>
      </c>
      <c r="D252" s="187">
        <f t="shared" si="17"/>
        <v>1</v>
      </c>
      <c r="E252" s="107">
        <f t="shared" si="18"/>
        <v>0</v>
      </c>
      <c r="F252" s="107"/>
      <c r="G252" s="107" t="str">
        <f t="shared" si="19"/>
        <v/>
      </c>
    </row>
    <row r="253" spans="1:7" x14ac:dyDescent="0.25">
      <c r="A253" s="104">
        <f t="shared" si="15"/>
        <v>43352</v>
      </c>
      <c r="B253" s="105">
        <f>DataCalc!J253</f>
        <v>43352</v>
      </c>
      <c r="C253" s="106">
        <f t="shared" si="16"/>
        <v>1</v>
      </c>
      <c r="D253" s="187">
        <f t="shared" si="17"/>
        <v>1</v>
      </c>
      <c r="E253" s="107">
        <f t="shared" si="18"/>
        <v>0</v>
      </c>
      <c r="F253" s="107"/>
      <c r="G253" s="107" t="str">
        <f t="shared" si="19"/>
        <v/>
      </c>
    </row>
    <row r="254" spans="1:7" x14ac:dyDescent="0.25">
      <c r="A254" s="104">
        <f t="shared" si="15"/>
        <v>43353</v>
      </c>
      <c r="B254" s="105">
        <f>DataCalc!J254</f>
        <v>43353</v>
      </c>
      <c r="C254" s="106">
        <f t="shared" si="16"/>
        <v>2</v>
      </c>
      <c r="D254" s="187">
        <f t="shared" si="17"/>
        <v>0</v>
      </c>
      <c r="E254" s="107">
        <f t="shared" si="18"/>
        <v>0</v>
      </c>
      <c r="F254" s="107"/>
      <c r="G254" s="107" t="str">
        <f t="shared" si="19"/>
        <v/>
      </c>
    </row>
    <row r="255" spans="1:7" x14ac:dyDescent="0.25">
      <c r="A255" s="104">
        <f t="shared" si="15"/>
        <v>43354</v>
      </c>
      <c r="B255" s="105">
        <f>DataCalc!J255</f>
        <v>43354</v>
      </c>
      <c r="C255" s="106">
        <f t="shared" si="16"/>
        <v>3</v>
      </c>
      <c r="D255" s="187">
        <f t="shared" si="17"/>
        <v>0</v>
      </c>
      <c r="E255" s="107">
        <f t="shared" si="18"/>
        <v>0</v>
      </c>
      <c r="F255" s="107"/>
      <c r="G255" s="107" t="str">
        <f t="shared" si="19"/>
        <v/>
      </c>
    </row>
    <row r="256" spans="1:7" x14ac:dyDescent="0.25">
      <c r="A256" s="104">
        <f t="shared" si="15"/>
        <v>43355</v>
      </c>
      <c r="B256" s="105">
        <f>DataCalc!J256</f>
        <v>43355</v>
      </c>
      <c r="C256" s="106">
        <f t="shared" si="16"/>
        <v>4</v>
      </c>
      <c r="D256" s="187">
        <f t="shared" si="17"/>
        <v>0</v>
      </c>
      <c r="E256" s="107">
        <f t="shared" si="18"/>
        <v>0</v>
      </c>
      <c r="F256" s="107"/>
      <c r="G256" s="107" t="str">
        <f t="shared" si="19"/>
        <v/>
      </c>
    </row>
    <row r="257" spans="1:7" x14ac:dyDescent="0.25">
      <c r="A257" s="104">
        <f t="shared" si="15"/>
        <v>43356</v>
      </c>
      <c r="B257" s="105">
        <f>DataCalc!J257</f>
        <v>43356</v>
      </c>
      <c r="C257" s="106">
        <f t="shared" si="16"/>
        <v>5</v>
      </c>
      <c r="D257" s="187">
        <f t="shared" si="17"/>
        <v>0</v>
      </c>
      <c r="E257" s="107">
        <f t="shared" si="18"/>
        <v>0</v>
      </c>
      <c r="F257" s="107"/>
      <c r="G257" s="107" t="str">
        <f t="shared" si="19"/>
        <v/>
      </c>
    </row>
    <row r="258" spans="1:7" x14ac:dyDescent="0.25">
      <c r="A258" s="104">
        <f t="shared" si="15"/>
        <v>43357</v>
      </c>
      <c r="B258" s="105">
        <f>DataCalc!J258</f>
        <v>43357</v>
      </c>
      <c r="C258" s="106">
        <f t="shared" si="16"/>
        <v>6</v>
      </c>
      <c r="D258" s="187">
        <f t="shared" si="17"/>
        <v>0</v>
      </c>
      <c r="E258" s="107">
        <f t="shared" si="18"/>
        <v>0</v>
      </c>
      <c r="F258" s="107"/>
      <c r="G258" s="107" t="str">
        <f t="shared" si="19"/>
        <v/>
      </c>
    </row>
    <row r="259" spans="1:7" x14ac:dyDescent="0.25">
      <c r="A259" s="104">
        <f t="shared" ref="A259:A322" si="20">B259</f>
        <v>43358</v>
      </c>
      <c r="B259" s="105">
        <f>DataCalc!J259</f>
        <v>43358</v>
      </c>
      <c r="C259" s="106">
        <f t="shared" ref="C259:C322" si="21">WEEKDAY(B259,1)</f>
        <v>7</v>
      </c>
      <c r="D259" s="187">
        <f t="shared" ref="D259:D322" si="22">IF(OR(EXACT(C259,1), EXACT(C259,7),NOT(E259=0)),1,0)</f>
        <v>1</v>
      </c>
      <c r="E259" s="107">
        <f t="shared" ref="E259:E322" si="23">IF(OR(F259&lt;&gt;"",G259&lt;&gt;""),F259&amp;G259,0)</f>
        <v>0</v>
      </c>
      <c r="F259" s="107"/>
      <c r="G259" s="107" t="str">
        <f t="shared" ref="G259:G322" si="24">IFERROR(INDEX(K:K,MATCH(B259,J:J,0)),"")</f>
        <v/>
      </c>
    </row>
    <row r="260" spans="1:7" x14ac:dyDescent="0.25">
      <c r="A260" s="104">
        <f t="shared" si="20"/>
        <v>43359</v>
      </c>
      <c r="B260" s="105">
        <f>DataCalc!J260</f>
        <v>43359</v>
      </c>
      <c r="C260" s="106">
        <f t="shared" si="21"/>
        <v>1</v>
      </c>
      <c r="D260" s="187">
        <f t="shared" si="22"/>
        <v>1</v>
      </c>
      <c r="E260" s="107">
        <f t="shared" si="23"/>
        <v>0</v>
      </c>
      <c r="F260" s="107"/>
      <c r="G260" s="107" t="str">
        <f t="shared" si="24"/>
        <v/>
      </c>
    </row>
    <row r="261" spans="1:7" x14ac:dyDescent="0.25">
      <c r="A261" s="104">
        <f t="shared" si="20"/>
        <v>43360</v>
      </c>
      <c r="B261" s="105">
        <f>DataCalc!J261</f>
        <v>43360</v>
      </c>
      <c r="C261" s="106">
        <f t="shared" si="21"/>
        <v>2</v>
      </c>
      <c r="D261" s="187">
        <f t="shared" si="22"/>
        <v>0</v>
      </c>
      <c r="E261" s="107">
        <f t="shared" si="23"/>
        <v>0</v>
      </c>
      <c r="F261" s="107"/>
      <c r="G261" s="107" t="str">
        <f t="shared" si="24"/>
        <v/>
      </c>
    </row>
    <row r="262" spans="1:7" x14ac:dyDescent="0.25">
      <c r="A262" s="104">
        <f t="shared" si="20"/>
        <v>43361</v>
      </c>
      <c r="B262" s="105">
        <f>DataCalc!J262</f>
        <v>43361</v>
      </c>
      <c r="C262" s="106">
        <f t="shared" si="21"/>
        <v>3</v>
      </c>
      <c r="D262" s="187">
        <f t="shared" si="22"/>
        <v>0</v>
      </c>
      <c r="E262" s="107">
        <f t="shared" si="23"/>
        <v>0</v>
      </c>
      <c r="F262" s="107"/>
      <c r="G262" s="107" t="str">
        <f t="shared" si="24"/>
        <v/>
      </c>
    </row>
    <row r="263" spans="1:7" x14ac:dyDescent="0.25">
      <c r="A263" s="104">
        <f t="shared" si="20"/>
        <v>43362</v>
      </c>
      <c r="B263" s="105">
        <f>DataCalc!J263</f>
        <v>43362</v>
      </c>
      <c r="C263" s="106">
        <f t="shared" si="21"/>
        <v>4</v>
      </c>
      <c r="D263" s="187">
        <f t="shared" si="22"/>
        <v>0</v>
      </c>
      <c r="E263" s="107">
        <f t="shared" si="23"/>
        <v>0</v>
      </c>
      <c r="F263" s="107"/>
      <c r="G263" s="107" t="str">
        <f t="shared" si="24"/>
        <v/>
      </c>
    </row>
    <row r="264" spans="1:7" x14ac:dyDescent="0.25">
      <c r="A264" s="104">
        <f t="shared" si="20"/>
        <v>43363</v>
      </c>
      <c r="B264" s="105">
        <f>DataCalc!J264</f>
        <v>43363</v>
      </c>
      <c r="C264" s="106">
        <f t="shared" si="21"/>
        <v>5</v>
      </c>
      <c r="D264" s="187">
        <f t="shared" si="22"/>
        <v>0</v>
      </c>
      <c r="E264" s="107">
        <f t="shared" si="23"/>
        <v>0</v>
      </c>
      <c r="F264" s="107"/>
      <c r="G264" s="107" t="str">
        <f t="shared" si="24"/>
        <v/>
      </c>
    </row>
    <row r="265" spans="1:7" x14ac:dyDescent="0.25">
      <c r="A265" s="104">
        <f t="shared" si="20"/>
        <v>43364</v>
      </c>
      <c r="B265" s="105">
        <f>DataCalc!J265</f>
        <v>43364</v>
      </c>
      <c r="C265" s="106">
        <f t="shared" si="21"/>
        <v>6</v>
      </c>
      <c r="D265" s="187">
        <f t="shared" si="22"/>
        <v>0</v>
      </c>
      <c r="E265" s="107">
        <f t="shared" si="23"/>
        <v>0</v>
      </c>
      <c r="F265" s="107"/>
      <c r="G265" s="107" t="str">
        <f t="shared" si="24"/>
        <v/>
      </c>
    </row>
    <row r="266" spans="1:7" x14ac:dyDescent="0.25">
      <c r="A266" s="104">
        <f t="shared" si="20"/>
        <v>43365</v>
      </c>
      <c r="B266" s="105">
        <f>DataCalc!J266</f>
        <v>43365</v>
      </c>
      <c r="C266" s="106">
        <f t="shared" si="21"/>
        <v>7</v>
      </c>
      <c r="D266" s="187">
        <f t="shared" si="22"/>
        <v>1</v>
      </c>
      <c r="E266" s="107">
        <f t="shared" si="23"/>
        <v>0</v>
      </c>
      <c r="F266" s="107"/>
      <c r="G266" s="107" t="str">
        <f t="shared" si="24"/>
        <v/>
      </c>
    </row>
    <row r="267" spans="1:7" x14ac:dyDescent="0.25">
      <c r="A267" s="104">
        <f t="shared" si="20"/>
        <v>43366</v>
      </c>
      <c r="B267" s="105">
        <f>DataCalc!J267</f>
        <v>43366</v>
      </c>
      <c r="C267" s="106">
        <f t="shared" si="21"/>
        <v>1</v>
      </c>
      <c r="D267" s="187">
        <f t="shared" si="22"/>
        <v>1</v>
      </c>
      <c r="E267" s="107">
        <f t="shared" si="23"/>
        <v>0</v>
      </c>
      <c r="F267" s="107"/>
      <c r="G267" s="107" t="str">
        <f t="shared" si="24"/>
        <v/>
      </c>
    </row>
    <row r="268" spans="1:7" x14ac:dyDescent="0.25">
      <c r="A268" s="104">
        <f t="shared" si="20"/>
        <v>43367</v>
      </c>
      <c r="B268" s="105">
        <f>DataCalc!J268</f>
        <v>43367</v>
      </c>
      <c r="C268" s="106">
        <f t="shared" si="21"/>
        <v>2</v>
      </c>
      <c r="D268" s="187">
        <f t="shared" si="22"/>
        <v>0</v>
      </c>
      <c r="E268" s="107">
        <f t="shared" si="23"/>
        <v>0</v>
      </c>
      <c r="F268" s="107"/>
      <c r="G268" s="107" t="str">
        <f t="shared" si="24"/>
        <v/>
      </c>
    </row>
    <row r="269" spans="1:7" x14ac:dyDescent="0.25">
      <c r="A269" s="104">
        <f t="shared" si="20"/>
        <v>43368</v>
      </c>
      <c r="B269" s="105">
        <f>DataCalc!J269</f>
        <v>43368</v>
      </c>
      <c r="C269" s="106">
        <f t="shared" si="21"/>
        <v>3</v>
      </c>
      <c r="D269" s="187">
        <f t="shared" si="22"/>
        <v>0</v>
      </c>
      <c r="E269" s="107">
        <f t="shared" si="23"/>
        <v>0</v>
      </c>
      <c r="F269" s="107"/>
      <c r="G269" s="107" t="str">
        <f t="shared" si="24"/>
        <v/>
      </c>
    </row>
    <row r="270" spans="1:7" x14ac:dyDescent="0.25">
      <c r="A270" s="104">
        <f t="shared" si="20"/>
        <v>43369</v>
      </c>
      <c r="B270" s="105">
        <f>DataCalc!J270</f>
        <v>43369</v>
      </c>
      <c r="C270" s="106">
        <f t="shared" si="21"/>
        <v>4</v>
      </c>
      <c r="D270" s="187">
        <f t="shared" si="22"/>
        <v>0</v>
      </c>
      <c r="E270" s="107">
        <f t="shared" si="23"/>
        <v>0</v>
      </c>
      <c r="F270" s="107"/>
      <c r="G270" s="107" t="str">
        <f t="shared" si="24"/>
        <v/>
      </c>
    </row>
    <row r="271" spans="1:7" x14ac:dyDescent="0.25">
      <c r="A271" s="104">
        <f t="shared" si="20"/>
        <v>43370</v>
      </c>
      <c r="B271" s="105">
        <f>DataCalc!J271</f>
        <v>43370</v>
      </c>
      <c r="C271" s="106">
        <f t="shared" si="21"/>
        <v>5</v>
      </c>
      <c r="D271" s="187">
        <f t="shared" si="22"/>
        <v>0</v>
      </c>
      <c r="E271" s="107">
        <f t="shared" si="23"/>
        <v>0</v>
      </c>
      <c r="F271" s="107"/>
      <c r="G271" s="107" t="str">
        <f t="shared" si="24"/>
        <v/>
      </c>
    </row>
    <row r="272" spans="1:7" x14ac:dyDescent="0.25">
      <c r="A272" s="104">
        <f t="shared" si="20"/>
        <v>43371</v>
      </c>
      <c r="B272" s="105">
        <f>DataCalc!J272</f>
        <v>43371</v>
      </c>
      <c r="C272" s="106">
        <f t="shared" si="21"/>
        <v>6</v>
      </c>
      <c r="D272" s="187">
        <f t="shared" si="22"/>
        <v>0</v>
      </c>
      <c r="E272" s="107">
        <f t="shared" si="23"/>
        <v>0</v>
      </c>
      <c r="F272" s="107"/>
      <c r="G272" s="107" t="str">
        <f t="shared" si="24"/>
        <v/>
      </c>
    </row>
    <row r="273" spans="1:7" x14ac:dyDescent="0.25">
      <c r="A273" s="104">
        <f t="shared" si="20"/>
        <v>43372</v>
      </c>
      <c r="B273" s="105">
        <f>DataCalc!J273</f>
        <v>43372</v>
      </c>
      <c r="C273" s="106">
        <f t="shared" si="21"/>
        <v>7</v>
      </c>
      <c r="D273" s="187">
        <f t="shared" si="22"/>
        <v>1</v>
      </c>
      <c r="E273" s="107">
        <f t="shared" si="23"/>
        <v>0</v>
      </c>
      <c r="F273" s="107"/>
      <c r="G273" s="107" t="str">
        <f t="shared" si="24"/>
        <v/>
      </c>
    </row>
    <row r="274" spans="1:7" x14ac:dyDescent="0.25">
      <c r="A274" s="104">
        <f t="shared" si="20"/>
        <v>43373</v>
      </c>
      <c r="B274" s="105">
        <f>DataCalc!J274</f>
        <v>43373</v>
      </c>
      <c r="C274" s="106">
        <f t="shared" si="21"/>
        <v>1</v>
      </c>
      <c r="D274" s="187">
        <f t="shared" si="22"/>
        <v>1</v>
      </c>
      <c r="E274" s="107">
        <f t="shared" si="23"/>
        <v>0</v>
      </c>
      <c r="F274" s="107"/>
      <c r="G274" s="107" t="str">
        <f t="shared" si="24"/>
        <v/>
      </c>
    </row>
    <row r="275" spans="1:7" x14ac:dyDescent="0.25">
      <c r="A275" s="104">
        <f t="shared" si="20"/>
        <v>43374</v>
      </c>
      <c r="B275" s="105">
        <f>DataCalc!J275</f>
        <v>43374</v>
      </c>
      <c r="C275" s="106">
        <f t="shared" si="21"/>
        <v>2</v>
      </c>
      <c r="D275" s="187">
        <f t="shared" si="22"/>
        <v>0</v>
      </c>
      <c r="E275" s="107">
        <f t="shared" si="23"/>
        <v>0</v>
      </c>
      <c r="F275" s="107"/>
      <c r="G275" s="107" t="str">
        <f t="shared" si="24"/>
        <v/>
      </c>
    </row>
    <row r="276" spans="1:7" x14ac:dyDescent="0.25">
      <c r="A276" s="104">
        <f t="shared" si="20"/>
        <v>43375</v>
      </c>
      <c r="B276" s="105">
        <f>DataCalc!J276</f>
        <v>43375</v>
      </c>
      <c r="C276" s="106">
        <f t="shared" si="21"/>
        <v>3</v>
      </c>
      <c r="D276" s="187">
        <f t="shared" si="22"/>
        <v>0</v>
      </c>
      <c r="E276" s="107">
        <f t="shared" si="23"/>
        <v>0</v>
      </c>
      <c r="F276" s="107"/>
      <c r="G276" s="107" t="str">
        <f t="shared" si="24"/>
        <v/>
      </c>
    </row>
    <row r="277" spans="1:7" x14ac:dyDescent="0.25">
      <c r="A277" s="104">
        <f t="shared" si="20"/>
        <v>43376</v>
      </c>
      <c r="B277" s="105">
        <f>DataCalc!J277</f>
        <v>43376</v>
      </c>
      <c r="C277" s="106">
        <f t="shared" si="21"/>
        <v>4</v>
      </c>
      <c r="D277" s="187">
        <f t="shared" si="22"/>
        <v>0</v>
      </c>
      <c r="E277" s="107">
        <f t="shared" si="23"/>
        <v>0</v>
      </c>
      <c r="F277" s="107"/>
      <c r="G277" s="107" t="str">
        <f t="shared" si="24"/>
        <v/>
      </c>
    </row>
    <row r="278" spans="1:7" x14ac:dyDescent="0.25">
      <c r="A278" s="104">
        <f t="shared" si="20"/>
        <v>43377</v>
      </c>
      <c r="B278" s="105">
        <f>DataCalc!J278</f>
        <v>43377</v>
      </c>
      <c r="C278" s="106">
        <f t="shared" si="21"/>
        <v>5</v>
      </c>
      <c r="D278" s="187">
        <f t="shared" si="22"/>
        <v>0</v>
      </c>
      <c r="E278" s="107">
        <f t="shared" si="23"/>
        <v>0</v>
      </c>
      <c r="F278" s="107"/>
      <c r="G278" s="107" t="str">
        <f t="shared" si="24"/>
        <v/>
      </c>
    </row>
    <row r="279" spans="1:7" x14ac:dyDescent="0.25">
      <c r="A279" s="104">
        <f t="shared" si="20"/>
        <v>43378</v>
      </c>
      <c r="B279" s="105">
        <f>DataCalc!J279</f>
        <v>43378</v>
      </c>
      <c r="C279" s="106">
        <f t="shared" si="21"/>
        <v>6</v>
      </c>
      <c r="D279" s="187">
        <f t="shared" si="22"/>
        <v>0</v>
      </c>
      <c r="E279" s="107">
        <f t="shared" si="23"/>
        <v>0</v>
      </c>
      <c r="F279" s="107"/>
      <c r="G279" s="107" t="str">
        <f t="shared" si="24"/>
        <v/>
      </c>
    </row>
    <row r="280" spans="1:7" x14ac:dyDescent="0.25">
      <c r="A280" s="104">
        <f t="shared" si="20"/>
        <v>43379</v>
      </c>
      <c r="B280" s="105">
        <f>DataCalc!J280</f>
        <v>43379</v>
      </c>
      <c r="C280" s="106">
        <f t="shared" si="21"/>
        <v>7</v>
      </c>
      <c r="D280" s="187">
        <f t="shared" si="22"/>
        <v>1</v>
      </c>
      <c r="E280" s="107">
        <f t="shared" si="23"/>
        <v>0</v>
      </c>
      <c r="F280" s="107"/>
      <c r="G280" s="107" t="str">
        <f t="shared" si="24"/>
        <v/>
      </c>
    </row>
    <row r="281" spans="1:7" x14ac:dyDescent="0.25">
      <c r="A281" s="104">
        <f t="shared" si="20"/>
        <v>43380</v>
      </c>
      <c r="B281" s="105">
        <f>DataCalc!J281</f>
        <v>43380</v>
      </c>
      <c r="C281" s="106">
        <f t="shared" si="21"/>
        <v>1</v>
      </c>
      <c r="D281" s="187">
        <f t="shared" si="22"/>
        <v>1</v>
      </c>
      <c r="E281" s="107">
        <f t="shared" si="23"/>
        <v>0</v>
      </c>
      <c r="F281" s="107"/>
      <c r="G281" s="107" t="str">
        <f t="shared" si="24"/>
        <v/>
      </c>
    </row>
    <row r="282" spans="1:7" x14ac:dyDescent="0.25">
      <c r="A282" s="104">
        <f t="shared" si="20"/>
        <v>43381</v>
      </c>
      <c r="B282" s="105">
        <f>DataCalc!J282</f>
        <v>43381</v>
      </c>
      <c r="C282" s="106">
        <f t="shared" si="21"/>
        <v>2</v>
      </c>
      <c r="D282" s="187">
        <f t="shared" si="22"/>
        <v>0</v>
      </c>
      <c r="E282" s="107">
        <f t="shared" si="23"/>
        <v>0</v>
      </c>
      <c r="F282" s="107"/>
      <c r="G282" s="107" t="str">
        <f t="shared" si="24"/>
        <v/>
      </c>
    </row>
    <row r="283" spans="1:7" x14ac:dyDescent="0.25">
      <c r="A283" s="104">
        <f t="shared" si="20"/>
        <v>43382</v>
      </c>
      <c r="B283" s="105">
        <f>DataCalc!J283</f>
        <v>43382</v>
      </c>
      <c r="C283" s="106">
        <f t="shared" si="21"/>
        <v>3</v>
      </c>
      <c r="D283" s="187">
        <f t="shared" si="22"/>
        <v>0</v>
      </c>
      <c r="E283" s="107">
        <f t="shared" si="23"/>
        <v>0</v>
      </c>
      <c r="F283" s="107"/>
      <c r="G283" s="107" t="str">
        <f t="shared" si="24"/>
        <v/>
      </c>
    </row>
    <row r="284" spans="1:7" x14ac:dyDescent="0.25">
      <c r="A284" s="104">
        <f t="shared" si="20"/>
        <v>43383</v>
      </c>
      <c r="B284" s="105">
        <f>DataCalc!J284</f>
        <v>43383</v>
      </c>
      <c r="C284" s="106">
        <f t="shared" si="21"/>
        <v>4</v>
      </c>
      <c r="D284" s="187">
        <f t="shared" si="22"/>
        <v>0</v>
      </c>
      <c r="E284" s="107">
        <f t="shared" si="23"/>
        <v>0</v>
      </c>
      <c r="F284" s="107"/>
      <c r="G284" s="107" t="str">
        <f t="shared" si="24"/>
        <v/>
      </c>
    </row>
    <row r="285" spans="1:7" x14ac:dyDescent="0.25">
      <c r="A285" s="104">
        <f t="shared" si="20"/>
        <v>43384</v>
      </c>
      <c r="B285" s="105">
        <f>DataCalc!J285</f>
        <v>43384</v>
      </c>
      <c r="C285" s="106">
        <f t="shared" si="21"/>
        <v>5</v>
      </c>
      <c r="D285" s="187">
        <f t="shared" si="22"/>
        <v>0</v>
      </c>
      <c r="E285" s="107">
        <f t="shared" si="23"/>
        <v>0</v>
      </c>
      <c r="F285" s="107"/>
      <c r="G285" s="107" t="str">
        <f t="shared" si="24"/>
        <v/>
      </c>
    </row>
    <row r="286" spans="1:7" x14ac:dyDescent="0.25">
      <c r="A286" s="104">
        <f t="shared" si="20"/>
        <v>43385</v>
      </c>
      <c r="B286" s="105">
        <f>DataCalc!J286</f>
        <v>43385</v>
      </c>
      <c r="C286" s="106">
        <f t="shared" si="21"/>
        <v>6</v>
      </c>
      <c r="D286" s="187">
        <f t="shared" si="22"/>
        <v>0</v>
      </c>
      <c r="E286" s="107">
        <f t="shared" si="23"/>
        <v>0</v>
      </c>
      <c r="F286" s="107"/>
      <c r="G286" s="107" t="str">
        <f t="shared" si="24"/>
        <v/>
      </c>
    </row>
    <row r="287" spans="1:7" x14ac:dyDescent="0.25">
      <c r="A287" s="104">
        <f t="shared" si="20"/>
        <v>43386</v>
      </c>
      <c r="B287" s="105">
        <f>DataCalc!J287</f>
        <v>43386</v>
      </c>
      <c r="C287" s="106">
        <f t="shared" si="21"/>
        <v>7</v>
      </c>
      <c r="D287" s="187">
        <f t="shared" si="22"/>
        <v>1</v>
      </c>
      <c r="E287" s="107">
        <f t="shared" si="23"/>
        <v>0</v>
      </c>
      <c r="F287" s="107"/>
      <c r="G287" s="107" t="str">
        <f t="shared" si="24"/>
        <v/>
      </c>
    </row>
    <row r="288" spans="1:7" x14ac:dyDescent="0.25">
      <c r="A288" s="104">
        <f t="shared" si="20"/>
        <v>43387</v>
      </c>
      <c r="B288" s="105">
        <f>DataCalc!J288</f>
        <v>43387</v>
      </c>
      <c r="C288" s="106">
        <f t="shared" si="21"/>
        <v>1</v>
      </c>
      <c r="D288" s="187">
        <f t="shared" si="22"/>
        <v>1</v>
      </c>
      <c r="E288" s="107">
        <f t="shared" si="23"/>
        <v>0</v>
      </c>
      <c r="F288" s="107"/>
      <c r="G288" s="107" t="str">
        <f t="shared" si="24"/>
        <v/>
      </c>
    </row>
    <row r="289" spans="1:7" x14ac:dyDescent="0.25">
      <c r="A289" s="104">
        <f t="shared" si="20"/>
        <v>43388</v>
      </c>
      <c r="B289" s="105">
        <f>DataCalc!J289</f>
        <v>43388</v>
      </c>
      <c r="C289" s="106">
        <f t="shared" si="21"/>
        <v>2</v>
      </c>
      <c r="D289" s="187">
        <f t="shared" si="22"/>
        <v>0</v>
      </c>
      <c r="E289" s="107">
        <f t="shared" si="23"/>
        <v>0</v>
      </c>
      <c r="F289" s="107"/>
      <c r="G289" s="107" t="str">
        <f t="shared" si="24"/>
        <v/>
      </c>
    </row>
    <row r="290" spans="1:7" x14ac:dyDescent="0.25">
      <c r="A290" s="104">
        <f t="shared" si="20"/>
        <v>43389</v>
      </c>
      <c r="B290" s="105">
        <f>DataCalc!J290</f>
        <v>43389</v>
      </c>
      <c r="C290" s="106">
        <f t="shared" si="21"/>
        <v>3</v>
      </c>
      <c r="D290" s="187">
        <f t="shared" si="22"/>
        <v>0</v>
      </c>
      <c r="E290" s="107">
        <f t="shared" si="23"/>
        <v>0</v>
      </c>
      <c r="F290" s="107"/>
      <c r="G290" s="107" t="str">
        <f t="shared" si="24"/>
        <v/>
      </c>
    </row>
    <row r="291" spans="1:7" x14ac:dyDescent="0.25">
      <c r="A291" s="104">
        <f t="shared" si="20"/>
        <v>43390</v>
      </c>
      <c r="B291" s="105">
        <f>DataCalc!J291</f>
        <v>43390</v>
      </c>
      <c r="C291" s="106">
        <f t="shared" si="21"/>
        <v>4</v>
      </c>
      <c r="D291" s="187">
        <f t="shared" si="22"/>
        <v>0</v>
      </c>
      <c r="E291" s="107">
        <f t="shared" si="23"/>
        <v>0</v>
      </c>
      <c r="F291" s="107"/>
      <c r="G291" s="107" t="str">
        <f t="shared" si="24"/>
        <v/>
      </c>
    </row>
    <row r="292" spans="1:7" x14ac:dyDescent="0.25">
      <c r="A292" s="104">
        <f t="shared" si="20"/>
        <v>43391</v>
      </c>
      <c r="B292" s="105">
        <f>DataCalc!J292</f>
        <v>43391</v>
      </c>
      <c r="C292" s="106">
        <f t="shared" si="21"/>
        <v>5</v>
      </c>
      <c r="D292" s="187">
        <f t="shared" si="22"/>
        <v>0</v>
      </c>
      <c r="E292" s="107">
        <f t="shared" si="23"/>
        <v>0</v>
      </c>
      <c r="F292" s="107"/>
      <c r="G292" s="107" t="str">
        <f t="shared" si="24"/>
        <v/>
      </c>
    </row>
    <row r="293" spans="1:7" x14ac:dyDescent="0.25">
      <c r="A293" s="104">
        <f t="shared" si="20"/>
        <v>43392</v>
      </c>
      <c r="B293" s="105">
        <f>DataCalc!J293</f>
        <v>43392</v>
      </c>
      <c r="C293" s="106">
        <f t="shared" si="21"/>
        <v>6</v>
      </c>
      <c r="D293" s="187">
        <f t="shared" si="22"/>
        <v>0</v>
      </c>
      <c r="E293" s="107">
        <f t="shared" si="23"/>
        <v>0</v>
      </c>
      <c r="F293" s="107"/>
      <c r="G293" s="107" t="str">
        <f t="shared" si="24"/>
        <v/>
      </c>
    </row>
    <row r="294" spans="1:7" x14ac:dyDescent="0.25">
      <c r="A294" s="104">
        <f t="shared" si="20"/>
        <v>43393</v>
      </c>
      <c r="B294" s="105">
        <f>DataCalc!J294</f>
        <v>43393</v>
      </c>
      <c r="C294" s="106">
        <f t="shared" si="21"/>
        <v>7</v>
      </c>
      <c r="D294" s="187">
        <f t="shared" si="22"/>
        <v>1</v>
      </c>
      <c r="E294" s="107">
        <f t="shared" si="23"/>
        <v>0</v>
      </c>
      <c r="F294" s="107"/>
      <c r="G294" s="107" t="str">
        <f t="shared" si="24"/>
        <v/>
      </c>
    </row>
    <row r="295" spans="1:7" x14ac:dyDescent="0.25">
      <c r="A295" s="104">
        <f t="shared" si="20"/>
        <v>43394</v>
      </c>
      <c r="B295" s="105">
        <f>DataCalc!J295</f>
        <v>43394</v>
      </c>
      <c r="C295" s="106">
        <f t="shared" si="21"/>
        <v>1</v>
      </c>
      <c r="D295" s="187">
        <f t="shared" si="22"/>
        <v>1</v>
      </c>
      <c r="E295" s="107">
        <f t="shared" si="23"/>
        <v>0</v>
      </c>
      <c r="F295" s="107"/>
      <c r="G295" s="107" t="str">
        <f t="shared" si="24"/>
        <v/>
      </c>
    </row>
    <row r="296" spans="1:7" x14ac:dyDescent="0.25">
      <c r="A296" s="104">
        <f t="shared" si="20"/>
        <v>43395</v>
      </c>
      <c r="B296" s="105">
        <f>DataCalc!J296</f>
        <v>43395</v>
      </c>
      <c r="C296" s="106">
        <f t="shared" si="21"/>
        <v>2</v>
      </c>
      <c r="D296" s="187">
        <f t="shared" si="22"/>
        <v>0</v>
      </c>
      <c r="E296" s="107">
        <f t="shared" si="23"/>
        <v>0</v>
      </c>
      <c r="F296" s="107"/>
      <c r="G296" s="107" t="str">
        <f t="shared" si="24"/>
        <v/>
      </c>
    </row>
    <row r="297" spans="1:7" x14ac:dyDescent="0.25">
      <c r="A297" s="104">
        <f t="shared" si="20"/>
        <v>43396</v>
      </c>
      <c r="B297" s="105">
        <f>DataCalc!J297</f>
        <v>43396</v>
      </c>
      <c r="C297" s="106">
        <f t="shared" si="21"/>
        <v>3</v>
      </c>
      <c r="D297" s="187">
        <f t="shared" si="22"/>
        <v>0</v>
      </c>
      <c r="E297" s="107">
        <f t="shared" si="23"/>
        <v>0</v>
      </c>
      <c r="F297" s="107"/>
      <c r="G297" s="107" t="str">
        <f t="shared" si="24"/>
        <v/>
      </c>
    </row>
    <row r="298" spans="1:7" x14ac:dyDescent="0.25">
      <c r="A298" s="104">
        <f t="shared" si="20"/>
        <v>43397</v>
      </c>
      <c r="B298" s="105">
        <f>DataCalc!J298</f>
        <v>43397</v>
      </c>
      <c r="C298" s="106">
        <f t="shared" si="21"/>
        <v>4</v>
      </c>
      <c r="D298" s="187">
        <f t="shared" si="22"/>
        <v>0</v>
      </c>
      <c r="E298" s="107">
        <f t="shared" si="23"/>
        <v>0</v>
      </c>
      <c r="F298" s="107"/>
      <c r="G298" s="107" t="str">
        <f t="shared" si="24"/>
        <v/>
      </c>
    </row>
    <row r="299" spans="1:7" x14ac:dyDescent="0.25">
      <c r="A299" s="104">
        <f t="shared" si="20"/>
        <v>43398</v>
      </c>
      <c r="B299" s="105">
        <f>DataCalc!J299</f>
        <v>43398</v>
      </c>
      <c r="C299" s="106">
        <f t="shared" si="21"/>
        <v>5</v>
      </c>
      <c r="D299" s="187">
        <f t="shared" si="22"/>
        <v>0</v>
      </c>
      <c r="E299" s="107">
        <f t="shared" si="23"/>
        <v>0</v>
      </c>
      <c r="F299" s="107"/>
      <c r="G299" s="107" t="str">
        <f t="shared" si="24"/>
        <v/>
      </c>
    </row>
    <row r="300" spans="1:7" x14ac:dyDescent="0.25">
      <c r="A300" s="104">
        <f t="shared" si="20"/>
        <v>43399</v>
      </c>
      <c r="B300" s="105">
        <f>DataCalc!J300</f>
        <v>43399</v>
      </c>
      <c r="C300" s="106">
        <f t="shared" si="21"/>
        <v>6</v>
      </c>
      <c r="D300" s="187">
        <f t="shared" si="22"/>
        <v>0</v>
      </c>
      <c r="E300" s="107">
        <f t="shared" si="23"/>
        <v>0</v>
      </c>
      <c r="F300" s="107"/>
      <c r="G300" s="107" t="str">
        <f t="shared" si="24"/>
        <v/>
      </c>
    </row>
    <row r="301" spans="1:7" x14ac:dyDescent="0.25">
      <c r="A301" s="104">
        <f t="shared" si="20"/>
        <v>43400</v>
      </c>
      <c r="B301" s="105">
        <f>DataCalc!J301</f>
        <v>43400</v>
      </c>
      <c r="C301" s="106">
        <f t="shared" si="21"/>
        <v>7</v>
      </c>
      <c r="D301" s="187">
        <f t="shared" si="22"/>
        <v>1</v>
      </c>
      <c r="E301" s="107">
        <f t="shared" si="23"/>
        <v>0</v>
      </c>
      <c r="F301" s="107"/>
      <c r="G301" s="107" t="str">
        <f t="shared" si="24"/>
        <v/>
      </c>
    </row>
    <row r="302" spans="1:7" x14ac:dyDescent="0.25">
      <c r="A302" s="104">
        <f t="shared" si="20"/>
        <v>43401</v>
      </c>
      <c r="B302" s="105">
        <f>DataCalc!J302</f>
        <v>43401</v>
      </c>
      <c r="C302" s="106">
        <f t="shared" si="21"/>
        <v>1</v>
      </c>
      <c r="D302" s="187">
        <f t="shared" si="22"/>
        <v>1</v>
      </c>
      <c r="E302" s="107">
        <f t="shared" si="23"/>
        <v>0</v>
      </c>
      <c r="F302" s="107"/>
      <c r="G302" s="107" t="str">
        <f t="shared" si="24"/>
        <v/>
      </c>
    </row>
    <row r="303" spans="1:7" x14ac:dyDescent="0.25">
      <c r="A303" s="104">
        <f t="shared" si="20"/>
        <v>43402</v>
      </c>
      <c r="B303" s="105">
        <f>DataCalc!J303</f>
        <v>43402</v>
      </c>
      <c r="C303" s="106">
        <f t="shared" si="21"/>
        <v>2</v>
      </c>
      <c r="D303" s="187">
        <f t="shared" si="22"/>
        <v>0</v>
      </c>
      <c r="E303" s="107">
        <f t="shared" si="23"/>
        <v>0</v>
      </c>
      <c r="F303" s="107"/>
      <c r="G303" s="107" t="str">
        <f t="shared" si="24"/>
        <v/>
      </c>
    </row>
    <row r="304" spans="1:7" x14ac:dyDescent="0.25">
      <c r="A304" s="104">
        <f t="shared" si="20"/>
        <v>43403</v>
      </c>
      <c r="B304" s="105">
        <f>DataCalc!J304</f>
        <v>43403</v>
      </c>
      <c r="C304" s="106">
        <f t="shared" si="21"/>
        <v>3</v>
      </c>
      <c r="D304" s="187">
        <f t="shared" si="22"/>
        <v>0</v>
      </c>
      <c r="E304" s="107">
        <f t="shared" si="23"/>
        <v>0</v>
      </c>
      <c r="F304" s="107"/>
      <c r="G304" s="107" t="str">
        <f t="shared" si="24"/>
        <v/>
      </c>
    </row>
    <row r="305" spans="1:7" x14ac:dyDescent="0.25">
      <c r="A305" s="104">
        <f t="shared" si="20"/>
        <v>43404</v>
      </c>
      <c r="B305" s="105">
        <f>DataCalc!J305</f>
        <v>43404</v>
      </c>
      <c r="C305" s="106">
        <f t="shared" si="21"/>
        <v>4</v>
      </c>
      <c r="D305" s="187">
        <f t="shared" si="22"/>
        <v>0</v>
      </c>
      <c r="E305" s="107">
        <f t="shared" si="23"/>
        <v>0</v>
      </c>
      <c r="F305" s="107"/>
      <c r="G305" s="107" t="str">
        <f t="shared" si="24"/>
        <v/>
      </c>
    </row>
    <row r="306" spans="1:7" x14ac:dyDescent="0.25">
      <c r="A306" s="104">
        <f t="shared" si="20"/>
        <v>43405</v>
      </c>
      <c r="B306" s="105">
        <f>DataCalc!J306</f>
        <v>43405</v>
      </c>
      <c r="C306" s="106">
        <f t="shared" si="21"/>
        <v>5</v>
      </c>
      <c r="D306" s="187">
        <f t="shared" si="22"/>
        <v>0</v>
      </c>
      <c r="E306" s="107">
        <f t="shared" si="23"/>
        <v>0</v>
      </c>
      <c r="F306" s="107"/>
      <c r="G306" s="107" t="str">
        <f t="shared" si="24"/>
        <v/>
      </c>
    </row>
    <row r="307" spans="1:7" x14ac:dyDescent="0.25">
      <c r="A307" s="104">
        <f t="shared" si="20"/>
        <v>43406</v>
      </c>
      <c r="B307" s="105">
        <f>DataCalc!J307</f>
        <v>43406</v>
      </c>
      <c r="C307" s="106">
        <f t="shared" si="21"/>
        <v>6</v>
      </c>
      <c r="D307" s="187">
        <f t="shared" si="22"/>
        <v>0</v>
      </c>
      <c r="E307" s="107">
        <f t="shared" si="23"/>
        <v>0</v>
      </c>
      <c r="F307" s="107"/>
      <c r="G307" s="107" t="str">
        <f t="shared" si="24"/>
        <v/>
      </c>
    </row>
    <row r="308" spans="1:7" x14ac:dyDescent="0.25">
      <c r="A308" s="104">
        <f t="shared" si="20"/>
        <v>43407</v>
      </c>
      <c r="B308" s="105">
        <f>DataCalc!J308</f>
        <v>43407</v>
      </c>
      <c r="C308" s="106">
        <f t="shared" si="21"/>
        <v>7</v>
      </c>
      <c r="D308" s="187">
        <f t="shared" si="22"/>
        <v>1</v>
      </c>
      <c r="E308" s="107">
        <f t="shared" si="23"/>
        <v>0</v>
      </c>
      <c r="F308" s="107"/>
      <c r="G308" s="107" t="str">
        <f t="shared" si="24"/>
        <v/>
      </c>
    </row>
    <row r="309" spans="1:7" x14ac:dyDescent="0.25">
      <c r="A309" s="104">
        <f t="shared" si="20"/>
        <v>43408</v>
      </c>
      <c r="B309" s="105">
        <f>DataCalc!J309</f>
        <v>43408</v>
      </c>
      <c r="C309" s="106">
        <f t="shared" si="21"/>
        <v>1</v>
      </c>
      <c r="D309" s="187">
        <f t="shared" si="22"/>
        <v>1</v>
      </c>
      <c r="E309" s="107">
        <f t="shared" si="23"/>
        <v>0</v>
      </c>
      <c r="F309" s="107"/>
      <c r="G309" s="107" t="str">
        <f t="shared" si="24"/>
        <v/>
      </c>
    </row>
    <row r="310" spans="1:7" x14ac:dyDescent="0.25">
      <c r="A310" s="104">
        <f t="shared" si="20"/>
        <v>43409</v>
      </c>
      <c r="B310" s="105">
        <f>DataCalc!J310</f>
        <v>43409</v>
      </c>
      <c r="C310" s="106">
        <f t="shared" si="21"/>
        <v>2</v>
      </c>
      <c r="D310" s="187">
        <f t="shared" si="22"/>
        <v>0</v>
      </c>
      <c r="E310" s="107">
        <f t="shared" si="23"/>
        <v>0</v>
      </c>
      <c r="F310" s="107"/>
      <c r="G310" s="107" t="str">
        <f t="shared" si="24"/>
        <v/>
      </c>
    </row>
    <row r="311" spans="1:7" x14ac:dyDescent="0.25">
      <c r="A311" s="104">
        <f t="shared" si="20"/>
        <v>43410</v>
      </c>
      <c r="B311" s="105">
        <f>DataCalc!J311</f>
        <v>43410</v>
      </c>
      <c r="C311" s="106">
        <f t="shared" si="21"/>
        <v>3</v>
      </c>
      <c r="D311" s="187">
        <f t="shared" si="22"/>
        <v>0</v>
      </c>
      <c r="E311" s="107">
        <f t="shared" si="23"/>
        <v>0</v>
      </c>
      <c r="F311" s="107"/>
      <c r="G311" s="107" t="str">
        <f t="shared" si="24"/>
        <v/>
      </c>
    </row>
    <row r="312" spans="1:7" x14ac:dyDescent="0.25">
      <c r="A312" s="104">
        <f t="shared" si="20"/>
        <v>43411</v>
      </c>
      <c r="B312" s="105">
        <f>DataCalc!J312</f>
        <v>43411</v>
      </c>
      <c r="C312" s="106">
        <f t="shared" si="21"/>
        <v>4</v>
      </c>
      <c r="D312" s="187">
        <f t="shared" si="22"/>
        <v>0</v>
      </c>
      <c r="E312" s="107">
        <f t="shared" si="23"/>
        <v>0</v>
      </c>
      <c r="F312" s="107"/>
      <c r="G312" s="107" t="str">
        <f t="shared" si="24"/>
        <v/>
      </c>
    </row>
    <row r="313" spans="1:7" x14ac:dyDescent="0.25">
      <c r="A313" s="104">
        <f t="shared" si="20"/>
        <v>43412</v>
      </c>
      <c r="B313" s="105">
        <f>DataCalc!J313</f>
        <v>43412</v>
      </c>
      <c r="C313" s="106">
        <f t="shared" si="21"/>
        <v>5</v>
      </c>
      <c r="D313" s="187">
        <f t="shared" si="22"/>
        <v>0</v>
      </c>
      <c r="E313" s="107">
        <f t="shared" si="23"/>
        <v>0</v>
      </c>
      <c r="F313" s="107"/>
      <c r="G313" s="107" t="str">
        <f t="shared" si="24"/>
        <v/>
      </c>
    </row>
    <row r="314" spans="1:7" x14ac:dyDescent="0.25">
      <c r="A314" s="104">
        <f t="shared" si="20"/>
        <v>43413</v>
      </c>
      <c r="B314" s="105">
        <f>DataCalc!J314</f>
        <v>43413</v>
      </c>
      <c r="C314" s="106">
        <f t="shared" si="21"/>
        <v>6</v>
      </c>
      <c r="D314" s="187">
        <f t="shared" si="22"/>
        <v>0</v>
      </c>
      <c r="E314" s="107">
        <f t="shared" si="23"/>
        <v>0</v>
      </c>
      <c r="F314" s="107"/>
      <c r="G314" s="107" t="str">
        <f t="shared" si="24"/>
        <v/>
      </c>
    </row>
    <row r="315" spans="1:7" x14ac:dyDescent="0.25">
      <c r="A315" s="104">
        <f t="shared" si="20"/>
        <v>43414</v>
      </c>
      <c r="B315" s="105">
        <f>DataCalc!J315</f>
        <v>43414</v>
      </c>
      <c r="C315" s="106">
        <f t="shared" si="21"/>
        <v>7</v>
      </c>
      <c r="D315" s="187">
        <f t="shared" si="22"/>
        <v>1</v>
      </c>
      <c r="E315" s="107">
        <f t="shared" si="23"/>
        <v>0</v>
      </c>
      <c r="F315" s="107"/>
      <c r="G315" s="107" t="str">
        <f t="shared" si="24"/>
        <v/>
      </c>
    </row>
    <row r="316" spans="1:7" x14ac:dyDescent="0.25">
      <c r="A316" s="104">
        <f t="shared" si="20"/>
        <v>43415</v>
      </c>
      <c r="B316" s="105">
        <f>DataCalc!J316</f>
        <v>43415</v>
      </c>
      <c r="C316" s="106">
        <f t="shared" si="21"/>
        <v>1</v>
      </c>
      <c r="D316" s="187">
        <f t="shared" si="22"/>
        <v>1</v>
      </c>
      <c r="E316" s="107">
        <f t="shared" si="23"/>
        <v>0</v>
      </c>
      <c r="F316" s="107"/>
      <c r="G316" s="107" t="str">
        <f t="shared" si="24"/>
        <v/>
      </c>
    </row>
    <row r="317" spans="1:7" x14ac:dyDescent="0.25">
      <c r="A317" s="104">
        <f t="shared" si="20"/>
        <v>43416</v>
      </c>
      <c r="B317" s="105">
        <f>DataCalc!J317</f>
        <v>43416</v>
      </c>
      <c r="C317" s="106">
        <f t="shared" si="21"/>
        <v>2</v>
      </c>
      <c r="D317" s="187">
        <f t="shared" si="22"/>
        <v>0</v>
      </c>
      <c r="E317" s="107">
        <f t="shared" si="23"/>
        <v>0</v>
      </c>
      <c r="F317" s="107"/>
      <c r="G317" s="107" t="str">
        <f t="shared" si="24"/>
        <v/>
      </c>
    </row>
    <row r="318" spans="1:7" x14ac:dyDescent="0.25">
      <c r="A318" s="104">
        <f t="shared" si="20"/>
        <v>43417</v>
      </c>
      <c r="B318" s="105">
        <f>DataCalc!J318</f>
        <v>43417</v>
      </c>
      <c r="C318" s="106">
        <f t="shared" si="21"/>
        <v>3</v>
      </c>
      <c r="D318" s="187">
        <f t="shared" si="22"/>
        <v>0</v>
      </c>
      <c r="E318" s="107">
        <f t="shared" si="23"/>
        <v>0</v>
      </c>
      <c r="F318" s="107"/>
      <c r="G318" s="107" t="str">
        <f t="shared" si="24"/>
        <v/>
      </c>
    </row>
    <row r="319" spans="1:7" x14ac:dyDescent="0.25">
      <c r="A319" s="104">
        <f t="shared" si="20"/>
        <v>43418</v>
      </c>
      <c r="B319" s="105">
        <f>DataCalc!J319</f>
        <v>43418</v>
      </c>
      <c r="C319" s="106">
        <f t="shared" si="21"/>
        <v>4</v>
      </c>
      <c r="D319" s="187">
        <f t="shared" si="22"/>
        <v>0</v>
      </c>
      <c r="E319" s="107">
        <f t="shared" si="23"/>
        <v>0</v>
      </c>
      <c r="F319" s="107"/>
      <c r="G319" s="107" t="str">
        <f t="shared" si="24"/>
        <v/>
      </c>
    </row>
    <row r="320" spans="1:7" x14ac:dyDescent="0.25">
      <c r="A320" s="104">
        <f t="shared" si="20"/>
        <v>43419</v>
      </c>
      <c r="B320" s="105">
        <f>DataCalc!J320</f>
        <v>43419</v>
      </c>
      <c r="C320" s="106">
        <f t="shared" si="21"/>
        <v>5</v>
      </c>
      <c r="D320" s="187">
        <f t="shared" si="22"/>
        <v>0</v>
      </c>
      <c r="E320" s="107">
        <f t="shared" si="23"/>
        <v>0</v>
      </c>
      <c r="F320" s="107"/>
      <c r="G320" s="107" t="str">
        <f t="shared" si="24"/>
        <v/>
      </c>
    </row>
    <row r="321" spans="1:7" x14ac:dyDescent="0.25">
      <c r="A321" s="104">
        <f t="shared" si="20"/>
        <v>43420</v>
      </c>
      <c r="B321" s="105">
        <f>DataCalc!J321</f>
        <v>43420</v>
      </c>
      <c r="C321" s="106">
        <f t="shared" si="21"/>
        <v>6</v>
      </c>
      <c r="D321" s="187">
        <f t="shared" si="22"/>
        <v>0</v>
      </c>
      <c r="E321" s="107">
        <f t="shared" si="23"/>
        <v>0</v>
      </c>
      <c r="F321" s="107"/>
      <c r="G321" s="107" t="str">
        <f t="shared" si="24"/>
        <v/>
      </c>
    </row>
    <row r="322" spans="1:7" x14ac:dyDescent="0.25">
      <c r="A322" s="104">
        <f t="shared" si="20"/>
        <v>43421</v>
      </c>
      <c r="B322" s="105">
        <f>DataCalc!J322</f>
        <v>43421</v>
      </c>
      <c r="C322" s="106">
        <f t="shared" si="21"/>
        <v>7</v>
      </c>
      <c r="D322" s="187">
        <f t="shared" si="22"/>
        <v>1</v>
      </c>
      <c r="E322" s="107">
        <f t="shared" si="23"/>
        <v>0</v>
      </c>
      <c r="F322" s="107"/>
      <c r="G322" s="107" t="str">
        <f t="shared" si="24"/>
        <v/>
      </c>
    </row>
    <row r="323" spans="1:7" x14ac:dyDescent="0.25">
      <c r="A323" s="104">
        <f t="shared" ref="A323:A366" si="25">B323</f>
        <v>43422</v>
      </c>
      <c r="B323" s="105">
        <f>DataCalc!J323</f>
        <v>43422</v>
      </c>
      <c r="C323" s="106">
        <f t="shared" ref="C323:C366" si="26">WEEKDAY(B323,1)</f>
        <v>1</v>
      </c>
      <c r="D323" s="187">
        <f t="shared" ref="D323:D367" si="27">IF(OR(EXACT(C323,1), EXACT(C323,7),NOT(E323=0)),1,0)</f>
        <v>1</v>
      </c>
      <c r="E323" s="107">
        <f t="shared" ref="E323:E367" si="28">IF(OR(F323&lt;&gt;"",G323&lt;&gt;""),F323&amp;G323,0)</f>
        <v>0</v>
      </c>
      <c r="F323" s="107"/>
      <c r="G323" s="107" t="str">
        <f t="shared" ref="G323:G367" si="29">IFERROR(INDEX(K:K,MATCH(B323,J:J,0)),"")</f>
        <v/>
      </c>
    </row>
    <row r="324" spans="1:7" x14ac:dyDescent="0.25">
      <c r="A324" s="104">
        <f t="shared" si="25"/>
        <v>43423</v>
      </c>
      <c r="B324" s="105">
        <f>DataCalc!J324</f>
        <v>43423</v>
      </c>
      <c r="C324" s="106">
        <f t="shared" si="26"/>
        <v>2</v>
      </c>
      <c r="D324" s="187">
        <f t="shared" si="27"/>
        <v>0</v>
      </c>
      <c r="E324" s="107">
        <f t="shared" si="28"/>
        <v>0</v>
      </c>
      <c r="F324" s="107"/>
      <c r="G324" s="107" t="str">
        <f t="shared" si="29"/>
        <v/>
      </c>
    </row>
    <row r="325" spans="1:7" x14ac:dyDescent="0.25">
      <c r="A325" s="104">
        <f t="shared" si="25"/>
        <v>43424</v>
      </c>
      <c r="B325" s="105">
        <f>DataCalc!J325</f>
        <v>43424</v>
      </c>
      <c r="C325" s="106">
        <f t="shared" si="26"/>
        <v>3</v>
      </c>
      <c r="D325" s="187">
        <f t="shared" si="27"/>
        <v>0</v>
      </c>
      <c r="E325" s="107">
        <f t="shared" si="28"/>
        <v>0</v>
      </c>
      <c r="F325" s="107"/>
      <c r="G325" s="107" t="str">
        <f t="shared" si="29"/>
        <v/>
      </c>
    </row>
    <row r="326" spans="1:7" x14ac:dyDescent="0.25">
      <c r="A326" s="104">
        <f t="shared" si="25"/>
        <v>43425</v>
      </c>
      <c r="B326" s="105">
        <f>DataCalc!J326</f>
        <v>43425</v>
      </c>
      <c r="C326" s="106">
        <f t="shared" si="26"/>
        <v>4</v>
      </c>
      <c r="D326" s="187">
        <f t="shared" si="27"/>
        <v>0</v>
      </c>
      <c r="E326" s="107">
        <f t="shared" si="28"/>
        <v>0</v>
      </c>
      <c r="F326" s="107"/>
      <c r="G326" s="107" t="str">
        <f t="shared" si="29"/>
        <v/>
      </c>
    </row>
    <row r="327" spans="1:7" x14ac:dyDescent="0.25">
      <c r="A327" s="104">
        <f t="shared" si="25"/>
        <v>43426</v>
      </c>
      <c r="B327" s="105">
        <f>DataCalc!J327</f>
        <v>43426</v>
      </c>
      <c r="C327" s="106">
        <f t="shared" si="26"/>
        <v>5</v>
      </c>
      <c r="D327" s="187">
        <f t="shared" si="27"/>
        <v>0</v>
      </c>
      <c r="E327" s="107">
        <f t="shared" si="28"/>
        <v>0</v>
      </c>
      <c r="F327" s="107"/>
      <c r="G327" s="107" t="str">
        <f t="shared" si="29"/>
        <v/>
      </c>
    </row>
    <row r="328" spans="1:7" x14ac:dyDescent="0.25">
      <c r="A328" s="104">
        <f t="shared" si="25"/>
        <v>43427</v>
      </c>
      <c r="B328" s="105">
        <f>DataCalc!J328</f>
        <v>43427</v>
      </c>
      <c r="C328" s="106">
        <f t="shared" si="26"/>
        <v>6</v>
      </c>
      <c r="D328" s="187">
        <f t="shared" si="27"/>
        <v>0</v>
      </c>
      <c r="E328" s="107">
        <f t="shared" si="28"/>
        <v>0</v>
      </c>
      <c r="F328" s="107"/>
      <c r="G328" s="107" t="str">
        <f t="shared" si="29"/>
        <v/>
      </c>
    </row>
    <row r="329" spans="1:7" x14ac:dyDescent="0.25">
      <c r="A329" s="104">
        <f t="shared" si="25"/>
        <v>43428</v>
      </c>
      <c r="B329" s="105">
        <f>DataCalc!J329</f>
        <v>43428</v>
      </c>
      <c r="C329" s="106">
        <f t="shared" si="26"/>
        <v>7</v>
      </c>
      <c r="D329" s="187">
        <f t="shared" si="27"/>
        <v>1</v>
      </c>
      <c r="E329" s="107">
        <f t="shared" si="28"/>
        <v>0</v>
      </c>
      <c r="F329" s="107"/>
      <c r="G329" s="107" t="str">
        <f t="shared" si="29"/>
        <v/>
      </c>
    </row>
    <row r="330" spans="1:7" x14ac:dyDescent="0.25">
      <c r="A330" s="104">
        <f t="shared" si="25"/>
        <v>43429</v>
      </c>
      <c r="B330" s="105">
        <f>DataCalc!J330</f>
        <v>43429</v>
      </c>
      <c r="C330" s="106">
        <f t="shared" si="26"/>
        <v>1</v>
      </c>
      <c r="D330" s="187">
        <f t="shared" si="27"/>
        <v>1</v>
      </c>
      <c r="E330" s="107">
        <f t="shared" si="28"/>
        <v>0</v>
      </c>
      <c r="F330" s="107"/>
      <c r="G330" s="107" t="str">
        <f t="shared" si="29"/>
        <v/>
      </c>
    </row>
    <row r="331" spans="1:7" x14ac:dyDescent="0.25">
      <c r="A331" s="104">
        <f t="shared" si="25"/>
        <v>43430</v>
      </c>
      <c r="B331" s="105">
        <f>DataCalc!J331</f>
        <v>43430</v>
      </c>
      <c r="C331" s="106">
        <f t="shared" si="26"/>
        <v>2</v>
      </c>
      <c r="D331" s="187">
        <f t="shared" si="27"/>
        <v>0</v>
      </c>
      <c r="E331" s="107">
        <f t="shared" si="28"/>
        <v>0</v>
      </c>
      <c r="F331" s="107"/>
      <c r="G331" s="107" t="str">
        <f t="shared" si="29"/>
        <v/>
      </c>
    </row>
    <row r="332" spans="1:7" x14ac:dyDescent="0.25">
      <c r="A332" s="104">
        <f t="shared" si="25"/>
        <v>43431</v>
      </c>
      <c r="B332" s="105">
        <f>DataCalc!J332</f>
        <v>43431</v>
      </c>
      <c r="C332" s="106">
        <f t="shared" si="26"/>
        <v>3</v>
      </c>
      <c r="D332" s="187">
        <f t="shared" si="27"/>
        <v>0</v>
      </c>
      <c r="E332" s="107">
        <f t="shared" si="28"/>
        <v>0</v>
      </c>
      <c r="F332" s="107"/>
      <c r="G332" s="107" t="str">
        <f t="shared" si="29"/>
        <v/>
      </c>
    </row>
    <row r="333" spans="1:7" x14ac:dyDescent="0.25">
      <c r="A333" s="104">
        <f t="shared" si="25"/>
        <v>43432</v>
      </c>
      <c r="B333" s="105">
        <f>DataCalc!J333</f>
        <v>43432</v>
      </c>
      <c r="C333" s="106">
        <f t="shared" si="26"/>
        <v>4</v>
      </c>
      <c r="D333" s="187">
        <f t="shared" si="27"/>
        <v>0</v>
      </c>
      <c r="E333" s="107">
        <f t="shared" si="28"/>
        <v>0</v>
      </c>
      <c r="F333" s="107"/>
      <c r="G333" s="107" t="str">
        <f t="shared" si="29"/>
        <v/>
      </c>
    </row>
    <row r="334" spans="1:7" x14ac:dyDescent="0.25">
      <c r="A334" s="104">
        <f t="shared" si="25"/>
        <v>43433</v>
      </c>
      <c r="B334" s="105">
        <f>DataCalc!J334</f>
        <v>43433</v>
      </c>
      <c r="C334" s="106">
        <f t="shared" si="26"/>
        <v>5</v>
      </c>
      <c r="D334" s="187">
        <f t="shared" si="27"/>
        <v>0</v>
      </c>
      <c r="E334" s="107">
        <f t="shared" si="28"/>
        <v>0</v>
      </c>
      <c r="F334" s="107"/>
      <c r="G334" s="107" t="str">
        <f t="shared" si="29"/>
        <v/>
      </c>
    </row>
    <row r="335" spans="1:7" x14ac:dyDescent="0.25">
      <c r="A335" s="104">
        <f t="shared" si="25"/>
        <v>43434</v>
      </c>
      <c r="B335" s="105">
        <f>DataCalc!J335</f>
        <v>43434</v>
      </c>
      <c r="C335" s="106">
        <f t="shared" si="26"/>
        <v>6</v>
      </c>
      <c r="D335" s="187">
        <f t="shared" si="27"/>
        <v>0</v>
      </c>
      <c r="E335" s="107">
        <f t="shared" si="28"/>
        <v>0</v>
      </c>
      <c r="F335" s="107"/>
      <c r="G335" s="107" t="str">
        <f t="shared" si="29"/>
        <v/>
      </c>
    </row>
    <row r="336" spans="1:7" x14ac:dyDescent="0.25">
      <c r="A336" s="104">
        <f t="shared" si="25"/>
        <v>43435</v>
      </c>
      <c r="B336" s="105">
        <f>DataCalc!J336</f>
        <v>43435</v>
      </c>
      <c r="C336" s="106">
        <f t="shared" si="26"/>
        <v>7</v>
      </c>
      <c r="D336" s="187">
        <f t="shared" si="27"/>
        <v>1</v>
      </c>
      <c r="E336" s="107">
        <f t="shared" si="28"/>
        <v>0</v>
      </c>
      <c r="F336" s="107"/>
      <c r="G336" s="107" t="str">
        <f t="shared" si="29"/>
        <v/>
      </c>
    </row>
    <row r="337" spans="1:7" x14ac:dyDescent="0.25">
      <c r="A337" s="104">
        <f t="shared" si="25"/>
        <v>43436</v>
      </c>
      <c r="B337" s="105">
        <f>DataCalc!J337</f>
        <v>43436</v>
      </c>
      <c r="C337" s="106">
        <f t="shared" si="26"/>
        <v>1</v>
      </c>
      <c r="D337" s="187">
        <f t="shared" si="27"/>
        <v>1</v>
      </c>
      <c r="E337" s="107">
        <f t="shared" si="28"/>
        <v>0</v>
      </c>
      <c r="F337" s="107"/>
      <c r="G337" s="107" t="str">
        <f t="shared" si="29"/>
        <v/>
      </c>
    </row>
    <row r="338" spans="1:7" x14ac:dyDescent="0.25">
      <c r="A338" s="104">
        <f t="shared" si="25"/>
        <v>43437</v>
      </c>
      <c r="B338" s="105">
        <f>DataCalc!J338</f>
        <v>43437</v>
      </c>
      <c r="C338" s="106">
        <f t="shared" si="26"/>
        <v>2</v>
      </c>
      <c r="D338" s="187">
        <f t="shared" si="27"/>
        <v>0</v>
      </c>
      <c r="E338" s="107">
        <f t="shared" si="28"/>
        <v>0</v>
      </c>
      <c r="F338" s="107"/>
      <c r="G338" s="107" t="str">
        <f t="shared" si="29"/>
        <v/>
      </c>
    </row>
    <row r="339" spans="1:7" x14ac:dyDescent="0.25">
      <c r="A339" s="104">
        <f t="shared" si="25"/>
        <v>43438</v>
      </c>
      <c r="B339" s="105">
        <f>DataCalc!J339</f>
        <v>43438</v>
      </c>
      <c r="C339" s="106">
        <f t="shared" si="26"/>
        <v>3</v>
      </c>
      <c r="D339" s="187">
        <f t="shared" si="27"/>
        <v>0</v>
      </c>
      <c r="E339" s="107">
        <f t="shared" si="28"/>
        <v>0</v>
      </c>
      <c r="F339" s="107"/>
      <c r="G339" s="107" t="str">
        <f t="shared" si="29"/>
        <v/>
      </c>
    </row>
    <row r="340" spans="1:7" x14ac:dyDescent="0.25">
      <c r="A340" s="104">
        <f t="shared" si="25"/>
        <v>43439</v>
      </c>
      <c r="B340" s="105">
        <f>DataCalc!J340</f>
        <v>43439</v>
      </c>
      <c r="C340" s="106">
        <f t="shared" si="26"/>
        <v>4</v>
      </c>
      <c r="D340" s="187">
        <f t="shared" si="27"/>
        <v>0</v>
      </c>
      <c r="E340" s="107">
        <f t="shared" si="28"/>
        <v>0</v>
      </c>
      <c r="F340" s="107"/>
      <c r="G340" s="107" t="str">
        <f t="shared" si="29"/>
        <v/>
      </c>
    </row>
    <row r="341" spans="1:7" x14ac:dyDescent="0.25">
      <c r="A341" s="104">
        <f t="shared" si="25"/>
        <v>43440</v>
      </c>
      <c r="B341" s="105">
        <f>DataCalc!J341</f>
        <v>43440</v>
      </c>
      <c r="C341" s="106">
        <f t="shared" si="26"/>
        <v>5</v>
      </c>
      <c r="D341" s="187">
        <f t="shared" si="27"/>
        <v>0</v>
      </c>
      <c r="E341" s="107">
        <f t="shared" si="28"/>
        <v>0</v>
      </c>
      <c r="F341" s="107"/>
      <c r="G341" s="107" t="str">
        <f t="shared" si="29"/>
        <v/>
      </c>
    </row>
    <row r="342" spans="1:7" x14ac:dyDescent="0.25">
      <c r="A342" s="104">
        <f t="shared" si="25"/>
        <v>43441</v>
      </c>
      <c r="B342" s="105">
        <f>DataCalc!J342</f>
        <v>43441</v>
      </c>
      <c r="C342" s="106">
        <f t="shared" si="26"/>
        <v>6</v>
      </c>
      <c r="D342" s="187">
        <f t="shared" si="27"/>
        <v>0</v>
      </c>
      <c r="E342" s="107">
        <f t="shared" si="28"/>
        <v>0</v>
      </c>
      <c r="F342" s="107"/>
      <c r="G342" s="107" t="str">
        <f t="shared" si="29"/>
        <v/>
      </c>
    </row>
    <row r="343" spans="1:7" x14ac:dyDescent="0.25">
      <c r="A343" s="104">
        <f t="shared" si="25"/>
        <v>43442</v>
      </c>
      <c r="B343" s="105">
        <f>DataCalc!J343</f>
        <v>43442</v>
      </c>
      <c r="C343" s="106">
        <f t="shared" si="26"/>
        <v>7</v>
      </c>
      <c r="D343" s="187">
        <f t="shared" si="27"/>
        <v>1</v>
      </c>
      <c r="E343" s="107">
        <f t="shared" si="28"/>
        <v>0</v>
      </c>
      <c r="F343" s="107"/>
      <c r="G343" s="107" t="str">
        <f t="shared" si="29"/>
        <v/>
      </c>
    </row>
    <row r="344" spans="1:7" x14ac:dyDescent="0.25">
      <c r="A344" s="104">
        <f t="shared" si="25"/>
        <v>43443</v>
      </c>
      <c r="B344" s="105">
        <f>DataCalc!J344</f>
        <v>43443</v>
      </c>
      <c r="C344" s="106">
        <f t="shared" si="26"/>
        <v>1</v>
      </c>
      <c r="D344" s="187">
        <f t="shared" si="27"/>
        <v>1</v>
      </c>
      <c r="E344" s="107">
        <f t="shared" si="28"/>
        <v>0</v>
      </c>
      <c r="F344" s="107"/>
      <c r="G344" s="107" t="str">
        <f t="shared" si="29"/>
        <v/>
      </c>
    </row>
    <row r="345" spans="1:7" x14ac:dyDescent="0.25">
      <c r="A345" s="104">
        <f t="shared" si="25"/>
        <v>43444</v>
      </c>
      <c r="B345" s="105">
        <f>DataCalc!J345</f>
        <v>43444</v>
      </c>
      <c r="C345" s="106">
        <f t="shared" si="26"/>
        <v>2</v>
      </c>
      <c r="D345" s="187">
        <f t="shared" si="27"/>
        <v>0</v>
      </c>
      <c r="E345" s="107">
        <f t="shared" si="28"/>
        <v>0</v>
      </c>
      <c r="F345" s="107"/>
      <c r="G345" s="107" t="str">
        <f t="shared" si="29"/>
        <v/>
      </c>
    </row>
    <row r="346" spans="1:7" x14ac:dyDescent="0.25">
      <c r="A346" s="104">
        <f t="shared" si="25"/>
        <v>43445</v>
      </c>
      <c r="B346" s="105">
        <f>DataCalc!J346</f>
        <v>43445</v>
      </c>
      <c r="C346" s="106">
        <f t="shared" si="26"/>
        <v>3</v>
      </c>
      <c r="D346" s="187">
        <f t="shared" si="27"/>
        <v>0</v>
      </c>
      <c r="E346" s="107">
        <f t="shared" si="28"/>
        <v>0</v>
      </c>
      <c r="F346" s="107"/>
      <c r="G346" s="107" t="str">
        <f t="shared" si="29"/>
        <v/>
      </c>
    </row>
    <row r="347" spans="1:7" x14ac:dyDescent="0.25">
      <c r="A347" s="104">
        <f t="shared" si="25"/>
        <v>43446</v>
      </c>
      <c r="B347" s="105">
        <f>DataCalc!J347</f>
        <v>43446</v>
      </c>
      <c r="C347" s="106">
        <f t="shared" si="26"/>
        <v>4</v>
      </c>
      <c r="D347" s="187">
        <f t="shared" si="27"/>
        <v>0</v>
      </c>
      <c r="E347" s="107">
        <f t="shared" si="28"/>
        <v>0</v>
      </c>
      <c r="F347" s="107"/>
      <c r="G347" s="107" t="str">
        <f t="shared" si="29"/>
        <v/>
      </c>
    </row>
    <row r="348" spans="1:7" x14ac:dyDescent="0.25">
      <c r="A348" s="104">
        <f t="shared" si="25"/>
        <v>43447</v>
      </c>
      <c r="B348" s="105">
        <f>DataCalc!J348</f>
        <v>43447</v>
      </c>
      <c r="C348" s="106">
        <f t="shared" si="26"/>
        <v>5</v>
      </c>
      <c r="D348" s="187">
        <f t="shared" si="27"/>
        <v>0</v>
      </c>
      <c r="E348" s="107">
        <f t="shared" si="28"/>
        <v>0</v>
      </c>
      <c r="F348" s="107"/>
      <c r="G348" s="107" t="str">
        <f t="shared" si="29"/>
        <v/>
      </c>
    </row>
    <row r="349" spans="1:7" x14ac:dyDescent="0.25">
      <c r="A349" s="104">
        <f t="shared" si="25"/>
        <v>43448</v>
      </c>
      <c r="B349" s="105">
        <f>DataCalc!J349</f>
        <v>43448</v>
      </c>
      <c r="C349" s="106">
        <f t="shared" si="26"/>
        <v>6</v>
      </c>
      <c r="D349" s="187">
        <f t="shared" si="27"/>
        <v>0</v>
      </c>
      <c r="E349" s="107">
        <f t="shared" si="28"/>
        <v>0</v>
      </c>
      <c r="F349" s="107"/>
      <c r="G349" s="107" t="str">
        <f t="shared" si="29"/>
        <v/>
      </c>
    </row>
    <row r="350" spans="1:7" x14ac:dyDescent="0.25">
      <c r="A350" s="104">
        <f t="shared" si="25"/>
        <v>43449</v>
      </c>
      <c r="B350" s="105">
        <f>DataCalc!J350</f>
        <v>43449</v>
      </c>
      <c r="C350" s="106">
        <f t="shared" si="26"/>
        <v>7</v>
      </c>
      <c r="D350" s="187">
        <f t="shared" si="27"/>
        <v>1</v>
      </c>
      <c r="E350" s="107">
        <f t="shared" si="28"/>
        <v>0</v>
      </c>
      <c r="F350" s="107"/>
      <c r="G350" s="107" t="str">
        <f t="shared" si="29"/>
        <v/>
      </c>
    </row>
    <row r="351" spans="1:7" x14ac:dyDescent="0.25">
      <c r="A351" s="104">
        <f t="shared" si="25"/>
        <v>43450</v>
      </c>
      <c r="B351" s="105">
        <f>DataCalc!J351</f>
        <v>43450</v>
      </c>
      <c r="C351" s="106">
        <f t="shared" si="26"/>
        <v>1</v>
      </c>
      <c r="D351" s="187">
        <f t="shared" si="27"/>
        <v>1</v>
      </c>
      <c r="E351" s="107">
        <f t="shared" si="28"/>
        <v>0</v>
      </c>
      <c r="F351" s="107"/>
      <c r="G351" s="107" t="str">
        <f t="shared" si="29"/>
        <v/>
      </c>
    </row>
    <row r="352" spans="1:7" x14ac:dyDescent="0.25">
      <c r="A352" s="104">
        <f t="shared" si="25"/>
        <v>43451</v>
      </c>
      <c r="B352" s="105">
        <f>DataCalc!J352</f>
        <v>43451</v>
      </c>
      <c r="C352" s="106">
        <f t="shared" si="26"/>
        <v>2</v>
      </c>
      <c r="D352" s="187">
        <f t="shared" si="27"/>
        <v>0</v>
      </c>
      <c r="E352" s="107">
        <f t="shared" si="28"/>
        <v>0</v>
      </c>
      <c r="F352" s="107"/>
      <c r="G352" s="107" t="str">
        <f t="shared" si="29"/>
        <v/>
      </c>
    </row>
    <row r="353" spans="1:7" x14ac:dyDescent="0.25">
      <c r="A353" s="104">
        <f t="shared" si="25"/>
        <v>43452</v>
      </c>
      <c r="B353" s="105">
        <f>DataCalc!J353</f>
        <v>43452</v>
      </c>
      <c r="C353" s="106">
        <f t="shared" si="26"/>
        <v>3</v>
      </c>
      <c r="D353" s="187">
        <f t="shared" si="27"/>
        <v>0</v>
      </c>
      <c r="E353" s="107">
        <f t="shared" si="28"/>
        <v>0</v>
      </c>
      <c r="F353" s="107"/>
      <c r="G353" s="107" t="str">
        <f t="shared" si="29"/>
        <v/>
      </c>
    </row>
    <row r="354" spans="1:7" x14ac:dyDescent="0.25">
      <c r="A354" s="104">
        <f t="shared" si="25"/>
        <v>43453</v>
      </c>
      <c r="B354" s="105">
        <f>DataCalc!J354</f>
        <v>43453</v>
      </c>
      <c r="C354" s="106">
        <f t="shared" si="26"/>
        <v>4</v>
      </c>
      <c r="D354" s="187">
        <f t="shared" si="27"/>
        <v>0</v>
      </c>
      <c r="E354" s="107">
        <f t="shared" si="28"/>
        <v>0</v>
      </c>
      <c r="F354" s="107"/>
      <c r="G354" s="107" t="str">
        <f t="shared" si="29"/>
        <v/>
      </c>
    </row>
    <row r="355" spans="1:7" x14ac:dyDescent="0.25">
      <c r="A355" s="104">
        <f t="shared" si="25"/>
        <v>43454</v>
      </c>
      <c r="B355" s="105">
        <f>DataCalc!J355</f>
        <v>43454</v>
      </c>
      <c r="C355" s="106">
        <f t="shared" si="26"/>
        <v>5</v>
      </c>
      <c r="D355" s="187">
        <f t="shared" si="27"/>
        <v>0</v>
      </c>
      <c r="E355" s="107">
        <f t="shared" si="28"/>
        <v>0</v>
      </c>
      <c r="F355" s="107"/>
      <c r="G355" s="107" t="str">
        <f t="shared" si="29"/>
        <v/>
      </c>
    </row>
    <row r="356" spans="1:7" x14ac:dyDescent="0.25">
      <c r="A356" s="104">
        <f t="shared" si="25"/>
        <v>43455</v>
      </c>
      <c r="B356" s="105">
        <f>DataCalc!J356</f>
        <v>43455</v>
      </c>
      <c r="C356" s="106">
        <f t="shared" si="26"/>
        <v>6</v>
      </c>
      <c r="D356" s="187">
        <f t="shared" si="27"/>
        <v>0</v>
      </c>
      <c r="E356" s="107">
        <f t="shared" si="28"/>
        <v>0</v>
      </c>
      <c r="F356" s="107"/>
      <c r="G356" s="107" t="str">
        <f t="shared" si="29"/>
        <v/>
      </c>
    </row>
    <row r="357" spans="1:7" x14ac:dyDescent="0.25">
      <c r="A357" s="104">
        <f t="shared" si="25"/>
        <v>43456</v>
      </c>
      <c r="B357" s="105">
        <f>DataCalc!J357</f>
        <v>43456</v>
      </c>
      <c r="C357" s="106">
        <f t="shared" si="26"/>
        <v>7</v>
      </c>
      <c r="D357" s="187">
        <f t="shared" si="27"/>
        <v>1</v>
      </c>
      <c r="E357" s="107">
        <f t="shared" si="28"/>
        <v>0</v>
      </c>
      <c r="F357" s="107"/>
      <c r="G357" s="107" t="str">
        <f t="shared" si="29"/>
        <v/>
      </c>
    </row>
    <row r="358" spans="1:7" x14ac:dyDescent="0.25">
      <c r="A358" s="104">
        <f t="shared" si="25"/>
        <v>43457</v>
      </c>
      <c r="B358" s="105">
        <f>DataCalc!J358</f>
        <v>43457</v>
      </c>
      <c r="C358" s="106">
        <f t="shared" si="26"/>
        <v>1</v>
      </c>
      <c r="D358" s="187">
        <f t="shared" si="27"/>
        <v>1</v>
      </c>
      <c r="E358" s="107">
        <f t="shared" si="28"/>
        <v>0</v>
      </c>
      <c r="F358" s="107"/>
      <c r="G358" s="107" t="str">
        <f t="shared" si="29"/>
        <v/>
      </c>
    </row>
    <row r="359" spans="1:7" x14ac:dyDescent="0.25">
      <c r="A359" s="104">
        <f t="shared" si="25"/>
        <v>43458</v>
      </c>
      <c r="B359" s="105">
        <f>DataCalc!J359</f>
        <v>43458</v>
      </c>
      <c r="C359" s="106">
        <f t="shared" si="26"/>
        <v>2</v>
      </c>
      <c r="D359" s="187">
        <f t="shared" si="27"/>
        <v>0</v>
      </c>
      <c r="E359" s="107">
        <f t="shared" si="28"/>
        <v>0</v>
      </c>
      <c r="F359" s="107"/>
      <c r="G359" s="107" t="str">
        <f t="shared" si="29"/>
        <v/>
      </c>
    </row>
    <row r="360" spans="1:7" x14ac:dyDescent="0.25">
      <c r="A360" s="104">
        <f t="shared" si="25"/>
        <v>43459</v>
      </c>
      <c r="B360" s="105">
        <f>DataCalc!J360</f>
        <v>43459</v>
      </c>
      <c r="C360" s="106">
        <f t="shared" si="26"/>
        <v>3</v>
      </c>
      <c r="D360" s="187">
        <f t="shared" si="27"/>
        <v>0</v>
      </c>
      <c r="E360" s="107">
        <f t="shared" si="28"/>
        <v>0</v>
      </c>
      <c r="F360" s="107"/>
      <c r="G360" s="107" t="str">
        <f t="shared" si="29"/>
        <v/>
      </c>
    </row>
    <row r="361" spans="1:7" x14ac:dyDescent="0.25">
      <c r="A361" s="104">
        <f t="shared" si="25"/>
        <v>43460</v>
      </c>
      <c r="B361" s="105">
        <f>DataCalc!J361</f>
        <v>43460</v>
      </c>
      <c r="C361" s="106">
        <f t="shared" si="26"/>
        <v>4</v>
      </c>
      <c r="D361" s="187">
        <f t="shared" si="27"/>
        <v>0</v>
      </c>
      <c r="E361" s="107">
        <f t="shared" si="28"/>
        <v>0</v>
      </c>
      <c r="F361" s="107"/>
      <c r="G361" s="107" t="str">
        <f t="shared" si="29"/>
        <v/>
      </c>
    </row>
    <row r="362" spans="1:7" x14ac:dyDescent="0.25">
      <c r="A362" s="104">
        <f t="shared" si="25"/>
        <v>43461</v>
      </c>
      <c r="B362" s="105">
        <f>DataCalc!J362</f>
        <v>43461</v>
      </c>
      <c r="C362" s="106">
        <f t="shared" si="26"/>
        <v>5</v>
      </c>
      <c r="D362" s="187">
        <f t="shared" si="27"/>
        <v>0</v>
      </c>
      <c r="E362" s="107">
        <f t="shared" si="28"/>
        <v>0</v>
      </c>
      <c r="F362" s="107"/>
      <c r="G362" s="107" t="str">
        <f t="shared" si="29"/>
        <v/>
      </c>
    </row>
    <row r="363" spans="1:7" x14ac:dyDescent="0.25">
      <c r="A363" s="104">
        <f t="shared" si="25"/>
        <v>43462</v>
      </c>
      <c r="B363" s="105">
        <f>DataCalc!J363</f>
        <v>43462</v>
      </c>
      <c r="C363" s="106">
        <f t="shared" si="26"/>
        <v>6</v>
      </c>
      <c r="D363" s="187">
        <f t="shared" si="27"/>
        <v>0</v>
      </c>
      <c r="E363" s="107">
        <f t="shared" si="28"/>
        <v>0</v>
      </c>
      <c r="F363" s="107"/>
      <c r="G363" s="107" t="str">
        <f t="shared" si="29"/>
        <v/>
      </c>
    </row>
    <row r="364" spans="1:7" x14ac:dyDescent="0.25">
      <c r="A364" s="104">
        <f t="shared" si="25"/>
        <v>43463</v>
      </c>
      <c r="B364" s="105">
        <f>DataCalc!J364</f>
        <v>43463</v>
      </c>
      <c r="C364" s="106">
        <f t="shared" si="26"/>
        <v>7</v>
      </c>
      <c r="D364" s="187">
        <f t="shared" si="27"/>
        <v>1</v>
      </c>
      <c r="E364" s="107">
        <f t="shared" si="28"/>
        <v>0</v>
      </c>
      <c r="F364" s="107"/>
      <c r="G364" s="107" t="str">
        <f t="shared" si="29"/>
        <v/>
      </c>
    </row>
    <row r="365" spans="1:7" x14ac:dyDescent="0.25">
      <c r="A365" s="104">
        <f t="shared" si="25"/>
        <v>43464</v>
      </c>
      <c r="B365" s="105">
        <f>DataCalc!J365</f>
        <v>43464</v>
      </c>
      <c r="C365" s="106">
        <f t="shared" si="26"/>
        <v>1</v>
      </c>
      <c r="D365" s="187">
        <f t="shared" si="27"/>
        <v>1</v>
      </c>
      <c r="E365" s="107">
        <f t="shared" si="28"/>
        <v>0</v>
      </c>
      <c r="F365" s="107"/>
      <c r="G365" s="107" t="str">
        <f t="shared" si="29"/>
        <v/>
      </c>
    </row>
    <row r="366" spans="1:7" x14ac:dyDescent="0.25">
      <c r="A366" s="104">
        <f t="shared" si="25"/>
        <v>43465</v>
      </c>
      <c r="B366" s="105">
        <f>DataCalc!J366</f>
        <v>43465</v>
      </c>
      <c r="C366" s="106">
        <f t="shared" si="26"/>
        <v>2</v>
      </c>
      <c r="D366" s="187">
        <f t="shared" si="27"/>
        <v>0</v>
      </c>
      <c r="E366" s="107">
        <f t="shared" si="28"/>
        <v>0</v>
      </c>
      <c r="F366" s="107"/>
      <c r="G366" s="107" t="str">
        <f t="shared" si="29"/>
        <v/>
      </c>
    </row>
    <row r="367" spans="1:7" x14ac:dyDescent="0.25">
      <c r="A367" s="104" t="str">
        <f t="shared" ref="A367" si="30">B367</f>
        <v/>
      </c>
      <c r="B367" s="105" t="str">
        <f>DataCalc!J367</f>
        <v/>
      </c>
      <c r="C367" s="106" t="str">
        <f>IF(B367="","",WEEKDAY(B367,1))</f>
        <v/>
      </c>
      <c r="D367" s="187">
        <f t="shared" si="27"/>
        <v>0</v>
      </c>
      <c r="E367" s="107">
        <f t="shared" si="28"/>
        <v>0</v>
      </c>
      <c r="F367" s="107"/>
      <c r="G367" s="107" t="str">
        <f t="shared" si="29"/>
        <v/>
      </c>
    </row>
  </sheetData>
  <conditionalFormatting sqref="C1:G1048576">
    <cfRule type="expression" dxfId="0" priority="37" stopIfTrue="1">
      <formula>$D1=1</formula>
    </cfRule>
  </conditionalFormatting>
  <pageMargins left="0.7" right="0.7" top="0.75" bottom="0.75" header="0.3" footer="0.3"/>
  <pageSetup paperSize="9" scale="82" orientation="portrait" horizontalDpi="4294967292" r:id="rId1"/>
  <rowBreaks count="11" manualBreakCount="11">
    <brk id="32" max="10" man="1"/>
    <brk id="60" max="16383" man="1"/>
    <brk id="91" max="16383" man="1"/>
    <brk id="121" max="16383" man="1"/>
    <brk id="152" max="16383" man="1"/>
    <brk id="182" max="16383" man="1"/>
    <brk id="213" max="16383" man="1"/>
    <brk id="244" max="16383" man="1"/>
    <brk id="274" max="10" man="1"/>
    <brk id="305" max="16383" man="1"/>
    <brk id="335" max="16383" man="1"/>
  </rowBreaks>
  <colBreaks count="3" manualBreakCount="3">
    <brk id="5" max="366" man="1"/>
    <brk id="6" max="366" man="1"/>
    <brk id="7" max="366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view="pageBreakPreview" zoomScaleNormal="100" zoomScaleSheetLayoutView="100" workbookViewId="0">
      <selection activeCell="F20" sqref="F20"/>
    </sheetView>
  </sheetViews>
  <sheetFormatPr baseColWidth="10" defaultRowHeight="15" x14ac:dyDescent="0.25"/>
  <cols>
    <col min="1" max="1" width="3.85546875" style="1" customWidth="1"/>
    <col min="2" max="2" width="4.7109375" style="59" customWidth="1"/>
    <col min="3" max="3" width="11.85546875" style="1" bestFit="1" customWidth="1"/>
    <col min="4" max="4" width="15.5703125" style="1" customWidth="1"/>
  </cols>
  <sheetData>
    <row r="1" spans="1:4" x14ac:dyDescent="0.2">
      <c r="A1" s="70" t="s">
        <v>49</v>
      </c>
      <c r="B1" s="71" t="s">
        <v>23</v>
      </c>
      <c r="C1" s="70" t="s">
        <v>50</v>
      </c>
      <c r="D1" s="70" t="s">
        <v>51</v>
      </c>
    </row>
    <row r="2" spans="1:4" x14ac:dyDescent="0.25">
      <c r="A2" s="73"/>
      <c r="B2" s="74"/>
      <c r="C2" s="75">
        <f t="shared" ref="C2:C8" si="0">C3-1</f>
        <v>42834</v>
      </c>
      <c r="D2" s="76" t="s">
        <v>37</v>
      </c>
    </row>
    <row r="3" spans="1:4" x14ac:dyDescent="0.25">
      <c r="A3" s="73"/>
      <c r="B3" s="74"/>
      <c r="C3" s="77">
        <f t="shared" si="0"/>
        <v>42835</v>
      </c>
      <c r="D3" s="78" t="s">
        <v>38</v>
      </c>
    </row>
    <row r="4" spans="1:4" x14ac:dyDescent="0.25">
      <c r="A4" s="73"/>
      <c r="B4" s="74"/>
      <c r="C4" s="77">
        <f t="shared" si="0"/>
        <v>42836</v>
      </c>
      <c r="D4" s="78" t="s">
        <v>39</v>
      </c>
    </row>
    <row r="5" spans="1:4" x14ac:dyDescent="0.25">
      <c r="A5" s="73"/>
      <c r="B5" s="74"/>
      <c r="C5" s="77">
        <f t="shared" si="0"/>
        <v>42837</v>
      </c>
      <c r="D5" s="78" t="s">
        <v>40</v>
      </c>
    </row>
    <row r="6" spans="1:4" x14ac:dyDescent="0.25">
      <c r="A6" s="73"/>
      <c r="B6" s="74"/>
      <c r="C6" s="77">
        <f t="shared" si="0"/>
        <v>42838</v>
      </c>
      <c r="D6" s="78" t="s">
        <v>44</v>
      </c>
    </row>
    <row r="7" spans="1:4" x14ac:dyDescent="0.25">
      <c r="A7" s="73"/>
      <c r="B7" s="74"/>
      <c r="C7" s="77">
        <f t="shared" si="0"/>
        <v>42839</v>
      </c>
      <c r="D7" s="78" t="s">
        <v>41</v>
      </c>
    </row>
    <row r="8" spans="1:4" x14ac:dyDescent="0.25">
      <c r="A8" s="73"/>
      <c r="B8" s="74"/>
      <c r="C8" s="75">
        <f t="shared" si="0"/>
        <v>42840</v>
      </c>
      <c r="D8" s="79" t="s">
        <v>43</v>
      </c>
    </row>
    <row r="9" spans="1:4" x14ac:dyDescent="0.25">
      <c r="A9" s="73"/>
      <c r="B9" s="74"/>
      <c r="C9" s="80">
        <v>42841</v>
      </c>
      <c r="D9" s="81" t="s">
        <v>42</v>
      </c>
    </row>
    <row r="10" spans="1:4" x14ac:dyDescent="0.25">
      <c r="A10" s="82"/>
      <c r="B10" s="83"/>
      <c r="C10" s="84">
        <f>C11-3</f>
        <v>42798</v>
      </c>
      <c r="D10" s="82" t="s">
        <v>54</v>
      </c>
    </row>
    <row r="11" spans="1:4" x14ac:dyDescent="0.25">
      <c r="A11" s="82"/>
      <c r="B11" s="83"/>
      <c r="C11" s="84">
        <f>C9-40</f>
        <v>42801</v>
      </c>
      <c r="D11" s="82" t="s">
        <v>59</v>
      </c>
    </row>
    <row r="12" spans="1:4" x14ac:dyDescent="0.25">
      <c r="A12" s="98">
        <v>1</v>
      </c>
      <c r="B12" s="99">
        <v>1</v>
      </c>
      <c r="C12" s="65">
        <f>DATE(Sem_Calendar!$C$1,B12,A12)</f>
        <v>43101</v>
      </c>
      <c r="D12" s="96" t="s">
        <v>2</v>
      </c>
    </row>
    <row r="13" spans="1:4" x14ac:dyDescent="0.25">
      <c r="A13" s="100">
        <v>15</v>
      </c>
      <c r="B13" s="99">
        <v>8</v>
      </c>
      <c r="C13" s="65">
        <f>DATE(Sem_Calendar!$C$1,B13,A13)</f>
        <v>43327</v>
      </c>
      <c r="D13" s="96" t="s">
        <v>48</v>
      </c>
    </row>
    <row r="14" spans="1:4" x14ac:dyDescent="0.25">
      <c r="A14" s="3">
        <v>31</v>
      </c>
      <c r="B14" s="54">
        <v>10</v>
      </c>
      <c r="C14" s="65">
        <f>DATE(Sem_Calendar!$C$1,B14,A14)</f>
        <v>43404</v>
      </c>
      <c r="D14" s="3" t="s">
        <v>57</v>
      </c>
    </row>
    <row r="15" spans="1:4" x14ac:dyDescent="0.25">
      <c r="A15" s="3">
        <v>1</v>
      </c>
      <c r="B15" s="54">
        <v>11</v>
      </c>
      <c r="C15" s="65">
        <f>DATE(Sem_Calendar!$C$1,B15,A15)</f>
        <v>43405</v>
      </c>
      <c r="D15" s="3" t="s">
        <v>14</v>
      </c>
    </row>
    <row r="16" spans="1:4" x14ac:dyDescent="0.25">
      <c r="A16" s="3">
        <v>2</v>
      </c>
      <c r="B16" s="54">
        <v>11</v>
      </c>
      <c r="C16" s="65">
        <f>DATE(Sem_Calendar!$C$1,B16,A16)</f>
        <v>43406</v>
      </c>
      <c r="D16" s="3" t="s">
        <v>56</v>
      </c>
    </row>
    <row r="17" spans="1:4" x14ac:dyDescent="0.25">
      <c r="A17" s="3">
        <v>24</v>
      </c>
      <c r="B17" s="54">
        <v>12</v>
      </c>
      <c r="C17" s="65">
        <f>DATE(Sem_Calendar!$C$1,B17,A17)</f>
        <v>43458</v>
      </c>
      <c r="D17" s="3" t="s">
        <v>53</v>
      </c>
    </row>
    <row r="18" spans="1:4" x14ac:dyDescent="0.25">
      <c r="A18" s="3">
        <v>25</v>
      </c>
      <c r="B18" s="54">
        <v>12</v>
      </c>
      <c r="C18" s="65">
        <f>DATE(Sem_Calendar!$C$1,B18,A18)</f>
        <v>43459</v>
      </c>
      <c r="D18" s="3" t="s">
        <v>52</v>
      </c>
    </row>
    <row r="19" spans="1:4" x14ac:dyDescent="0.25">
      <c r="A19" s="3">
        <v>6</v>
      </c>
      <c r="B19" s="54">
        <v>12</v>
      </c>
      <c r="C19" s="65">
        <f>DATE(Sem_Calendar!$C$1,B19,A19)</f>
        <v>43440</v>
      </c>
      <c r="D19" s="3" t="s">
        <v>16</v>
      </c>
    </row>
    <row r="20" spans="1:4" x14ac:dyDescent="0.25">
      <c r="A20" s="3">
        <v>8</v>
      </c>
      <c r="B20" s="54">
        <v>12</v>
      </c>
      <c r="C20" s="65">
        <f>DATE(Sem_Calendar!$C$1,B20,A20)</f>
        <v>43442</v>
      </c>
      <c r="D20" s="3" t="s">
        <v>15</v>
      </c>
    </row>
    <row r="21" spans="1:4" x14ac:dyDescent="0.25">
      <c r="A21" s="3">
        <v>5</v>
      </c>
      <c r="B21" s="54">
        <v>11</v>
      </c>
      <c r="C21" s="65">
        <f>DATE(Sem_Calendar!$C$1,B21,A21)</f>
        <v>43409</v>
      </c>
      <c r="D21" s="3" t="s">
        <v>58</v>
      </c>
    </row>
    <row r="22" spans="1:4" x14ac:dyDescent="0.25">
      <c r="A22" s="3">
        <v>31</v>
      </c>
      <c r="B22" s="54">
        <v>12</v>
      </c>
      <c r="C22" s="65">
        <f>DATE(Sem_Calendar!$C$1,B22,A22)</f>
        <v>43465</v>
      </c>
      <c r="D22" s="3" t="s">
        <v>60</v>
      </c>
    </row>
    <row r="23" spans="1:4" x14ac:dyDescent="0.25">
      <c r="A23" s="98">
        <v>6</v>
      </c>
      <c r="B23" s="99">
        <v>1</v>
      </c>
      <c r="C23" s="65">
        <f>DATE(Sem_Calendar!$C$1,B23,A23)</f>
        <v>43106</v>
      </c>
      <c r="D23" s="139" t="s">
        <v>13</v>
      </c>
    </row>
    <row r="24" spans="1:4" x14ac:dyDescent="0.25">
      <c r="A24" s="3"/>
      <c r="B24" s="54"/>
      <c r="C24" s="65">
        <f>DATE(Sem_Calendar!$C$1,B24,A24)</f>
        <v>43069</v>
      </c>
      <c r="D24" s="3"/>
    </row>
    <row r="25" spans="1:4" x14ac:dyDescent="0.25">
      <c r="A25" s="3"/>
      <c r="B25" s="54"/>
      <c r="C25" s="65">
        <f>DATE(Sem_Calendar!$C$1,B25,A25)</f>
        <v>43069</v>
      </c>
      <c r="D25" s="3"/>
    </row>
    <row r="26" spans="1:4" x14ac:dyDescent="0.25">
      <c r="A26" s="3"/>
      <c r="B26" s="54"/>
      <c r="C26" s="65">
        <f>DATE(Sem_Calendar!$C$1,B26,A26)</f>
        <v>43069</v>
      </c>
      <c r="D26" s="3"/>
    </row>
    <row r="27" spans="1:4" x14ac:dyDescent="0.25">
      <c r="A27" s="3"/>
      <c r="B27" s="54"/>
      <c r="C27" s="65">
        <f>DATE(Sem_Calendar!$C$1,B27,A27)</f>
        <v>43069</v>
      </c>
      <c r="D27" s="3"/>
    </row>
    <row r="28" spans="1:4" x14ac:dyDescent="0.25">
      <c r="A28" s="3"/>
      <c r="B28" s="54"/>
      <c r="C28" s="65">
        <f>DATE(Sem_Calendar!$C$1,B28,A28)</f>
        <v>43069</v>
      </c>
      <c r="D28" s="3"/>
    </row>
    <row r="29" spans="1:4" x14ac:dyDescent="0.25">
      <c r="A29" s="3"/>
      <c r="B29" s="54"/>
      <c r="C29" s="65">
        <f>DATE(Sem_Calendar!$C$1,B29,A29)</f>
        <v>43069</v>
      </c>
      <c r="D29" s="3"/>
    </row>
    <row r="30" spans="1:4" x14ac:dyDescent="0.25">
      <c r="A30" s="3"/>
      <c r="B30" s="54"/>
      <c r="C30" s="65">
        <f>DATE(Sem_Calendar!$C$1,B30,A30)</f>
        <v>43069</v>
      </c>
      <c r="D30" s="3"/>
    </row>
    <row r="31" spans="1:4" x14ac:dyDescent="0.25">
      <c r="A31" s="3"/>
      <c r="B31" s="54"/>
      <c r="C31" s="65">
        <f>DATE(Sem_Calendar!$C$1,B31,A31)</f>
        <v>43069</v>
      </c>
      <c r="D31" s="3"/>
    </row>
    <row r="32" spans="1:4" x14ac:dyDescent="0.25">
      <c r="A32" s="3"/>
      <c r="B32" s="54"/>
      <c r="C32" s="65">
        <f>DATE(Sem_Calendar!$C$1,B32,A32)</f>
        <v>43069</v>
      </c>
      <c r="D32" s="3"/>
    </row>
    <row r="33" spans="1:4" x14ac:dyDescent="0.25">
      <c r="A33" s="3"/>
      <c r="B33" s="54"/>
      <c r="C33" s="65">
        <f>DATE(Sem_Calendar!$C$1,B33,A33)</f>
        <v>43069</v>
      </c>
      <c r="D33" s="3"/>
    </row>
    <row r="34" spans="1:4" x14ac:dyDescent="0.25">
      <c r="A34" s="3"/>
      <c r="B34" s="54"/>
      <c r="C34" s="65">
        <f>DATE(Sem_Calendar!$C$1,B34,A34)</f>
        <v>43069</v>
      </c>
      <c r="D34" s="3"/>
    </row>
    <row r="35" spans="1:4" x14ac:dyDescent="0.25">
      <c r="A35" s="3"/>
      <c r="B35" s="54"/>
      <c r="C35" s="65">
        <f>DATE(Sem_Calendar!$C$1,B35,A35)</f>
        <v>43069</v>
      </c>
      <c r="D35" s="3"/>
    </row>
    <row r="36" spans="1:4" x14ac:dyDescent="0.25">
      <c r="A36" s="3"/>
      <c r="B36" s="54"/>
      <c r="C36" s="65">
        <f>DATE(Sem_Calendar!$C$1,B36,A36)</f>
        <v>43069</v>
      </c>
      <c r="D36" s="3"/>
    </row>
    <row r="37" spans="1:4" x14ac:dyDescent="0.25">
      <c r="A37" s="3"/>
      <c r="B37" s="54"/>
      <c r="C37" s="65">
        <f>DATE(Sem_Calendar!$C$1,B37,A37)</f>
        <v>43069</v>
      </c>
      <c r="D37" s="3"/>
    </row>
    <row r="38" spans="1:4" x14ac:dyDescent="0.25">
      <c r="A38" s="3"/>
      <c r="B38" s="54"/>
      <c r="C38" s="65">
        <f>DATE(Sem_Calendar!$C$1,B38,A38)</f>
        <v>43069</v>
      </c>
      <c r="D38" s="3"/>
    </row>
    <row r="39" spans="1:4" x14ac:dyDescent="0.25">
      <c r="A39" s="3"/>
      <c r="B39" s="54"/>
      <c r="C39" s="65">
        <f>DATE(Sem_Calendar!$C$1,B39,A39)</f>
        <v>43069</v>
      </c>
      <c r="D39" s="3"/>
    </row>
    <row r="40" spans="1:4" x14ac:dyDescent="0.25">
      <c r="A40" s="3"/>
      <c r="B40" s="54"/>
      <c r="C40" s="65">
        <f>DATE(Sem_Calendar!$C$1,B40,A40)</f>
        <v>43069</v>
      </c>
      <c r="D40" s="3"/>
    </row>
    <row r="41" spans="1:4" x14ac:dyDescent="0.25">
      <c r="A41" s="3"/>
      <c r="B41" s="54"/>
      <c r="C41" s="65">
        <f>DATE(Sem_Calendar!$C$1,B41,A41)</f>
        <v>43069</v>
      </c>
      <c r="D41" s="3"/>
    </row>
    <row r="42" spans="1:4" x14ac:dyDescent="0.25">
      <c r="A42" s="3"/>
      <c r="B42" s="54"/>
      <c r="C42" s="65">
        <f>DATE(Sem_Calendar!$C$1,B42,A42)</f>
        <v>43069</v>
      </c>
      <c r="D42" s="3"/>
    </row>
    <row r="43" spans="1:4" x14ac:dyDescent="0.25">
      <c r="A43" s="3"/>
      <c r="B43" s="54"/>
      <c r="C43" s="65">
        <f>DATE(Sem_Calendar!$C$1,B43,A43)</f>
        <v>43069</v>
      </c>
      <c r="D43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9</vt:i4>
      </vt:variant>
    </vt:vector>
  </HeadingPairs>
  <TitlesOfParts>
    <vt:vector size="18" baseType="lpstr">
      <vt:lpstr>Sem_lin</vt:lpstr>
      <vt:lpstr>Sem_Calendar</vt:lpstr>
      <vt:lpstr>Sem_Calendar_mini</vt:lpstr>
      <vt:lpstr>DataCalc</vt:lpstr>
      <vt:lpstr>Pascua</vt:lpstr>
      <vt:lpstr>Listas</vt:lpstr>
      <vt:lpstr>Vacaciones_In</vt:lpstr>
      <vt:lpstr>Fest_In</vt:lpstr>
      <vt:lpstr>Dia_señalado_In</vt:lpstr>
      <vt:lpstr>Sem_Calendar_mini!Anno</vt:lpstr>
      <vt:lpstr>Anno</vt:lpstr>
      <vt:lpstr>Años</vt:lpstr>
      <vt:lpstr>Dia_señalado_In!Área_de_impresión</vt:lpstr>
      <vt:lpstr>Fest_In!Área_de_impresión</vt:lpstr>
      <vt:lpstr>Pascua!Área_de_impresión</vt:lpstr>
      <vt:lpstr>Sem_Calendar_mini!Área_de_impresión</vt:lpstr>
      <vt:lpstr>Sem_lin!Área_de_impresión</vt:lpstr>
      <vt:lpstr>Vacaciones_In!Área_de_impresión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 pueyo</dc:creator>
  <cp:lastModifiedBy>Auto Logon Mimics &amp; PMC</cp:lastModifiedBy>
  <cp:lastPrinted>2018-01-08T10:55:52Z</cp:lastPrinted>
  <dcterms:created xsi:type="dcterms:W3CDTF">2001-05-09T07:33:55Z</dcterms:created>
  <dcterms:modified xsi:type="dcterms:W3CDTF">2018-01-22T11:51:20Z</dcterms:modified>
</cp:coreProperties>
</file>