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TAP-projects\CFHA\sizing-analysis\"/>
    </mc:Choice>
  </mc:AlternateContent>
  <bookViews>
    <workbookView xWindow="0" yWindow="0" windowWidth="18384" windowHeight="6120" firstSheet="2" activeTab="2"/>
  </bookViews>
  <sheets>
    <sheet name="HTAP_OUTPUT" sheetId="1" state="hidden" r:id="rId1"/>
    <sheet name="Constants" sheetId="3" state="hidden" r:id="rId2"/>
    <sheet name="Heating &amp; Cooling System Sizes" sheetId="2" r:id="rId3"/>
  </sheets>
  <definedNames>
    <definedName name="ConvW2BTU">Constants!$C$4</definedName>
    <definedName name="DisplayUnits">'Heating &amp; Cooling System Sizes'!$E$8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2" l="1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13" i="2"/>
  <c r="P14" i="2"/>
  <c r="P15" i="2"/>
  <c r="P16" i="2"/>
  <c r="P17" i="2"/>
  <c r="P18" i="2"/>
  <c r="P19" i="2"/>
  <c r="P20" i="2"/>
  <c r="P12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E40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E12" i="2"/>
  <c r="I12" i="2"/>
  <c r="J12" i="2"/>
  <c r="H12" i="2"/>
  <c r="C14" i="2"/>
  <c r="C17" i="2"/>
  <c r="C27" i="2"/>
  <c r="C39" i="2"/>
  <c r="C40" i="2"/>
  <c r="C12" i="2"/>
</calcChain>
</file>

<file path=xl/sharedStrings.xml><?xml version="1.0" encoding="utf-8"?>
<sst xmlns="http://schemas.openxmlformats.org/spreadsheetml/2006/main" count="185" uniqueCount="103">
  <si>
    <t>CZ</t>
  </si>
  <si>
    <t>SC Name</t>
  </si>
  <si>
    <t xml:space="preserve">Climate Label </t>
  </si>
  <si>
    <t>OG_HL_Watts_Low_ROUND</t>
  </si>
  <si>
    <t>OG_HL_Watts_Mean_ROUND</t>
  </si>
  <si>
    <t>OG_HL_Watts_High_ROUND</t>
  </si>
  <si>
    <t>RC_HL_Watts_Low_ROUND</t>
  </si>
  <si>
    <t>RC_HL_Watts_Mean_Round</t>
  </si>
  <si>
    <t>RC_HL_Watts_High_Round</t>
  </si>
  <si>
    <t>CoolingDesignLoads (T)</t>
  </si>
  <si>
    <t>Zone 4</t>
  </si>
  <si>
    <t>Esquimalt</t>
  </si>
  <si>
    <t>(-4°C / 2650 HDDs )</t>
  </si>
  <si>
    <t>Vancouver</t>
  </si>
  <si>
    <t>(-7°C / 2875 HDDs )</t>
  </si>
  <si>
    <t>Zone 5</t>
  </si>
  <si>
    <t>Comox</t>
  </si>
  <si>
    <t>(-7°C / 3100 HDDs )</t>
  </si>
  <si>
    <t>Borden</t>
  </si>
  <si>
    <t>(-20°C / 3520 HDDs )</t>
  </si>
  <si>
    <t>Toronto</t>
  </si>
  <si>
    <t>Zone 6</t>
  </si>
  <si>
    <t>Halifax</t>
  </si>
  <si>
    <t>(-16°C / 4000 HDDs )</t>
  </si>
  <si>
    <t>Greenwood</t>
  </si>
  <si>
    <t>(-20°C / 4140 HDDs )</t>
  </si>
  <si>
    <t>Kingston</t>
  </si>
  <si>
    <t>(-22°C / 4000 HDDs )</t>
  </si>
  <si>
    <t>Trenton</t>
  </si>
  <si>
    <t>(-22°C / 4110 HDDs )</t>
  </si>
  <si>
    <t>Moncton</t>
  </si>
  <si>
    <t>(-23°C / 4680 HDDs )</t>
  </si>
  <si>
    <t>Montreal</t>
  </si>
  <si>
    <t>(-23°C / 4200 HDDs )</t>
  </si>
  <si>
    <t>Gagetown</t>
  </si>
  <si>
    <t>(-24°C / 4670 HDDs )</t>
  </si>
  <si>
    <t>Ottawa</t>
  </si>
  <si>
    <t>(-25°C / 4500 HDDs )</t>
  </si>
  <si>
    <t>Petawawa</t>
  </si>
  <si>
    <t>Suffield</t>
  </si>
  <si>
    <t>(-31°C / 4770 HDDs )</t>
  </si>
  <si>
    <t>Zone 7a</t>
  </si>
  <si>
    <t>Gander</t>
  </si>
  <si>
    <t>(-18°C / 5110 HDDs )</t>
  </si>
  <si>
    <t>Valcartier</t>
  </si>
  <si>
    <t>(-25°C / 5080 HDDs )</t>
  </si>
  <si>
    <t>North Bay</t>
  </si>
  <si>
    <t>(-28°C / 5150 HDDs )</t>
  </si>
  <si>
    <t>Edmonton</t>
  </si>
  <si>
    <t>(-30°C / 5120 HDDs )</t>
  </si>
  <si>
    <t>Wainwright</t>
  </si>
  <si>
    <t>Bagotville</t>
  </si>
  <si>
    <t>(-31°C / 5700 HDDs )</t>
  </si>
  <si>
    <t>Moose Jaw</t>
  </si>
  <si>
    <t>(-32°C / 5270 HDDs )</t>
  </si>
  <si>
    <t>Shilo</t>
  </si>
  <si>
    <t>(-33°C / 5760 HDDs )</t>
  </si>
  <si>
    <t>Winnipeg</t>
  </si>
  <si>
    <t>(-33°C / 5670 HDDs )</t>
  </si>
  <si>
    <t>Schumacher</t>
  </si>
  <si>
    <t>(-34°C / 5940 HDDs )</t>
  </si>
  <si>
    <t>Cold Lake</t>
  </si>
  <si>
    <t>(-35°C / 5860 HDDs )</t>
  </si>
  <si>
    <t>Dundurn</t>
  </si>
  <si>
    <t>(-35°C / 5700 HDDs )</t>
  </si>
  <si>
    <t>Zone 7b</t>
  </si>
  <si>
    <t>Goose Bay</t>
  </si>
  <si>
    <t>(-31°C / 6670 HDDs )</t>
  </si>
  <si>
    <t>Zone 8</t>
  </si>
  <si>
    <t>Yellowknife</t>
  </si>
  <si>
    <t>(-41°C / 8170 HDDs )</t>
  </si>
  <si>
    <t>Site</t>
  </si>
  <si>
    <t>Low</t>
  </si>
  <si>
    <t>Average</t>
  </si>
  <si>
    <t>High</t>
  </si>
  <si>
    <t>kW</t>
  </si>
  <si>
    <t xml:space="preserve">1 W = </t>
  </si>
  <si>
    <t>BTU</t>
  </si>
  <si>
    <t>Cooling</t>
  </si>
  <si>
    <t>Load</t>
  </si>
  <si>
    <t>Recommended systems</t>
  </si>
  <si>
    <t>Climate</t>
  </si>
  <si>
    <t>Zone</t>
  </si>
  <si>
    <t>temp (°C)</t>
  </si>
  <si>
    <t>1st Choice</t>
  </si>
  <si>
    <t>2nd Choice</t>
  </si>
  <si>
    <t>Gas Furnace</t>
  </si>
  <si>
    <t>Hybrid Heat Pump</t>
  </si>
  <si>
    <t>Electric baseboard</t>
  </si>
  <si>
    <t>Heating Load: Original Houses</t>
  </si>
  <si>
    <t>Heating Load: Renovated houses</t>
  </si>
  <si>
    <t>Electric Baseboard</t>
  </si>
  <si>
    <t>Oil or Propane Furnace</t>
  </si>
  <si>
    <t>Display loads in:</t>
  </si>
  <si>
    <t>Design</t>
  </si>
  <si>
    <t xml:space="preserve">Heating and Cooling Sizing Guidelines </t>
  </si>
  <si>
    <t>WARNING:</t>
  </si>
  <si>
    <t>Air Source Heat Pump</t>
  </si>
  <si>
    <t>Cold Climate Heat Pump</t>
  </si>
  <si>
    <t>•</t>
  </si>
  <si>
    <t xml:space="preserve">This table does not replace proper system sizing procedures. 
• </t>
  </si>
  <si>
    <t>Whenever possible, NRCan recommends that contractors perform proper room-by-room heat loss calculations using the CAN/CSA-F280-12 method</t>
  </si>
  <si>
    <t>In the absense of heat loss calculations the contractor must use another means for estimating system size, such as referring to the nameplate capacity of existing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</si>
</sst>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3" borderId="0" xfId="0" applyFill="1"/>
    <xf numFmtId="0" fontId="0" fillId="3" borderId="1" xfId="0" applyFill="1" applyBorder="1"/>
    <xf numFmtId="3" fontId="0" fillId="3" borderId="0" xfId="0" applyNumberFormat="1" applyFill="1"/>
    <xf numFmtId="3" fontId="0" fillId="3" borderId="1" xfId="0" applyNumberFormat="1" applyFill="1" applyBorder="1"/>
    <xf numFmtId="0" fontId="0" fillId="3" borderId="2" xfId="0" applyFill="1" applyBorder="1"/>
    <xf numFmtId="3" fontId="0" fillId="3" borderId="2" xfId="0" applyNumberFormat="1" applyFill="1" applyBorder="1"/>
    <xf numFmtId="0" fontId="3" fillId="3" borderId="3" xfId="0" applyFont="1" applyFill="1" applyBorder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3" borderId="1" xfId="0" applyFont="1" applyFill="1" applyBorder="1"/>
    <xf numFmtId="0" fontId="0" fillId="3" borderId="0" xfId="0" applyFill="1" applyAlignment="1">
      <alignment horizontal="right" indent="2"/>
    </xf>
    <xf numFmtId="0" fontId="0" fillId="3" borderId="1" xfId="0" applyFill="1" applyBorder="1" applyAlignment="1">
      <alignment horizontal="right" indent="2"/>
    </xf>
    <xf numFmtId="0" fontId="0" fillId="3" borderId="2" xfId="0" applyFill="1" applyBorder="1" applyAlignment="1">
      <alignment horizontal="right" indent="2"/>
    </xf>
    <xf numFmtId="0" fontId="5" fillId="3" borderId="0" xfId="0" applyFont="1" applyFill="1"/>
    <xf numFmtId="0" fontId="3" fillId="3" borderId="0" xfId="0" applyFont="1" applyFill="1" applyAlignment="1">
      <alignment horizontal="right" vertical="top"/>
    </xf>
    <xf numFmtId="0" fontId="7" fillId="4" borderId="0" xfId="0" applyFont="1" applyFill="1" applyAlignment="1">
      <alignment horizontal="right"/>
    </xf>
    <xf numFmtId="0" fontId="6" fillId="4" borderId="0" xfId="0" applyFont="1" applyFill="1" applyAlignment="1">
      <alignment horizontal="right" vertical="top"/>
    </xf>
    <xf numFmtId="0" fontId="6" fillId="4" borderId="0" xfId="0" applyFont="1" applyFill="1" applyAlignment="1">
      <alignment horizontal="left" vertical="top" wrapText="1"/>
    </xf>
    <xf numFmtId="0" fontId="2" fillId="4" borderId="0" xfId="0" applyFont="1" applyFill="1"/>
    <xf numFmtId="0" fontId="8" fillId="2" borderId="0" xfId="1" applyFont="1"/>
    <xf numFmtId="0" fontId="3" fillId="3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10">
    <dxf>
      <font>
        <b/>
        <i val="0"/>
        <color theme="0"/>
      </font>
      <fill>
        <patternFill>
          <bgColor rgb="FF009900"/>
        </patternFill>
      </fill>
    </dxf>
    <dxf>
      <font>
        <b/>
        <i val="0"/>
        <color theme="0"/>
      </font>
      <fill>
        <patternFill>
          <bgColor rgb="FF3333CC"/>
        </patternFill>
      </fill>
    </dxf>
    <dxf>
      <font>
        <b/>
        <i val="0"/>
        <color theme="8" tint="-0.24994659260841701"/>
      </font>
      <fill>
        <patternFill>
          <bgColor theme="4" tint="0.79998168889431442"/>
        </patternFill>
      </fill>
    </dxf>
    <dxf>
      <font>
        <b/>
        <i val="0"/>
        <color rgb="FF009900"/>
      </font>
      <fill>
        <patternFill>
          <bgColor theme="9" tint="0.79998168889431442"/>
        </patternFill>
      </fill>
    </dxf>
    <dxf>
      <font>
        <b/>
        <i val="0"/>
        <color theme="5" tint="-0.2499465926084170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rgb="FF009900"/>
        </patternFill>
      </fill>
    </dxf>
    <dxf>
      <font>
        <b/>
        <i val="0"/>
        <color theme="0"/>
      </font>
      <fill>
        <patternFill>
          <bgColor rgb="FF3333CC"/>
        </patternFill>
      </fill>
    </dxf>
    <dxf>
      <font>
        <b/>
        <i val="0"/>
        <color theme="8" tint="-0.24994659260841701"/>
      </font>
      <fill>
        <patternFill>
          <bgColor theme="4" tint="0.79998168889431442"/>
        </patternFill>
      </fill>
    </dxf>
    <dxf>
      <font>
        <b/>
        <i val="0"/>
        <color rgb="FF009900"/>
      </font>
      <fill>
        <patternFill>
          <bgColor theme="9" tint="0.79998168889431442"/>
        </patternFill>
      </fill>
    </dxf>
    <dxf>
      <font>
        <b/>
        <i val="0"/>
        <color theme="5" tint="-0.24994659260841701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CCC"/>
      <color rgb="FF009900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3" workbookViewId="0">
      <selection activeCell="J29" sqref="J29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12</v>
      </c>
      <c r="D2" s="1">
        <v>5000</v>
      </c>
      <c r="E2" s="1">
        <v>7800</v>
      </c>
      <c r="F2" s="1">
        <v>12700</v>
      </c>
      <c r="G2" s="1">
        <v>1900</v>
      </c>
      <c r="H2" s="1">
        <v>5300</v>
      </c>
      <c r="I2" s="1">
        <v>12000</v>
      </c>
      <c r="J2" s="3">
        <v>1</v>
      </c>
    </row>
    <row r="3" spans="1:10" x14ac:dyDescent="0.3">
      <c r="A3" t="s">
        <v>10</v>
      </c>
      <c r="B3" t="s">
        <v>13</v>
      </c>
      <c r="C3" t="s">
        <v>14</v>
      </c>
      <c r="D3" s="1">
        <v>5500</v>
      </c>
      <c r="E3" s="1">
        <v>8700</v>
      </c>
      <c r="F3" s="1">
        <v>14100</v>
      </c>
      <c r="G3" s="1">
        <v>2400</v>
      </c>
      <c r="H3" s="1">
        <v>6000</v>
      </c>
      <c r="I3" s="1">
        <v>12800</v>
      </c>
      <c r="J3" s="3">
        <v>1</v>
      </c>
    </row>
    <row r="4" spans="1:10" x14ac:dyDescent="0.3">
      <c r="A4" t="s">
        <v>15</v>
      </c>
      <c r="B4" t="s">
        <v>16</v>
      </c>
      <c r="C4" t="s">
        <v>17</v>
      </c>
      <c r="D4" s="1">
        <v>5500</v>
      </c>
      <c r="E4" s="1">
        <v>8700</v>
      </c>
      <c r="F4" s="1">
        <v>14100</v>
      </c>
      <c r="G4" s="1">
        <v>2400</v>
      </c>
      <c r="H4" s="1">
        <v>6000</v>
      </c>
      <c r="I4" s="1">
        <v>12800</v>
      </c>
      <c r="J4" s="3">
        <v>1.5</v>
      </c>
    </row>
    <row r="5" spans="1:10" x14ac:dyDescent="0.3">
      <c r="A5" t="s">
        <v>15</v>
      </c>
      <c r="B5" t="s">
        <v>18</v>
      </c>
      <c r="C5" t="s">
        <v>19</v>
      </c>
      <c r="D5" s="1">
        <v>7600</v>
      </c>
      <c r="E5" s="1">
        <v>11100</v>
      </c>
      <c r="F5" s="1">
        <v>20200</v>
      </c>
      <c r="G5" s="1">
        <v>5000</v>
      </c>
      <c r="H5" s="1">
        <v>9500</v>
      </c>
      <c r="I5" s="1">
        <v>20000</v>
      </c>
      <c r="J5" s="3">
        <v>1.5</v>
      </c>
    </row>
    <row r="6" spans="1:10" x14ac:dyDescent="0.3">
      <c r="A6" t="s">
        <v>15</v>
      </c>
      <c r="B6" t="s">
        <v>20</v>
      </c>
      <c r="C6" t="s">
        <v>19</v>
      </c>
      <c r="D6" s="1">
        <v>7600</v>
      </c>
      <c r="E6" s="1">
        <v>11100</v>
      </c>
      <c r="F6" s="1">
        <v>20200</v>
      </c>
      <c r="G6" s="1">
        <v>5000</v>
      </c>
      <c r="H6" s="1">
        <v>9500</v>
      </c>
      <c r="I6" s="1">
        <v>20000</v>
      </c>
      <c r="J6" s="3">
        <v>1.5</v>
      </c>
    </row>
    <row r="7" spans="1:10" x14ac:dyDescent="0.3">
      <c r="A7" t="s">
        <v>21</v>
      </c>
      <c r="B7" t="s">
        <v>22</v>
      </c>
      <c r="C7" t="s">
        <v>23</v>
      </c>
      <c r="D7" s="1">
        <v>6900</v>
      </c>
      <c r="E7" s="1">
        <v>10900</v>
      </c>
      <c r="F7" s="1">
        <v>20000</v>
      </c>
      <c r="G7" s="1">
        <v>2500</v>
      </c>
      <c r="H7" s="1">
        <v>5800</v>
      </c>
      <c r="I7" s="1">
        <v>10000</v>
      </c>
      <c r="J7" s="3">
        <v>1.5</v>
      </c>
    </row>
    <row r="8" spans="1:10" x14ac:dyDescent="0.3">
      <c r="A8" t="s">
        <v>21</v>
      </c>
      <c r="B8" t="s">
        <v>24</v>
      </c>
      <c r="C8" t="s">
        <v>25</v>
      </c>
      <c r="D8" s="1">
        <v>7600</v>
      </c>
      <c r="E8" s="1">
        <v>12000</v>
      </c>
      <c r="F8" s="1">
        <v>22100</v>
      </c>
      <c r="G8" s="1">
        <v>3400</v>
      </c>
      <c r="H8" s="1">
        <v>6800</v>
      </c>
      <c r="I8" s="1">
        <v>11300</v>
      </c>
      <c r="J8" s="3">
        <v>1.5</v>
      </c>
    </row>
    <row r="9" spans="1:10" x14ac:dyDescent="0.3">
      <c r="A9" t="s">
        <v>21</v>
      </c>
      <c r="B9" t="s">
        <v>26</v>
      </c>
      <c r="C9" t="s">
        <v>27</v>
      </c>
      <c r="D9" s="1">
        <v>7900</v>
      </c>
      <c r="E9" s="1">
        <v>11600</v>
      </c>
      <c r="F9" s="1">
        <v>21100</v>
      </c>
      <c r="G9" s="1">
        <v>5400</v>
      </c>
      <c r="H9" s="1">
        <v>9900</v>
      </c>
      <c r="I9" s="1">
        <v>20300</v>
      </c>
      <c r="J9" s="3">
        <v>2</v>
      </c>
    </row>
    <row r="10" spans="1:10" x14ac:dyDescent="0.3">
      <c r="A10" t="s">
        <v>21</v>
      </c>
      <c r="B10" t="s">
        <v>28</v>
      </c>
      <c r="C10" t="s">
        <v>29</v>
      </c>
      <c r="D10" s="1">
        <v>7900</v>
      </c>
      <c r="E10" s="1">
        <v>11600</v>
      </c>
      <c r="F10" s="1">
        <v>21100</v>
      </c>
      <c r="G10" s="1">
        <v>5400</v>
      </c>
      <c r="H10" s="1">
        <v>9900</v>
      </c>
      <c r="I10" s="1">
        <v>20300</v>
      </c>
      <c r="J10" s="3">
        <v>1.5</v>
      </c>
    </row>
    <row r="11" spans="1:10" x14ac:dyDescent="0.3">
      <c r="A11" t="s">
        <v>21</v>
      </c>
      <c r="B11" t="s">
        <v>30</v>
      </c>
      <c r="C11" t="s">
        <v>31</v>
      </c>
      <c r="D11" s="1">
        <v>8100</v>
      </c>
      <c r="E11" s="1">
        <v>10900</v>
      </c>
      <c r="F11" s="1">
        <v>20200</v>
      </c>
      <c r="G11" s="1">
        <v>4800</v>
      </c>
      <c r="H11" s="1">
        <v>7600</v>
      </c>
      <c r="I11" s="1">
        <v>13700</v>
      </c>
      <c r="J11" s="3">
        <v>1.5</v>
      </c>
    </row>
    <row r="12" spans="1:10" x14ac:dyDescent="0.3">
      <c r="A12" t="s">
        <v>21</v>
      </c>
      <c r="B12" t="s">
        <v>32</v>
      </c>
      <c r="C12" t="s">
        <v>33</v>
      </c>
      <c r="D12" s="1">
        <v>8100</v>
      </c>
      <c r="E12" s="1">
        <v>10900</v>
      </c>
      <c r="F12" s="1">
        <v>18100</v>
      </c>
      <c r="G12" s="1">
        <v>6600</v>
      </c>
      <c r="H12" s="1">
        <v>8800</v>
      </c>
      <c r="I12" s="1">
        <v>16200</v>
      </c>
      <c r="J12" s="3">
        <v>1.5</v>
      </c>
    </row>
    <row r="13" spans="1:10" x14ac:dyDescent="0.3">
      <c r="A13" t="s">
        <v>21</v>
      </c>
      <c r="B13" t="s">
        <v>34</v>
      </c>
      <c r="C13" t="s">
        <v>35</v>
      </c>
      <c r="D13" s="1">
        <v>8200</v>
      </c>
      <c r="E13" s="1">
        <v>11100</v>
      </c>
      <c r="F13" s="1">
        <v>20600</v>
      </c>
      <c r="G13" s="1">
        <v>5000</v>
      </c>
      <c r="H13" s="1">
        <v>7900</v>
      </c>
      <c r="I13" s="1">
        <v>14000</v>
      </c>
      <c r="J13" s="3">
        <v>1.5</v>
      </c>
    </row>
    <row r="14" spans="1:10" x14ac:dyDescent="0.3">
      <c r="A14" t="s">
        <v>21</v>
      </c>
      <c r="B14" t="s">
        <v>36</v>
      </c>
      <c r="C14" t="s">
        <v>37</v>
      </c>
      <c r="D14" s="1">
        <v>8400</v>
      </c>
      <c r="E14" s="1">
        <v>12300</v>
      </c>
      <c r="F14" s="1">
        <v>22500</v>
      </c>
      <c r="G14" s="1">
        <v>5900</v>
      </c>
      <c r="H14" s="1">
        <v>10600</v>
      </c>
      <c r="I14" s="1">
        <v>20900</v>
      </c>
      <c r="J14" s="3">
        <v>1.5</v>
      </c>
    </row>
    <row r="15" spans="1:10" x14ac:dyDescent="0.3">
      <c r="A15" t="s">
        <v>21</v>
      </c>
      <c r="B15" t="s">
        <v>38</v>
      </c>
      <c r="C15" t="s">
        <v>37</v>
      </c>
      <c r="D15" s="1">
        <v>8400</v>
      </c>
      <c r="E15" s="1">
        <v>12300</v>
      </c>
      <c r="F15" s="1">
        <v>22500</v>
      </c>
      <c r="G15" s="1">
        <v>5900</v>
      </c>
      <c r="H15" s="1">
        <v>10600</v>
      </c>
      <c r="I15" s="1">
        <v>20900</v>
      </c>
      <c r="J15" s="3">
        <v>1.5</v>
      </c>
    </row>
    <row r="16" spans="1:10" x14ac:dyDescent="0.3">
      <c r="A16" t="s">
        <v>21</v>
      </c>
      <c r="B16" t="s">
        <v>39</v>
      </c>
      <c r="C16" t="s">
        <v>40</v>
      </c>
      <c r="D16" s="1">
        <v>7500</v>
      </c>
      <c r="E16" s="1">
        <v>13800</v>
      </c>
      <c r="F16" s="1">
        <v>21800</v>
      </c>
      <c r="G16" s="1">
        <v>6200</v>
      </c>
      <c r="H16" s="1">
        <v>11800</v>
      </c>
      <c r="I16" s="1">
        <v>18800</v>
      </c>
      <c r="J16" s="3">
        <v>1.5</v>
      </c>
    </row>
    <row r="17" spans="1:10" x14ac:dyDescent="0.3">
      <c r="A17" t="s">
        <v>41</v>
      </c>
      <c r="B17" t="s">
        <v>42</v>
      </c>
      <c r="C17" t="s">
        <v>43</v>
      </c>
      <c r="D17" s="1">
        <v>6300</v>
      </c>
      <c r="E17" s="1">
        <v>9800</v>
      </c>
      <c r="F17" s="1">
        <v>15300</v>
      </c>
      <c r="G17" s="1">
        <v>5700</v>
      </c>
      <c r="H17" s="1">
        <v>7700</v>
      </c>
      <c r="I17" s="1">
        <v>13600</v>
      </c>
      <c r="J17" s="3">
        <v>1.5</v>
      </c>
    </row>
    <row r="18" spans="1:10" x14ac:dyDescent="0.3">
      <c r="A18" t="s">
        <v>41</v>
      </c>
      <c r="B18" t="s">
        <v>44</v>
      </c>
      <c r="C18" t="s">
        <v>45</v>
      </c>
      <c r="D18" s="1">
        <v>8400</v>
      </c>
      <c r="E18" s="1">
        <v>11300</v>
      </c>
      <c r="F18" s="1">
        <v>18800</v>
      </c>
      <c r="G18" s="1">
        <v>6900</v>
      </c>
      <c r="H18" s="1">
        <v>9300</v>
      </c>
      <c r="I18" s="1">
        <v>16700</v>
      </c>
      <c r="J18" s="3">
        <v>1.5</v>
      </c>
    </row>
    <row r="19" spans="1:10" x14ac:dyDescent="0.3">
      <c r="A19" t="s">
        <v>41</v>
      </c>
      <c r="B19" t="s">
        <v>46</v>
      </c>
      <c r="C19" t="s">
        <v>47</v>
      </c>
      <c r="D19" s="1">
        <v>8900</v>
      </c>
      <c r="E19" s="1">
        <v>13000</v>
      </c>
      <c r="F19" s="1">
        <v>24000</v>
      </c>
      <c r="G19" s="1">
        <v>6500</v>
      </c>
      <c r="H19" s="1">
        <v>11200</v>
      </c>
      <c r="I19" s="1">
        <v>21500</v>
      </c>
      <c r="J19" s="3">
        <v>1</v>
      </c>
    </row>
    <row r="20" spans="1:10" x14ac:dyDescent="0.3">
      <c r="A20" t="s">
        <v>41</v>
      </c>
      <c r="B20" t="s">
        <v>48</v>
      </c>
      <c r="C20" t="s">
        <v>49</v>
      </c>
      <c r="D20" s="1">
        <v>7400</v>
      </c>
      <c r="E20" s="1">
        <v>13600</v>
      </c>
      <c r="F20" s="1">
        <v>21400</v>
      </c>
      <c r="G20" s="1">
        <v>6000</v>
      </c>
      <c r="H20" s="1">
        <v>11600</v>
      </c>
      <c r="I20" s="1">
        <v>18600</v>
      </c>
      <c r="J20" s="3">
        <v>1</v>
      </c>
    </row>
    <row r="21" spans="1:10" x14ac:dyDescent="0.3">
      <c r="A21" t="s">
        <v>41</v>
      </c>
      <c r="B21" t="s">
        <v>50</v>
      </c>
      <c r="C21" t="s">
        <v>49</v>
      </c>
      <c r="D21" s="1">
        <v>7400</v>
      </c>
      <c r="E21" s="1">
        <v>13600</v>
      </c>
      <c r="F21" s="1">
        <v>21400</v>
      </c>
      <c r="G21" s="1">
        <v>6000</v>
      </c>
      <c r="H21" s="1">
        <v>11600</v>
      </c>
      <c r="I21" s="1">
        <v>18600</v>
      </c>
      <c r="J21" s="3">
        <v>1.5</v>
      </c>
    </row>
    <row r="22" spans="1:10" x14ac:dyDescent="0.3">
      <c r="A22" t="s">
        <v>41</v>
      </c>
      <c r="B22" t="s">
        <v>51</v>
      </c>
      <c r="C22" t="s">
        <v>52</v>
      </c>
      <c r="D22" s="1">
        <v>9400</v>
      </c>
      <c r="E22" s="1">
        <v>12600</v>
      </c>
      <c r="F22" s="1">
        <v>21100</v>
      </c>
      <c r="G22" s="1">
        <v>7900</v>
      </c>
      <c r="H22" s="1">
        <v>10700</v>
      </c>
      <c r="I22" s="1">
        <v>18200</v>
      </c>
      <c r="J22" s="3">
        <v>1.5</v>
      </c>
    </row>
    <row r="23" spans="1:10" x14ac:dyDescent="0.3">
      <c r="A23" t="s">
        <v>41</v>
      </c>
      <c r="B23" t="s">
        <v>53</v>
      </c>
      <c r="C23" t="s">
        <v>54</v>
      </c>
      <c r="D23" s="1">
        <v>9500</v>
      </c>
      <c r="E23" s="1">
        <v>12900</v>
      </c>
      <c r="F23" s="1">
        <v>24300</v>
      </c>
      <c r="G23" s="1">
        <v>8100</v>
      </c>
      <c r="H23" s="1">
        <v>11000</v>
      </c>
      <c r="I23" s="1">
        <v>21000</v>
      </c>
      <c r="J23" s="3">
        <v>1.5</v>
      </c>
    </row>
    <row r="24" spans="1:10" x14ac:dyDescent="0.3">
      <c r="A24" t="s">
        <v>41</v>
      </c>
      <c r="B24" t="s">
        <v>55</v>
      </c>
      <c r="C24" t="s">
        <v>56</v>
      </c>
      <c r="D24" s="1">
        <v>7100</v>
      </c>
      <c r="E24" s="1">
        <v>14200</v>
      </c>
      <c r="F24" s="1">
        <v>22000</v>
      </c>
      <c r="G24" s="1">
        <v>6100</v>
      </c>
      <c r="H24" s="1">
        <v>12200</v>
      </c>
      <c r="I24" s="1">
        <v>18800</v>
      </c>
      <c r="J24" s="3">
        <v>1.5</v>
      </c>
    </row>
    <row r="25" spans="1:10" x14ac:dyDescent="0.3">
      <c r="A25" t="s">
        <v>41</v>
      </c>
      <c r="B25" t="s">
        <v>57</v>
      </c>
      <c r="C25" t="s">
        <v>58</v>
      </c>
      <c r="D25" s="1">
        <v>7100</v>
      </c>
      <c r="E25" s="1">
        <v>14200</v>
      </c>
      <c r="F25" s="1">
        <v>22000</v>
      </c>
      <c r="G25" s="1">
        <v>6100</v>
      </c>
      <c r="H25" s="1">
        <v>12200</v>
      </c>
      <c r="I25" s="1">
        <v>18800</v>
      </c>
      <c r="J25" s="3">
        <v>1.5</v>
      </c>
    </row>
    <row r="26" spans="1:10" x14ac:dyDescent="0.3">
      <c r="A26" t="s">
        <v>41</v>
      </c>
      <c r="B26" t="s">
        <v>59</v>
      </c>
      <c r="C26" t="s">
        <v>60</v>
      </c>
      <c r="D26" s="1">
        <v>9800</v>
      </c>
      <c r="E26" s="1">
        <v>14500</v>
      </c>
      <c r="F26" s="1">
        <v>26800</v>
      </c>
      <c r="G26" s="1">
        <v>7700</v>
      </c>
      <c r="H26" s="1">
        <v>12500</v>
      </c>
      <c r="I26" s="1">
        <v>22600</v>
      </c>
      <c r="J26" s="3">
        <v>1</v>
      </c>
    </row>
    <row r="27" spans="1:10" x14ac:dyDescent="0.3">
      <c r="A27" t="s">
        <v>41</v>
      </c>
      <c r="B27" t="s">
        <v>61</v>
      </c>
      <c r="C27" t="s">
        <v>62</v>
      </c>
      <c r="D27" s="1">
        <v>8000</v>
      </c>
      <c r="E27" s="1">
        <v>14800</v>
      </c>
      <c r="F27" s="1">
        <v>23400</v>
      </c>
      <c r="G27" s="1">
        <v>7000</v>
      </c>
      <c r="H27" s="1">
        <v>12700</v>
      </c>
      <c r="I27" s="1">
        <v>19800</v>
      </c>
      <c r="J27" s="3">
        <v>1.5</v>
      </c>
    </row>
    <row r="28" spans="1:10" x14ac:dyDescent="0.3">
      <c r="A28" t="s">
        <v>41</v>
      </c>
      <c r="B28" t="s">
        <v>63</v>
      </c>
      <c r="C28" t="s">
        <v>64</v>
      </c>
      <c r="D28" s="1">
        <v>10000</v>
      </c>
      <c r="E28" s="1">
        <v>13500</v>
      </c>
      <c r="F28" s="1">
        <v>25700</v>
      </c>
      <c r="G28" s="1">
        <v>8600</v>
      </c>
      <c r="H28" s="1">
        <v>11700</v>
      </c>
      <c r="I28" s="1">
        <v>21700</v>
      </c>
      <c r="J28" s="3">
        <v>1.5</v>
      </c>
    </row>
    <row r="29" spans="1:10" x14ac:dyDescent="0.3">
      <c r="A29" t="s">
        <v>65</v>
      </c>
      <c r="B29" t="s">
        <v>66</v>
      </c>
      <c r="C29" t="s">
        <v>67</v>
      </c>
      <c r="D29" s="1">
        <v>8000</v>
      </c>
      <c r="E29" s="1">
        <v>12600</v>
      </c>
      <c r="F29" s="1">
        <v>19900</v>
      </c>
      <c r="G29" s="1">
        <v>7900</v>
      </c>
      <c r="H29" s="1">
        <v>10700</v>
      </c>
      <c r="I29" s="1">
        <v>17200</v>
      </c>
      <c r="J29">
        <v>1</v>
      </c>
    </row>
    <row r="30" spans="1:10" x14ac:dyDescent="0.3">
      <c r="A30" t="s">
        <v>68</v>
      </c>
      <c r="B30" t="s">
        <v>69</v>
      </c>
      <c r="C30" t="s">
        <v>70</v>
      </c>
      <c r="D30" s="1">
        <v>11000</v>
      </c>
      <c r="E30" s="1">
        <v>14800</v>
      </c>
      <c r="F30" s="1">
        <v>28300</v>
      </c>
      <c r="G30" s="1">
        <v>9700</v>
      </c>
      <c r="H30" s="1">
        <v>13100</v>
      </c>
      <c r="I30" s="1">
        <v>22900</v>
      </c>
      <c r="J3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4"/>
  <sheetViews>
    <sheetView workbookViewId="0">
      <selection activeCell="B19" sqref="B19"/>
    </sheetView>
  </sheetViews>
  <sheetFormatPr defaultRowHeight="14.4" x14ac:dyDescent="0.3"/>
  <sheetData>
    <row r="4" spans="2:4" x14ac:dyDescent="0.3">
      <c r="B4" s="2" t="s">
        <v>76</v>
      </c>
      <c r="C4">
        <v>3.41</v>
      </c>
      <c r="D4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40"/>
  <sheetViews>
    <sheetView tabSelected="1" zoomScaleNormal="100" workbookViewId="0">
      <selection activeCell="H9" sqref="H9"/>
    </sheetView>
  </sheetViews>
  <sheetFormatPr defaultRowHeight="14.4" x14ac:dyDescent="0.3"/>
  <cols>
    <col min="1" max="2" width="8.88671875" style="4"/>
    <col min="3" max="3" width="13.109375" style="4" customWidth="1"/>
    <col min="4" max="4" width="2.44140625" style="4" customWidth="1"/>
    <col min="5" max="5" width="10.33203125" style="4" customWidth="1"/>
    <col min="6" max="6" width="9" style="4" customWidth="1"/>
    <col min="7" max="7" width="0.6640625" style="4" customWidth="1"/>
    <col min="8" max="10" width="10" style="4" customWidth="1"/>
    <col min="11" max="11" width="1.109375" style="4" customWidth="1"/>
    <col min="12" max="14" width="10" style="4" customWidth="1"/>
    <col min="15" max="15" width="0.77734375" style="4" customWidth="1"/>
    <col min="16" max="16" width="8.88671875" style="4"/>
    <col min="17" max="17" width="1.109375" style="4" customWidth="1"/>
    <col min="18" max="18" width="24.6640625" style="4" customWidth="1"/>
    <col min="19" max="19" width="28.21875" style="4" bestFit="1" customWidth="1"/>
    <col min="20" max="16384" width="8.88671875" style="4"/>
  </cols>
  <sheetData>
    <row r="2" spans="3:19" ht="51" customHeight="1" x14ac:dyDescent="0.6">
      <c r="C2" s="18" t="s">
        <v>95</v>
      </c>
      <c r="D2" s="18"/>
    </row>
    <row r="3" spans="3:19" ht="9.6" customHeight="1" x14ac:dyDescent="0.6">
      <c r="C3" s="18"/>
      <c r="D3" s="18"/>
    </row>
    <row r="4" spans="3:19" ht="14.4" customHeight="1" x14ac:dyDescent="0.3">
      <c r="C4" s="20" t="s">
        <v>96</v>
      </c>
      <c r="D4" s="21" t="s">
        <v>99</v>
      </c>
      <c r="E4" s="22" t="s">
        <v>100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3:19" ht="27.6" customHeight="1" x14ac:dyDescent="0.3">
      <c r="C5" s="23"/>
      <c r="D5" s="21" t="s">
        <v>99</v>
      </c>
      <c r="E5" s="22" t="s">
        <v>101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3:19" ht="33" customHeight="1" x14ac:dyDescent="0.3">
      <c r="C6" s="23"/>
      <c r="D6" s="21" t="s">
        <v>99</v>
      </c>
      <c r="E6" s="22" t="s">
        <v>102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3:19" ht="4.2" customHeight="1" x14ac:dyDescent="0.3">
      <c r="D7" s="19"/>
    </row>
    <row r="8" spans="3:19" x14ac:dyDescent="0.3">
      <c r="C8" s="25" t="s">
        <v>93</v>
      </c>
      <c r="E8" s="24" t="s">
        <v>75</v>
      </c>
    </row>
    <row r="9" spans="3:19" ht="7.2" customHeight="1" x14ac:dyDescent="0.3">
      <c r="C9" s="5"/>
      <c r="D9" s="5"/>
      <c r="E9" s="5"/>
      <c r="F9" s="5"/>
      <c r="H9" s="5"/>
      <c r="I9" s="5"/>
      <c r="J9" s="5"/>
      <c r="L9" s="5"/>
      <c r="M9" s="5"/>
      <c r="N9" s="5"/>
      <c r="P9" s="5"/>
      <c r="R9" s="5"/>
      <c r="S9" s="5"/>
    </row>
    <row r="10" spans="3:19" x14ac:dyDescent="0.3">
      <c r="C10" s="10" t="s">
        <v>81</v>
      </c>
      <c r="D10" s="10"/>
      <c r="E10" s="10"/>
      <c r="F10" s="10" t="s">
        <v>94</v>
      </c>
      <c r="G10" s="11"/>
      <c r="H10" s="12" t="s">
        <v>89</v>
      </c>
      <c r="I10" s="12"/>
      <c r="J10" s="12"/>
      <c r="K10" s="11"/>
      <c r="L10" s="12" t="s">
        <v>90</v>
      </c>
      <c r="M10" s="12"/>
      <c r="N10" s="12"/>
      <c r="O10" s="11"/>
      <c r="P10" s="11" t="s">
        <v>78</v>
      </c>
      <c r="Q10" s="11"/>
      <c r="R10" s="13" t="s">
        <v>80</v>
      </c>
      <c r="S10" s="11"/>
    </row>
    <row r="11" spans="3:19" x14ac:dyDescent="0.3">
      <c r="C11" s="14" t="s">
        <v>82</v>
      </c>
      <c r="D11" s="14"/>
      <c r="E11" s="14" t="s">
        <v>71</v>
      </c>
      <c r="F11" s="14" t="s">
        <v>83</v>
      </c>
      <c r="G11" s="11"/>
      <c r="H11" s="26" t="s">
        <v>72</v>
      </c>
      <c r="I11" s="26" t="s">
        <v>73</v>
      </c>
      <c r="J11" s="26" t="s">
        <v>74</v>
      </c>
      <c r="K11" s="11"/>
      <c r="L11" s="26" t="s">
        <v>72</v>
      </c>
      <c r="M11" s="26" t="s">
        <v>73</v>
      </c>
      <c r="N11" s="26" t="s">
        <v>74</v>
      </c>
      <c r="O11" s="11"/>
      <c r="P11" s="14" t="s">
        <v>79</v>
      </c>
      <c r="Q11" s="11"/>
      <c r="R11" s="14" t="s">
        <v>84</v>
      </c>
      <c r="S11" s="14" t="s">
        <v>85</v>
      </c>
    </row>
    <row r="12" spans="3:19" x14ac:dyDescent="0.3">
      <c r="C12" s="4" t="str">
        <f>HTAP_OUTPUT!A2</f>
        <v>Zone 4</v>
      </c>
      <c r="E12" s="4" t="str">
        <f>HTAP_OUTPUT!B2</f>
        <v>Esquimalt</v>
      </c>
      <c r="F12" s="15">
        <v>-4</v>
      </c>
      <c r="H12" s="6">
        <f>IF(DisplayUnits="kW",HTAP_OUTPUT!D2,ROUND(HTAP_OUTPUT!D2/100*ConvW2BTU,0)*100)</f>
        <v>5000</v>
      </c>
      <c r="I12" s="6">
        <f>IF(DisplayUnits="kW",HTAP_OUTPUT!E2,ROUND(HTAP_OUTPUT!E2/100*ConvW2BTU,0)*100)</f>
        <v>7800</v>
      </c>
      <c r="J12" s="6">
        <f>IF(DisplayUnits="kW",HTAP_OUTPUT!F2,ROUND(HTAP_OUTPUT!F2/100*ConvW2BTU,0)*100)</f>
        <v>12700</v>
      </c>
      <c r="L12" s="6">
        <f>IF(DisplayUnits="kW",HTAP_OUTPUT!G2,ROUND(HTAP_OUTPUT!G2/100*ConvW2BTU,0)*100)</f>
        <v>1900</v>
      </c>
      <c r="M12" s="6">
        <f>IF(DisplayUnits="kW",HTAP_OUTPUT!H2,ROUND(HTAP_OUTPUT!H2/100*ConvW2BTU,0)*100)</f>
        <v>5300</v>
      </c>
      <c r="N12" s="6">
        <f>IF(DisplayUnits="kW",HTAP_OUTPUT!I2,ROUND(HTAP_OUTPUT!I2/100*ConvW2BTU,0)*100)</f>
        <v>12000</v>
      </c>
      <c r="P12" s="4" t="str">
        <f>HTAP_OUTPUT!J2&amp;" ton"</f>
        <v>1 ton</v>
      </c>
      <c r="R12" s="4" t="s">
        <v>97</v>
      </c>
      <c r="S12" s="4" t="s">
        <v>86</v>
      </c>
    </row>
    <row r="13" spans="3:19" x14ac:dyDescent="0.3">
      <c r="C13" s="5"/>
      <c r="D13" s="5"/>
      <c r="E13" s="5" t="str">
        <f>HTAP_OUTPUT!B3</f>
        <v>Vancouver</v>
      </c>
      <c r="F13" s="16">
        <v>-7</v>
      </c>
      <c r="H13" s="7">
        <f>IF(DisplayUnits="kW",HTAP_OUTPUT!D3,ROUND(HTAP_OUTPUT!D3/100*ConvW2BTU,0)*100)</f>
        <v>5500</v>
      </c>
      <c r="I13" s="7">
        <f>IF(DisplayUnits="kW",HTAP_OUTPUT!E3,ROUND(HTAP_OUTPUT!E3/100*ConvW2BTU,0)*100)</f>
        <v>8700</v>
      </c>
      <c r="J13" s="7">
        <f>IF(DisplayUnits="kW",HTAP_OUTPUT!F3,ROUND(HTAP_OUTPUT!F3/100*ConvW2BTU,0)*100)</f>
        <v>14100</v>
      </c>
      <c r="L13" s="7">
        <f>IF(DisplayUnits="kW",HTAP_OUTPUT!G3,ROUND(HTAP_OUTPUT!G3/100*ConvW2BTU,0)*100)</f>
        <v>2400</v>
      </c>
      <c r="M13" s="7">
        <f>IF(DisplayUnits="kW",HTAP_OUTPUT!H3,ROUND(HTAP_OUTPUT!H3/100*ConvW2BTU,0)*100)</f>
        <v>6000</v>
      </c>
      <c r="N13" s="7">
        <f>IF(DisplayUnits="kW",HTAP_OUTPUT!I3,ROUND(HTAP_OUTPUT!I3/100*ConvW2BTU,0)*100)</f>
        <v>12800</v>
      </c>
      <c r="O13" s="5"/>
      <c r="P13" s="5" t="str">
        <f>HTAP_OUTPUT!J3&amp;" ton"</f>
        <v>1 ton</v>
      </c>
      <c r="R13" s="5" t="s">
        <v>97</v>
      </c>
      <c r="S13" s="5" t="s">
        <v>86</v>
      </c>
    </row>
    <row r="14" spans="3:19" x14ac:dyDescent="0.3">
      <c r="C14" s="4" t="str">
        <f>HTAP_OUTPUT!A4</f>
        <v>Zone 5</v>
      </c>
      <c r="E14" s="4" t="str">
        <f>HTAP_OUTPUT!B4</f>
        <v>Comox</v>
      </c>
      <c r="F14" s="15">
        <v>-7</v>
      </c>
      <c r="H14" s="6">
        <f>IF(DisplayUnits="kW",HTAP_OUTPUT!D4,ROUND(HTAP_OUTPUT!D4/100*ConvW2BTU,0)*100)</f>
        <v>5500</v>
      </c>
      <c r="I14" s="6">
        <f>IF(DisplayUnits="kW",HTAP_OUTPUT!E4,ROUND(HTAP_OUTPUT!E4/100*ConvW2BTU,0)*100)</f>
        <v>8700</v>
      </c>
      <c r="J14" s="6">
        <f>IF(DisplayUnits="kW",HTAP_OUTPUT!F4,ROUND(HTAP_OUTPUT!F4/100*ConvW2BTU,0)*100)</f>
        <v>14100</v>
      </c>
      <c r="L14" s="6">
        <f>IF(DisplayUnits="kW",HTAP_OUTPUT!G4,ROUND(HTAP_OUTPUT!G4/100*ConvW2BTU,0)*100)</f>
        <v>2400</v>
      </c>
      <c r="M14" s="6">
        <f>IF(DisplayUnits="kW",HTAP_OUTPUT!H4,ROUND(HTAP_OUTPUT!H4/100*ConvW2BTU,0)*100)</f>
        <v>6000</v>
      </c>
      <c r="N14" s="6">
        <f>IF(DisplayUnits="kW",HTAP_OUTPUT!I4,ROUND(HTAP_OUTPUT!I4/100*ConvW2BTU,0)*100)</f>
        <v>12800</v>
      </c>
      <c r="P14" s="4" t="str">
        <f>HTAP_OUTPUT!J4&amp;" ton"</f>
        <v>1.5 ton</v>
      </c>
      <c r="R14" s="4" t="s">
        <v>97</v>
      </c>
      <c r="S14" s="4" t="s">
        <v>86</v>
      </c>
    </row>
    <row r="15" spans="3:19" x14ac:dyDescent="0.3">
      <c r="E15" s="4" t="str">
        <f>HTAP_OUTPUT!B5</f>
        <v>Borden</v>
      </c>
      <c r="F15" s="15">
        <v>-20</v>
      </c>
      <c r="H15" s="6">
        <f>IF(DisplayUnits="kW",HTAP_OUTPUT!D5,ROUND(HTAP_OUTPUT!D5/100*ConvW2BTU,0)*100)</f>
        <v>7600</v>
      </c>
      <c r="I15" s="6">
        <f>IF(DisplayUnits="kW",HTAP_OUTPUT!E5,ROUND(HTAP_OUTPUT!E5/100*ConvW2BTU,0)*100)</f>
        <v>11100</v>
      </c>
      <c r="J15" s="6">
        <f>IF(DisplayUnits="kW",HTAP_OUTPUT!F5,ROUND(HTAP_OUTPUT!F5/100*ConvW2BTU,0)*100)</f>
        <v>20200</v>
      </c>
      <c r="L15" s="6">
        <f>IF(DisplayUnits="kW",HTAP_OUTPUT!G5,ROUND(HTAP_OUTPUT!G5/100*ConvW2BTU,0)*100)</f>
        <v>5000</v>
      </c>
      <c r="M15" s="6">
        <f>IF(DisplayUnits="kW",HTAP_OUTPUT!H5,ROUND(HTAP_OUTPUT!H5/100*ConvW2BTU,0)*100)</f>
        <v>9500</v>
      </c>
      <c r="N15" s="6">
        <f>IF(DisplayUnits="kW",HTAP_OUTPUT!I5,ROUND(HTAP_OUTPUT!I5/100*ConvW2BTU,0)*100)</f>
        <v>20000</v>
      </c>
      <c r="P15" s="4" t="str">
        <f>HTAP_OUTPUT!J5&amp;" ton"</f>
        <v>1.5 ton</v>
      </c>
      <c r="R15" s="4" t="s">
        <v>87</v>
      </c>
      <c r="S15" s="4" t="s">
        <v>86</v>
      </c>
    </row>
    <row r="16" spans="3:19" x14ac:dyDescent="0.3">
      <c r="C16" s="5"/>
      <c r="D16" s="5"/>
      <c r="E16" s="5" t="str">
        <f>HTAP_OUTPUT!B6</f>
        <v>Toronto</v>
      </c>
      <c r="F16" s="16">
        <v>-20</v>
      </c>
      <c r="H16" s="7">
        <f>IF(DisplayUnits="kW",HTAP_OUTPUT!D6,ROUND(HTAP_OUTPUT!D6/100*ConvW2BTU,0)*100)</f>
        <v>7600</v>
      </c>
      <c r="I16" s="7">
        <f>IF(DisplayUnits="kW",HTAP_OUTPUT!E6,ROUND(HTAP_OUTPUT!E6/100*ConvW2BTU,0)*100)</f>
        <v>11100</v>
      </c>
      <c r="J16" s="7">
        <f>IF(DisplayUnits="kW",HTAP_OUTPUT!F6,ROUND(HTAP_OUTPUT!F6/100*ConvW2BTU,0)*100)</f>
        <v>20200</v>
      </c>
      <c r="L16" s="7">
        <f>IF(DisplayUnits="kW",HTAP_OUTPUT!G6,ROUND(HTAP_OUTPUT!G6/100*ConvW2BTU,0)*100)</f>
        <v>5000</v>
      </c>
      <c r="M16" s="7">
        <f>IF(DisplayUnits="kW",HTAP_OUTPUT!H6,ROUND(HTAP_OUTPUT!H6/100*ConvW2BTU,0)*100)</f>
        <v>9500</v>
      </c>
      <c r="N16" s="7">
        <f>IF(DisplayUnits="kW",HTAP_OUTPUT!I6,ROUND(HTAP_OUTPUT!I6/100*ConvW2BTU,0)*100)</f>
        <v>20000</v>
      </c>
      <c r="O16" s="5"/>
      <c r="P16" s="5" t="str">
        <f>HTAP_OUTPUT!J6&amp;" ton"</f>
        <v>1.5 ton</v>
      </c>
      <c r="R16" s="5" t="s">
        <v>87</v>
      </c>
      <c r="S16" s="5" t="s">
        <v>86</v>
      </c>
    </row>
    <row r="17" spans="3:19" x14ac:dyDescent="0.3">
      <c r="C17" s="4" t="str">
        <f>HTAP_OUTPUT!A7</f>
        <v>Zone 6</v>
      </c>
      <c r="E17" s="4" t="str">
        <f>HTAP_OUTPUT!B7</f>
        <v>Halifax</v>
      </c>
      <c r="F17" s="15">
        <v>-16</v>
      </c>
      <c r="H17" s="6">
        <f>IF(DisplayUnits="kW",HTAP_OUTPUT!D7,ROUND(HTAP_OUTPUT!D7/100*ConvW2BTU,0)*100)</f>
        <v>6900</v>
      </c>
      <c r="I17" s="6">
        <f>IF(DisplayUnits="kW",HTAP_OUTPUT!E7,ROUND(HTAP_OUTPUT!E7/100*ConvW2BTU,0)*100)</f>
        <v>10900</v>
      </c>
      <c r="J17" s="6">
        <f>IF(DisplayUnits="kW",HTAP_OUTPUT!F7,ROUND(HTAP_OUTPUT!F7/100*ConvW2BTU,0)*100)</f>
        <v>20000</v>
      </c>
      <c r="L17" s="6">
        <f>IF(DisplayUnits="kW",HTAP_OUTPUT!G7,ROUND(HTAP_OUTPUT!G7/100*ConvW2BTU,0)*100)</f>
        <v>2500</v>
      </c>
      <c r="M17" s="6">
        <f>IF(DisplayUnits="kW",HTAP_OUTPUT!H7,ROUND(HTAP_OUTPUT!H7/100*ConvW2BTU,0)*100)</f>
        <v>5800</v>
      </c>
      <c r="N17" s="6">
        <f>IF(DisplayUnits="kW",HTAP_OUTPUT!I7,ROUND(HTAP_OUTPUT!I7/100*ConvW2BTU,0)*100)</f>
        <v>10000</v>
      </c>
      <c r="P17" s="4" t="str">
        <f>HTAP_OUTPUT!J7&amp;" ton"</f>
        <v>1.5 ton</v>
      </c>
      <c r="R17" s="4" t="s">
        <v>98</v>
      </c>
      <c r="S17" s="4" t="s">
        <v>91</v>
      </c>
    </row>
    <row r="18" spans="3:19" x14ac:dyDescent="0.3">
      <c r="E18" s="4" t="str">
        <f>HTAP_OUTPUT!B8</f>
        <v>Greenwood</v>
      </c>
      <c r="F18" s="15">
        <v>-20</v>
      </c>
      <c r="H18" s="6">
        <f>IF(DisplayUnits="kW",HTAP_OUTPUT!D8,ROUND(HTAP_OUTPUT!D8/100*ConvW2BTU,0)*100)</f>
        <v>7600</v>
      </c>
      <c r="I18" s="6">
        <f>IF(DisplayUnits="kW",HTAP_OUTPUT!E8,ROUND(HTAP_OUTPUT!E8/100*ConvW2BTU,0)*100)</f>
        <v>12000</v>
      </c>
      <c r="J18" s="6">
        <f>IF(DisplayUnits="kW",HTAP_OUTPUT!F8,ROUND(HTAP_OUTPUT!F8/100*ConvW2BTU,0)*100)</f>
        <v>22100</v>
      </c>
      <c r="L18" s="6">
        <f>IF(DisplayUnits="kW",HTAP_OUTPUT!G8,ROUND(HTAP_OUTPUT!G8/100*ConvW2BTU,0)*100)</f>
        <v>3400</v>
      </c>
      <c r="M18" s="6">
        <f>IF(DisplayUnits="kW",HTAP_OUTPUT!H8,ROUND(HTAP_OUTPUT!H8/100*ConvW2BTU,0)*100)</f>
        <v>6800</v>
      </c>
      <c r="N18" s="6">
        <f>IF(DisplayUnits="kW",HTAP_OUTPUT!I8,ROUND(HTAP_OUTPUT!I8/100*ConvW2BTU,0)*100)</f>
        <v>11300</v>
      </c>
      <c r="P18" s="4" t="str">
        <f>HTAP_OUTPUT!J8&amp;" ton"</f>
        <v>1.5 ton</v>
      </c>
      <c r="R18" s="4" t="s">
        <v>98</v>
      </c>
      <c r="S18" s="4" t="s">
        <v>91</v>
      </c>
    </row>
    <row r="19" spans="3:19" x14ac:dyDescent="0.3">
      <c r="E19" s="4" t="str">
        <f>HTAP_OUTPUT!B9</f>
        <v>Kingston</v>
      </c>
      <c r="F19" s="15">
        <v>-22</v>
      </c>
      <c r="H19" s="6">
        <f>IF(DisplayUnits="kW",HTAP_OUTPUT!D9,ROUND(HTAP_OUTPUT!D9/100*ConvW2BTU,0)*100)</f>
        <v>7900</v>
      </c>
      <c r="I19" s="6">
        <f>IF(DisplayUnits="kW",HTAP_OUTPUT!E9,ROUND(HTAP_OUTPUT!E9/100*ConvW2BTU,0)*100)</f>
        <v>11600</v>
      </c>
      <c r="J19" s="6">
        <f>IF(DisplayUnits="kW",HTAP_OUTPUT!F9,ROUND(HTAP_OUTPUT!F9/100*ConvW2BTU,0)*100)</f>
        <v>21100</v>
      </c>
      <c r="L19" s="6">
        <f>IF(DisplayUnits="kW",HTAP_OUTPUT!G9,ROUND(HTAP_OUTPUT!G9/100*ConvW2BTU,0)*100)</f>
        <v>5400</v>
      </c>
      <c r="M19" s="6">
        <f>IF(DisplayUnits="kW",HTAP_OUTPUT!H9,ROUND(HTAP_OUTPUT!H9/100*ConvW2BTU,0)*100)</f>
        <v>9900</v>
      </c>
      <c r="N19" s="6">
        <f>IF(DisplayUnits="kW",HTAP_OUTPUT!I9,ROUND(HTAP_OUTPUT!I9/100*ConvW2BTU,0)*100)</f>
        <v>20300</v>
      </c>
      <c r="P19" s="4" t="str">
        <f>HTAP_OUTPUT!J9&amp;" ton"</f>
        <v>2 ton</v>
      </c>
      <c r="R19" s="4" t="s">
        <v>87</v>
      </c>
      <c r="S19" s="4" t="s">
        <v>86</v>
      </c>
    </row>
    <row r="20" spans="3:19" x14ac:dyDescent="0.3">
      <c r="E20" s="4" t="str">
        <f>HTAP_OUTPUT!B10</f>
        <v>Trenton</v>
      </c>
      <c r="F20" s="15">
        <v>-22</v>
      </c>
      <c r="H20" s="6">
        <f>IF(DisplayUnits="kW",HTAP_OUTPUT!D10,ROUND(HTAP_OUTPUT!D10/100*ConvW2BTU,0)*100)</f>
        <v>7900</v>
      </c>
      <c r="I20" s="6">
        <f>IF(DisplayUnits="kW",HTAP_OUTPUT!E10,ROUND(HTAP_OUTPUT!E10/100*ConvW2BTU,0)*100)</f>
        <v>11600</v>
      </c>
      <c r="J20" s="6">
        <f>IF(DisplayUnits="kW",HTAP_OUTPUT!F10,ROUND(HTAP_OUTPUT!F10/100*ConvW2BTU,0)*100)</f>
        <v>21100</v>
      </c>
      <c r="L20" s="6">
        <f>IF(DisplayUnits="kW",HTAP_OUTPUT!G10,ROUND(HTAP_OUTPUT!G10/100*ConvW2BTU,0)*100)</f>
        <v>5400</v>
      </c>
      <c r="M20" s="6">
        <f>IF(DisplayUnits="kW",HTAP_OUTPUT!H10,ROUND(HTAP_OUTPUT!H10/100*ConvW2BTU,0)*100)</f>
        <v>9900</v>
      </c>
      <c r="N20" s="6">
        <f>IF(DisplayUnits="kW",HTAP_OUTPUT!I10,ROUND(HTAP_OUTPUT!I10/100*ConvW2BTU,0)*100)</f>
        <v>20300</v>
      </c>
      <c r="P20" s="4" t="str">
        <f>HTAP_OUTPUT!J10&amp;" ton"</f>
        <v>1.5 ton</v>
      </c>
      <c r="R20" s="4" t="s">
        <v>87</v>
      </c>
      <c r="S20" s="4" t="s">
        <v>86</v>
      </c>
    </row>
    <row r="21" spans="3:19" x14ac:dyDescent="0.3">
      <c r="E21" s="4" t="str">
        <f>HTAP_OUTPUT!B11</f>
        <v>Moncton</v>
      </c>
      <c r="F21" s="15">
        <v>-23</v>
      </c>
      <c r="H21" s="6">
        <f>IF(DisplayUnits="kW",HTAP_OUTPUT!D11,ROUND(HTAP_OUTPUT!D11/100*ConvW2BTU,0)*100)</f>
        <v>8100</v>
      </c>
      <c r="I21" s="6">
        <f>IF(DisplayUnits="kW",HTAP_OUTPUT!E11,ROUND(HTAP_OUTPUT!E11/100*ConvW2BTU,0)*100)</f>
        <v>10900</v>
      </c>
      <c r="J21" s="6">
        <f>IF(DisplayUnits="kW",HTAP_OUTPUT!F11,ROUND(HTAP_OUTPUT!F11/100*ConvW2BTU,0)*100)</f>
        <v>20200</v>
      </c>
      <c r="L21" s="6">
        <f>IF(DisplayUnits="kW",HTAP_OUTPUT!G11,ROUND(HTAP_OUTPUT!G11/100*ConvW2BTU,0)*100)</f>
        <v>4800</v>
      </c>
      <c r="M21" s="6">
        <f>IF(DisplayUnits="kW",HTAP_OUTPUT!H11,ROUND(HTAP_OUTPUT!H11/100*ConvW2BTU,0)*100)</f>
        <v>7600</v>
      </c>
      <c r="N21" s="6">
        <f>IF(DisplayUnits="kW",HTAP_OUTPUT!I11,ROUND(HTAP_OUTPUT!I11/100*ConvW2BTU,0)*100)</f>
        <v>13700</v>
      </c>
      <c r="P21" s="4" t="str">
        <f>HTAP_OUTPUT!J11&amp;" ton"</f>
        <v>1.5 ton</v>
      </c>
      <c r="R21" s="4" t="s">
        <v>98</v>
      </c>
      <c r="S21" s="4" t="s">
        <v>91</v>
      </c>
    </row>
    <row r="22" spans="3:19" x14ac:dyDescent="0.3">
      <c r="E22" s="4" t="str">
        <f>HTAP_OUTPUT!B12</f>
        <v>Montreal</v>
      </c>
      <c r="F22" s="15">
        <v>-23</v>
      </c>
      <c r="H22" s="6">
        <f>IF(DisplayUnits="kW",HTAP_OUTPUT!D12,ROUND(HTAP_OUTPUT!D12/100*ConvW2BTU,0)*100)</f>
        <v>8100</v>
      </c>
      <c r="I22" s="6">
        <f>IF(DisplayUnits="kW",HTAP_OUTPUT!E12,ROUND(HTAP_OUTPUT!E12/100*ConvW2BTU,0)*100)</f>
        <v>10900</v>
      </c>
      <c r="J22" s="6">
        <f>IF(DisplayUnits="kW",HTAP_OUTPUT!F12,ROUND(HTAP_OUTPUT!F12/100*ConvW2BTU,0)*100)</f>
        <v>18100</v>
      </c>
      <c r="L22" s="6">
        <f>IF(DisplayUnits="kW",HTAP_OUTPUT!G12,ROUND(HTAP_OUTPUT!G12/100*ConvW2BTU,0)*100)</f>
        <v>6600</v>
      </c>
      <c r="M22" s="6">
        <f>IF(DisplayUnits="kW",HTAP_OUTPUT!H12,ROUND(HTAP_OUTPUT!H12/100*ConvW2BTU,0)*100)</f>
        <v>8800</v>
      </c>
      <c r="N22" s="6">
        <f>IF(DisplayUnits="kW",HTAP_OUTPUT!I12,ROUND(HTAP_OUTPUT!I12/100*ConvW2BTU,0)*100)</f>
        <v>16200</v>
      </c>
      <c r="P22" s="4" t="str">
        <f>HTAP_OUTPUT!J12&amp;" ton"</f>
        <v>1.5 ton</v>
      </c>
      <c r="R22" s="4" t="s">
        <v>98</v>
      </c>
      <c r="S22" s="4" t="s">
        <v>91</v>
      </c>
    </row>
    <row r="23" spans="3:19" x14ac:dyDescent="0.3">
      <c r="E23" s="4" t="str">
        <f>HTAP_OUTPUT!B13</f>
        <v>Gagetown</v>
      </c>
      <c r="F23" s="15">
        <v>-24</v>
      </c>
      <c r="H23" s="6">
        <f>IF(DisplayUnits="kW",HTAP_OUTPUT!D13,ROUND(HTAP_OUTPUT!D13/100*ConvW2BTU,0)*100)</f>
        <v>8200</v>
      </c>
      <c r="I23" s="6">
        <f>IF(DisplayUnits="kW",HTAP_OUTPUT!E13,ROUND(HTAP_OUTPUT!E13/100*ConvW2BTU,0)*100)</f>
        <v>11100</v>
      </c>
      <c r="J23" s="6">
        <f>IF(DisplayUnits="kW",HTAP_OUTPUT!F13,ROUND(HTAP_OUTPUT!F13/100*ConvW2BTU,0)*100)</f>
        <v>20600</v>
      </c>
      <c r="L23" s="6">
        <f>IF(DisplayUnits="kW",HTAP_OUTPUT!G13,ROUND(HTAP_OUTPUT!G13/100*ConvW2BTU,0)*100)</f>
        <v>5000</v>
      </c>
      <c r="M23" s="6">
        <f>IF(DisplayUnits="kW",HTAP_OUTPUT!H13,ROUND(HTAP_OUTPUT!H13/100*ConvW2BTU,0)*100)</f>
        <v>7900</v>
      </c>
      <c r="N23" s="6">
        <f>IF(DisplayUnits="kW",HTAP_OUTPUT!I13,ROUND(HTAP_OUTPUT!I13/100*ConvW2BTU,0)*100)</f>
        <v>14000</v>
      </c>
      <c r="P23" s="4" t="str">
        <f>HTAP_OUTPUT!J13&amp;" ton"</f>
        <v>1.5 ton</v>
      </c>
      <c r="R23" s="4" t="s">
        <v>98</v>
      </c>
      <c r="S23" s="4" t="s">
        <v>91</v>
      </c>
    </row>
    <row r="24" spans="3:19" x14ac:dyDescent="0.3">
      <c r="E24" s="4" t="str">
        <f>HTAP_OUTPUT!B14</f>
        <v>Ottawa</v>
      </c>
      <c r="F24" s="15">
        <v>-25</v>
      </c>
      <c r="H24" s="6">
        <f>IF(DisplayUnits="kW",HTAP_OUTPUT!D14,ROUND(HTAP_OUTPUT!D14/100*ConvW2BTU,0)*100)</f>
        <v>8400</v>
      </c>
      <c r="I24" s="6">
        <f>IF(DisplayUnits="kW",HTAP_OUTPUT!E14,ROUND(HTAP_OUTPUT!E14/100*ConvW2BTU,0)*100)</f>
        <v>12300</v>
      </c>
      <c r="J24" s="6">
        <f>IF(DisplayUnits="kW",HTAP_OUTPUT!F14,ROUND(HTAP_OUTPUT!F14/100*ConvW2BTU,0)*100)</f>
        <v>22500</v>
      </c>
      <c r="L24" s="6">
        <f>IF(DisplayUnits="kW",HTAP_OUTPUT!G14,ROUND(HTAP_OUTPUT!G14/100*ConvW2BTU,0)*100)</f>
        <v>5900</v>
      </c>
      <c r="M24" s="6">
        <f>IF(DisplayUnits="kW",HTAP_OUTPUT!H14,ROUND(HTAP_OUTPUT!H14/100*ConvW2BTU,0)*100)</f>
        <v>10600</v>
      </c>
      <c r="N24" s="6">
        <f>IF(DisplayUnits="kW",HTAP_OUTPUT!I14,ROUND(HTAP_OUTPUT!I14/100*ConvW2BTU,0)*100)</f>
        <v>20900</v>
      </c>
      <c r="P24" s="4" t="str">
        <f>HTAP_OUTPUT!J14&amp;" ton"</f>
        <v>1.5 ton</v>
      </c>
      <c r="R24" s="4" t="s">
        <v>87</v>
      </c>
      <c r="S24" s="4" t="s">
        <v>86</v>
      </c>
    </row>
    <row r="25" spans="3:19" x14ac:dyDescent="0.3">
      <c r="E25" s="4" t="str">
        <f>HTAP_OUTPUT!B15</f>
        <v>Petawawa</v>
      </c>
      <c r="F25" s="15">
        <v>-25</v>
      </c>
      <c r="H25" s="6">
        <f>IF(DisplayUnits="kW",HTAP_OUTPUT!D15,ROUND(HTAP_OUTPUT!D15/100*ConvW2BTU,0)*100)</f>
        <v>8400</v>
      </c>
      <c r="I25" s="6">
        <f>IF(DisplayUnits="kW",HTAP_OUTPUT!E15,ROUND(HTAP_OUTPUT!E15/100*ConvW2BTU,0)*100)</f>
        <v>12300</v>
      </c>
      <c r="J25" s="6">
        <f>IF(DisplayUnits="kW",HTAP_OUTPUT!F15,ROUND(HTAP_OUTPUT!F15/100*ConvW2BTU,0)*100)</f>
        <v>22500</v>
      </c>
      <c r="L25" s="6">
        <f>IF(DisplayUnits="kW",HTAP_OUTPUT!G15,ROUND(HTAP_OUTPUT!G15/100*ConvW2BTU,0)*100)</f>
        <v>5900</v>
      </c>
      <c r="M25" s="6">
        <f>IF(DisplayUnits="kW",HTAP_OUTPUT!H15,ROUND(HTAP_OUTPUT!H15/100*ConvW2BTU,0)*100)</f>
        <v>10600</v>
      </c>
      <c r="N25" s="6">
        <f>IF(DisplayUnits="kW",HTAP_OUTPUT!I15,ROUND(HTAP_OUTPUT!I15/100*ConvW2BTU,0)*100)</f>
        <v>20900</v>
      </c>
      <c r="P25" s="4" t="str">
        <f>HTAP_OUTPUT!J15&amp;" ton"</f>
        <v>1.5 ton</v>
      </c>
      <c r="R25" s="4" t="s">
        <v>87</v>
      </c>
      <c r="S25" s="4" t="s">
        <v>86</v>
      </c>
    </row>
    <row r="26" spans="3:19" x14ac:dyDescent="0.3">
      <c r="C26" s="5"/>
      <c r="D26" s="5"/>
      <c r="E26" s="5" t="str">
        <f>HTAP_OUTPUT!B16</f>
        <v>Suffield</v>
      </c>
      <c r="F26" s="16">
        <v>-31</v>
      </c>
      <c r="H26" s="7">
        <f>IF(DisplayUnits="kW",HTAP_OUTPUT!D16,ROUND(HTAP_OUTPUT!D16/100*ConvW2BTU,0)*100)</f>
        <v>7500</v>
      </c>
      <c r="I26" s="7">
        <f>IF(DisplayUnits="kW",HTAP_OUTPUT!E16,ROUND(HTAP_OUTPUT!E16/100*ConvW2BTU,0)*100)</f>
        <v>13800</v>
      </c>
      <c r="J26" s="7">
        <f>IF(DisplayUnits="kW",HTAP_OUTPUT!F16,ROUND(HTAP_OUTPUT!F16/100*ConvW2BTU,0)*100)</f>
        <v>21800</v>
      </c>
      <c r="L26" s="7">
        <f>IF(DisplayUnits="kW",HTAP_OUTPUT!G16,ROUND(HTAP_OUTPUT!G16/100*ConvW2BTU,0)*100)</f>
        <v>6200</v>
      </c>
      <c r="M26" s="7">
        <f>IF(DisplayUnits="kW",HTAP_OUTPUT!H16,ROUND(HTAP_OUTPUT!H16/100*ConvW2BTU,0)*100)</f>
        <v>11800</v>
      </c>
      <c r="N26" s="7">
        <f>IF(DisplayUnits="kW",HTAP_OUTPUT!I16,ROUND(HTAP_OUTPUT!I16/100*ConvW2BTU,0)*100)</f>
        <v>18800</v>
      </c>
      <c r="O26" s="5"/>
      <c r="P26" s="5" t="str">
        <f>HTAP_OUTPUT!J16&amp;" ton"</f>
        <v>1.5 ton</v>
      </c>
      <c r="R26" s="5" t="s">
        <v>87</v>
      </c>
      <c r="S26" s="5" t="s">
        <v>86</v>
      </c>
    </row>
    <row r="27" spans="3:19" x14ac:dyDescent="0.3">
      <c r="C27" s="4" t="str">
        <f>HTAP_OUTPUT!A17</f>
        <v>Zone 7a</v>
      </c>
      <c r="E27" s="4" t="str">
        <f>HTAP_OUTPUT!B17</f>
        <v>Gander</v>
      </c>
      <c r="F27" s="15">
        <v>-18</v>
      </c>
      <c r="H27" s="6">
        <f>IF(DisplayUnits="kW",HTAP_OUTPUT!D17,ROUND(HTAP_OUTPUT!D17/100*ConvW2BTU,0)*100)</f>
        <v>6300</v>
      </c>
      <c r="I27" s="6">
        <f>IF(DisplayUnits="kW",HTAP_OUTPUT!E17,ROUND(HTAP_OUTPUT!E17/100*ConvW2BTU,0)*100)</f>
        <v>9800</v>
      </c>
      <c r="J27" s="6">
        <f>IF(DisplayUnits="kW",HTAP_OUTPUT!F17,ROUND(HTAP_OUTPUT!F17/100*ConvW2BTU,0)*100)</f>
        <v>15300</v>
      </c>
      <c r="L27" s="6">
        <f>IF(DisplayUnits="kW",HTAP_OUTPUT!G17,ROUND(HTAP_OUTPUT!G17/100*ConvW2BTU,0)*100)</f>
        <v>5700</v>
      </c>
      <c r="M27" s="6">
        <f>IF(DisplayUnits="kW",HTAP_OUTPUT!H17,ROUND(HTAP_OUTPUT!H17/100*ConvW2BTU,0)*100)</f>
        <v>7700</v>
      </c>
      <c r="N27" s="6">
        <f>IF(DisplayUnits="kW",HTAP_OUTPUT!I17,ROUND(HTAP_OUTPUT!I17/100*ConvW2BTU,0)*100)</f>
        <v>13600</v>
      </c>
      <c r="P27" s="4" t="str">
        <f>HTAP_OUTPUT!J17&amp;" ton"</f>
        <v>1.5 ton</v>
      </c>
      <c r="R27" s="4" t="s">
        <v>98</v>
      </c>
      <c r="S27" s="4" t="s">
        <v>91</v>
      </c>
    </row>
    <row r="28" spans="3:19" x14ac:dyDescent="0.3">
      <c r="E28" s="4" t="str">
        <f>HTAP_OUTPUT!B18</f>
        <v>Valcartier</v>
      </c>
      <c r="F28" s="15">
        <v>-25</v>
      </c>
      <c r="H28" s="6">
        <f>IF(DisplayUnits="kW",HTAP_OUTPUT!D18,ROUND(HTAP_OUTPUT!D18/100*ConvW2BTU,0)*100)</f>
        <v>8400</v>
      </c>
      <c r="I28" s="6">
        <f>IF(DisplayUnits="kW",HTAP_OUTPUT!E18,ROUND(HTAP_OUTPUT!E18/100*ConvW2BTU,0)*100)</f>
        <v>11300</v>
      </c>
      <c r="J28" s="6">
        <f>IF(DisplayUnits="kW",HTAP_OUTPUT!F18,ROUND(HTAP_OUTPUT!F18/100*ConvW2BTU,0)*100)</f>
        <v>18800</v>
      </c>
      <c r="L28" s="6">
        <f>IF(DisplayUnits="kW",HTAP_OUTPUT!G18,ROUND(HTAP_OUTPUT!G18/100*ConvW2BTU,0)*100)</f>
        <v>6900</v>
      </c>
      <c r="M28" s="6">
        <f>IF(DisplayUnits="kW",HTAP_OUTPUT!H18,ROUND(HTAP_OUTPUT!H18/100*ConvW2BTU,0)*100)</f>
        <v>9300</v>
      </c>
      <c r="N28" s="6">
        <f>IF(DisplayUnits="kW",HTAP_OUTPUT!I18,ROUND(HTAP_OUTPUT!I18/100*ConvW2BTU,0)*100)</f>
        <v>16700</v>
      </c>
      <c r="P28" s="4" t="str">
        <f>HTAP_OUTPUT!J18&amp;" ton"</f>
        <v>1.5 ton</v>
      </c>
      <c r="R28" s="4" t="s">
        <v>98</v>
      </c>
      <c r="S28" s="4" t="s">
        <v>91</v>
      </c>
    </row>
    <row r="29" spans="3:19" x14ac:dyDescent="0.3">
      <c r="E29" s="4" t="str">
        <f>HTAP_OUTPUT!B19</f>
        <v>North Bay</v>
      </c>
      <c r="F29" s="15">
        <v>-28</v>
      </c>
      <c r="H29" s="6">
        <f>IF(DisplayUnits="kW",HTAP_OUTPUT!D19,ROUND(HTAP_OUTPUT!D19/100*ConvW2BTU,0)*100)</f>
        <v>8900</v>
      </c>
      <c r="I29" s="6">
        <f>IF(DisplayUnits="kW",HTAP_OUTPUT!E19,ROUND(HTAP_OUTPUT!E19/100*ConvW2BTU,0)*100)</f>
        <v>13000</v>
      </c>
      <c r="J29" s="6">
        <f>IF(DisplayUnits="kW",HTAP_OUTPUT!F19,ROUND(HTAP_OUTPUT!F19/100*ConvW2BTU,0)*100)</f>
        <v>24000</v>
      </c>
      <c r="L29" s="6">
        <f>IF(DisplayUnits="kW",HTAP_OUTPUT!G19,ROUND(HTAP_OUTPUT!G19/100*ConvW2BTU,0)*100)</f>
        <v>6500</v>
      </c>
      <c r="M29" s="6">
        <f>IF(DisplayUnits="kW",HTAP_OUTPUT!H19,ROUND(HTAP_OUTPUT!H19/100*ConvW2BTU,0)*100)</f>
        <v>11200</v>
      </c>
      <c r="N29" s="6">
        <f>IF(DisplayUnits="kW",HTAP_OUTPUT!I19,ROUND(HTAP_OUTPUT!I19/100*ConvW2BTU,0)*100)</f>
        <v>21500</v>
      </c>
      <c r="P29" s="4" t="str">
        <f>HTAP_OUTPUT!J19&amp;" ton"</f>
        <v>1 ton</v>
      </c>
      <c r="R29" s="4" t="s">
        <v>87</v>
      </c>
      <c r="S29" s="4" t="s">
        <v>86</v>
      </c>
    </row>
    <row r="30" spans="3:19" x14ac:dyDescent="0.3">
      <c r="E30" s="4" t="str">
        <f>HTAP_OUTPUT!B20</f>
        <v>Edmonton</v>
      </c>
      <c r="F30" s="15">
        <v>-30</v>
      </c>
      <c r="H30" s="6">
        <f>IF(DisplayUnits="kW",HTAP_OUTPUT!D20,ROUND(HTAP_OUTPUT!D20/100*ConvW2BTU,0)*100)</f>
        <v>7400</v>
      </c>
      <c r="I30" s="6">
        <f>IF(DisplayUnits="kW",HTAP_OUTPUT!E20,ROUND(HTAP_OUTPUT!E20/100*ConvW2BTU,0)*100)</f>
        <v>13600</v>
      </c>
      <c r="J30" s="6">
        <f>IF(DisplayUnits="kW",HTAP_OUTPUT!F20,ROUND(HTAP_OUTPUT!F20/100*ConvW2BTU,0)*100)</f>
        <v>21400</v>
      </c>
      <c r="L30" s="6">
        <f>IF(DisplayUnits="kW",HTAP_OUTPUT!G20,ROUND(HTAP_OUTPUT!G20/100*ConvW2BTU,0)*100)</f>
        <v>6000</v>
      </c>
      <c r="M30" s="6">
        <f>IF(DisplayUnits="kW",HTAP_OUTPUT!H20,ROUND(HTAP_OUTPUT!H20/100*ConvW2BTU,0)*100)</f>
        <v>11600</v>
      </c>
      <c r="N30" s="6">
        <f>IF(DisplayUnits="kW",HTAP_OUTPUT!I20,ROUND(HTAP_OUTPUT!I20/100*ConvW2BTU,0)*100)</f>
        <v>18600</v>
      </c>
      <c r="P30" s="4" t="str">
        <f>HTAP_OUTPUT!J20&amp;" ton"</f>
        <v>1 ton</v>
      </c>
      <c r="R30" s="4" t="s">
        <v>87</v>
      </c>
      <c r="S30" s="4" t="s">
        <v>86</v>
      </c>
    </row>
    <row r="31" spans="3:19" x14ac:dyDescent="0.3">
      <c r="E31" s="4" t="str">
        <f>HTAP_OUTPUT!B21</f>
        <v>Wainwright</v>
      </c>
      <c r="F31" s="15">
        <v>-30</v>
      </c>
      <c r="H31" s="6">
        <f>IF(DisplayUnits="kW",HTAP_OUTPUT!D21,ROUND(HTAP_OUTPUT!D21/100*ConvW2BTU,0)*100)</f>
        <v>7400</v>
      </c>
      <c r="I31" s="6">
        <f>IF(DisplayUnits="kW",HTAP_OUTPUT!E21,ROUND(HTAP_OUTPUT!E21/100*ConvW2BTU,0)*100)</f>
        <v>13600</v>
      </c>
      <c r="J31" s="6">
        <f>IF(DisplayUnits="kW",HTAP_OUTPUT!F21,ROUND(HTAP_OUTPUT!F21/100*ConvW2BTU,0)*100)</f>
        <v>21400</v>
      </c>
      <c r="L31" s="6">
        <f>IF(DisplayUnits="kW",HTAP_OUTPUT!G21,ROUND(HTAP_OUTPUT!G21/100*ConvW2BTU,0)*100)</f>
        <v>6000</v>
      </c>
      <c r="M31" s="6">
        <f>IF(DisplayUnits="kW",HTAP_OUTPUT!H21,ROUND(HTAP_OUTPUT!H21/100*ConvW2BTU,0)*100)</f>
        <v>11600</v>
      </c>
      <c r="N31" s="6">
        <f>IF(DisplayUnits="kW",HTAP_OUTPUT!I21,ROUND(HTAP_OUTPUT!I21/100*ConvW2BTU,0)*100)</f>
        <v>18600</v>
      </c>
      <c r="P31" s="4" t="str">
        <f>HTAP_OUTPUT!J21&amp;" ton"</f>
        <v>1.5 ton</v>
      </c>
      <c r="R31" s="4" t="s">
        <v>87</v>
      </c>
      <c r="S31" s="4" t="s">
        <v>86</v>
      </c>
    </row>
    <row r="32" spans="3:19" x14ac:dyDescent="0.3">
      <c r="E32" s="4" t="str">
        <f>HTAP_OUTPUT!B22</f>
        <v>Bagotville</v>
      </c>
      <c r="F32" s="15">
        <v>-31</v>
      </c>
      <c r="H32" s="6">
        <f>IF(DisplayUnits="kW",HTAP_OUTPUT!D22,ROUND(HTAP_OUTPUT!D22/100*ConvW2BTU,0)*100)</f>
        <v>9400</v>
      </c>
      <c r="I32" s="6">
        <f>IF(DisplayUnits="kW",HTAP_OUTPUT!E22,ROUND(HTAP_OUTPUT!E22/100*ConvW2BTU,0)*100)</f>
        <v>12600</v>
      </c>
      <c r="J32" s="6">
        <f>IF(DisplayUnits="kW",HTAP_OUTPUT!F22,ROUND(HTAP_OUTPUT!F22/100*ConvW2BTU,0)*100)</f>
        <v>21100</v>
      </c>
      <c r="L32" s="6">
        <f>IF(DisplayUnits="kW",HTAP_OUTPUT!G22,ROUND(HTAP_OUTPUT!G22/100*ConvW2BTU,0)*100)</f>
        <v>7900</v>
      </c>
      <c r="M32" s="6">
        <f>IF(DisplayUnits="kW",HTAP_OUTPUT!H22,ROUND(HTAP_OUTPUT!H22/100*ConvW2BTU,0)*100)</f>
        <v>10700</v>
      </c>
      <c r="N32" s="6">
        <f>IF(DisplayUnits="kW",HTAP_OUTPUT!I22,ROUND(HTAP_OUTPUT!I22/100*ConvW2BTU,0)*100)</f>
        <v>18200</v>
      </c>
      <c r="P32" s="4" t="str">
        <f>HTAP_OUTPUT!J22&amp;" ton"</f>
        <v>1.5 ton</v>
      </c>
      <c r="R32" s="4" t="s">
        <v>98</v>
      </c>
      <c r="S32" s="4" t="s">
        <v>91</v>
      </c>
    </row>
    <row r="33" spans="3:19" x14ac:dyDescent="0.3">
      <c r="E33" s="4" t="str">
        <f>HTAP_OUTPUT!B23</f>
        <v>Moose Jaw</v>
      </c>
      <c r="F33" s="15">
        <v>-32</v>
      </c>
      <c r="H33" s="6">
        <f>IF(DisplayUnits="kW",HTAP_OUTPUT!D23,ROUND(HTAP_OUTPUT!D23/100*ConvW2BTU,0)*100)</f>
        <v>9500</v>
      </c>
      <c r="I33" s="6">
        <f>IF(DisplayUnits="kW",HTAP_OUTPUT!E23,ROUND(HTAP_OUTPUT!E23/100*ConvW2BTU,0)*100)</f>
        <v>12900</v>
      </c>
      <c r="J33" s="6">
        <f>IF(DisplayUnits="kW",HTAP_OUTPUT!F23,ROUND(HTAP_OUTPUT!F23/100*ConvW2BTU,0)*100)</f>
        <v>24300</v>
      </c>
      <c r="L33" s="6">
        <f>IF(DisplayUnits="kW",HTAP_OUTPUT!G23,ROUND(HTAP_OUTPUT!G23/100*ConvW2BTU,0)*100)</f>
        <v>8100</v>
      </c>
      <c r="M33" s="6">
        <f>IF(DisplayUnits="kW",HTAP_OUTPUT!H23,ROUND(HTAP_OUTPUT!H23/100*ConvW2BTU,0)*100)</f>
        <v>11000</v>
      </c>
      <c r="N33" s="6">
        <f>IF(DisplayUnits="kW",HTAP_OUTPUT!I23,ROUND(HTAP_OUTPUT!I23/100*ConvW2BTU,0)*100)</f>
        <v>21000</v>
      </c>
      <c r="P33" s="4" t="str">
        <f>HTAP_OUTPUT!J23&amp;" ton"</f>
        <v>1.5 ton</v>
      </c>
      <c r="R33" s="4" t="s">
        <v>87</v>
      </c>
      <c r="S33" s="4" t="s">
        <v>86</v>
      </c>
    </row>
    <row r="34" spans="3:19" x14ac:dyDescent="0.3">
      <c r="E34" s="4" t="str">
        <f>HTAP_OUTPUT!B24</f>
        <v>Shilo</v>
      </c>
      <c r="F34" s="15">
        <v>-33</v>
      </c>
      <c r="H34" s="6">
        <f>IF(DisplayUnits="kW",HTAP_OUTPUT!D24,ROUND(HTAP_OUTPUT!D24/100*ConvW2BTU,0)*100)</f>
        <v>7100</v>
      </c>
      <c r="I34" s="6">
        <f>IF(DisplayUnits="kW",HTAP_OUTPUT!E24,ROUND(HTAP_OUTPUT!E24/100*ConvW2BTU,0)*100)</f>
        <v>14200</v>
      </c>
      <c r="J34" s="6">
        <f>IF(DisplayUnits="kW",HTAP_OUTPUT!F24,ROUND(HTAP_OUTPUT!F24/100*ConvW2BTU,0)*100)</f>
        <v>22000</v>
      </c>
      <c r="L34" s="6">
        <f>IF(DisplayUnits="kW",HTAP_OUTPUT!G24,ROUND(HTAP_OUTPUT!G24/100*ConvW2BTU,0)*100)</f>
        <v>6100</v>
      </c>
      <c r="M34" s="6">
        <f>IF(DisplayUnits="kW",HTAP_OUTPUT!H24,ROUND(HTAP_OUTPUT!H24/100*ConvW2BTU,0)*100)</f>
        <v>12200</v>
      </c>
      <c r="N34" s="6">
        <f>IF(DisplayUnits="kW",HTAP_OUTPUT!I24,ROUND(HTAP_OUTPUT!I24/100*ConvW2BTU,0)*100)</f>
        <v>18800</v>
      </c>
      <c r="P34" s="4" t="str">
        <f>HTAP_OUTPUT!J24&amp;" ton"</f>
        <v>1.5 ton</v>
      </c>
      <c r="R34" s="4" t="s">
        <v>87</v>
      </c>
      <c r="S34" s="4" t="s">
        <v>86</v>
      </c>
    </row>
    <row r="35" spans="3:19" x14ac:dyDescent="0.3">
      <c r="E35" s="4" t="str">
        <f>HTAP_OUTPUT!B25</f>
        <v>Winnipeg</v>
      </c>
      <c r="F35" s="15">
        <v>-33</v>
      </c>
      <c r="H35" s="6">
        <f>IF(DisplayUnits="kW",HTAP_OUTPUT!D25,ROUND(HTAP_OUTPUT!D25/100*ConvW2BTU,0)*100)</f>
        <v>7100</v>
      </c>
      <c r="I35" s="6">
        <f>IF(DisplayUnits="kW",HTAP_OUTPUT!E25,ROUND(HTAP_OUTPUT!E25/100*ConvW2BTU,0)*100)</f>
        <v>14200</v>
      </c>
      <c r="J35" s="6">
        <f>IF(DisplayUnits="kW",HTAP_OUTPUT!F25,ROUND(HTAP_OUTPUT!F25/100*ConvW2BTU,0)*100)</f>
        <v>22000</v>
      </c>
      <c r="L35" s="6">
        <f>IF(DisplayUnits="kW",HTAP_OUTPUT!G25,ROUND(HTAP_OUTPUT!G25/100*ConvW2BTU,0)*100)</f>
        <v>6100</v>
      </c>
      <c r="M35" s="6">
        <f>IF(DisplayUnits="kW",HTAP_OUTPUT!H25,ROUND(HTAP_OUTPUT!H25/100*ConvW2BTU,0)*100)</f>
        <v>12200</v>
      </c>
      <c r="N35" s="6">
        <f>IF(DisplayUnits="kW",HTAP_OUTPUT!I25,ROUND(HTAP_OUTPUT!I25/100*ConvW2BTU,0)*100)</f>
        <v>18800</v>
      </c>
      <c r="P35" s="4" t="str">
        <f>HTAP_OUTPUT!J25&amp;" ton"</f>
        <v>1.5 ton</v>
      </c>
      <c r="R35" s="4" t="s">
        <v>87</v>
      </c>
      <c r="S35" s="4" t="s">
        <v>86</v>
      </c>
    </row>
    <row r="36" spans="3:19" x14ac:dyDescent="0.3">
      <c r="E36" s="4" t="str">
        <f>HTAP_OUTPUT!B26</f>
        <v>Schumacher</v>
      </c>
      <c r="F36" s="15">
        <v>-34</v>
      </c>
      <c r="H36" s="6">
        <f>IF(DisplayUnits="kW",HTAP_OUTPUT!D26,ROUND(HTAP_OUTPUT!D26/100*ConvW2BTU,0)*100)</f>
        <v>9800</v>
      </c>
      <c r="I36" s="6">
        <f>IF(DisplayUnits="kW",HTAP_OUTPUT!E26,ROUND(HTAP_OUTPUT!E26/100*ConvW2BTU,0)*100)</f>
        <v>14500</v>
      </c>
      <c r="J36" s="6">
        <f>IF(DisplayUnits="kW",HTAP_OUTPUT!F26,ROUND(HTAP_OUTPUT!F26/100*ConvW2BTU,0)*100)</f>
        <v>26800</v>
      </c>
      <c r="L36" s="6">
        <f>IF(DisplayUnits="kW",HTAP_OUTPUT!G26,ROUND(HTAP_OUTPUT!G26/100*ConvW2BTU,0)*100)</f>
        <v>7700</v>
      </c>
      <c r="M36" s="6">
        <f>IF(DisplayUnits="kW",HTAP_OUTPUT!H26,ROUND(HTAP_OUTPUT!H26/100*ConvW2BTU,0)*100)</f>
        <v>12500</v>
      </c>
      <c r="N36" s="6">
        <f>IF(DisplayUnits="kW",HTAP_OUTPUT!I26,ROUND(HTAP_OUTPUT!I26/100*ConvW2BTU,0)*100)</f>
        <v>22600</v>
      </c>
      <c r="P36" s="4" t="str">
        <f>HTAP_OUTPUT!J26&amp;" ton"</f>
        <v>1 ton</v>
      </c>
      <c r="R36" s="4" t="s">
        <v>87</v>
      </c>
      <c r="S36" s="4" t="s">
        <v>86</v>
      </c>
    </row>
    <row r="37" spans="3:19" x14ac:dyDescent="0.3">
      <c r="E37" s="4" t="str">
        <f>HTAP_OUTPUT!B27</f>
        <v>Cold Lake</v>
      </c>
      <c r="F37" s="15">
        <v>-35</v>
      </c>
      <c r="H37" s="6">
        <f>IF(DisplayUnits="kW",HTAP_OUTPUT!D27,ROUND(HTAP_OUTPUT!D27/100*ConvW2BTU,0)*100)</f>
        <v>8000</v>
      </c>
      <c r="I37" s="6">
        <f>IF(DisplayUnits="kW",HTAP_OUTPUT!E27,ROUND(HTAP_OUTPUT!E27/100*ConvW2BTU,0)*100)</f>
        <v>14800</v>
      </c>
      <c r="J37" s="6">
        <f>IF(DisplayUnits="kW",HTAP_OUTPUT!F27,ROUND(HTAP_OUTPUT!F27/100*ConvW2BTU,0)*100)</f>
        <v>23400</v>
      </c>
      <c r="L37" s="6">
        <f>IF(DisplayUnits="kW",HTAP_OUTPUT!G27,ROUND(HTAP_OUTPUT!G27/100*ConvW2BTU,0)*100)</f>
        <v>7000</v>
      </c>
      <c r="M37" s="6">
        <f>IF(DisplayUnits="kW",HTAP_OUTPUT!H27,ROUND(HTAP_OUTPUT!H27/100*ConvW2BTU,0)*100)</f>
        <v>12700</v>
      </c>
      <c r="N37" s="6">
        <f>IF(DisplayUnits="kW",HTAP_OUTPUT!I27,ROUND(HTAP_OUTPUT!I27/100*ConvW2BTU,0)*100)</f>
        <v>19800</v>
      </c>
      <c r="P37" s="4" t="str">
        <f>HTAP_OUTPUT!J27&amp;" ton"</f>
        <v>1.5 ton</v>
      </c>
      <c r="R37" s="4" t="s">
        <v>87</v>
      </c>
      <c r="S37" s="4" t="s">
        <v>86</v>
      </c>
    </row>
    <row r="38" spans="3:19" x14ac:dyDescent="0.3">
      <c r="C38" s="5"/>
      <c r="D38" s="5"/>
      <c r="E38" s="5" t="str">
        <f>HTAP_OUTPUT!B28</f>
        <v>Dundurn</v>
      </c>
      <c r="F38" s="16">
        <v>-35</v>
      </c>
      <c r="H38" s="7">
        <f>IF(DisplayUnits="kW",HTAP_OUTPUT!D28,ROUND(HTAP_OUTPUT!D28/100*ConvW2BTU,0)*100)</f>
        <v>10000</v>
      </c>
      <c r="I38" s="7">
        <f>IF(DisplayUnits="kW",HTAP_OUTPUT!E28,ROUND(HTAP_OUTPUT!E28/100*ConvW2BTU,0)*100)</f>
        <v>13500</v>
      </c>
      <c r="J38" s="7">
        <f>IF(DisplayUnits="kW",HTAP_OUTPUT!F28,ROUND(HTAP_OUTPUT!F28/100*ConvW2BTU,0)*100)</f>
        <v>25700</v>
      </c>
      <c r="L38" s="7">
        <f>IF(DisplayUnits="kW",HTAP_OUTPUT!G28,ROUND(HTAP_OUTPUT!G28/100*ConvW2BTU,0)*100)</f>
        <v>8600</v>
      </c>
      <c r="M38" s="7">
        <f>IF(DisplayUnits="kW",HTAP_OUTPUT!H28,ROUND(HTAP_OUTPUT!H28/100*ConvW2BTU,0)*100)</f>
        <v>11700</v>
      </c>
      <c r="N38" s="7">
        <f>IF(DisplayUnits="kW",HTAP_OUTPUT!I28,ROUND(HTAP_OUTPUT!I28/100*ConvW2BTU,0)*100)</f>
        <v>21700</v>
      </c>
      <c r="O38" s="5"/>
      <c r="P38" s="5" t="str">
        <f>HTAP_OUTPUT!J28&amp;" ton"</f>
        <v>1.5 ton</v>
      </c>
      <c r="R38" s="5" t="s">
        <v>87</v>
      </c>
      <c r="S38" s="5" t="s">
        <v>86</v>
      </c>
    </row>
    <row r="39" spans="3:19" x14ac:dyDescent="0.3">
      <c r="C39" s="8" t="str">
        <f>HTAP_OUTPUT!A29</f>
        <v>Zone 7b</v>
      </c>
      <c r="D39" s="8"/>
      <c r="E39" s="8" t="str">
        <f>HTAP_OUTPUT!B29</f>
        <v>Goose Bay</v>
      </c>
      <c r="F39" s="17">
        <v>-31</v>
      </c>
      <c r="H39" s="9">
        <f>IF(DisplayUnits="kW",HTAP_OUTPUT!D29,ROUND(HTAP_OUTPUT!D29/100*ConvW2BTU,0)*100)</f>
        <v>8000</v>
      </c>
      <c r="I39" s="9">
        <f>IF(DisplayUnits="kW",HTAP_OUTPUT!E29,ROUND(HTAP_OUTPUT!E29/100*ConvW2BTU,0)*100)</f>
        <v>12600</v>
      </c>
      <c r="J39" s="9">
        <f>IF(DisplayUnits="kW",HTAP_OUTPUT!F29,ROUND(HTAP_OUTPUT!F29/100*ConvW2BTU,0)*100)</f>
        <v>19900</v>
      </c>
      <c r="L39" s="9">
        <f>IF(DisplayUnits="kW",HTAP_OUTPUT!G29,ROUND(HTAP_OUTPUT!G29/100*ConvW2BTU,0)*100)</f>
        <v>7900</v>
      </c>
      <c r="M39" s="9">
        <f>IF(DisplayUnits="kW",HTAP_OUTPUT!H29,ROUND(HTAP_OUTPUT!H29/100*ConvW2BTU,0)*100)</f>
        <v>10700</v>
      </c>
      <c r="N39" s="9">
        <f>IF(DisplayUnits="kW",HTAP_OUTPUT!I29,ROUND(HTAP_OUTPUT!I29/100*ConvW2BTU,0)*100)</f>
        <v>17200</v>
      </c>
      <c r="O39" s="8"/>
      <c r="P39" s="8" t="str">
        <f>HTAP_OUTPUT!J29&amp;" ton"</f>
        <v>1 ton</v>
      </c>
      <c r="R39" s="8" t="s">
        <v>98</v>
      </c>
      <c r="S39" s="8" t="s">
        <v>88</v>
      </c>
    </row>
    <row r="40" spans="3:19" x14ac:dyDescent="0.3">
      <c r="C40" s="5" t="str">
        <f>HTAP_OUTPUT!A30</f>
        <v>Zone 8</v>
      </c>
      <c r="D40" s="5"/>
      <c r="E40" s="5" t="str">
        <f>HTAP_OUTPUT!B30</f>
        <v>Yellowknife</v>
      </c>
      <c r="F40" s="16">
        <v>-41</v>
      </c>
      <c r="H40" s="7">
        <f>IF(DisplayUnits="kW",HTAP_OUTPUT!D30,ROUND(HTAP_OUTPUT!D30/100*ConvW2BTU,0)*100)</f>
        <v>11000</v>
      </c>
      <c r="I40" s="7">
        <f>IF(DisplayUnits="kW",HTAP_OUTPUT!E30,ROUND(HTAP_OUTPUT!E30/100*ConvW2BTU,0)*100)</f>
        <v>14800</v>
      </c>
      <c r="J40" s="7">
        <f>IF(DisplayUnits="kW",HTAP_OUTPUT!F30,ROUND(HTAP_OUTPUT!F30/100*ConvW2BTU,0)*100)</f>
        <v>28300</v>
      </c>
      <c r="L40" s="7">
        <f>IF(DisplayUnits="kW",HTAP_OUTPUT!G30,ROUND(HTAP_OUTPUT!G30/100*ConvW2BTU,0)*100)</f>
        <v>9700</v>
      </c>
      <c r="M40" s="7">
        <f>IF(DisplayUnits="kW",HTAP_OUTPUT!H30,ROUND(HTAP_OUTPUT!H30/100*ConvW2BTU,0)*100)</f>
        <v>13100</v>
      </c>
      <c r="N40" s="7">
        <f>IF(DisplayUnits="kW",HTAP_OUTPUT!I30,ROUND(HTAP_OUTPUT!I30/100*ConvW2BTU,0)*100)</f>
        <v>22900</v>
      </c>
      <c r="O40" s="5"/>
      <c r="P40" s="5" t="str">
        <f>HTAP_OUTPUT!J30&amp;" ton"</f>
        <v>1 ton</v>
      </c>
      <c r="R40" s="5" t="s">
        <v>98</v>
      </c>
      <c r="S40" s="5" t="s">
        <v>92</v>
      </c>
    </row>
  </sheetData>
  <mergeCells count="5">
    <mergeCell ref="H10:J10"/>
    <mergeCell ref="L10:N10"/>
    <mergeCell ref="E4:P4"/>
    <mergeCell ref="E5:P5"/>
    <mergeCell ref="E6:P6"/>
  </mergeCells>
  <conditionalFormatting sqref="R12:S40">
    <cfRule type="cellIs" dxfId="4" priority="1" operator="equal">
      <formula>"Oil or Propane Furnace"</formula>
    </cfRule>
    <cfRule type="cellIs" dxfId="3" priority="2" operator="equal">
      <formula>"Electric Baseboard"</formula>
    </cfRule>
    <cfRule type="cellIs" dxfId="2" priority="3" operator="equal">
      <formula>"Gas Furnace"</formula>
    </cfRule>
    <cfRule type="cellIs" dxfId="1" priority="4" operator="equal">
      <formula>"Hybrid Heat Pump"</formula>
    </cfRule>
  </conditionalFormatting>
  <dataValidations count="1">
    <dataValidation type="list" allowBlank="1" showInputMessage="1" showErrorMessage="1" sqref="E8">
      <formula1>"kW, BTU"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0BD19A2F-F55F-4986-B711-E34EE70A4AF7}">
            <xm:f>NOT(ISERROR(SEARCH("Heat Pump",R12)))</xm:f>
            <xm:f>"Heat Pump"</xm:f>
            <x14:dxf>
              <font>
                <b/>
                <i val="0"/>
                <color theme="0"/>
              </font>
              <fill>
                <patternFill>
                  <bgColor rgb="FF009900"/>
                </patternFill>
              </fill>
            </x14:dxf>
          </x14:cfRule>
          <xm:sqref>R12:S40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HTAP_OUTPUT</vt:lpstr>
      <vt:lpstr>Constants</vt:lpstr>
      <vt:lpstr>Heating &amp; Cooling System Sizes</vt:lpstr>
      <vt:lpstr>ConvW2BTU</vt:lpstr>
      <vt:lpstr>DisplayUnits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Ferguson, Alex</dc:creator>
  <cp:lastModifiedBy>Ferguson, Alex</cp:lastModifiedBy>
  <dcterms:created xsi:type="dcterms:W3CDTF">2021-03-01T20:10:17Z</dcterms:created>
  <dcterms:modified xsi:type="dcterms:W3CDTF">2021-03-01T21:18:01Z</dcterms:modified>
</cp:coreProperties>
</file>