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TAP-projects\CFHA\sizing-analysis\"/>
    </mc:Choice>
  </mc:AlternateContent>
  <bookViews>
    <workbookView xWindow="0" yWindow="0" windowWidth="18384" windowHeight="6120" activeTab="2"/>
  </bookViews>
  <sheets>
    <sheet name="HTAP_OUTPUT" sheetId="1" r:id="rId1"/>
    <sheet name="Constants" sheetId="3" state="hidden" r:id="rId2"/>
    <sheet name="Heating &amp; Cooling System Sizes" sheetId="2" r:id="rId3"/>
  </sheets>
  <definedNames>
    <definedName name="ConvW2BTU">Constants!$C$4</definedName>
    <definedName name="DisplayUnits">'Heating &amp; Cooling System Sizes'!$E$8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H13" i="2" s="1"/>
  <c r="E3" i="1"/>
  <c r="I13" i="2" s="1"/>
  <c r="F3" i="1"/>
  <c r="J13" i="2" s="1"/>
  <c r="G3" i="1"/>
  <c r="K13" i="2" s="1"/>
  <c r="D4" i="1"/>
  <c r="H14" i="2" s="1"/>
  <c r="E4" i="1"/>
  <c r="I14" i="2" s="1"/>
  <c r="F4" i="1"/>
  <c r="J14" i="2" s="1"/>
  <c r="G4" i="1"/>
  <c r="K14" i="2" s="1"/>
  <c r="D5" i="1"/>
  <c r="H15" i="2" s="1"/>
  <c r="E5" i="1"/>
  <c r="I15" i="2" s="1"/>
  <c r="F5" i="1"/>
  <c r="J15" i="2" s="1"/>
  <c r="G5" i="1"/>
  <c r="K15" i="2" s="1"/>
  <c r="D6" i="1"/>
  <c r="H16" i="2" s="1"/>
  <c r="E6" i="1"/>
  <c r="I16" i="2" s="1"/>
  <c r="F6" i="1"/>
  <c r="J16" i="2" s="1"/>
  <c r="G6" i="1"/>
  <c r="K16" i="2" s="1"/>
  <c r="D7" i="1"/>
  <c r="H17" i="2" s="1"/>
  <c r="E7" i="1"/>
  <c r="I17" i="2" s="1"/>
  <c r="F7" i="1"/>
  <c r="J17" i="2" s="1"/>
  <c r="G7" i="1"/>
  <c r="K17" i="2" s="1"/>
  <c r="D8" i="1"/>
  <c r="H18" i="2" s="1"/>
  <c r="E8" i="1"/>
  <c r="I18" i="2" s="1"/>
  <c r="F8" i="1"/>
  <c r="J18" i="2" s="1"/>
  <c r="G8" i="1"/>
  <c r="K18" i="2" s="1"/>
  <c r="D9" i="1"/>
  <c r="H19" i="2" s="1"/>
  <c r="E9" i="1"/>
  <c r="I19" i="2" s="1"/>
  <c r="F9" i="1"/>
  <c r="J19" i="2" s="1"/>
  <c r="G9" i="1"/>
  <c r="K19" i="2" s="1"/>
  <c r="D10" i="1"/>
  <c r="H20" i="2" s="1"/>
  <c r="E10" i="1"/>
  <c r="I20" i="2" s="1"/>
  <c r="F10" i="1"/>
  <c r="J20" i="2" s="1"/>
  <c r="G10" i="1"/>
  <c r="K20" i="2" s="1"/>
  <c r="D11" i="1"/>
  <c r="H21" i="2" s="1"/>
  <c r="E11" i="1"/>
  <c r="I21" i="2" s="1"/>
  <c r="F11" i="1"/>
  <c r="J21" i="2" s="1"/>
  <c r="G11" i="1"/>
  <c r="K21" i="2" s="1"/>
  <c r="D12" i="1"/>
  <c r="H22" i="2" s="1"/>
  <c r="E12" i="1"/>
  <c r="I22" i="2" s="1"/>
  <c r="F12" i="1"/>
  <c r="J22" i="2" s="1"/>
  <c r="G12" i="1"/>
  <c r="K22" i="2" s="1"/>
  <c r="D13" i="1"/>
  <c r="H23" i="2" s="1"/>
  <c r="E13" i="1"/>
  <c r="I23" i="2" s="1"/>
  <c r="F13" i="1"/>
  <c r="J23" i="2" s="1"/>
  <c r="G13" i="1"/>
  <c r="K23" i="2" s="1"/>
  <c r="D14" i="1"/>
  <c r="H24" i="2" s="1"/>
  <c r="E14" i="1"/>
  <c r="I24" i="2" s="1"/>
  <c r="F14" i="1"/>
  <c r="J24" i="2" s="1"/>
  <c r="G14" i="1"/>
  <c r="K24" i="2" s="1"/>
  <c r="D15" i="1"/>
  <c r="H25" i="2" s="1"/>
  <c r="E15" i="1"/>
  <c r="I25" i="2" s="1"/>
  <c r="F15" i="1"/>
  <c r="J25" i="2" s="1"/>
  <c r="G15" i="1"/>
  <c r="K25" i="2" s="1"/>
  <c r="D16" i="1"/>
  <c r="H26" i="2" s="1"/>
  <c r="E16" i="1"/>
  <c r="I26" i="2" s="1"/>
  <c r="F16" i="1"/>
  <c r="J26" i="2" s="1"/>
  <c r="G16" i="1"/>
  <c r="K26" i="2" s="1"/>
  <c r="D17" i="1"/>
  <c r="H27" i="2" s="1"/>
  <c r="E17" i="1"/>
  <c r="I27" i="2" s="1"/>
  <c r="F17" i="1"/>
  <c r="J27" i="2" s="1"/>
  <c r="G17" i="1"/>
  <c r="K27" i="2" s="1"/>
  <c r="D18" i="1"/>
  <c r="H28" i="2" s="1"/>
  <c r="E18" i="1"/>
  <c r="I28" i="2" s="1"/>
  <c r="F18" i="1"/>
  <c r="J28" i="2" s="1"/>
  <c r="G18" i="1"/>
  <c r="K28" i="2" s="1"/>
  <c r="D19" i="1"/>
  <c r="H29" i="2" s="1"/>
  <c r="E19" i="1"/>
  <c r="I29" i="2" s="1"/>
  <c r="F19" i="1"/>
  <c r="J29" i="2" s="1"/>
  <c r="G19" i="1"/>
  <c r="K29" i="2" s="1"/>
  <c r="D20" i="1"/>
  <c r="H30" i="2" s="1"/>
  <c r="E20" i="1"/>
  <c r="I30" i="2" s="1"/>
  <c r="F20" i="1"/>
  <c r="J30" i="2" s="1"/>
  <c r="G20" i="1"/>
  <c r="K30" i="2" s="1"/>
  <c r="D21" i="1"/>
  <c r="H31" i="2" s="1"/>
  <c r="E21" i="1"/>
  <c r="I31" i="2" s="1"/>
  <c r="F21" i="1"/>
  <c r="J31" i="2" s="1"/>
  <c r="G21" i="1"/>
  <c r="K31" i="2" s="1"/>
  <c r="D22" i="1"/>
  <c r="H32" i="2" s="1"/>
  <c r="E22" i="1"/>
  <c r="I32" i="2" s="1"/>
  <c r="F22" i="1"/>
  <c r="J32" i="2" s="1"/>
  <c r="G22" i="1"/>
  <c r="K32" i="2" s="1"/>
  <c r="D23" i="1"/>
  <c r="H33" i="2" s="1"/>
  <c r="E23" i="1"/>
  <c r="I33" i="2" s="1"/>
  <c r="F23" i="1"/>
  <c r="J33" i="2" s="1"/>
  <c r="G23" i="1"/>
  <c r="K33" i="2" s="1"/>
  <c r="D24" i="1"/>
  <c r="H34" i="2" s="1"/>
  <c r="E24" i="1"/>
  <c r="I34" i="2" s="1"/>
  <c r="F24" i="1"/>
  <c r="J34" i="2" s="1"/>
  <c r="G24" i="1"/>
  <c r="K34" i="2" s="1"/>
  <c r="D25" i="1"/>
  <c r="H35" i="2" s="1"/>
  <c r="E25" i="1"/>
  <c r="I35" i="2" s="1"/>
  <c r="F25" i="1"/>
  <c r="J35" i="2" s="1"/>
  <c r="G25" i="1"/>
  <c r="K35" i="2" s="1"/>
  <c r="D26" i="1"/>
  <c r="H36" i="2" s="1"/>
  <c r="E26" i="1"/>
  <c r="I36" i="2" s="1"/>
  <c r="F26" i="1"/>
  <c r="J36" i="2" s="1"/>
  <c r="G26" i="1"/>
  <c r="K36" i="2" s="1"/>
  <c r="D27" i="1"/>
  <c r="H37" i="2" s="1"/>
  <c r="E27" i="1"/>
  <c r="I37" i="2" s="1"/>
  <c r="F27" i="1"/>
  <c r="J37" i="2" s="1"/>
  <c r="G27" i="1"/>
  <c r="K37" i="2" s="1"/>
  <c r="D28" i="1"/>
  <c r="H38" i="2" s="1"/>
  <c r="E28" i="1"/>
  <c r="I38" i="2" s="1"/>
  <c r="F28" i="1"/>
  <c r="J38" i="2" s="1"/>
  <c r="G28" i="1"/>
  <c r="K38" i="2" s="1"/>
  <c r="D29" i="1"/>
  <c r="H39" i="2" s="1"/>
  <c r="E29" i="1"/>
  <c r="I39" i="2" s="1"/>
  <c r="F29" i="1"/>
  <c r="J39" i="2" s="1"/>
  <c r="G29" i="1"/>
  <c r="K39" i="2" s="1"/>
  <c r="D30" i="1"/>
  <c r="H40" i="2" s="1"/>
  <c r="E30" i="1"/>
  <c r="I40" i="2" s="1"/>
  <c r="F30" i="1"/>
  <c r="J40" i="2" s="1"/>
  <c r="G30" i="1"/>
  <c r="K40" i="2" s="1"/>
  <c r="G2" i="1"/>
  <c r="K12" i="2" s="1"/>
  <c r="F2" i="1"/>
  <c r="J12" i="2" s="1"/>
  <c r="E2" i="1"/>
  <c r="I12" i="2" s="1"/>
  <c r="D2" i="1"/>
  <c r="H12" i="2" s="1"/>
  <c r="M21" i="2" l="1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13" i="2"/>
  <c r="M14" i="2"/>
  <c r="M15" i="2"/>
  <c r="M16" i="2"/>
  <c r="M17" i="2"/>
  <c r="M18" i="2"/>
  <c r="M19" i="2"/>
  <c r="M20" i="2"/>
  <c r="M12" i="2"/>
  <c r="E40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12" i="2"/>
  <c r="C14" i="2"/>
  <c r="C17" i="2"/>
  <c r="C27" i="2"/>
  <c r="C39" i="2"/>
  <c r="C40" i="2"/>
  <c r="C12" i="2"/>
</calcChain>
</file>

<file path=xl/sharedStrings.xml><?xml version="1.0" encoding="utf-8"?>
<sst xmlns="http://schemas.openxmlformats.org/spreadsheetml/2006/main" count="307" uniqueCount="114">
  <si>
    <t>CZ</t>
  </si>
  <si>
    <t>SC Name</t>
  </si>
  <si>
    <t xml:space="preserve">Climate Label </t>
  </si>
  <si>
    <t>OG_HL_Watts_Low_ROUND</t>
  </si>
  <si>
    <t>OG_HL_Watts_Mean_ROUND</t>
  </si>
  <si>
    <t>OG_HL_Watts_High_ROUND</t>
  </si>
  <si>
    <t>RC_HL_Watts_Low_ROUND</t>
  </si>
  <si>
    <t>CoolingDesignLoads (T)</t>
  </si>
  <si>
    <t>Zone 4</t>
  </si>
  <si>
    <t>Esquimalt</t>
  </si>
  <si>
    <t>(-4°C / 2650 HDDs )</t>
  </si>
  <si>
    <t>Vancouver</t>
  </si>
  <si>
    <t>(-7°C / 2875 HDDs )</t>
  </si>
  <si>
    <t>Zone 5</t>
  </si>
  <si>
    <t>Comox</t>
  </si>
  <si>
    <t>(-7°C / 3100 HDDs )</t>
  </si>
  <si>
    <t>Borden</t>
  </si>
  <si>
    <t>(-20°C / 3520 HDDs )</t>
  </si>
  <si>
    <t>Toronto</t>
  </si>
  <si>
    <t>Zone 6</t>
  </si>
  <si>
    <t>Halifax</t>
  </si>
  <si>
    <t>(-16°C / 4000 HDDs )</t>
  </si>
  <si>
    <t>Greenwood</t>
  </si>
  <si>
    <t>(-20°C / 4140 HDDs )</t>
  </si>
  <si>
    <t>Kingston</t>
  </si>
  <si>
    <t>(-22°C / 4000 HDDs )</t>
  </si>
  <si>
    <t>Trenton</t>
  </si>
  <si>
    <t>(-22°C / 4110 HDDs )</t>
  </si>
  <si>
    <t>Moncton</t>
  </si>
  <si>
    <t>(-23°C / 4680 HDDs )</t>
  </si>
  <si>
    <t>Montreal</t>
  </si>
  <si>
    <t>(-23°C / 4200 HDDs )</t>
  </si>
  <si>
    <t>Gagetown</t>
  </si>
  <si>
    <t>(-24°C / 4670 HDDs )</t>
  </si>
  <si>
    <t>Ottawa</t>
  </si>
  <si>
    <t>(-25°C / 4500 HDDs )</t>
  </si>
  <si>
    <t>Petawawa</t>
  </si>
  <si>
    <t>Suffield</t>
  </si>
  <si>
    <t>(-31°C / 4770 HDDs )</t>
  </si>
  <si>
    <t>Zone 7a</t>
  </si>
  <si>
    <t>Gander</t>
  </si>
  <si>
    <t>(-18°C / 5110 HDDs )</t>
  </si>
  <si>
    <t>Valcartier</t>
  </si>
  <si>
    <t>(-25°C / 5080 HDDs )</t>
  </si>
  <si>
    <t>North Bay</t>
  </si>
  <si>
    <t>(-28°C / 5150 HDDs )</t>
  </si>
  <si>
    <t>Edmonton</t>
  </si>
  <si>
    <t>(-30°C / 5120 HDDs )</t>
  </si>
  <si>
    <t>Wainwright</t>
  </si>
  <si>
    <t>Bagotville</t>
  </si>
  <si>
    <t>(-31°C / 5700 HDDs )</t>
  </si>
  <si>
    <t>Moose Jaw</t>
  </si>
  <si>
    <t>(-32°C / 5270 HDDs )</t>
  </si>
  <si>
    <t>Shilo</t>
  </si>
  <si>
    <t>(-33°C / 5760 HDDs )</t>
  </si>
  <si>
    <t>Winnipeg</t>
  </si>
  <si>
    <t>(-33°C / 5670 HDDs )</t>
  </si>
  <si>
    <t>Schumacher</t>
  </si>
  <si>
    <t>(-34°C / 5940 HDDs )</t>
  </si>
  <si>
    <t>Cold Lake</t>
  </si>
  <si>
    <t>(-35°C / 5860 HDDs )</t>
  </si>
  <si>
    <t>Dundurn</t>
  </si>
  <si>
    <t>(-35°C / 5700 HDDs )</t>
  </si>
  <si>
    <t>Zone 7b</t>
  </si>
  <si>
    <t>Goose Bay</t>
  </si>
  <si>
    <t>(-31°C / 6670 HDDs )</t>
  </si>
  <si>
    <t>Zone 8</t>
  </si>
  <si>
    <t>Yellowknife</t>
  </si>
  <si>
    <t>(-41°C / 8170 HDDs )</t>
  </si>
  <si>
    <t>Site</t>
  </si>
  <si>
    <t>Low</t>
  </si>
  <si>
    <t>High</t>
  </si>
  <si>
    <t xml:space="preserve">1 W = </t>
  </si>
  <si>
    <t>BTU</t>
  </si>
  <si>
    <t>Cooling</t>
  </si>
  <si>
    <t>Load</t>
  </si>
  <si>
    <t>Recommended systems</t>
  </si>
  <si>
    <t>Climate</t>
  </si>
  <si>
    <t>Zone</t>
  </si>
  <si>
    <t>temp (°C)</t>
  </si>
  <si>
    <t>1st Choice</t>
  </si>
  <si>
    <t>2nd Choice</t>
  </si>
  <si>
    <t>Gas Furnace</t>
  </si>
  <si>
    <t>Hybrid Heat Pump</t>
  </si>
  <si>
    <t>Electric baseboard</t>
  </si>
  <si>
    <t>Electric Baseboard</t>
  </si>
  <si>
    <t>Oil or Propane Furnace</t>
  </si>
  <si>
    <t>Display loads in:</t>
  </si>
  <si>
    <t>Design</t>
  </si>
  <si>
    <t xml:space="preserve">Heating and Cooling Sizing Guidelines </t>
  </si>
  <si>
    <t>WARNING:</t>
  </si>
  <si>
    <t>Air Source Heat Pump</t>
  </si>
  <si>
    <t>Cold Climate Heat Pump</t>
  </si>
  <si>
    <t>•</t>
  </si>
  <si>
    <t xml:space="preserve">This table does not replace proper system sizing procedures. 
• </t>
  </si>
  <si>
    <t>Whenever possible, NRCan recommends that contractors perform proper room-by-room heat loss calculations using the CAN/CSA-F280-12 method</t>
  </si>
  <si>
    <t>In the absense of heat loss calculations the contractor must use another means for estimating system size, such as referring to the nameplate capacity of existing equipment</t>
  </si>
  <si>
    <t>Region</t>
  </si>
  <si>
    <t>Design Temp</t>
  </si>
  <si>
    <t>Avg. new_low_w</t>
  </si>
  <si>
    <t>Avg. RC.HLwatts.mean</t>
  </si>
  <si>
    <t>Avg. OG.HLwatts.mean</t>
  </si>
  <si>
    <t>Avg. new_high_w</t>
  </si>
  <si>
    <t>BRITISH COLUMBIA</t>
  </si>
  <si>
    <t>ONTARIO</t>
  </si>
  <si>
    <t>NOVA SCOTIA</t>
  </si>
  <si>
    <t>NEW BRUNSWICK</t>
  </si>
  <si>
    <t>QUEBEC</t>
  </si>
  <si>
    <t>ALBERTA</t>
  </si>
  <si>
    <t>NEWFOUNDLAND AND LABRADOR</t>
  </si>
  <si>
    <t>SASKATCHEWAN</t>
  </si>
  <si>
    <t>MANITOBA</t>
  </si>
  <si>
    <t>NORTHWEST TERRITORIES</t>
  </si>
  <si>
    <t>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</si>
</sst>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3" borderId="0" xfId="0" applyFill="1"/>
    <xf numFmtId="0" fontId="0" fillId="3" borderId="1" xfId="0" applyFill="1" applyBorder="1"/>
    <xf numFmtId="3" fontId="0" fillId="3" borderId="0" xfId="0" applyNumberFormat="1" applyFill="1"/>
    <xf numFmtId="3" fontId="0" fillId="3" borderId="1" xfId="0" applyNumberFormat="1" applyFill="1" applyBorder="1"/>
    <xf numFmtId="0" fontId="0" fillId="3" borderId="2" xfId="0" applyFill="1" applyBorder="1"/>
    <xf numFmtId="3" fontId="0" fillId="3" borderId="2" xfId="0" applyNumberFormat="1" applyFill="1" applyBorder="1"/>
    <xf numFmtId="0" fontId="3" fillId="3" borderId="3" xfId="0" applyFont="1" applyFill="1" applyBorder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/>
    <xf numFmtId="0" fontId="3" fillId="3" borderId="1" xfId="0" applyFont="1" applyFill="1" applyBorder="1"/>
    <xf numFmtId="0" fontId="0" fillId="3" borderId="0" xfId="0" applyFill="1" applyAlignment="1">
      <alignment horizontal="right" indent="2"/>
    </xf>
    <xf numFmtId="0" fontId="0" fillId="3" borderId="1" xfId="0" applyFill="1" applyBorder="1" applyAlignment="1">
      <alignment horizontal="right" indent="2"/>
    </xf>
    <xf numFmtId="0" fontId="0" fillId="3" borderId="2" xfId="0" applyFill="1" applyBorder="1" applyAlignment="1">
      <alignment horizontal="right" indent="2"/>
    </xf>
    <xf numFmtId="0" fontId="5" fillId="3" borderId="0" xfId="0" applyFont="1" applyFill="1"/>
    <xf numFmtId="0" fontId="3" fillId="3" borderId="0" xfId="0" applyFont="1" applyFill="1" applyAlignment="1">
      <alignment horizontal="right" vertical="top"/>
    </xf>
    <xf numFmtId="0" fontId="7" fillId="4" borderId="0" xfId="0" applyFont="1" applyFill="1" applyAlignment="1">
      <alignment horizontal="right"/>
    </xf>
    <xf numFmtId="0" fontId="6" fillId="4" borderId="0" xfId="0" applyFont="1" applyFill="1" applyAlignment="1">
      <alignment horizontal="right" vertical="top"/>
    </xf>
    <xf numFmtId="0" fontId="2" fillId="4" borderId="0" xfId="0" applyFont="1" applyFill="1"/>
    <xf numFmtId="0" fontId="8" fillId="2" borderId="0" xfId="1" applyFont="1"/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center"/>
    </xf>
    <xf numFmtId="0" fontId="6" fillId="4" borderId="0" xfId="0" applyFont="1" applyFill="1" applyAlignment="1">
      <alignment horizontal="left" vertical="top" wrapText="1"/>
    </xf>
  </cellXfs>
  <cellStyles count="2">
    <cellStyle name="Neutral" xfId="1" builtinId="28"/>
    <cellStyle name="Normal" xfId="0" builtinId="0"/>
  </cellStyles>
  <dxfs count="5">
    <dxf>
      <font>
        <b/>
        <i val="0"/>
        <color theme="0"/>
      </font>
      <fill>
        <patternFill>
          <bgColor rgb="FF009900"/>
        </patternFill>
      </fill>
    </dxf>
    <dxf>
      <font>
        <b/>
        <i val="0"/>
        <color theme="0"/>
      </font>
      <fill>
        <patternFill>
          <bgColor rgb="FF3333CC"/>
        </patternFill>
      </fill>
    </dxf>
    <dxf>
      <font>
        <b/>
        <i val="0"/>
        <color theme="8" tint="-0.24994659260841701"/>
      </font>
      <fill>
        <patternFill>
          <bgColor theme="4" tint="0.79998168889431442"/>
        </patternFill>
      </fill>
    </dxf>
    <dxf>
      <font>
        <b/>
        <i val="0"/>
        <color rgb="FF009900"/>
      </font>
      <fill>
        <patternFill>
          <bgColor theme="9" tint="0.79998168889431442"/>
        </patternFill>
      </fill>
    </dxf>
    <dxf>
      <font>
        <b/>
        <i val="0"/>
        <color theme="5" tint="-0.24994659260841701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CCCC"/>
      <color rgb="FF009900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F17" sqref="F1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O1" t="s">
        <v>0</v>
      </c>
      <c r="P1" t="s">
        <v>1</v>
      </c>
      <c r="Q1" t="s">
        <v>97</v>
      </c>
      <c r="R1" t="s">
        <v>2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7</v>
      </c>
    </row>
    <row r="2" spans="1:24" x14ac:dyDescent="0.3">
      <c r="A2" t="s">
        <v>8</v>
      </c>
      <c r="B2" t="s">
        <v>9</v>
      </c>
      <c r="C2" t="s">
        <v>10</v>
      </c>
      <c r="D2" s="1">
        <f>IF(DisplayUnits="kW",
(INT(T2/1000)+1)*1000,
(INT(T2*ConvW2BTU/5000)+1)*5000)</f>
        <v>5000</v>
      </c>
      <c r="E2" s="1">
        <f>IF(DisplayUnits="kW",
(INT(U2/1000)+1)*1000,
(INT(U2*ConvW2BTU/5000)+1)*5000)</f>
        <v>20000</v>
      </c>
      <c r="F2" s="1">
        <f>IF(DisplayUnits="kW",
(INT(V2/1000)+1)*1000,
(INT(V2*ConvW2BTU/5000)+1)*5000)</f>
        <v>35000</v>
      </c>
      <c r="G2" s="1">
        <f>IF(DisplayUnits="kW",
(INT(W2/1000)+1)*1000,
(INT(W2*ConvW2BTU/5000)+1)*5000)</f>
        <v>45000</v>
      </c>
      <c r="H2" s="1"/>
      <c r="I2" s="1"/>
      <c r="J2" s="3">
        <v>1</v>
      </c>
      <c r="O2" t="s">
        <v>8</v>
      </c>
      <c r="P2" t="s">
        <v>9</v>
      </c>
      <c r="Q2" t="s">
        <v>103</v>
      </c>
      <c r="R2" t="s">
        <v>10</v>
      </c>
      <c r="S2">
        <v>-4</v>
      </c>
      <c r="T2" s="1">
        <v>1281</v>
      </c>
      <c r="U2" s="1">
        <v>4754</v>
      </c>
      <c r="V2" s="1">
        <v>9409</v>
      </c>
      <c r="W2" s="1">
        <v>12837</v>
      </c>
      <c r="X2">
        <v>1</v>
      </c>
    </row>
    <row r="3" spans="1:24" x14ac:dyDescent="0.3">
      <c r="A3" t="s">
        <v>8</v>
      </c>
      <c r="B3" t="s">
        <v>11</v>
      </c>
      <c r="C3" t="s">
        <v>12</v>
      </c>
      <c r="D3" s="1">
        <f>IF(DisplayUnits="kW",
(INT(T3/1000)+1)*1000,
(INT(T3*ConvW2BTU/5000)+1)*5000)</f>
        <v>10000</v>
      </c>
      <c r="E3" s="1">
        <f>IF(DisplayUnits="kW",
(INT(U3/1000)+1)*1000,
(INT(U3*ConvW2BTU/5000)+1)*5000)</f>
        <v>20000</v>
      </c>
      <c r="F3" s="1">
        <f>IF(DisplayUnits="kW",
(INT(V3/1000)+1)*1000,
(INT(V3*ConvW2BTU/5000)+1)*5000)</f>
        <v>40000</v>
      </c>
      <c r="G3" s="1">
        <f>IF(DisplayUnits="kW",
(INT(W3/1000)+1)*1000,
(INT(W3*ConvW2BTU/5000)+1)*5000)</f>
        <v>50000</v>
      </c>
      <c r="H3" s="1"/>
      <c r="I3" s="1"/>
      <c r="J3" s="3">
        <v>1</v>
      </c>
      <c r="O3" t="s">
        <v>8</v>
      </c>
      <c r="P3" t="s">
        <v>11</v>
      </c>
      <c r="Q3" t="s">
        <v>103</v>
      </c>
      <c r="R3" t="s">
        <v>12</v>
      </c>
      <c r="S3">
        <v>-7</v>
      </c>
      <c r="T3" s="1">
        <v>1875</v>
      </c>
      <c r="U3" s="1">
        <v>5355</v>
      </c>
      <c r="V3" s="1">
        <v>10404</v>
      </c>
      <c r="W3" s="1">
        <v>14294</v>
      </c>
    </row>
    <row r="4" spans="1:24" x14ac:dyDescent="0.3">
      <c r="A4" t="s">
        <v>13</v>
      </c>
      <c r="B4" t="s">
        <v>14</v>
      </c>
      <c r="C4" t="s">
        <v>15</v>
      </c>
      <c r="D4" s="1">
        <f>IF(DisplayUnits="kW",
(INT(T4/1000)+1)*1000,
(INT(T4*ConvW2BTU/5000)+1)*5000)</f>
        <v>10000</v>
      </c>
      <c r="E4" s="1">
        <f>IF(DisplayUnits="kW",
(INT(U4/1000)+1)*1000,
(INT(U4*ConvW2BTU/5000)+1)*5000)</f>
        <v>20000</v>
      </c>
      <c r="F4" s="1">
        <f>IF(DisplayUnits="kW",
(INT(V4/1000)+1)*1000,
(INT(V4*ConvW2BTU/5000)+1)*5000)</f>
        <v>40000</v>
      </c>
      <c r="G4" s="1">
        <f>IF(DisplayUnits="kW",
(INT(W4/1000)+1)*1000,
(INT(W4*ConvW2BTU/5000)+1)*5000)</f>
        <v>50000</v>
      </c>
      <c r="H4" s="1"/>
      <c r="I4" s="1"/>
      <c r="J4" s="3">
        <v>1.5</v>
      </c>
      <c r="O4" t="s">
        <v>13</v>
      </c>
      <c r="P4" t="s">
        <v>14</v>
      </c>
      <c r="Q4" t="s">
        <v>103</v>
      </c>
      <c r="R4" t="s">
        <v>15</v>
      </c>
      <c r="S4">
        <v>-7</v>
      </c>
      <c r="T4" s="1">
        <v>1875</v>
      </c>
      <c r="U4" s="1">
        <v>5355</v>
      </c>
      <c r="V4" s="1">
        <v>10404</v>
      </c>
      <c r="W4" s="1">
        <v>14294</v>
      </c>
      <c r="X4">
        <v>1.5</v>
      </c>
    </row>
    <row r="5" spans="1:24" x14ac:dyDescent="0.3">
      <c r="A5" t="s">
        <v>13</v>
      </c>
      <c r="B5" t="s">
        <v>16</v>
      </c>
      <c r="C5" t="s">
        <v>17</v>
      </c>
      <c r="D5" s="1">
        <f>IF(DisplayUnits="kW",
(INT(T5/1000)+1)*1000,
(INT(T5*ConvW2BTU/5000)+1)*5000)</f>
        <v>15000</v>
      </c>
      <c r="E5" s="1">
        <f>IF(DisplayUnits="kW",
(INT(U5/1000)+1)*1000,
(INT(U5*ConvW2BTU/5000)+1)*5000)</f>
        <v>30000</v>
      </c>
      <c r="F5" s="1">
        <f>IF(DisplayUnits="kW",
(INT(V5/1000)+1)*1000,
(INT(V5*ConvW2BTU/5000)+1)*5000)</f>
        <v>50000</v>
      </c>
      <c r="G5" s="1">
        <f>IF(DisplayUnits="kW",
(INT(W5/1000)+1)*1000,
(INT(W5*ConvW2BTU/5000)+1)*5000)</f>
        <v>75000</v>
      </c>
      <c r="H5" s="1"/>
      <c r="I5" s="1"/>
      <c r="J5" s="3">
        <v>1.5</v>
      </c>
      <c r="O5" t="s">
        <v>13</v>
      </c>
      <c r="P5" t="s">
        <v>16</v>
      </c>
      <c r="Q5" t="s">
        <v>104</v>
      </c>
      <c r="R5" t="s">
        <v>17</v>
      </c>
      <c r="S5">
        <v>-20</v>
      </c>
      <c r="T5" s="1">
        <v>3161</v>
      </c>
      <c r="U5" s="1">
        <v>8551</v>
      </c>
      <c r="V5" s="1">
        <v>13317</v>
      </c>
      <c r="W5" s="1">
        <v>20612</v>
      </c>
      <c r="X5">
        <v>1.5</v>
      </c>
    </row>
    <row r="6" spans="1:24" x14ac:dyDescent="0.3">
      <c r="A6" t="s">
        <v>13</v>
      </c>
      <c r="B6" t="s">
        <v>18</v>
      </c>
      <c r="C6" t="s">
        <v>17</v>
      </c>
      <c r="D6" s="1">
        <f>IF(DisplayUnits="kW",
(INT(T6/1000)+1)*1000,
(INT(T6*ConvW2BTU/5000)+1)*5000)</f>
        <v>15000</v>
      </c>
      <c r="E6" s="1">
        <f>IF(DisplayUnits="kW",
(INT(U6/1000)+1)*1000,
(INT(U6*ConvW2BTU/5000)+1)*5000)</f>
        <v>30000</v>
      </c>
      <c r="F6" s="1">
        <f>IF(DisplayUnits="kW",
(INT(V6/1000)+1)*1000,
(INT(V6*ConvW2BTU/5000)+1)*5000)</f>
        <v>50000</v>
      </c>
      <c r="G6" s="1">
        <f>IF(DisplayUnits="kW",
(INT(W6/1000)+1)*1000,
(INT(W6*ConvW2BTU/5000)+1)*5000)</f>
        <v>75000</v>
      </c>
      <c r="H6" s="1"/>
      <c r="I6" s="1"/>
      <c r="J6" s="3">
        <v>1.5</v>
      </c>
      <c r="O6" t="s">
        <v>13</v>
      </c>
      <c r="P6" t="s">
        <v>18</v>
      </c>
      <c r="Q6" t="s">
        <v>104</v>
      </c>
      <c r="R6" t="s">
        <v>17</v>
      </c>
      <c r="S6">
        <v>-20</v>
      </c>
      <c r="T6" s="1">
        <v>3161</v>
      </c>
      <c r="U6" s="1">
        <v>8551</v>
      </c>
      <c r="V6" s="1">
        <v>13317</v>
      </c>
      <c r="W6" s="1">
        <v>20612</v>
      </c>
    </row>
    <row r="7" spans="1:24" x14ac:dyDescent="0.3">
      <c r="A7" t="s">
        <v>19</v>
      </c>
      <c r="B7" t="s">
        <v>20</v>
      </c>
      <c r="C7" t="s">
        <v>21</v>
      </c>
      <c r="D7" s="1">
        <f>IF(DisplayUnits="kW",
(INT(T7/1000)+1)*1000,
(INT(T7*ConvW2BTU/5000)+1)*5000)</f>
        <v>10000</v>
      </c>
      <c r="E7" s="1">
        <f>IF(DisplayUnits="kW",
(INT(U7/1000)+1)*1000,
(INT(U7*ConvW2BTU/5000)+1)*5000)</f>
        <v>20000</v>
      </c>
      <c r="F7" s="1">
        <f>IF(DisplayUnits="kW",
(INT(V7/1000)+1)*1000,
(INT(V7*ConvW2BTU/5000)+1)*5000)</f>
        <v>45000</v>
      </c>
      <c r="G7" s="1">
        <f>IF(DisplayUnits="kW",
(INT(W7/1000)+1)*1000,
(INT(W7*ConvW2BTU/5000)+1)*5000)</f>
        <v>65000</v>
      </c>
      <c r="H7" s="1"/>
      <c r="I7" s="1"/>
      <c r="J7" s="3">
        <v>1.5</v>
      </c>
      <c r="O7" t="s">
        <v>19</v>
      </c>
      <c r="P7" t="s">
        <v>20</v>
      </c>
      <c r="Q7" t="s">
        <v>105</v>
      </c>
      <c r="R7" t="s">
        <v>21</v>
      </c>
      <c r="S7">
        <v>-16</v>
      </c>
      <c r="T7" s="1">
        <v>2286</v>
      </c>
      <c r="U7" s="1">
        <v>5230</v>
      </c>
      <c r="V7" s="1">
        <v>13070</v>
      </c>
      <c r="W7" s="1">
        <v>18668</v>
      </c>
      <c r="X7">
        <v>1.5</v>
      </c>
    </row>
    <row r="8" spans="1:24" x14ac:dyDescent="0.3">
      <c r="A8" t="s">
        <v>19</v>
      </c>
      <c r="B8" t="s">
        <v>22</v>
      </c>
      <c r="C8" t="s">
        <v>23</v>
      </c>
      <c r="D8" s="1">
        <f>IF(DisplayUnits="kW",
(INT(T8/1000)+1)*1000,
(INT(T8*ConvW2BTU/5000)+1)*5000)</f>
        <v>15000</v>
      </c>
      <c r="E8" s="1">
        <f>IF(DisplayUnits="kW",
(INT(U8/1000)+1)*1000,
(INT(U8*ConvW2BTU/5000)+1)*5000)</f>
        <v>25000</v>
      </c>
      <c r="F8" s="1">
        <f>IF(DisplayUnits="kW",
(INT(V8/1000)+1)*1000,
(INT(V8*ConvW2BTU/5000)+1)*5000)</f>
        <v>50000</v>
      </c>
      <c r="G8" s="1">
        <f>IF(DisplayUnits="kW",
(INT(W8/1000)+1)*1000,
(INT(W8*ConvW2BTU/5000)+1)*5000)</f>
        <v>75000</v>
      </c>
      <c r="H8" s="1"/>
      <c r="I8" s="1"/>
      <c r="J8" s="3">
        <v>1.5</v>
      </c>
      <c r="O8" t="s">
        <v>19</v>
      </c>
      <c r="P8" t="s">
        <v>22</v>
      </c>
      <c r="Q8" t="s">
        <v>105</v>
      </c>
      <c r="R8" t="s">
        <v>23</v>
      </c>
      <c r="S8">
        <v>-20</v>
      </c>
      <c r="T8" s="1">
        <v>3161</v>
      </c>
      <c r="U8" s="1">
        <v>6147</v>
      </c>
      <c r="V8" s="1">
        <v>14356</v>
      </c>
      <c r="W8" s="1">
        <v>20612</v>
      </c>
      <c r="X8">
        <v>1.5</v>
      </c>
    </row>
    <row r="9" spans="1:24" x14ac:dyDescent="0.3">
      <c r="A9" t="s">
        <v>19</v>
      </c>
      <c r="B9" t="s">
        <v>24</v>
      </c>
      <c r="C9" t="s">
        <v>25</v>
      </c>
      <c r="D9" s="1">
        <f>IF(DisplayUnits="kW",
(INT(T9/1000)+1)*1000,
(INT(T9*ConvW2BTU/5000)+1)*5000)</f>
        <v>15000</v>
      </c>
      <c r="E9" s="1">
        <f>IF(DisplayUnits="kW",
(INT(U9/1000)+1)*1000,
(INT(U9*ConvW2BTU/5000)+1)*5000)</f>
        <v>35000</v>
      </c>
      <c r="F9" s="1">
        <f>IF(DisplayUnits="kW",
(INT(V9/1000)+1)*1000,
(INT(V9*ConvW2BTU/5000)+1)*5000)</f>
        <v>50000</v>
      </c>
      <c r="G9" s="1">
        <f>IF(DisplayUnits="kW",
(INT(W9/1000)+1)*1000,
(INT(W9*ConvW2BTU/5000)+1)*5000)</f>
        <v>75000</v>
      </c>
      <c r="H9" s="1"/>
      <c r="I9" s="1"/>
      <c r="J9" s="3">
        <v>2</v>
      </c>
      <c r="O9" t="s">
        <v>19</v>
      </c>
      <c r="P9" t="s">
        <v>24</v>
      </c>
      <c r="Q9" t="s">
        <v>104</v>
      </c>
      <c r="R9" t="s">
        <v>25</v>
      </c>
      <c r="S9">
        <v>-22</v>
      </c>
      <c r="T9" s="1">
        <v>3599</v>
      </c>
      <c r="U9" s="1">
        <v>8933</v>
      </c>
      <c r="V9" s="1">
        <v>13901</v>
      </c>
      <c r="W9" s="1">
        <v>21584</v>
      </c>
      <c r="X9">
        <v>2</v>
      </c>
    </row>
    <row r="10" spans="1:24" x14ac:dyDescent="0.3">
      <c r="A10" t="s">
        <v>19</v>
      </c>
      <c r="B10" t="s">
        <v>26</v>
      </c>
      <c r="C10" t="s">
        <v>27</v>
      </c>
      <c r="D10" s="1">
        <f>IF(DisplayUnits="kW",
(INT(T10/1000)+1)*1000,
(INT(T10*ConvW2BTU/5000)+1)*5000)</f>
        <v>15000</v>
      </c>
      <c r="E10" s="1">
        <f>IF(DisplayUnits="kW",
(INT(U10/1000)+1)*1000,
(INT(U10*ConvW2BTU/5000)+1)*5000)</f>
        <v>35000</v>
      </c>
      <c r="F10" s="1">
        <f>IF(DisplayUnits="kW",
(INT(V10/1000)+1)*1000,
(INT(V10*ConvW2BTU/5000)+1)*5000)</f>
        <v>50000</v>
      </c>
      <c r="G10" s="1">
        <f>IF(DisplayUnits="kW",
(INT(W10/1000)+1)*1000,
(INT(W10*ConvW2BTU/5000)+1)*5000)</f>
        <v>75000</v>
      </c>
      <c r="H10" s="1"/>
      <c r="I10" s="1"/>
      <c r="J10" s="3">
        <v>1.5</v>
      </c>
      <c r="O10" t="s">
        <v>19</v>
      </c>
      <c r="P10" t="s">
        <v>26</v>
      </c>
      <c r="Q10" t="s">
        <v>104</v>
      </c>
      <c r="R10" t="s">
        <v>27</v>
      </c>
      <c r="S10">
        <v>-22</v>
      </c>
      <c r="T10" s="1">
        <v>3599</v>
      </c>
      <c r="U10" s="1">
        <v>8933</v>
      </c>
      <c r="V10" s="1">
        <v>13901</v>
      </c>
      <c r="W10" s="1">
        <v>21584</v>
      </c>
      <c r="X10">
        <v>1.5</v>
      </c>
    </row>
    <row r="11" spans="1:24" x14ac:dyDescent="0.3">
      <c r="A11" t="s">
        <v>19</v>
      </c>
      <c r="B11" t="s">
        <v>28</v>
      </c>
      <c r="C11" t="s">
        <v>29</v>
      </c>
      <c r="D11" s="1">
        <f>IF(DisplayUnits="kW",
(INT(T11/1000)+1)*1000,
(INT(T11*ConvW2BTU/5000)+1)*5000)</f>
        <v>15000</v>
      </c>
      <c r="E11" s="1">
        <f>IF(DisplayUnits="kW",
(INT(U11/1000)+1)*1000,
(INT(U11*ConvW2BTU/5000)+1)*5000)</f>
        <v>25000</v>
      </c>
      <c r="F11" s="1">
        <f>IF(DisplayUnits="kW",
(INT(V11/1000)+1)*1000,
(INT(V11*ConvW2BTU/5000)+1)*5000)</f>
        <v>45000</v>
      </c>
      <c r="G11" s="1">
        <f>IF(DisplayUnits="kW",
(INT(W11/1000)+1)*1000,
(INT(W11*ConvW2BTU/5000)+1)*5000)</f>
        <v>80000</v>
      </c>
      <c r="H11" s="1"/>
      <c r="I11" s="1"/>
      <c r="J11" s="3">
        <v>1.5</v>
      </c>
      <c r="O11" t="s">
        <v>19</v>
      </c>
      <c r="P11" t="s">
        <v>28</v>
      </c>
      <c r="Q11" t="s">
        <v>106</v>
      </c>
      <c r="R11" t="s">
        <v>29</v>
      </c>
      <c r="S11">
        <v>-23</v>
      </c>
      <c r="T11" s="1">
        <v>3818</v>
      </c>
      <c r="U11" s="1">
        <v>6882</v>
      </c>
      <c r="V11" s="1">
        <v>13065</v>
      </c>
      <c r="W11" s="1">
        <v>22069</v>
      </c>
    </row>
    <row r="12" spans="1:24" x14ac:dyDescent="0.3">
      <c r="A12" t="s">
        <v>19</v>
      </c>
      <c r="B12" t="s">
        <v>30</v>
      </c>
      <c r="C12" t="s">
        <v>31</v>
      </c>
      <c r="D12" s="1">
        <f>IF(DisplayUnits="kW",
(INT(T12/1000)+1)*1000,
(INT(T12*ConvW2BTU/5000)+1)*5000)</f>
        <v>15000</v>
      </c>
      <c r="E12" s="1">
        <f>IF(DisplayUnits="kW",
(INT(U12/1000)+1)*1000,
(INT(U12*ConvW2BTU/5000)+1)*5000)</f>
        <v>30000</v>
      </c>
      <c r="F12" s="1">
        <f>IF(DisplayUnits="kW",
(INT(V12/1000)+1)*1000,
(INT(V12*ConvW2BTU/5000)+1)*5000)</f>
        <v>45000</v>
      </c>
      <c r="G12" s="1">
        <f>IF(DisplayUnits="kW",
(INT(W12/1000)+1)*1000,
(INT(W12*ConvW2BTU/5000)+1)*5000)</f>
        <v>80000</v>
      </c>
      <c r="H12" s="1"/>
      <c r="I12" s="1"/>
      <c r="J12" s="3">
        <v>1.5</v>
      </c>
      <c r="O12" t="s">
        <v>19</v>
      </c>
      <c r="P12" t="s">
        <v>30</v>
      </c>
      <c r="Q12" t="s">
        <v>107</v>
      </c>
      <c r="R12" t="s">
        <v>31</v>
      </c>
      <c r="S12">
        <v>-23</v>
      </c>
      <c r="T12" s="1">
        <v>3818</v>
      </c>
      <c r="U12" s="1">
        <v>7961</v>
      </c>
      <c r="V12" s="1">
        <v>13065</v>
      </c>
      <c r="W12" s="1">
        <v>22069</v>
      </c>
      <c r="X12">
        <v>1.5</v>
      </c>
    </row>
    <row r="13" spans="1:24" x14ac:dyDescent="0.3">
      <c r="A13" t="s">
        <v>19</v>
      </c>
      <c r="B13" t="s">
        <v>32</v>
      </c>
      <c r="C13" t="s">
        <v>33</v>
      </c>
      <c r="D13" s="1">
        <f>IF(DisplayUnits="kW",
(INT(T13/1000)+1)*1000,
(INT(T13*ConvW2BTU/5000)+1)*5000)</f>
        <v>15000</v>
      </c>
      <c r="E13" s="1">
        <f>IF(DisplayUnits="kW",
(INT(U13/1000)+1)*1000,
(INT(U13*ConvW2BTU/5000)+1)*5000)</f>
        <v>25000</v>
      </c>
      <c r="F13" s="1">
        <f>IF(DisplayUnits="kW",
(INT(V13/1000)+1)*1000,
(INT(V13*ConvW2BTU/5000)+1)*5000)</f>
        <v>50000</v>
      </c>
      <c r="G13" s="1">
        <f>IF(DisplayUnits="kW",
(INT(W13/1000)+1)*1000,
(INT(W13*ConvW2BTU/5000)+1)*5000)</f>
        <v>80000</v>
      </c>
      <c r="H13" s="1"/>
      <c r="I13" s="1"/>
      <c r="J13" s="3">
        <v>1.5</v>
      </c>
      <c r="O13" t="s">
        <v>19</v>
      </c>
      <c r="P13" t="s">
        <v>32</v>
      </c>
      <c r="Q13" t="s">
        <v>106</v>
      </c>
      <c r="R13" t="s">
        <v>33</v>
      </c>
      <c r="S13">
        <v>-24</v>
      </c>
      <c r="T13" s="1">
        <v>4036</v>
      </c>
      <c r="U13" s="1">
        <v>7110</v>
      </c>
      <c r="V13" s="1">
        <v>13327</v>
      </c>
      <c r="W13" s="1">
        <v>22555</v>
      </c>
      <c r="X13">
        <v>1.5</v>
      </c>
    </row>
    <row r="14" spans="1:24" x14ac:dyDescent="0.3">
      <c r="A14" t="s">
        <v>19</v>
      </c>
      <c r="B14" t="s">
        <v>34</v>
      </c>
      <c r="C14" t="s">
        <v>35</v>
      </c>
      <c r="D14" s="1">
        <f>IF(DisplayUnits="kW",
(INT(T14/1000)+1)*1000,
(INT(T14*ConvW2BTU/5000)+1)*5000)</f>
        <v>15000</v>
      </c>
      <c r="E14" s="1">
        <f>IF(DisplayUnits="kW",
(INT(U14/1000)+1)*1000,
(INT(U14*ConvW2BTU/5000)+1)*5000)</f>
        <v>35000</v>
      </c>
      <c r="F14" s="1">
        <f>IF(DisplayUnits="kW",
(INT(V14/1000)+1)*1000,
(INT(V14*ConvW2BTU/5000)+1)*5000)</f>
        <v>55000</v>
      </c>
      <c r="G14" s="1">
        <f>IF(DisplayUnits="kW",
(INT(W14/1000)+1)*1000,
(INT(W14*ConvW2BTU/5000)+1)*5000)</f>
        <v>80000</v>
      </c>
      <c r="H14" s="1"/>
      <c r="I14" s="1"/>
      <c r="J14" s="3">
        <v>1.5</v>
      </c>
      <c r="O14" t="s">
        <v>19</v>
      </c>
      <c r="P14" t="s">
        <v>34</v>
      </c>
      <c r="Q14" t="s">
        <v>104</v>
      </c>
      <c r="R14" t="s">
        <v>35</v>
      </c>
      <c r="S14">
        <v>-25</v>
      </c>
      <c r="T14" s="1">
        <v>4255</v>
      </c>
      <c r="U14" s="1">
        <v>9507</v>
      </c>
      <c r="V14" s="1">
        <v>14777</v>
      </c>
      <c r="W14" s="1">
        <v>23041</v>
      </c>
      <c r="X14">
        <v>1.5</v>
      </c>
    </row>
    <row r="15" spans="1:24" x14ac:dyDescent="0.3">
      <c r="A15" t="s">
        <v>19</v>
      </c>
      <c r="B15" t="s">
        <v>36</v>
      </c>
      <c r="C15" t="s">
        <v>35</v>
      </c>
      <c r="D15" s="1">
        <f>IF(DisplayUnits="kW",
(INT(T15/1000)+1)*1000,
(INT(T15*ConvW2BTU/5000)+1)*5000)</f>
        <v>15000</v>
      </c>
      <c r="E15" s="1">
        <f>IF(DisplayUnits="kW",
(INT(U15/1000)+1)*1000,
(INT(U15*ConvW2BTU/5000)+1)*5000)</f>
        <v>35000</v>
      </c>
      <c r="F15" s="1">
        <f>IF(DisplayUnits="kW",
(INT(V15/1000)+1)*1000,
(INT(V15*ConvW2BTU/5000)+1)*5000)</f>
        <v>55000</v>
      </c>
      <c r="G15" s="1">
        <f>IF(DisplayUnits="kW",
(INT(W15/1000)+1)*1000,
(INT(W15*ConvW2BTU/5000)+1)*5000)</f>
        <v>80000</v>
      </c>
      <c r="H15" s="1"/>
      <c r="I15" s="1"/>
      <c r="J15" s="3">
        <v>1.5</v>
      </c>
      <c r="O15" t="s">
        <v>19</v>
      </c>
      <c r="P15" t="s">
        <v>36</v>
      </c>
      <c r="Q15" t="s">
        <v>104</v>
      </c>
      <c r="R15" t="s">
        <v>35</v>
      </c>
      <c r="S15">
        <v>-25</v>
      </c>
      <c r="T15" s="1">
        <v>4255</v>
      </c>
      <c r="U15" s="1">
        <v>9507</v>
      </c>
      <c r="V15" s="1">
        <v>14777</v>
      </c>
      <c r="W15" s="1">
        <v>23041</v>
      </c>
      <c r="X15">
        <v>1.5</v>
      </c>
    </row>
    <row r="16" spans="1:24" x14ac:dyDescent="0.3">
      <c r="A16" t="s">
        <v>19</v>
      </c>
      <c r="B16" t="s">
        <v>37</v>
      </c>
      <c r="C16" t="s">
        <v>38</v>
      </c>
      <c r="D16" s="1">
        <f>IF(DisplayUnits="kW",
(INT(T16/1000)+1)*1000,
(INT(T16*ConvW2BTU/5000)+1)*5000)</f>
        <v>20000</v>
      </c>
      <c r="E16" s="1">
        <f>IF(DisplayUnits="kW",
(INT(U16/1000)+1)*1000,
(INT(U16*ConvW2BTU/5000)+1)*5000)</f>
        <v>40000</v>
      </c>
      <c r="F16" s="1">
        <f>IF(DisplayUnits="kW",
(INT(V16/1000)+1)*1000,
(INT(V16*ConvW2BTU/5000)+1)*5000)</f>
        <v>60000</v>
      </c>
      <c r="G16" s="1">
        <f>IF(DisplayUnits="kW",
(INT(W16/1000)+1)*1000,
(INT(W16*ConvW2BTU/5000)+1)*5000)</f>
        <v>90000</v>
      </c>
      <c r="H16" s="1"/>
      <c r="I16" s="1"/>
      <c r="J16" s="3">
        <v>1.5</v>
      </c>
      <c r="O16" t="s">
        <v>19</v>
      </c>
      <c r="P16" t="s">
        <v>37</v>
      </c>
      <c r="Q16" t="s">
        <v>108</v>
      </c>
      <c r="R16" t="s">
        <v>38</v>
      </c>
      <c r="S16">
        <v>-31</v>
      </c>
      <c r="T16" s="1">
        <v>5568</v>
      </c>
      <c r="U16" s="1">
        <v>10654</v>
      </c>
      <c r="V16" s="1">
        <v>16602</v>
      </c>
      <c r="W16" s="1">
        <v>25957</v>
      </c>
      <c r="X16">
        <v>1.5</v>
      </c>
    </row>
    <row r="17" spans="1:24" x14ac:dyDescent="0.3">
      <c r="A17" t="s">
        <v>39</v>
      </c>
      <c r="B17" t="s">
        <v>40</v>
      </c>
      <c r="C17" t="s">
        <v>41</v>
      </c>
      <c r="D17" s="1">
        <f>IF(DisplayUnits="kW",
(INT(T17/1000)+1)*1000,
(INT(T17*ConvW2BTU/5000)+1)*5000)</f>
        <v>10000</v>
      </c>
      <c r="E17" s="1">
        <f>IF(DisplayUnits="kW",
(INT(U17/1000)+1)*1000,
(INT(U17*ConvW2BTU/5000)+1)*5000)</f>
        <v>35000</v>
      </c>
      <c r="F17" s="1">
        <f>IF(DisplayUnits="kW",
(INT(V17/1000)+1)*1000,
(INT(V17*ConvW2BTU/5000)+1)*5000)</f>
        <v>50000</v>
      </c>
      <c r="G17" s="1">
        <f>IF(DisplayUnits="kW",
(INT(W17/1000)+1)*1000,
(INT(W17*ConvW2BTU/5000)+1)*5000)</f>
        <v>70000</v>
      </c>
      <c r="H17" s="1"/>
      <c r="I17" s="1"/>
      <c r="J17" s="3">
        <v>1.5</v>
      </c>
      <c r="O17" t="s">
        <v>39</v>
      </c>
      <c r="P17" t="s">
        <v>40</v>
      </c>
      <c r="Q17" t="s">
        <v>109</v>
      </c>
      <c r="R17" t="s">
        <v>41</v>
      </c>
      <c r="S17">
        <v>-18</v>
      </c>
      <c r="T17" s="1">
        <v>2724</v>
      </c>
      <c r="U17" s="1">
        <v>9669</v>
      </c>
      <c r="V17" s="1">
        <v>14015</v>
      </c>
      <c r="W17" s="1">
        <v>19640</v>
      </c>
      <c r="X17">
        <v>1.5</v>
      </c>
    </row>
    <row r="18" spans="1:24" x14ac:dyDescent="0.3">
      <c r="A18" t="s">
        <v>39</v>
      </c>
      <c r="B18" t="s">
        <v>42</v>
      </c>
      <c r="C18" t="s">
        <v>43</v>
      </c>
      <c r="D18" s="1">
        <f>IF(DisplayUnits="kW",
(INT(T18/1000)+1)*1000,
(INT(T18*ConvW2BTU/5000)+1)*5000)</f>
        <v>15000</v>
      </c>
      <c r="E18" s="1">
        <f>IF(DisplayUnits="kW",
(INT(U18/1000)+1)*1000,
(INT(U18*ConvW2BTU/5000)+1)*5000)</f>
        <v>30000</v>
      </c>
      <c r="F18" s="1">
        <f>IF(DisplayUnits="kW",
(INT(V18/1000)+1)*1000,
(INT(V18*ConvW2BTU/5000)+1)*5000)</f>
        <v>50000</v>
      </c>
      <c r="G18" s="1">
        <f>IF(DisplayUnits="kW",
(INT(W18/1000)+1)*1000,
(INT(W18*ConvW2BTU/5000)+1)*5000)</f>
        <v>80000</v>
      </c>
      <c r="H18" s="1"/>
      <c r="I18" s="1"/>
      <c r="J18" s="3">
        <v>1.5</v>
      </c>
      <c r="O18" t="s">
        <v>39</v>
      </c>
      <c r="P18" t="s">
        <v>42</v>
      </c>
      <c r="Q18" t="s">
        <v>107</v>
      </c>
      <c r="R18" t="s">
        <v>43</v>
      </c>
      <c r="S18">
        <v>-25</v>
      </c>
      <c r="T18" s="1">
        <v>4255</v>
      </c>
      <c r="U18" s="1">
        <v>8382</v>
      </c>
      <c r="V18" s="1">
        <v>13590</v>
      </c>
      <c r="W18" s="1">
        <v>23041</v>
      </c>
      <c r="X18">
        <v>1.5</v>
      </c>
    </row>
    <row r="19" spans="1:24" x14ac:dyDescent="0.3">
      <c r="A19" t="s">
        <v>39</v>
      </c>
      <c r="B19" t="s">
        <v>44</v>
      </c>
      <c r="C19" t="s">
        <v>45</v>
      </c>
      <c r="D19" s="1">
        <f>IF(DisplayUnits="kW",
(INT(T19/1000)+1)*1000,
(INT(T19*ConvW2BTU/5000)+1)*5000)</f>
        <v>20000</v>
      </c>
      <c r="E19" s="1">
        <f>IF(DisplayUnits="kW",
(INT(U19/1000)+1)*1000,
(INT(U19*ConvW2BTU/5000)+1)*5000)</f>
        <v>35000</v>
      </c>
      <c r="F19" s="1">
        <f>IF(DisplayUnits="kW",
(INT(V19/1000)+1)*1000,
(INT(V19*ConvW2BTU/5000)+1)*5000)</f>
        <v>55000</v>
      </c>
      <c r="G19" s="1">
        <f>IF(DisplayUnits="kW",
(INT(W19/1000)+1)*1000,
(INT(W19*ConvW2BTU/5000)+1)*5000)</f>
        <v>85000</v>
      </c>
      <c r="H19" s="1"/>
      <c r="I19" s="1"/>
      <c r="J19" s="3">
        <v>1</v>
      </c>
      <c r="O19" t="s">
        <v>39</v>
      </c>
      <c r="P19" t="s">
        <v>44</v>
      </c>
      <c r="Q19" t="s">
        <v>104</v>
      </c>
      <c r="R19" t="s">
        <v>45</v>
      </c>
      <c r="S19">
        <v>-28</v>
      </c>
      <c r="T19" s="1">
        <v>4911</v>
      </c>
      <c r="U19" s="1">
        <v>10081</v>
      </c>
      <c r="V19" s="1">
        <v>15652</v>
      </c>
      <c r="W19" s="1">
        <v>24499</v>
      </c>
      <c r="X19">
        <v>1</v>
      </c>
    </row>
    <row r="20" spans="1:24" x14ac:dyDescent="0.3">
      <c r="A20" t="s">
        <v>39</v>
      </c>
      <c r="B20" t="s">
        <v>46</v>
      </c>
      <c r="C20" t="s">
        <v>47</v>
      </c>
      <c r="D20" s="1">
        <f>IF(DisplayUnits="kW",
(INT(T20/1000)+1)*1000,
(INT(T20*ConvW2BTU/5000)+1)*5000)</f>
        <v>20000</v>
      </c>
      <c r="E20" s="1">
        <f>IF(DisplayUnits="kW",
(INT(U20/1000)+1)*1000,
(INT(U20*ConvW2BTU/5000)+1)*5000)</f>
        <v>40000</v>
      </c>
      <c r="F20" s="1">
        <f>IF(DisplayUnits="kW",
(INT(V20/1000)+1)*1000,
(INT(V20*ConvW2BTU/5000)+1)*5000)</f>
        <v>60000</v>
      </c>
      <c r="G20" s="1">
        <f>IF(DisplayUnits="kW",
(INT(W20/1000)+1)*1000,
(INT(W20*ConvW2BTU/5000)+1)*5000)</f>
        <v>90000</v>
      </c>
      <c r="H20" s="1"/>
      <c r="I20" s="1"/>
      <c r="J20" s="3">
        <v>1</v>
      </c>
      <c r="O20" t="s">
        <v>39</v>
      </c>
      <c r="P20" t="s">
        <v>46</v>
      </c>
      <c r="Q20" t="s">
        <v>108</v>
      </c>
      <c r="R20" t="s">
        <v>47</v>
      </c>
      <c r="S20">
        <v>-30</v>
      </c>
      <c r="T20" s="1">
        <v>5349</v>
      </c>
      <c r="U20" s="1">
        <v>10463</v>
      </c>
      <c r="V20" s="1">
        <v>16308</v>
      </c>
      <c r="W20" s="1">
        <v>25471</v>
      </c>
      <c r="X20">
        <v>1</v>
      </c>
    </row>
    <row r="21" spans="1:24" x14ac:dyDescent="0.3">
      <c r="A21" t="s">
        <v>39</v>
      </c>
      <c r="B21" t="s">
        <v>48</v>
      </c>
      <c r="C21" t="s">
        <v>47</v>
      </c>
      <c r="D21" s="1">
        <f>IF(DisplayUnits="kW",
(INT(T21/1000)+1)*1000,
(INT(T21*ConvW2BTU/5000)+1)*5000)</f>
        <v>20000</v>
      </c>
      <c r="E21" s="1">
        <f>IF(DisplayUnits="kW",
(INT(U21/1000)+1)*1000,
(INT(U21*ConvW2BTU/5000)+1)*5000)</f>
        <v>40000</v>
      </c>
      <c r="F21" s="1">
        <f>IF(DisplayUnits="kW",
(INT(V21/1000)+1)*1000,
(INT(V21*ConvW2BTU/5000)+1)*5000)</f>
        <v>60000</v>
      </c>
      <c r="G21" s="1">
        <f>IF(DisplayUnits="kW",
(INT(W21/1000)+1)*1000,
(INT(W21*ConvW2BTU/5000)+1)*5000)</f>
        <v>90000</v>
      </c>
      <c r="H21" s="1"/>
      <c r="I21" s="1"/>
      <c r="J21" s="3">
        <v>1.5</v>
      </c>
      <c r="O21" t="s">
        <v>39</v>
      </c>
      <c r="P21" t="s">
        <v>48</v>
      </c>
      <c r="Q21" t="s">
        <v>108</v>
      </c>
      <c r="R21" t="s">
        <v>47</v>
      </c>
      <c r="S21">
        <v>-30</v>
      </c>
      <c r="T21" s="1">
        <v>5349</v>
      </c>
      <c r="U21" s="1">
        <v>10463</v>
      </c>
      <c r="V21" s="1">
        <v>16308</v>
      </c>
      <c r="W21" s="1">
        <v>25471</v>
      </c>
      <c r="X21">
        <v>1.5</v>
      </c>
    </row>
    <row r="22" spans="1:24" x14ac:dyDescent="0.3">
      <c r="A22" t="s">
        <v>39</v>
      </c>
      <c r="B22" t="s">
        <v>49</v>
      </c>
      <c r="C22" t="s">
        <v>50</v>
      </c>
      <c r="D22" s="1">
        <f>IF(DisplayUnits="kW",
(INT(T22/1000)+1)*1000,
(INT(T22*ConvW2BTU/5000)+1)*5000)</f>
        <v>20000</v>
      </c>
      <c r="E22" s="1">
        <f>IF(DisplayUnits="kW",
(INT(U22/1000)+1)*1000,
(INT(U22*ConvW2BTU/5000)+1)*5000)</f>
        <v>35000</v>
      </c>
      <c r="F22" s="1">
        <f>IF(DisplayUnits="kW",
(INT(V22/1000)+1)*1000,
(INT(V22*ConvW2BTU/5000)+1)*5000)</f>
        <v>55000</v>
      </c>
      <c r="G22" s="1">
        <f>IF(DisplayUnits="kW",
(INT(W22/1000)+1)*1000,
(INT(W22*ConvW2BTU/5000)+1)*5000)</f>
        <v>90000</v>
      </c>
      <c r="H22" s="1"/>
      <c r="I22" s="1"/>
      <c r="J22" s="3">
        <v>1.5</v>
      </c>
      <c r="O22" t="s">
        <v>39</v>
      </c>
      <c r="P22" t="s">
        <v>49</v>
      </c>
      <c r="Q22" t="s">
        <v>107</v>
      </c>
      <c r="R22" t="s">
        <v>50</v>
      </c>
      <c r="S22">
        <v>-31</v>
      </c>
      <c r="T22" s="1">
        <v>5568</v>
      </c>
      <c r="U22" s="1">
        <v>9645</v>
      </c>
      <c r="V22" s="1">
        <v>15164</v>
      </c>
      <c r="W22" s="1">
        <v>25957</v>
      </c>
      <c r="X22">
        <v>1.5</v>
      </c>
    </row>
    <row r="23" spans="1:24" x14ac:dyDescent="0.3">
      <c r="A23" t="s">
        <v>39</v>
      </c>
      <c r="B23" t="s">
        <v>51</v>
      </c>
      <c r="C23" t="s">
        <v>52</v>
      </c>
      <c r="D23" s="1">
        <f>IF(DisplayUnits="kW",
(INT(T23/1000)+1)*1000,
(INT(T23*ConvW2BTU/5000)+1)*5000)</f>
        <v>20000</v>
      </c>
      <c r="E23" s="1">
        <f>IF(DisplayUnits="kW",
(INT(U23/1000)+1)*1000,
(INT(U23*ConvW2BTU/5000)+1)*5000)</f>
        <v>35000</v>
      </c>
      <c r="F23" s="1">
        <f>IF(DisplayUnits="kW",
(INT(V23/1000)+1)*1000,
(INT(V23*ConvW2BTU/5000)+1)*5000)</f>
        <v>55000</v>
      </c>
      <c r="G23" s="1">
        <f>IF(DisplayUnits="kW",
(INT(W23/1000)+1)*1000,
(INT(W23*ConvW2BTU/5000)+1)*5000)</f>
        <v>95000</v>
      </c>
      <c r="H23" s="1"/>
      <c r="I23" s="1"/>
      <c r="J23" s="3">
        <v>1.5</v>
      </c>
      <c r="O23" t="s">
        <v>39</v>
      </c>
      <c r="P23" t="s">
        <v>51</v>
      </c>
      <c r="Q23" t="s">
        <v>110</v>
      </c>
      <c r="R23" t="s">
        <v>52</v>
      </c>
      <c r="S23">
        <v>-32</v>
      </c>
      <c r="T23" s="1">
        <v>5786</v>
      </c>
      <c r="U23" s="1">
        <v>9856</v>
      </c>
      <c r="V23" s="1">
        <v>15427</v>
      </c>
      <c r="W23" s="1">
        <v>26443</v>
      </c>
      <c r="X23">
        <v>1.5</v>
      </c>
    </row>
    <row r="24" spans="1:24" x14ac:dyDescent="0.3">
      <c r="A24" t="s">
        <v>39</v>
      </c>
      <c r="B24" t="s">
        <v>53</v>
      </c>
      <c r="C24" t="s">
        <v>54</v>
      </c>
      <c r="D24" s="1">
        <f>IF(DisplayUnits="kW",
(INT(T24/1000)+1)*1000,
(INT(T24*ConvW2BTU/5000)+1)*5000)</f>
        <v>25000</v>
      </c>
      <c r="E24" s="1">
        <f>IF(DisplayUnits="kW",
(INT(U24/1000)+1)*1000,
(INT(U24*ConvW2BTU/5000)+1)*5000)</f>
        <v>40000</v>
      </c>
      <c r="F24" s="1">
        <f>IF(DisplayUnits="kW",
(INT(V24/1000)+1)*1000,
(INT(V24*ConvW2BTU/5000)+1)*5000)</f>
        <v>60000</v>
      </c>
      <c r="G24" s="1">
        <f>IF(DisplayUnits="kW",
(INT(W24/1000)+1)*1000,
(INT(W24*ConvW2BTU/5000)+1)*5000)</f>
        <v>95000</v>
      </c>
      <c r="H24" s="1"/>
      <c r="I24" s="1"/>
      <c r="J24" s="3">
        <v>1.5</v>
      </c>
      <c r="O24" t="s">
        <v>39</v>
      </c>
      <c r="P24" t="s">
        <v>53</v>
      </c>
      <c r="Q24" t="s">
        <v>111</v>
      </c>
      <c r="R24" t="s">
        <v>54</v>
      </c>
      <c r="S24">
        <v>-33</v>
      </c>
      <c r="T24" s="1">
        <v>6005</v>
      </c>
      <c r="U24" s="1">
        <v>10959</v>
      </c>
      <c r="V24" s="1">
        <v>17068</v>
      </c>
      <c r="W24" s="1">
        <v>26929</v>
      </c>
      <c r="X24">
        <v>1.5</v>
      </c>
    </row>
    <row r="25" spans="1:24" x14ac:dyDescent="0.3">
      <c r="A25" t="s">
        <v>39</v>
      </c>
      <c r="B25" t="s">
        <v>55</v>
      </c>
      <c r="C25" t="s">
        <v>56</v>
      </c>
      <c r="D25" s="1">
        <f>IF(DisplayUnits="kW",
(INT(T25/1000)+1)*1000,
(INT(T25*ConvW2BTU/5000)+1)*5000)</f>
        <v>25000</v>
      </c>
      <c r="E25" s="1">
        <f>IF(DisplayUnits="kW",
(INT(U25/1000)+1)*1000,
(INT(U25*ConvW2BTU/5000)+1)*5000)</f>
        <v>40000</v>
      </c>
      <c r="F25" s="1">
        <f>IF(DisplayUnits="kW",
(INT(V25/1000)+1)*1000,
(INT(V25*ConvW2BTU/5000)+1)*5000)</f>
        <v>60000</v>
      </c>
      <c r="G25" s="1">
        <f>IF(DisplayUnits="kW",
(INT(W25/1000)+1)*1000,
(INT(W25*ConvW2BTU/5000)+1)*5000)</f>
        <v>95000</v>
      </c>
      <c r="H25" s="1"/>
      <c r="I25" s="1"/>
      <c r="J25" s="3">
        <v>1.5</v>
      </c>
      <c r="O25" t="s">
        <v>39</v>
      </c>
      <c r="P25" t="s">
        <v>55</v>
      </c>
      <c r="Q25" t="s">
        <v>111</v>
      </c>
      <c r="R25" t="s">
        <v>56</v>
      </c>
      <c r="S25">
        <v>-33</v>
      </c>
      <c r="T25" s="1">
        <v>6005</v>
      </c>
      <c r="U25" s="1">
        <v>10959</v>
      </c>
      <c r="V25" s="1">
        <v>17068</v>
      </c>
      <c r="W25" s="1">
        <v>26929</v>
      </c>
      <c r="X25">
        <v>1.5</v>
      </c>
    </row>
    <row r="26" spans="1:24" x14ac:dyDescent="0.3">
      <c r="A26" t="s">
        <v>39</v>
      </c>
      <c r="B26" t="s">
        <v>57</v>
      </c>
      <c r="C26" t="s">
        <v>58</v>
      </c>
      <c r="D26" s="1">
        <f>IF(DisplayUnits="kW",
(INT(T26/1000)+1)*1000,
(INT(T26*ConvW2BTU/5000)+1)*5000)</f>
        <v>25000</v>
      </c>
      <c r="E26" s="1">
        <f>IF(DisplayUnits="kW",
(INT(U26/1000)+1)*1000,
(INT(U26*ConvW2BTU/5000)+1)*5000)</f>
        <v>40000</v>
      </c>
      <c r="F26" s="1">
        <f>IF(DisplayUnits="kW",
(INT(V26/1000)+1)*1000,
(INT(V26*ConvW2BTU/5000)+1)*5000)</f>
        <v>60000</v>
      </c>
      <c r="G26" s="1">
        <f>IF(DisplayUnits="kW",
(INT(W26/1000)+1)*1000,
(INT(W26*ConvW2BTU/5000)+1)*5000)</f>
        <v>95000</v>
      </c>
      <c r="H26" s="1"/>
      <c r="I26" s="1"/>
      <c r="J26" s="3">
        <v>1</v>
      </c>
      <c r="O26" t="s">
        <v>39</v>
      </c>
      <c r="P26" t="s">
        <v>57</v>
      </c>
      <c r="Q26" t="s">
        <v>104</v>
      </c>
      <c r="R26" t="s">
        <v>58</v>
      </c>
      <c r="S26">
        <v>-34</v>
      </c>
      <c r="T26" s="1">
        <v>6224</v>
      </c>
      <c r="U26" s="1">
        <v>11228</v>
      </c>
      <c r="V26" s="1">
        <v>17404</v>
      </c>
      <c r="W26" s="1">
        <v>27415</v>
      </c>
      <c r="X26">
        <v>1</v>
      </c>
    </row>
    <row r="27" spans="1:24" x14ac:dyDescent="0.3">
      <c r="A27" t="s">
        <v>39</v>
      </c>
      <c r="B27" t="s">
        <v>59</v>
      </c>
      <c r="C27" t="s">
        <v>60</v>
      </c>
      <c r="D27" s="1">
        <f>IF(DisplayUnits="kW",
(INT(T27/1000)+1)*1000,
(INT(T27*ConvW2BTU/5000)+1)*5000)</f>
        <v>25000</v>
      </c>
      <c r="E27" s="1">
        <f>IF(DisplayUnits="kW",
(INT(U27/1000)+1)*1000,
(INT(U27*ConvW2BTU/5000)+1)*5000)</f>
        <v>40000</v>
      </c>
      <c r="F27" s="1">
        <f>IF(DisplayUnits="kW",
(INT(V27/1000)+1)*1000,
(INT(V27*ConvW2BTU/5000)+1)*5000)</f>
        <v>65000</v>
      </c>
      <c r="G27" s="1">
        <f>IF(DisplayUnits="kW",
(INT(W27/1000)+1)*1000,
(INT(W27*ConvW2BTU/5000)+1)*5000)</f>
        <v>100000</v>
      </c>
      <c r="H27" s="1"/>
      <c r="I27" s="1"/>
      <c r="J27" s="3">
        <v>1.5</v>
      </c>
      <c r="O27" t="s">
        <v>39</v>
      </c>
      <c r="P27" t="s">
        <v>59</v>
      </c>
      <c r="Q27" t="s">
        <v>108</v>
      </c>
      <c r="R27" t="s">
        <v>60</v>
      </c>
      <c r="S27">
        <v>-35</v>
      </c>
      <c r="T27" s="1">
        <v>6443</v>
      </c>
      <c r="U27" s="1">
        <v>11419</v>
      </c>
      <c r="V27" s="1">
        <v>17776</v>
      </c>
      <c r="W27" s="1">
        <v>27901</v>
      </c>
      <c r="X27">
        <v>1.5</v>
      </c>
    </row>
    <row r="28" spans="1:24" x14ac:dyDescent="0.3">
      <c r="A28" t="s">
        <v>39</v>
      </c>
      <c r="B28" t="s">
        <v>61</v>
      </c>
      <c r="C28" t="s">
        <v>62</v>
      </c>
      <c r="D28" s="1">
        <f>IF(DisplayUnits="kW",
(INT(T28/1000)+1)*1000,
(INT(T28*ConvW2BTU/5000)+1)*5000)</f>
        <v>25000</v>
      </c>
      <c r="E28" s="1">
        <f>IF(DisplayUnits="kW",
(INT(U28/1000)+1)*1000,
(INT(U28*ConvW2BTU/5000)+1)*5000)</f>
        <v>40000</v>
      </c>
      <c r="F28" s="1">
        <f>IF(DisplayUnits="kW",
(INT(V28/1000)+1)*1000,
(INT(V28*ConvW2BTU/5000)+1)*5000)</f>
        <v>60000</v>
      </c>
      <c r="G28" s="1">
        <f>IF(DisplayUnits="kW",
(INT(W28/1000)+1)*1000,
(INT(W28*ConvW2BTU/5000)+1)*5000)</f>
        <v>100000</v>
      </c>
      <c r="H28" s="1"/>
      <c r="I28" s="1"/>
      <c r="J28" s="3">
        <v>1.5</v>
      </c>
      <c r="O28" t="s">
        <v>39</v>
      </c>
      <c r="P28" t="s">
        <v>61</v>
      </c>
      <c r="Q28" t="s">
        <v>110</v>
      </c>
      <c r="R28" t="s">
        <v>62</v>
      </c>
      <c r="S28">
        <v>-35</v>
      </c>
      <c r="T28" s="1">
        <v>6443</v>
      </c>
      <c r="U28" s="1">
        <v>10487</v>
      </c>
      <c r="V28" s="1">
        <v>16214</v>
      </c>
      <c r="W28" s="1">
        <v>27901</v>
      </c>
    </row>
    <row r="29" spans="1:24" x14ac:dyDescent="0.3">
      <c r="A29" t="s">
        <v>63</v>
      </c>
      <c r="B29" t="s">
        <v>64</v>
      </c>
      <c r="C29" t="s">
        <v>65</v>
      </c>
      <c r="D29" s="1">
        <f>IF(DisplayUnits="kW",
(INT(T29/1000)+1)*1000,
(INT(T29*ConvW2BTU/5000)+1)*5000)</f>
        <v>20000</v>
      </c>
      <c r="E29" s="1">
        <f>IF(DisplayUnits="kW",
(INT(U29/1000)+1)*1000,
(INT(U29*ConvW2BTU/5000)+1)*5000)</f>
        <v>45000</v>
      </c>
      <c r="F29" s="1">
        <f>IF(DisplayUnits="kW",
(INT(V29/1000)+1)*1000,
(INT(V29*ConvW2BTU/5000)+1)*5000)</f>
        <v>65000</v>
      </c>
      <c r="G29" s="1">
        <f>IF(DisplayUnits="kW",
(INT(W29/1000)+1)*1000,
(INT(W29*ConvW2BTU/5000)+1)*5000)</f>
        <v>90000</v>
      </c>
      <c r="H29" s="1"/>
      <c r="I29" s="1"/>
      <c r="J29">
        <v>1</v>
      </c>
      <c r="O29" t="s">
        <v>63</v>
      </c>
      <c r="P29" t="s">
        <v>64</v>
      </c>
      <c r="Q29" t="s">
        <v>109</v>
      </c>
      <c r="R29" t="s">
        <v>65</v>
      </c>
      <c r="S29">
        <v>-31</v>
      </c>
      <c r="T29" s="1">
        <v>5568</v>
      </c>
      <c r="U29" s="1">
        <v>11855</v>
      </c>
      <c r="V29" s="1">
        <v>18312</v>
      </c>
      <c r="W29" s="1">
        <v>25957</v>
      </c>
      <c r="X29">
        <v>1</v>
      </c>
    </row>
    <row r="30" spans="1:24" x14ac:dyDescent="0.3">
      <c r="A30" t="s">
        <v>66</v>
      </c>
      <c r="B30" t="s">
        <v>67</v>
      </c>
      <c r="C30" t="s">
        <v>68</v>
      </c>
      <c r="D30" s="1">
        <f>IF(DisplayUnits="kW",
(INT(T30/1000)+1)*1000,
(INT(T30*ConvW2BTU/5000)+1)*5000)</f>
        <v>30000</v>
      </c>
      <c r="E30" s="1">
        <f>IF(DisplayUnits="kW",
(INT(U30/1000)+1)*1000,
(INT(U30*ConvW2BTU/5000)+1)*5000)</f>
        <v>50000</v>
      </c>
      <c r="F30" s="1">
        <f>IF(DisplayUnits="kW",
(INT(V30/1000)+1)*1000,
(INT(V30*ConvW2BTU/5000)+1)*5000)</f>
        <v>75000</v>
      </c>
      <c r="G30" s="1">
        <f>IF(DisplayUnits="kW",
(INT(W30/1000)+1)*1000,
(INT(W30*ConvW2BTU/5000)+1)*5000)</f>
        <v>110000</v>
      </c>
      <c r="H30" s="1"/>
      <c r="I30" s="1"/>
      <c r="J30">
        <v>1</v>
      </c>
      <c r="O30" t="s">
        <v>66</v>
      </c>
      <c r="P30" t="s">
        <v>67</v>
      </c>
      <c r="Q30" t="s">
        <v>112</v>
      </c>
      <c r="R30" t="s">
        <v>68</v>
      </c>
      <c r="S30">
        <v>-41</v>
      </c>
      <c r="T30" s="1">
        <v>7755</v>
      </c>
      <c r="U30" s="1">
        <v>13537</v>
      </c>
      <c r="V30" s="1">
        <v>21618</v>
      </c>
      <c r="W30" s="1">
        <v>30816</v>
      </c>
      <c r="X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4"/>
  <sheetViews>
    <sheetView workbookViewId="0">
      <selection activeCell="B19" sqref="B19"/>
    </sheetView>
  </sheetViews>
  <sheetFormatPr defaultRowHeight="14.4" x14ac:dyDescent="0.3"/>
  <sheetData>
    <row r="4" spans="2:4" x14ac:dyDescent="0.3">
      <c r="B4" s="2" t="s">
        <v>72</v>
      </c>
      <c r="C4">
        <v>3.41</v>
      </c>
      <c r="D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40"/>
  <sheetViews>
    <sheetView tabSelected="1" topLeftCell="A6" zoomScaleNormal="100" workbookViewId="0">
      <selection activeCell="Q10" sqref="Q10:Q11"/>
    </sheetView>
  </sheetViews>
  <sheetFormatPr defaultRowHeight="14.4" x14ac:dyDescent="0.3"/>
  <cols>
    <col min="1" max="2" width="8.88671875" style="4"/>
    <col min="3" max="3" width="13.109375" style="4" customWidth="1"/>
    <col min="4" max="4" width="2.44140625" style="4" customWidth="1"/>
    <col min="5" max="5" width="10.33203125" style="4" customWidth="1"/>
    <col min="6" max="6" width="9" style="4" customWidth="1"/>
    <col min="7" max="7" width="0.6640625" style="4" customWidth="1"/>
    <col min="8" max="11" width="10" style="4" customWidth="1"/>
    <col min="12" max="12" width="0.77734375" style="4" customWidth="1"/>
    <col min="13" max="13" width="8.88671875" style="4"/>
    <col min="14" max="14" width="1.109375" style="4" customWidth="1"/>
    <col min="15" max="15" width="24.6640625" style="4" customWidth="1"/>
    <col min="16" max="16" width="28.21875" style="4" bestFit="1" customWidth="1"/>
    <col min="17" max="16384" width="8.88671875" style="4"/>
  </cols>
  <sheetData>
    <row r="2" spans="3:16" ht="51" customHeight="1" x14ac:dyDescent="0.6">
      <c r="C2" s="18" t="s">
        <v>89</v>
      </c>
      <c r="D2" s="18"/>
    </row>
    <row r="3" spans="3:16" ht="9.6" customHeight="1" x14ac:dyDescent="0.6">
      <c r="C3" s="18"/>
      <c r="D3" s="18"/>
    </row>
    <row r="4" spans="3:16" ht="14.4" customHeight="1" x14ac:dyDescent="0.3">
      <c r="C4" s="20" t="s">
        <v>90</v>
      </c>
      <c r="D4" s="21" t="s">
        <v>93</v>
      </c>
      <c r="E4" s="26" t="s">
        <v>94</v>
      </c>
      <c r="F4" s="26"/>
      <c r="G4" s="26"/>
      <c r="H4" s="26"/>
      <c r="I4" s="26"/>
      <c r="J4" s="26"/>
      <c r="K4" s="26"/>
      <c r="L4" s="26"/>
      <c r="M4" s="26"/>
    </row>
    <row r="5" spans="3:16" ht="27.6" customHeight="1" x14ac:dyDescent="0.3">
      <c r="C5" s="22"/>
      <c r="D5" s="21" t="s">
        <v>93</v>
      </c>
      <c r="E5" s="26" t="s">
        <v>95</v>
      </c>
      <c r="F5" s="26"/>
      <c r="G5" s="26"/>
      <c r="H5" s="26"/>
      <c r="I5" s="26"/>
      <c r="J5" s="26"/>
      <c r="K5" s="26"/>
      <c r="L5" s="26"/>
      <c r="M5" s="26"/>
    </row>
    <row r="6" spans="3:16" ht="33" customHeight="1" x14ac:dyDescent="0.3">
      <c r="C6" s="22"/>
      <c r="D6" s="21" t="s">
        <v>93</v>
      </c>
      <c r="E6" s="26" t="s">
        <v>96</v>
      </c>
      <c r="F6" s="26"/>
      <c r="G6" s="26"/>
      <c r="H6" s="26"/>
      <c r="I6" s="26"/>
      <c r="J6" s="26"/>
      <c r="K6" s="26"/>
      <c r="L6" s="26"/>
      <c r="M6" s="26"/>
    </row>
    <row r="7" spans="3:16" ht="4.2" customHeight="1" x14ac:dyDescent="0.3">
      <c r="D7" s="19"/>
    </row>
    <row r="8" spans="3:16" x14ac:dyDescent="0.3">
      <c r="C8" s="24" t="s">
        <v>87</v>
      </c>
      <c r="E8" s="23" t="s">
        <v>73</v>
      </c>
    </row>
    <row r="9" spans="3:16" ht="7.2" customHeight="1" x14ac:dyDescent="0.3">
      <c r="C9" s="5"/>
      <c r="D9" s="5"/>
      <c r="E9" s="5"/>
      <c r="F9" s="5"/>
      <c r="H9" s="5"/>
      <c r="I9" s="5"/>
      <c r="J9" s="5"/>
      <c r="K9" s="5"/>
      <c r="M9" s="5"/>
      <c r="O9" s="5"/>
      <c r="P9" s="5"/>
    </row>
    <row r="10" spans="3:16" x14ac:dyDescent="0.3">
      <c r="C10" s="10" t="s">
        <v>77</v>
      </c>
      <c r="D10" s="10"/>
      <c r="E10" s="10"/>
      <c r="F10" s="10" t="s">
        <v>88</v>
      </c>
      <c r="G10" s="11"/>
      <c r="H10" s="12" t="s">
        <v>113</v>
      </c>
      <c r="I10" s="12"/>
      <c r="J10" s="12"/>
      <c r="K10" s="12" t="s">
        <v>113</v>
      </c>
      <c r="L10" s="11"/>
      <c r="M10" s="11" t="s">
        <v>74</v>
      </c>
      <c r="N10" s="11"/>
      <c r="O10" s="13" t="s">
        <v>76</v>
      </c>
      <c r="P10" s="11"/>
    </row>
    <row r="11" spans="3:16" x14ac:dyDescent="0.3">
      <c r="C11" s="14" t="s">
        <v>78</v>
      </c>
      <c r="D11" s="14"/>
      <c r="E11" s="14" t="s">
        <v>69</v>
      </c>
      <c r="F11" s="14" t="s">
        <v>79</v>
      </c>
      <c r="G11" s="11"/>
      <c r="H11" s="25" t="s">
        <v>70</v>
      </c>
      <c r="I11" s="25" t="s">
        <v>70</v>
      </c>
      <c r="J11" s="25" t="s">
        <v>71</v>
      </c>
      <c r="K11" s="25" t="s">
        <v>71</v>
      </c>
      <c r="L11" s="11"/>
      <c r="M11" s="14" t="s">
        <v>75</v>
      </c>
      <c r="N11" s="11"/>
      <c r="O11" s="14" t="s">
        <v>80</v>
      </c>
      <c r="P11" s="14" t="s">
        <v>81</v>
      </c>
    </row>
    <row r="12" spans="3:16" x14ac:dyDescent="0.3">
      <c r="C12" s="4" t="str">
        <f>HTAP_OUTPUT!A2</f>
        <v>Zone 4</v>
      </c>
      <c r="E12" s="4" t="str">
        <f>HTAP_OUTPUT!B2</f>
        <v>Esquimalt</v>
      </c>
      <c r="F12" s="15">
        <v>-4</v>
      </c>
      <c r="H12" s="6">
        <f>HTAP_OUTPUT!D2</f>
        <v>5000</v>
      </c>
      <c r="I12" s="6">
        <f>HTAP_OUTPUT!E2</f>
        <v>20000</v>
      </c>
      <c r="J12" s="6">
        <f>HTAP_OUTPUT!F2</f>
        <v>35000</v>
      </c>
      <c r="K12" s="6">
        <f>HTAP_OUTPUT!G2</f>
        <v>45000</v>
      </c>
      <c r="M12" s="4" t="str">
        <f>HTAP_OUTPUT!J2&amp;" ton"</f>
        <v>1 ton</v>
      </c>
      <c r="O12" s="4" t="s">
        <v>91</v>
      </c>
      <c r="P12" s="4" t="s">
        <v>82</v>
      </c>
    </row>
    <row r="13" spans="3:16" x14ac:dyDescent="0.3">
      <c r="C13" s="5"/>
      <c r="D13" s="5"/>
      <c r="E13" s="5" t="str">
        <f>HTAP_OUTPUT!B3</f>
        <v>Vancouver</v>
      </c>
      <c r="F13" s="16">
        <v>-7</v>
      </c>
      <c r="H13" s="7">
        <f>HTAP_OUTPUT!D3</f>
        <v>10000</v>
      </c>
      <c r="I13" s="7">
        <f>HTAP_OUTPUT!E3</f>
        <v>20000</v>
      </c>
      <c r="J13" s="7">
        <f>HTAP_OUTPUT!F3</f>
        <v>40000</v>
      </c>
      <c r="K13" s="7">
        <f>HTAP_OUTPUT!G3</f>
        <v>50000</v>
      </c>
      <c r="L13" s="5"/>
      <c r="M13" s="5" t="str">
        <f>HTAP_OUTPUT!J3&amp;" ton"</f>
        <v>1 ton</v>
      </c>
      <c r="O13" s="5" t="s">
        <v>91</v>
      </c>
      <c r="P13" s="5" t="s">
        <v>82</v>
      </c>
    </row>
    <row r="14" spans="3:16" x14ac:dyDescent="0.3">
      <c r="C14" s="4" t="str">
        <f>HTAP_OUTPUT!A4</f>
        <v>Zone 5</v>
      </c>
      <c r="E14" s="4" t="str">
        <f>HTAP_OUTPUT!B4</f>
        <v>Comox</v>
      </c>
      <c r="F14" s="15">
        <v>-7</v>
      </c>
      <c r="H14" s="6">
        <f>HTAP_OUTPUT!D4</f>
        <v>10000</v>
      </c>
      <c r="I14" s="6">
        <f>HTAP_OUTPUT!E4</f>
        <v>20000</v>
      </c>
      <c r="J14" s="6">
        <f>HTAP_OUTPUT!F4</f>
        <v>40000</v>
      </c>
      <c r="K14" s="6">
        <f>HTAP_OUTPUT!G4</f>
        <v>50000</v>
      </c>
      <c r="M14" s="4" t="str">
        <f>HTAP_OUTPUT!J4&amp;" ton"</f>
        <v>1.5 ton</v>
      </c>
      <c r="O14" s="4" t="s">
        <v>91</v>
      </c>
      <c r="P14" s="4" t="s">
        <v>82</v>
      </c>
    </row>
    <row r="15" spans="3:16" x14ac:dyDescent="0.3">
      <c r="E15" s="4" t="str">
        <f>HTAP_OUTPUT!B5</f>
        <v>Borden</v>
      </c>
      <c r="F15" s="15">
        <v>-20</v>
      </c>
      <c r="H15" s="6">
        <f>HTAP_OUTPUT!D5</f>
        <v>15000</v>
      </c>
      <c r="I15" s="6">
        <f>HTAP_OUTPUT!E5</f>
        <v>30000</v>
      </c>
      <c r="J15" s="6">
        <f>HTAP_OUTPUT!F5</f>
        <v>50000</v>
      </c>
      <c r="K15" s="6">
        <f>HTAP_OUTPUT!G5</f>
        <v>75000</v>
      </c>
      <c r="M15" s="4" t="str">
        <f>HTAP_OUTPUT!J5&amp;" ton"</f>
        <v>1.5 ton</v>
      </c>
      <c r="O15" s="4" t="s">
        <v>83</v>
      </c>
      <c r="P15" s="4" t="s">
        <v>82</v>
      </c>
    </row>
    <row r="16" spans="3:16" x14ac:dyDescent="0.3">
      <c r="C16" s="5"/>
      <c r="D16" s="5"/>
      <c r="E16" s="5" t="str">
        <f>HTAP_OUTPUT!B6</f>
        <v>Toronto</v>
      </c>
      <c r="F16" s="16">
        <v>-20</v>
      </c>
      <c r="H16" s="7">
        <f>HTAP_OUTPUT!D6</f>
        <v>15000</v>
      </c>
      <c r="I16" s="7">
        <f>HTAP_OUTPUT!E6</f>
        <v>30000</v>
      </c>
      <c r="J16" s="7">
        <f>HTAP_OUTPUT!F6</f>
        <v>50000</v>
      </c>
      <c r="K16" s="7">
        <f>HTAP_OUTPUT!G6</f>
        <v>75000</v>
      </c>
      <c r="L16" s="5"/>
      <c r="M16" s="5" t="str">
        <f>HTAP_OUTPUT!J6&amp;" ton"</f>
        <v>1.5 ton</v>
      </c>
      <c r="O16" s="5" t="s">
        <v>83</v>
      </c>
      <c r="P16" s="5" t="s">
        <v>82</v>
      </c>
    </row>
    <row r="17" spans="3:16" x14ac:dyDescent="0.3">
      <c r="C17" s="4" t="str">
        <f>HTAP_OUTPUT!A7</f>
        <v>Zone 6</v>
      </c>
      <c r="E17" s="4" t="str">
        <f>HTAP_OUTPUT!B7</f>
        <v>Halifax</v>
      </c>
      <c r="F17" s="15">
        <v>-16</v>
      </c>
      <c r="H17" s="6">
        <f>HTAP_OUTPUT!D7</f>
        <v>10000</v>
      </c>
      <c r="I17" s="6">
        <f>HTAP_OUTPUT!E7</f>
        <v>20000</v>
      </c>
      <c r="J17" s="6">
        <f>HTAP_OUTPUT!F7</f>
        <v>45000</v>
      </c>
      <c r="K17" s="6">
        <f>HTAP_OUTPUT!G7</f>
        <v>65000</v>
      </c>
      <c r="M17" s="4" t="str">
        <f>HTAP_OUTPUT!J7&amp;" ton"</f>
        <v>1.5 ton</v>
      </c>
      <c r="O17" s="4" t="s">
        <v>92</v>
      </c>
      <c r="P17" s="4" t="s">
        <v>85</v>
      </c>
    </row>
    <row r="18" spans="3:16" x14ac:dyDescent="0.3">
      <c r="E18" s="4" t="str">
        <f>HTAP_OUTPUT!B8</f>
        <v>Greenwood</v>
      </c>
      <c r="F18" s="15">
        <v>-20</v>
      </c>
      <c r="H18" s="6">
        <f>HTAP_OUTPUT!D8</f>
        <v>15000</v>
      </c>
      <c r="I18" s="6">
        <f>HTAP_OUTPUT!E8</f>
        <v>25000</v>
      </c>
      <c r="J18" s="6">
        <f>HTAP_OUTPUT!F8</f>
        <v>50000</v>
      </c>
      <c r="K18" s="6">
        <f>HTAP_OUTPUT!G8</f>
        <v>75000</v>
      </c>
      <c r="M18" s="4" t="str">
        <f>HTAP_OUTPUT!J8&amp;" ton"</f>
        <v>1.5 ton</v>
      </c>
      <c r="O18" s="4" t="s">
        <v>92</v>
      </c>
      <c r="P18" s="4" t="s">
        <v>85</v>
      </c>
    </row>
    <row r="19" spans="3:16" x14ac:dyDescent="0.3">
      <c r="E19" s="4" t="str">
        <f>HTAP_OUTPUT!B9</f>
        <v>Kingston</v>
      </c>
      <c r="F19" s="15">
        <v>-22</v>
      </c>
      <c r="H19" s="6">
        <f>HTAP_OUTPUT!D9</f>
        <v>15000</v>
      </c>
      <c r="I19" s="6">
        <f>HTAP_OUTPUT!E9</f>
        <v>35000</v>
      </c>
      <c r="J19" s="6">
        <f>HTAP_OUTPUT!F9</f>
        <v>50000</v>
      </c>
      <c r="K19" s="6">
        <f>HTAP_OUTPUT!G9</f>
        <v>75000</v>
      </c>
      <c r="M19" s="4" t="str">
        <f>HTAP_OUTPUT!J9&amp;" ton"</f>
        <v>2 ton</v>
      </c>
      <c r="O19" s="4" t="s">
        <v>83</v>
      </c>
      <c r="P19" s="4" t="s">
        <v>82</v>
      </c>
    </row>
    <row r="20" spans="3:16" x14ac:dyDescent="0.3">
      <c r="E20" s="4" t="str">
        <f>HTAP_OUTPUT!B10</f>
        <v>Trenton</v>
      </c>
      <c r="F20" s="15">
        <v>-22</v>
      </c>
      <c r="H20" s="6">
        <f>HTAP_OUTPUT!D10</f>
        <v>15000</v>
      </c>
      <c r="I20" s="6">
        <f>HTAP_OUTPUT!E10</f>
        <v>35000</v>
      </c>
      <c r="J20" s="6">
        <f>HTAP_OUTPUT!F10</f>
        <v>50000</v>
      </c>
      <c r="K20" s="6">
        <f>HTAP_OUTPUT!G10</f>
        <v>75000</v>
      </c>
      <c r="M20" s="4" t="str">
        <f>HTAP_OUTPUT!J10&amp;" ton"</f>
        <v>1.5 ton</v>
      </c>
      <c r="O20" s="4" t="s">
        <v>83</v>
      </c>
      <c r="P20" s="4" t="s">
        <v>82</v>
      </c>
    </row>
    <row r="21" spans="3:16" x14ac:dyDescent="0.3">
      <c r="E21" s="4" t="str">
        <f>HTAP_OUTPUT!B11</f>
        <v>Moncton</v>
      </c>
      <c r="F21" s="15">
        <v>-23</v>
      </c>
      <c r="H21" s="6">
        <f>HTAP_OUTPUT!D11</f>
        <v>15000</v>
      </c>
      <c r="I21" s="6">
        <f>HTAP_OUTPUT!E11</f>
        <v>25000</v>
      </c>
      <c r="J21" s="6">
        <f>HTAP_OUTPUT!F11</f>
        <v>45000</v>
      </c>
      <c r="K21" s="6">
        <f>HTAP_OUTPUT!G11</f>
        <v>80000</v>
      </c>
      <c r="M21" s="4" t="str">
        <f>HTAP_OUTPUT!J11&amp;" ton"</f>
        <v>1.5 ton</v>
      </c>
      <c r="O21" s="4" t="s">
        <v>92</v>
      </c>
      <c r="P21" s="4" t="s">
        <v>85</v>
      </c>
    </row>
    <row r="22" spans="3:16" x14ac:dyDescent="0.3">
      <c r="E22" s="4" t="str">
        <f>HTAP_OUTPUT!B12</f>
        <v>Montreal</v>
      </c>
      <c r="F22" s="15">
        <v>-23</v>
      </c>
      <c r="H22" s="6">
        <f>HTAP_OUTPUT!D12</f>
        <v>15000</v>
      </c>
      <c r="I22" s="6">
        <f>HTAP_OUTPUT!E12</f>
        <v>30000</v>
      </c>
      <c r="J22" s="6">
        <f>HTAP_OUTPUT!F12</f>
        <v>45000</v>
      </c>
      <c r="K22" s="6">
        <f>HTAP_OUTPUT!G12</f>
        <v>80000</v>
      </c>
      <c r="M22" s="4" t="str">
        <f>HTAP_OUTPUT!J12&amp;" ton"</f>
        <v>1.5 ton</v>
      </c>
      <c r="O22" s="4" t="s">
        <v>92</v>
      </c>
      <c r="P22" s="4" t="s">
        <v>85</v>
      </c>
    </row>
    <row r="23" spans="3:16" x14ac:dyDescent="0.3">
      <c r="E23" s="4" t="str">
        <f>HTAP_OUTPUT!B13</f>
        <v>Gagetown</v>
      </c>
      <c r="F23" s="15">
        <v>-24</v>
      </c>
      <c r="H23" s="6">
        <f>HTAP_OUTPUT!D13</f>
        <v>15000</v>
      </c>
      <c r="I23" s="6">
        <f>HTAP_OUTPUT!E13</f>
        <v>25000</v>
      </c>
      <c r="J23" s="6">
        <f>HTAP_OUTPUT!F13</f>
        <v>50000</v>
      </c>
      <c r="K23" s="6">
        <f>HTAP_OUTPUT!G13</f>
        <v>80000</v>
      </c>
      <c r="M23" s="4" t="str">
        <f>HTAP_OUTPUT!J13&amp;" ton"</f>
        <v>1.5 ton</v>
      </c>
      <c r="O23" s="4" t="s">
        <v>92</v>
      </c>
      <c r="P23" s="4" t="s">
        <v>85</v>
      </c>
    </row>
    <row r="24" spans="3:16" x14ac:dyDescent="0.3">
      <c r="E24" s="4" t="str">
        <f>HTAP_OUTPUT!B14</f>
        <v>Ottawa</v>
      </c>
      <c r="F24" s="15">
        <v>-25</v>
      </c>
      <c r="H24" s="6">
        <f>HTAP_OUTPUT!D14</f>
        <v>15000</v>
      </c>
      <c r="I24" s="6">
        <f>HTAP_OUTPUT!E14</f>
        <v>35000</v>
      </c>
      <c r="J24" s="6">
        <f>HTAP_OUTPUT!F14</f>
        <v>55000</v>
      </c>
      <c r="K24" s="6">
        <f>HTAP_OUTPUT!G14</f>
        <v>80000</v>
      </c>
      <c r="M24" s="4" t="str">
        <f>HTAP_OUTPUT!J14&amp;" ton"</f>
        <v>1.5 ton</v>
      </c>
      <c r="O24" s="4" t="s">
        <v>83</v>
      </c>
      <c r="P24" s="4" t="s">
        <v>82</v>
      </c>
    </row>
    <row r="25" spans="3:16" x14ac:dyDescent="0.3">
      <c r="E25" s="4" t="str">
        <f>HTAP_OUTPUT!B15</f>
        <v>Petawawa</v>
      </c>
      <c r="F25" s="15">
        <v>-25</v>
      </c>
      <c r="H25" s="6">
        <f>HTAP_OUTPUT!D15</f>
        <v>15000</v>
      </c>
      <c r="I25" s="6">
        <f>HTAP_OUTPUT!E15</f>
        <v>35000</v>
      </c>
      <c r="J25" s="6">
        <f>HTAP_OUTPUT!F15</f>
        <v>55000</v>
      </c>
      <c r="K25" s="6">
        <f>HTAP_OUTPUT!G15</f>
        <v>80000</v>
      </c>
      <c r="M25" s="4" t="str">
        <f>HTAP_OUTPUT!J15&amp;" ton"</f>
        <v>1.5 ton</v>
      </c>
      <c r="O25" s="4" t="s">
        <v>83</v>
      </c>
      <c r="P25" s="4" t="s">
        <v>82</v>
      </c>
    </row>
    <row r="26" spans="3:16" x14ac:dyDescent="0.3">
      <c r="C26" s="5"/>
      <c r="D26" s="5"/>
      <c r="E26" s="5" t="str">
        <f>HTAP_OUTPUT!B16</f>
        <v>Suffield</v>
      </c>
      <c r="F26" s="16">
        <v>-31</v>
      </c>
      <c r="H26" s="7">
        <f>HTAP_OUTPUT!D16</f>
        <v>20000</v>
      </c>
      <c r="I26" s="7">
        <f>HTAP_OUTPUT!E16</f>
        <v>40000</v>
      </c>
      <c r="J26" s="7">
        <f>HTAP_OUTPUT!F16</f>
        <v>60000</v>
      </c>
      <c r="K26" s="7">
        <f>HTAP_OUTPUT!G16</f>
        <v>90000</v>
      </c>
      <c r="L26" s="5"/>
      <c r="M26" s="5" t="str">
        <f>HTAP_OUTPUT!J16&amp;" ton"</f>
        <v>1.5 ton</v>
      </c>
      <c r="O26" s="5" t="s">
        <v>83</v>
      </c>
      <c r="P26" s="5" t="s">
        <v>82</v>
      </c>
    </row>
    <row r="27" spans="3:16" x14ac:dyDescent="0.3">
      <c r="C27" s="4" t="str">
        <f>HTAP_OUTPUT!A17</f>
        <v>Zone 7a</v>
      </c>
      <c r="E27" s="4" t="str">
        <f>HTAP_OUTPUT!B17</f>
        <v>Gander</v>
      </c>
      <c r="F27" s="15">
        <v>-18</v>
      </c>
      <c r="H27" s="6">
        <f>HTAP_OUTPUT!D17</f>
        <v>10000</v>
      </c>
      <c r="I27" s="6">
        <f>HTAP_OUTPUT!E17</f>
        <v>35000</v>
      </c>
      <c r="J27" s="6">
        <f>HTAP_OUTPUT!F17</f>
        <v>50000</v>
      </c>
      <c r="K27" s="6">
        <f>HTAP_OUTPUT!G17</f>
        <v>70000</v>
      </c>
      <c r="M27" s="4" t="str">
        <f>HTAP_OUTPUT!J17&amp;" ton"</f>
        <v>1.5 ton</v>
      </c>
      <c r="O27" s="4" t="s">
        <v>92</v>
      </c>
      <c r="P27" s="4" t="s">
        <v>85</v>
      </c>
    </row>
    <row r="28" spans="3:16" x14ac:dyDescent="0.3">
      <c r="E28" s="4" t="str">
        <f>HTAP_OUTPUT!B18</f>
        <v>Valcartier</v>
      </c>
      <c r="F28" s="15">
        <v>-25</v>
      </c>
      <c r="H28" s="6">
        <f>HTAP_OUTPUT!D18</f>
        <v>15000</v>
      </c>
      <c r="I28" s="6">
        <f>HTAP_OUTPUT!E18</f>
        <v>30000</v>
      </c>
      <c r="J28" s="6">
        <f>HTAP_OUTPUT!F18</f>
        <v>50000</v>
      </c>
      <c r="K28" s="6">
        <f>HTAP_OUTPUT!G18</f>
        <v>80000</v>
      </c>
      <c r="M28" s="4" t="str">
        <f>HTAP_OUTPUT!J18&amp;" ton"</f>
        <v>1.5 ton</v>
      </c>
      <c r="O28" s="4" t="s">
        <v>92</v>
      </c>
      <c r="P28" s="4" t="s">
        <v>85</v>
      </c>
    </row>
    <row r="29" spans="3:16" x14ac:dyDescent="0.3">
      <c r="E29" s="4" t="str">
        <f>HTAP_OUTPUT!B19</f>
        <v>North Bay</v>
      </c>
      <c r="F29" s="15">
        <v>-28</v>
      </c>
      <c r="H29" s="6">
        <f>HTAP_OUTPUT!D19</f>
        <v>20000</v>
      </c>
      <c r="I29" s="6">
        <f>HTAP_OUTPUT!E19</f>
        <v>35000</v>
      </c>
      <c r="J29" s="6">
        <f>HTAP_OUTPUT!F19</f>
        <v>55000</v>
      </c>
      <c r="K29" s="6">
        <f>HTAP_OUTPUT!G19</f>
        <v>85000</v>
      </c>
      <c r="M29" s="4" t="str">
        <f>HTAP_OUTPUT!J19&amp;" ton"</f>
        <v>1 ton</v>
      </c>
      <c r="O29" s="4" t="s">
        <v>83</v>
      </c>
      <c r="P29" s="4" t="s">
        <v>82</v>
      </c>
    </row>
    <row r="30" spans="3:16" x14ac:dyDescent="0.3">
      <c r="E30" s="4" t="str">
        <f>HTAP_OUTPUT!B20</f>
        <v>Edmonton</v>
      </c>
      <c r="F30" s="15">
        <v>-30</v>
      </c>
      <c r="H30" s="6">
        <f>HTAP_OUTPUT!D20</f>
        <v>20000</v>
      </c>
      <c r="I30" s="6">
        <f>HTAP_OUTPUT!E20</f>
        <v>40000</v>
      </c>
      <c r="J30" s="6">
        <f>HTAP_OUTPUT!F20</f>
        <v>60000</v>
      </c>
      <c r="K30" s="6">
        <f>HTAP_OUTPUT!G20</f>
        <v>90000</v>
      </c>
      <c r="M30" s="4" t="str">
        <f>HTAP_OUTPUT!J20&amp;" ton"</f>
        <v>1 ton</v>
      </c>
      <c r="O30" s="4" t="s">
        <v>83</v>
      </c>
      <c r="P30" s="4" t="s">
        <v>82</v>
      </c>
    </row>
    <row r="31" spans="3:16" x14ac:dyDescent="0.3">
      <c r="E31" s="4" t="str">
        <f>HTAP_OUTPUT!B21</f>
        <v>Wainwright</v>
      </c>
      <c r="F31" s="15">
        <v>-30</v>
      </c>
      <c r="H31" s="6">
        <f>HTAP_OUTPUT!D21</f>
        <v>20000</v>
      </c>
      <c r="I31" s="6">
        <f>HTAP_OUTPUT!E21</f>
        <v>40000</v>
      </c>
      <c r="J31" s="6">
        <f>HTAP_OUTPUT!F21</f>
        <v>60000</v>
      </c>
      <c r="K31" s="6">
        <f>HTAP_OUTPUT!G21</f>
        <v>90000</v>
      </c>
      <c r="M31" s="4" t="str">
        <f>HTAP_OUTPUT!J21&amp;" ton"</f>
        <v>1.5 ton</v>
      </c>
      <c r="O31" s="4" t="s">
        <v>83</v>
      </c>
      <c r="P31" s="4" t="s">
        <v>82</v>
      </c>
    </row>
    <row r="32" spans="3:16" x14ac:dyDescent="0.3">
      <c r="E32" s="4" t="str">
        <f>HTAP_OUTPUT!B22</f>
        <v>Bagotville</v>
      </c>
      <c r="F32" s="15">
        <v>-31</v>
      </c>
      <c r="H32" s="6">
        <f>HTAP_OUTPUT!D22</f>
        <v>20000</v>
      </c>
      <c r="I32" s="6">
        <f>HTAP_OUTPUT!E22</f>
        <v>35000</v>
      </c>
      <c r="J32" s="6">
        <f>HTAP_OUTPUT!F22</f>
        <v>55000</v>
      </c>
      <c r="K32" s="6">
        <f>HTAP_OUTPUT!G22</f>
        <v>90000</v>
      </c>
      <c r="M32" s="4" t="str">
        <f>HTAP_OUTPUT!J22&amp;" ton"</f>
        <v>1.5 ton</v>
      </c>
      <c r="O32" s="4" t="s">
        <v>92</v>
      </c>
      <c r="P32" s="4" t="s">
        <v>85</v>
      </c>
    </row>
    <row r="33" spans="3:16" x14ac:dyDescent="0.3">
      <c r="E33" s="4" t="str">
        <f>HTAP_OUTPUT!B23</f>
        <v>Moose Jaw</v>
      </c>
      <c r="F33" s="15">
        <v>-32</v>
      </c>
      <c r="H33" s="6">
        <f>HTAP_OUTPUT!D23</f>
        <v>20000</v>
      </c>
      <c r="I33" s="6">
        <f>HTAP_OUTPUT!E23</f>
        <v>35000</v>
      </c>
      <c r="J33" s="6">
        <f>HTAP_OUTPUT!F23</f>
        <v>55000</v>
      </c>
      <c r="K33" s="6">
        <f>HTAP_OUTPUT!G23</f>
        <v>95000</v>
      </c>
      <c r="M33" s="4" t="str">
        <f>HTAP_OUTPUT!J23&amp;" ton"</f>
        <v>1.5 ton</v>
      </c>
      <c r="O33" s="4" t="s">
        <v>83</v>
      </c>
      <c r="P33" s="4" t="s">
        <v>82</v>
      </c>
    </row>
    <row r="34" spans="3:16" x14ac:dyDescent="0.3">
      <c r="E34" s="4" t="str">
        <f>HTAP_OUTPUT!B24</f>
        <v>Shilo</v>
      </c>
      <c r="F34" s="15">
        <v>-33</v>
      </c>
      <c r="H34" s="6">
        <f>HTAP_OUTPUT!D24</f>
        <v>25000</v>
      </c>
      <c r="I34" s="6">
        <f>HTAP_OUTPUT!E24</f>
        <v>40000</v>
      </c>
      <c r="J34" s="6">
        <f>HTAP_OUTPUT!F24</f>
        <v>60000</v>
      </c>
      <c r="K34" s="6">
        <f>HTAP_OUTPUT!G24</f>
        <v>95000</v>
      </c>
      <c r="M34" s="4" t="str">
        <f>HTAP_OUTPUT!J24&amp;" ton"</f>
        <v>1.5 ton</v>
      </c>
      <c r="O34" s="4" t="s">
        <v>83</v>
      </c>
      <c r="P34" s="4" t="s">
        <v>82</v>
      </c>
    </row>
    <row r="35" spans="3:16" x14ac:dyDescent="0.3">
      <c r="E35" s="4" t="str">
        <f>HTAP_OUTPUT!B25</f>
        <v>Winnipeg</v>
      </c>
      <c r="F35" s="15">
        <v>-33</v>
      </c>
      <c r="H35" s="6">
        <f>HTAP_OUTPUT!D25</f>
        <v>25000</v>
      </c>
      <c r="I35" s="6">
        <f>HTAP_OUTPUT!E25</f>
        <v>40000</v>
      </c>
      <c r="J35" s="6">
        <f>HTAP_OUTPUT!F25</f>
        <v>60000</v>
      </c>
      <c r="K35" s="6">
        <f>HTAP_OUTPUT!G25</f>
        <v>95000</v>
      </c>
      <c r="M35" s="4" t="str">
        <f>HTAP_OUTPUT!J25&amp;" ton"</f>
        <v>1.5 ton</v>
      </c>
      <c r="O35" s="4" t="s">
        <v>83</v>
      </c>
      <c r="P35" s="4" t="s">
        <v>82</v>
      </c>
    </row>
    <row r="36" spans="3:16" x14ac:dyDescent="0.3">
      <c r="E36" s="4" t="str">
        <f>HTAP_OUTPUT!B26</f>
        <v>Schumacher</v>
      </c>
      <c r="F36" s="15">
        <v>-34</v>
      </c>
      <c r="H36" s="6">
        <f>HTAP_OUTPUT!D26</f>
        <v>25000</v>
      </c>
      <c r="I36" s="6">
        <f>HTAP_OUTPUT!E26</f>
        <v>40000</v>
      </c>
      <c r="J36" s="6">
        <f>HTAP_OUTPUT!F26</f>
        <v>60000</v>
      </c>
      <c r="K36" s="6">
        <f>HTAP_OUTPUT!G26</f>
        <v>95000</v>
      </c>
      <c r="M36" s="4" t="str">
        <f>HTAP_OUTPUT!J26&amp;" ton"</f>
        <v>1 ton</v>
      </c>
      <c r="O36" s="4" t="s">
        <v>83</v>
      </c>
      <c r="P36" s="4" t="s">
        <v>82</v>
      </c>
    </row>
    <row r="37" spans="3:16" x14ac:dyDescent="0.3">
      <c r="E37" s="4" t="str">
        <f>HTAP_OUTPUT!B27</f>
        <v>Cold Lake</v>
      </c>
      <c r="F37" s="15">
        <v>-35</v>
      </c>
      <c r="H37" s="6">
        <f>HTAP_OUTPUT!D27</f>
        <v>25000</v>
      </c>
      <c r="I37" s="6">
        <f>HTAP_OUTPUT!E27</f>
        <v>40000</v>
      </c>
      <c r="J37" s="6">
        <f>HTAP_OUTPUT!F27</f>
        <v>65000</v>
      </c>
      <c r="K37" s="6">
        <f>HTAP_OUTPUT!G27</f>
        <v>100000</v>
      </c>
      <c r="M37" s="4" t="str">
        <f>HTAP_OUTPUT!J27&amp;" ton"</f>
        <v>1.5 ton</v>
      </c>
      <c r="O37" s="4" t="s">
        <v>83</v>
      </c>
      <c r="P37" s="4" t="s">
        <v>82</v>
      </c>
    </row>
    <row r="38" spans="3:16" x14ac:dyDescent="0.3">
      <c r="C38" s="5"/>
      <c r="D38" s="5"/>
      <c r="E38" s="5" t="str">
        <f>HTAP_OUTPUT!B28</f>
        <v>Dundurn</v>
      </c>
      <c r="F38" s="16">
        <v>-35</v>
      </c>
      <c r="H38" s="7">
        <f>HTAP_OUTPUT!D28</f>
        <v>25000</v>
      </c>
      <c r="I38" s="7">
        <f>HTAP_OUTPUT!E28</f>
        <v>40000</v>
      </c>
      <c r="J38" s="7">
        <f>HTAP_OUTPUT!F28</f>
        <v>60000</v>
      </c>
      <c r="K38" s="7">
        <f>HTAP_OUTPUT!G28</f>
        <v>100000</v>
      </c>
      <c r="L38" s="5"/>
      <c r="M38" s="5" t="str">
        <f>HTAP_OUTPUT!J28&amp;" ton"</f>
        <v>1.5 ton</v>
      </c>
      <c r="O38" s="5" t="s">
        <v>83</v>
      </c>
      <c r="P38" s="5" t="s">
        <v>82</v>
      </c>
    </row>
    <row r="39" spans="3:16" x14ac:dyDescent="0.3">
      <c r="C39" s="8" t="str">
        <f>HTAP_OUTPUT!A29</f>
        <v>Zone 7b</v>
      </c>
      <c r="D39" s="8"/>
      <c r="E39" s="8" t="str">
        <f>HTAP_OUTPUT!B29</f>
        <v>Goose Bay</v>
      </c>
      <c r="F39" s="17">
        <v>-31</v>
      </c>
      <c r="H39" s="9">
        <f>HTAP_OUTPUT!D29</f>
        <v>20000</v>
      </c>
      <c r="I39" s="9">
        <f>HTAP_OUTPUT!E29</f>
        <v>45000</v>
      </c>
      <c r="J39" s="9">
        <f>HTAP_OUTPUT!F29</f>
        <v>65000</v>
      </c>
      <c r="K39" s="9">
        <f>HTAP_OUTPUT!G29</f>
        <v>90000</v>
      </c>
      <c r="L39" s="8"/>
      <c r="M39" s="8" t="str">
        <f>HTAP_OUTPUT!J29&amp;" ton"</f>
        <v>1 ton</v>
      </c>
      <c r="O39" s="8" t="s">
        <v>92</v>
      </c>
      <c r="P39" s="8" t="s">
        <v>84</v>
      </c>
    </row>
    <row r="40" spans="3:16" x14ac:dyDescent="0.3">
      <c r="C40" s="5" t="str">
        <f>HTAP_OUTPUT!A30</f>
        <v>Zone 8</v>
      </c>
      <c r="D40" s="5"/>
      <c r="E40" s="5" t="str">
        <f>HTAP_OUTPUT!B30</f>
        <v>Yellowknife</v>
      </c>
      <c r="F40" s="16">
        <v>-41</v>
      </c>
      <c r="H40" s="7">
        <f>HTAP_OUTPUT!D30</f>
        <v>30000</v>
      </c>
      <c r="I40" s="7">
        <f>HTAP_OUTPUT!E30</f>
        <v>50000</v>
      </c>
      <c r="J40" s="7">
        <f>HTAP_OUTPUT!F30</f>
        <v>75000</v>
      </c>
      <c r="K40" s="7">
        <f>HTAP_OUTPUT!G30</f>
        <v>110000</v>
      </c>
      <c r="L40" s="5"/>
      <c r="M40" s="5" t="str">
        <f>HTAP_OUTPUT!J30&amp;" ton"</f>
        <v>1 ton</v>
      </c>
      <c r="O40" s="5" t="s">
        <v>92</v>
      </c>
      <c r="P40" s="5" t="s">
        <v>86</v>
      </c>
    </row>
  </sheetData>
  <mergeCells count="3">
    <mergeCell ref="E4:M4"/>
    <mergeCell ref="E5:M5"/>
    <mergeCell ref="E6:M6"/>
  </mergeCells>
  <conditionalFormatting sqref="O12:P40">
    <cfRule type="cellIs" dxfId="4" priority="1" operator="equal">
      <formula>"Oil or Propane Furnace"</formula>
    </cfRule>
    <cfRule type="cellIs" dxfId="3" priority="2" operator="equal">
      <formula>"Electric Baseboard"</formula>
    </cfRule>
    <cfRule type="cellIs" dxfId="2" priority="3" operator="equal">
      <formula>"Gas Furnace"</formula>
    </cfRule>
    <cfRule type="cellIs" dxfId="1" priority="4" operator="equal">
      <formula>"Hybrid Heat Pump"</formula>
    </cfRule>
  </conditionalFormatting>
  <dataValidations count="1">
    <dataValidation type="list" allowBlank="1" showInputMessage="1" showErrorMessage="1" sqref="E8">
      <formula1>"kW, BTU"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0BD19A2F-F55F-4986-B711-E34EE70A4AF7}">
            <xm:f>NOT(ISERROR(SEARCH("Heat Pump",O12)))</xm:f>
            <xm:f>"Heat Pump"</xm:f>
            <x14:dxf>
              <font>
                <b/>
                <i val="0"/>
                <color theme="0"/>
              </font>
              <fill>
                <patternFill>
                  <bgColor rgb="FF009900"/>
                </patternFill>
              </fill>
            </x14:dxf>
          </x14:cfRule>
          <xm:sqref>O12:P40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HTAP_OUTPUT</vt:lpstr>
      <vt:lpstr>Constants</vt:lpstr>
      <vt:lpstr>Heating &amp; Cooling System Sizes</vt:lpstr>
      <vt:lpstr>ConvW2BTU</vt:lpstr>
      <vt:lpstr>DisplayUnits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Alex</dc:creator>
  <cp:lastModifiedBy>Ferguson, Alex</cp:lastModifiedBy>
  <dcterms:created xsi:type="dcterms:W3CDTF">2021-03-01T20:10:17Z</dcterms:created>
  <dcterms:modified xsi:type="dcterms:W3CDTF">2021-03-16T23:31:04Z</dcterms:modified>
</cp:coreProperties>
</file>