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9210" firstSheet="1" activeTab="9"/>
  </bookViews>
  <sheets>
    <sheet name="ON80-89" sheetId="1" r:id="rId1"/>
    <sheet name="ON70-79" sheetId="4" r:id="rId2"/>
    <sheet name="PQ80-89" sheetId="6" r:id="rId3"/>
    <sheet name="PQ70-79" sheetId="5" r:id="rId4"/>
    <sheet name="BC80-89" sheetId="7" r:id="rId5"/>
    <sheet name="BC70-79" sheetId="8" r:id="rId6"/>
    <sheet name="AB70-79" sheetId="9" r:id="rId7"/>
    <sheet name="AB80-89" sheetId="10" r:id="rId8"/>
    <sheet name="ATL70-79" sheetId="11" r:id="rId9"/>
    <sheet name="ATL80-89" sheetId="12" r:id="rId10"/>
  </sheets>
  <calcPr calcId="145621"/>
</workbook>
</file>

<file path=xl/calcChain.xml><?xml version="1.0" encoding="utf-8"?>
<calcChain xmlns="http://schemas.openxmlformats.org/spreadsheetml/2006/main">
  <c r="B48" i="12" l="1"/>
  <c r="B47" i="12"/>
  <c r="B46" i="12"/>
  <c r="B45" i="12"/>
  <c r="C40" i="12"/>
  <c r="C37" i="12"/>
  <c r="C36" i="12"/>
  <c r="C35" i="12"/>
  <c r="C34" i="12"/>
  <c r="C33" i="12"/>
  <c r="B33" i="12"/>
  <c r="B36" i="12" s="1"/>
  <c r="D32" i="12"/>
  <c r="C32" i="12"/>
  <c r="D31" i="12"/>
  <c r="C31" i="12"/>
  <c r="D30" i="12"/>
  <c r="D29" i="12"/>
  <c r="D28" i="12"/>
  <c r="D42" i="12" s="1"/>
  <c r="D43" i="12" s="1"/>
  <c r="D44" i="12" s="1"/>
  <c r="C28" i="12"/>
  <c r="C45" i="12" s="1"/>
  <c r="D27" i="12"/>
  <c r="D38" i="12" s="1"/>
  <c r="D40" i="12" s="1"/>
  <c r="C27" i="12"/>
  <c r="C41" i="12" s="1"/>
  <c r="D26" i="12"/>
  <c r="D37" i="12" s="1"/>
  <c r="D39" i="12" s="1"/>
  <c r="D25" i="12"/>
  <c r="D46" i="12" s="1"/>
  <c r="D47" i="12" s="1"/>
  <c r="D48" i="12" s="1"/>
  <c r="C16" i="12"/>
  <c r="C14" i="12"/>
  <c r="K11" i="12"/>
  <c r="C11" i="12"/>
  <c r="K10" i="12"/>
  <c r="C10" i="12"/>
  <c r="K9" i="12"/>
  <c r="C9" i="12"/>
  <c r="K8" i="12"/>
  <c r="H5" i="12"/>
  <c r="H11" i="12" s="1"/>
  <c r="J11" i="12" s="1"/>
  <c r="C4" i="12"/>
  <c r="B31" i="12" s="1"/>
  <c r="B39" i="12" s="1"/>
  <c r="H3" i="12"/>
  <c r="H9" i="12" s="1"/>
  <c r="J9" i="12" s="1"/>
  <c r="B48" i="11"/>
  <c r="B47" i="11"/>
  <c r="B46" i="11"/>
  <c r="D45" i="11"/>
  <c r="B45" i="11"/>
  <c r="D41" i="11"/>
  <c r="C40" i="11"/>
  <c r="C37" i="11"/>
  <c r="C36" i="11"/>
  <c r="C35" i="11"/>
  <c r="C34" i="11"/>
  <c r="C33" i="11"/>
  <c r="B33" i="11"/>
  <c r="B36" i="11" s="1"/>
  <c r="D32" i="11"/>
  <c r="C32" i="11"/>
  <c r="D31" i="11"/>
  <c r="C31" i="11"/>
  <c r="D30" i="11"/>
  <c r="D29" i="11"/>
  <c r="D28" i="11"/>
  <c r="D42" i="11" s="1"/>
  <c r="D43" i="11" s="1"/>
  <c r="D44" i="11" s="1"/>
  <c r="C28" i="11"/>
  <c r="C45" i="11" s="1"/>
  <c r="D27" i="11"/>
  <c r="D38" i="11" s="1"/>
  <c r="D40" i="11" s="1"/>
  <c r="C27" i="11"/>
  <c r="C41" i="11" s="1"/>
  <c r="D26" i="11"/>
  <c r="D37" i="11" s="1"/>
  <c r="D39" i="11" s="1"/>
  <c r="D25" i="11"/>
  <c r="D46" i="11" s="1"/>
  <c r="D47" i="11" s="1"/>
  <c r="D48" i="11" s="1"/>
  <c r="C16" i="11"/>
  <c r="C14" i="11"/>
  <c r="K11" i="11"/>
  <c r="C11" i="11"/>
  <c r="K10" i="11"/>
  <c r="C10" i="11"/>
  <c r="K9" i="11"/>
  <c r="C9" i="11"/>
  <c r="K8" i="11"/>
  <c r="H5" i="11"/>
  <c r="H11" i="11" s="1"/>
  <c r="J11" i="11" s="1"/>
  <c r="C4" i="11"/>
  <c r="B31" i="11" s="1"/>
  <c r="B39" i="11" s="1"/>
  <c r="C39" i="12" l="1"/>
  <c r="C48" i="12"/>
  <c r="C46" i="12"/>
  <c r="C20" i="12"/>
  <c r="D33" i="12"/>
  <c r="D35" i="12" s="1"/>
  <c r="C38" i="12"/>
  <c r="C17" i="12" s="1"/>
  <c r="D41" i="12"/>
  <c r="C42" i="12"/>
  <c r="C43" i="12" s="1"/>
  <c r="C44" i="12" s="1"/>
  <c r="D45" i="12"/>
  <c r="B26" i="12"/>
  <c r="B27" i="12"/>
  <c r="B30" i="12"/>
  <c r="D34" i="12"/>
  <c r="C46" i="11"/>
  <c r="C20" i="11"/>
  <c r="C48" i="11"/>
  <c r="D33" i="11"/>
  <c r="D35" i="11" s="1"/>
  <c r="C42" i="11"/>
  <c r="C43" i="11" s="1"/>
  <c r="C44" i="11" s="1"/>
  <c r="H3" i="11"/>
  <c r="H9" i="11" s="1"/>
  <c r="J9" i="11" s="1"/>
  <c r="C38" i="11" s="1"/>
  <c r="C17" i="11" s="1"/>
  <c r="B26" i="11"/>
  <c r="B27" i="11"/>
  <c r="B30" i="11"/>
  <c r="D34" i="11"/>
  <c r="B48" i="10"/>
  <c r="B47" i="10"/>
  <c r="D46" i="10"/>
  <c r="D47" i="10" s="1"/>
  <c r="D48" i="10" s="1"/>
  <c r="B46" i="10"/>
  <c r="C45" i="10"/>
  <c r="C48" i="10" s="1"/>
  <c r="B45" i="10"/>
  <c r="C41" i="10"/>
  <c r="C40" i="10"/>
  <c r="C37" i="10"/>
  <c r="C38" i="10" s="1"/>
  <c r="C17" i="10" s="1"/>
  <c r="C36" i="10"/>
  <c r="B36" i="10"/>
  <c r="C35" i="10"/>
  <c r="D34" i="10"/>
  <c r="C12" i="10" s="1"/>
  <c r="C34" i="10"/>
  <c r="C33" i="10"/>
  <c r="B33" i="10"/>
  <c r="D32" i="10"/>
  <c r="H5" i="10" s="1"/>
  <c r="H11" i="10" s="1"/>
  <c r="J11" i="10" s="1"/>
  <c r="C32" i="10"/>
  <c r="D31" i="10"/>
  <c r="C31" i="10"/>
  <c r="D30" i="10"/>
  <c r="D29" i="10"/>
  <c r="D28" i="10"/>
  <c r="D45" i="10" s="1"/>
  <c r="C28" i="10"/>
  <c r="C42" i="10" s="1"/>
  <c r="C43" i="10" s="1"/>
  <c r="C44" i="10" s="1"/>
  <c r="D27" i="10"/>
  <c r="D41" i="10" s="1"/>
  <c r="C27" i="10"/>
  <c r="D26" i="10"/>
  <c r="D37" i="10" s="1"/>
  <c r="D39" i="10" s="1"/>
  <c r="D25" i="10"/>
  <c r="D33" i="10" s="1"/>
  <c r="D35" i="10" s="1"/>
  <c r="C14" i="10"/>
  <c r="K11" i="10"/>
  <c r="C11" i="10"/>
  <c r="K10" i="10"/>
  <c r="C10" i="10"/>
  <c r="K9" i="10"/>
  <c r="C9" i="10"/>
  <c r="K8" i="10"/>
  <c r="C4" i="10"/>
  <c r="B31" i="10" s="1"/>
  <c r="B39" i="10" s="1"/>
  <c r="H3" i="10"/>
  <c r="H9" i="10" s="1"/>
  <c r="J9" i="10" s="1"/>
  <c r="B48" i="9"/>
  <c r="B47" i="9"/>
  <c r="B46" i="9"/>
  <c r="B45" i="9"/>
  <c r="C40" i="9"/>
  <c r="C37" i="9"/>
  <c r="C36" i="9"/>
  <c r="C35" i="9"/>
  <c r="C34" i="9"/>
  <c r="C33" i="9"/>
  <c r="B33" i="9"/>
  <c r="B36" i="9" s="1"/>
  <c r="D32" i="9"/>
  <c r="C32" i="9"/>
  <c r="D31" i="9"/>
  <c r="C31" i="9"/>
  <c r="D30" i="9"/>
  <c r="D29" i="9"/>
  <c r="D28" i="9"/>
  <c r="D42" i="9" s="1"/>
  <c r="D43" i="9" s="1"/>
  <c r="D44" i="9" s="1"/>
  <c r="C28" i="9"/>
  <c r="C45" i="9" s="1"/>
  <c r="D27" i="9"/>
  <c r="D38" i="9" s="1"/>
  <c r="D40" i="9" s="1"/>
  <c r="C27" i="9"/>
  <c r="C41" i="9" s="1"/>
  <c r="D26" i="9"/>
  <c r="D37" i="9" s="1"/>
  <c r="D39" i="9" s="1"/>
  <c r="D25" i="9"/>
  <c r="D46" i="9" s="1"/>
  <c r="D47" i="9" s="1"/>
  <c r="D48" i="9" s="1"/>
  <c r="C16" i="9"/>
  <c r="C14" i="9"/>
  <c r="K11" i="9"/>
  <c r="C11" i="9"/>
  <c r="K10" i="9"/>
  <c r="C10" i="9"/>
  <c r="K9" i="9"/>
  <c r="C9" i="9"/>
  <c r="K8" i="9"/>
  <c r="H5" i="9"/>
  <c r="H11" i="9" s="1"/>
  <c r="J11" i="9" s="1"/>
  <c r="C4" i="9"/>
  <c r="B31" i="9" s="1"/>
  <c r="B39" i="9" s="1"/>
  <c r="H3" i="9"/>
  <c r="H9" i="9" s="1"/>
  <c r="J9" i="9" s="1"/>
  <c r="C38" i="9" s="1"/>
  <c r="C17" i="9" s="1"/>
  <c r="B38" i="12" l="1"/>
  <c r="H4" i="12"/>
  <c r="H10" i="12" s="1"/>
  <c r="J10" i="12" s="1"/>
  <c r="B41" i="12"/>
  <c r="H7" i="12"/>
  <c r="D36" i="12"/>
  <c r="C13" i="12" s="1"/>
  <c r="C12" i="12"/>
  <c r="B40" i="12"/>
  <c r="H6" i="12"/>
  <c r="B37" i="12"/>
  <c r="H2" i="12"/>
  <c r="H8" i="12" s="1"/>
  <c r="J8" i="12" s="1"/>
  <c r="C47" i="12"/>
  <c r="C21" i="12"/>
  <c r="D36" i="11"/>
  <c r="C13" i="11" s="1"/>
  <c r="C12" i="11"/>
  <c r="B40" i="11"/>
  <c r="H6" i="11"/>
  <c r="B37" i="11"/>
  <c r="H2" i="11"/>
  <c r="H8" i="11" s="1"/>
  <c r="J8" i="11" s="1"/>
  <c r="C47" i="11"/>
  <c r="C21" i="11"/>
  <c r="B38" i="11"/>
  <c r="H4" i="11"/>
  <c r="H10" i="11" s="1"/>
  <c r="J10" i="11" s="1"/>
  <c r="B41" i="11"/>
  <c r="H7" i="11"/>
  <c r="C39" i="11"/>
  <c r="B26" i="10"/>
  <c r="B37" i="10" s="1"/>
  <c r="B27" i="10"/>
  <c r="B30" i="10"/>
  <c r="D36" i="10"/>
  <c r="C13" i="10" s="1"/>
  <c r="B38" i="10"/>
  <c r="D38" i="10"/>
  <c r="D40" i="10" s="1"/>
  <c r="C39" i="10"/>
  <c r="D42" i="10"/>
  <c r="D43" i="10" s="1"/>
  <c r="D44" i="10" s="1"/>
  <c r="H2" i="10"/>
  <c r="H8" i="10" s="1"/>
  <c r="J8" i="10" s="1"/>
  <c r="B34" i="10" s="1"/>
  <c r="C15" i="10" s="1"/>
  <c r="H7" i="10"/>
  <c r="C16" i="10"/>
  <c r="C20" i="10"/>
  <c r="C46" i="10"/>
  <c r="C48" i="9"/>
  <c r="C46" i="9"/>
  <c r="C20" i="9"/>
  <c r="C39" i="9"/>
  <c r="D33" i="9"/>
  <c r="D35" i="9" s="1"/>
  <c r="D41" i="9"/>
  <c r="C42" i="9"/>
  <c r="C43" i="9" s="1"/>
  <c r="C44" i="9" s="1"/>
  <c r="D45" i="9"/>
  <c r="B26" i="9"/>
  <c r="B27" i="9"/>
  <c r="B30" i="9"/>
  <c r="D34" i="9"/>
  <c r="B35" i="12" l="1"/>
  <c r="B34" i="12"/>
  <c r="C15" i="12" s="1"/>
  <c r="B44" i="12"/>
  <c r="B42" i="12"/>
  <c r="C18" i="12"/>
  <c r="B44" i="11"/>
  <c r="B42" i="11"/>
  <c r="C18" i="11"/>
  <c r="B35" i="11"/>
  <c r="B34" i="11"/>
  <c r="C15" i="11" s="1"/>
  <c r="B41" i="10"/>
  <c r="H4" i="10"/>
  <c r="H10" i="10" s="1"/>
  <c r="J10" i="10" s="1"/>
  <c r="B40" i="10"/>
  <c r="H6" i="10"/>
  <c r="C47" i="10"/>
  <c r="C21" i="10"/>
  <c r="B35" i="10"/>
  <c r="B38" i="9"/>
  <c r="H4" i="9"/>
  <c r="H10" i="9" s="1"/>
  <c r="J10" i="9" s="1"/>
  <c r="H7" i="9"/>
  <c r="B41" i="9"/>
  <c r="D36" i="9"/>
  <c r="C13" i="9" s="1"/>
  <c r="C12" i="9"/>
  <c r="B40" i="9"/>
  <c r="H6" i="9"/>
  <c r="H2" i="9"/>
  <c r="H8" i="9" s="1"/>
  <c r="J8" i="9" s="1"/>
  <c r="B37" i="9"/>
  <c r="C47" i="9"/>
  <c r="C21" i="9"/>
  <c r="C19" i="12" l="1"/>
  <c r="B43" i="12"/>
  <c r="C19" i="11"/>
  <c r="B43" i="11"/>
  <c r="B44" i="10"/>
  <c r="C18" i="10"/>
  <c r="B42" i="10"/>
  <c r="B35" i="9"/>
  <c r="B34" i="9"/>
  <c r="C15" i="9" s="1"/>
  <c r="B44" i="9"/>
  <c r="B42" i="9"/>
  <c r="C18" i="9"/>
  <c r="B43" i="10" l="1"/>
  <c r="C19" i="10"/>
  <c r="C19" i="9"/>
  <c r="B43" i="9"/>
  <c r="B48" i="8"/>
  <c r="B47" i="8"/>
  <c r="B46" i="8"/>
  <c r="B45" i="8"/>
  <c r="C40" i="8"/>
  <c r="C37" i="8"/>
  <c r="C36" i="8"/>
  <c r="C35" i="8"/>
  <c r="C34" i="8"/>
  <c r="C33" i="8"/>
  <c r="B33" i="8"/>
  <c r="B36" i="8" s="1"/>
  <c r="D32" i="8"/>
  <c r="C32" i="8"/>
  <c r="D31" i="8"/>
  <c r="C31" i="8"/>
  <c r="D30" i="8"/>
  <c r="D29" i="8"/>
  <c r="D28" i="8"/>
  <c r="D42" i="8" s="1"/>
  <c r="D43" i="8" s="1"/>
  <c r="D44" i="8" s="1"/>
  <c r="C28" i="8"/>
  <c r="C45" i="8" s="1"/>
  <c r="D27" i="8"/>
  <c r="D38" i="8" s="1"/>
  <c r="D40" i="8" s="1"/>
  <c r="C27" i="8"/>
  <c r="C41" i="8" s="1"/>
  <c r="D26" i="8"/>
  <c r="D37" i="8" s="1"/>
  <c r="D39" i="8" s="1"/>
  <c r="D25" i="8"/>
  <c r="D46" i="8" s="1"/>
  <c r="D47" i="8" s="1"/>
  <c r="D48" i="8" s="1"/>
  <c r="C16" i="8"/>
  <c r="C14" i="8"/>
  <c r="K11" i="8"/>
  <c r="C11" i="8"/>
  <c r="K10" i="8"/>
  <c r="C10" i="8"/>
  <c r="K9" i="8"/>
  <c r="C9" i="8"/>
  <c r="K8" i="8"/>
  <c r="H5" i="8"/>
  <c r="H11" i="8" s="1"/>
  <c r="J11" i="8" s="1"/>
  <c r="C4" i="8"/>
  <c r="B31" i="8" s="1"/>
  <c r="B39" i="8" s="1"/>
  <c r="H3" i="8"/>
  <c r="H9" i="8" s="1"/>
  <c r="J9" i="8" s="1"/>
  <c r="C48" i="8" l="1"/>
  <c r="C46" i="8"/>
  <c r="C20" i="8"/>
  <c r="C39" i="8"/>
  <c r="D33" i="8"/>
  <c r="D35" i="8" s="1"/>
  <c r="C38" i="8"/>
  <c r="C17" i="8" s="1"/>
  <c r="D41" i="8"/>
  <c r="C42" i="8"/>
  <c r="C43" i="8" s="1"/>
  <c r="C44" i="8" s="1"/>
  <c r="D45" i="8"/>
  <c r="B26" i="8"/>
  <c r="B27" i="8"/>
  <c r="B30" i="8"/>
  <c r="D34" i="8"/>
  <c r="B48" i="7"/>
  <c r="B47" i="7"/>
  <c r="B46" i="7"/>
  <c r="D45" i="7"/>
  <c r="B45" i="7"/>
  <c r="D41" i="7"/>
  <c r="C40" i="7"/>
  <c r="C37" i="7"/>
  <c r="C36" i="7"/>
  <c r="C35" i="7"/>
  <c r="C34" i="7"/>
  <c r="C33" i="7"/>
  <c r="B33" i="7"/>
  <c r="B36" i="7" s="1"/>
  <c r="D32" i="7"/>
  <c r="C32" i="7"/>
  <c r="D31" i="7"/>
  <c r="C31" i="7"/>
  <c r="D30" i="7"/>
  <c r="D29" i="7"/>
  <c r="D28" i="7"/>
  <c r="D42" i="7" s="1"/>
  <c r="D43" i="7" s="1"/>
  <c r="D44" i="7" s="1"/>
  <c r="C28" i="7"/>
  <c r="C45" i="7" s="1"/>
  <c r="D27" i="7"/>
  <c r="D38" i="7" s="1"/>
  <c r="D40" i="7" s="1"/>
  <c r="C27" i="7"/>
  <c r="C41" i="7" s="1"/>
  <c r="D26" i="7"/>
  <c r="D37" i="7" s="1"/>
  <c r="D39" i="7" s="1"/>
  <c r="D25" i="7"/>
  <c r="D46" i="7" s="1"/>
  <c r="D47" i="7" s="1"/>
  <c r="D48" i="7" s="1"/>
  <c r="C16" i="7"/>
  <c r="C14" i="7"/>
  <c r="K11" i="7"/>
  <c r="C11" i="7"/>
  <c r="K10" i="7"/>
  <c r="C10" i="7"/>
  <c r="K9" i="7"/>
  <c r="C9" i="7"/>
  <c r="K8" i="7"/>
  <c r="H5" i="7"/>
  <c r="H11" i="7" s="1"/>
  <c r="J11" i="7" s="1"/>
  <c r="C4" i="7"/>
  <c r="B31" i="7" s="1"/>
  <c r="B39" i="7" s="1"/>
  <c r="B48" i="6"/>
  <c r="B47" i="6"/>
  <c r="B46" i="6"/>
  <c r="D45" i="6"/>
  <c r="B45" i="6"/>
  <c r="D41" i="6"/>
  <c r="C40" i="6"/>
  <c r="C37" i="6"/>
  <c r="C36" i="6"/>
  <c r="C35" i="6"/>
  <c r="C34" i="6"/>
  <c r="C33" i="6"/>
  <c r="B33" i="6"/>
  <c r="B36" i="6" s="1"/>
  <c r="D32" i="6"/>
  <c r="C32" i="6"/>
  <c r="D31" i="6"/>
  <c r="C31" i="6"/>
  <c r="D30" i="6"/>
  <c r="D29" i="6"/>
  <c r="D28" i="6"/>
  <c r="D42" i="6" s="1"/>
  <c r="D43" i="6" s="1"/>
  <c r="D44" i="6" s="1"/>
  <c r="C28" i="6"/>
  <c r="C45" i="6" s="1"/>
  <c r="D27" i="6"/>
  <c r="D38" i="6" s="1"/>
  <c r="D40" i="6" s="1"/>
  <c r="C27" i="6"/>
  <c r="C41" i="6" s="1"/>
  <c r="D26" i="6"/>
  <c r="D37" i="6" s="1"/>
  <c r="D39" i="6" s="1"/>
  <c r="D25" i="6"/>
  <c r="D46" i="6" s="1"/>
  <c r="D47" i="6" s="1"/>
  <c r="D48" i="6" s="1"/>
  <c r="C16" i="6"/>
  <c r="C14" i="6"/>
  <c r="K11" i="6"/>
  <c r="C11" i="6"/>
  <c r="K10" i="6"/>
  <c r="C10" i="6"/>
  <c r="K9" i="6"/>
  <c r="C9" i="6"/>
  <c r="K8" i="6"/>
  <c r="H5" i="6"/>
  <c r="H11" i="6" s="1"/>
  <c r="J11" i="6" s="1"/>
  <c r="C4" i="6"/>
  <c r="B31" i="6" s="1"/>
  <c r="B39" i="6" s="1"/>
  <c r="B48" i="5"/>
  <c r="B47" i="5"/>
  <c r="B46" i="5"/>
  <c r="B45" i="5"/>
  <c r="C40" i="5"/>
  <c r="C37" i="5"/>
  <c r="C36" i="5"/>
  <c r="C35" i="5"/>
  <c r="C34" i="5"/>
  <c r="C33" i="5"/>
  <c r="B33" i="5"/>
  <c r="B36" i="5" s="1"/>
  <c r="D32" i="5"/>
  <c r="C32" i="5"/>
  <c r="D31" i="5"/>
  <c r="C31" i="5"/>
  <c r="D30" i="5"/>
  <c r="D29" i="5"/>
  <c r="D28" i="5"/>
  <c r="D42" i="5" s="1"/>
  <c r="D43" i="5" s="1"/>
  <c r="D44" i="5" s="1"/>
  <c r="C28" i="5"/>
  <c r="C45" i="5" s="1"/>
  <c r="D27" i="5"/>
  <c r="D38" i="5" s="1"/>
  <c r="D40" i="5" s="1"/>
  <c r="C27" i="5"/>
  <c r="C41" i="5" s="1"/>
  <c r="D26" i="5"/>
  <c r="D37" i="5" s="1"/>
  <c r="D39" i="5" s="1"/>
  <c r="D25" i="5"/>
  <c r="D46" i="5" s="1"/>
  <c r="D47" i="5" s="1"/>
  <c r="D48" i="5" s="1"/>
  <c r="C16" i="5"/>
  <c r="C14" i="5"/>
  <c r="K11" i="5"/>
  <c r="C11" i="5"/>
  <c r="K10" i="5"/>
  <c r="C10" i="5"/>
  <c r="K9" i="5"/>
  <c r="C9" i="5"/>
  <c r="K8" i="5"/>
  <c r="H5" i="5"/>
  <c r="H11" i="5" s="1"/>
  <c r="J11" i="5" s="1"/>
  <c r="C4" i="5"/>
  <c r="B31" i="5" s="1"/>
  <c r="B39" i="5" s="1"/>
  <c r="H3" i="5"/>
  <c r="H9" i="5" s="1"/>
  <c r="J9" i="5" s="1"/>
  <c r="B48" i="4"/>
  <c r="B47" i="4"/>
  <c r="D46" i="4"/>
  <c r="D47" i="4" s="1"/>
  <c r="D48" i="4" s="1"/>
  <c r="B46" i="4"/>
  <c r="C45" i="4"/>
  <c r="C48" i="4" s="1"/>
  <c r="B45" i="4"/>
  <c r="C41" i="4"/>
  <c r="C40" i="4"/>
  <c r="C37" i="4"/>
  <c r="C36" i="4"/>
  <c r="B36" i="4"/>
  <c r="C35" i="4"/>
  <c r="D34" i="4"/>
  <c r="D36" i="4" s="1"/>
  <c r="C13" i="4" s="1"/>
  <c r="C34" i="4"/>
  <c r="C33" i="4"/>
  <c r="B33" i="4"/>
  <c r="D32" i="4"/>
  <c r="H5" i="4" s="1"/>
  <c r="H11" i="4" s="1"/>
  <c r="J11" i="4" s="1"/>
  <c r="C32" i="4"/>
  <c r="D31" i="4"/>
  <c r="C31" i="4"/>
  <c r="D30" i="4"/>
  <c r="D29" i="4"/>
  <c r="D28" i="4"/>
  <c r="D42" i="4" s="1"/>
  <c r="D43" i="4" s="1"/>
  <c r="D44" i="4" s="1"/>
  <c r="C28" i="4"/>
  <c r="C42" i="4" s="1"/>
  <c r="C43" i="4" s="1"/>
  <c r="C44" i="4" s="1"/>
  <c r="D27" i="4"/>
  <c r="D38" i="4" s="1"/>
  <c r="D40" i="4" s="1"/>
  <c r="C27" i="4"/>
  <c r="D26" i="4"/>
  <c r="D37" i="4" s="1"/>
  <c r="D39" i="4" s="1"/>
  <c r="D25" i="4"/>
  <c r="D33" i="4" s="1"/>
  <c r="D35" i="4" s="1"/>
  <c r="C14" i="4"/>
  <c r="K11" i="4"/>
  <c r="C11" i="4"/>
  <c r="K10" i="4"/>
  <c r="C10" i="4"/>
  <c r="K9" i="4"/>
  <c r="C9" i="4"/>
  <c r="K8" i="4"/>
  <c r="C4" i="4"/>
  <c r="B31" i="4" s="1"/>
  <c r="B39" i="4" s="1"/>
  <c r="H3" i="4"/>
  <c r="H9" i="4" s="1"/>
  <c r="J9" i="4" s="1"/>
  <c r="C10" i="1"/>
  <c r="C9" i="1"/>
  <c r="B38" i="8" l="1"/>
  <c r="H4" i="8"/>
  <c r="H10" i="8" s="1"/>
  <c r="J10" i="8" s="1"/>
  <c r="B41" i="8"/>
  <c r="H7" i="8"/>
  <c r="C47" i="8"/>
  <c r="C21" i="8"/>
  <c r="D36" i="8"/>
  <c r="C13" i="8" s="1"/>
  <c r="C12" i="8"/>
  <c r="B40" i="8"/>
  <c r="H6" i="8"/>
  <c r="B37" i="8"/>
  <c r="H2" i="8"/>
  <c r="H8" i="8" s="1"/>
  <c r="J8" i="8" s="1"/>
  <c r="C48" i="7"/>
  <c r="C46" i="7"/>
  <c r="C20" i="7"/>
  <c r="D33" i="7"/>
  <c r="D35" i="7" s="1"/>
  <c r="C42" i="7"/>
  <c r="C43" i="7" s="1"/>
  <c r="C44" i="7" s="1"/>
  <c r="H3" i="7"/>
  <c r="H9" i="7" s="1"/>
  <c r="J9" i="7" s="1"/>
  <c r="C38" i="7" s="1"/>
  <c r="C17" i="7" s="1"/>
  <c r="B26" i="7"/>
  <c r="B27" i="7"/>
  <c r="B30" i="7"/>
  <c r="D34" i="7"/>
  <c r="C48" i="6"/>
  <c r="C46" i="6"/>
  <c r="C20" i="6"/>
  <c r="D33" i="6"/>
  <c r="D35" i="6" s="1"/>
  <c r="C42" i="6"/>
  <c r="C43" i="6" s="1"/>
  <c r="C44" i="6" s="1"/>
  <c r="H3" i="6"/>
  <c r="H9" i="6" s="1"/>
  <c r="J9" i="6" s="1"/>
  <c r="C38" i="6" s="1"/>
  <c r="C17" i="6" s="1"/>
  <c r="B26" i="6"/>
  <c r="B27" i="6"/>
  <c r="B30" i="6"/>
  <c r="D34" i="6"/>
  <c r="C39" i="5"/>
  <c r="C48" i="5"/>
  <c r="C46" i="5"/>
  <c r="C20" i="5"/>
  <c r="D33" i="5"/>
  <c r="D35" i="5" s="1"/>
  <c r="C38" i="5"/>
  <c r="C17" i="5" s="1"/>
  <c r="D41" i="5"/>
  <c r="C42" i="5"/>
  <c r="C43" i="5" s="1"/>
  <c r="C44" i="5" s="1"/>
  <c r="D45" i="5"/>
  <c r="B26" i="5"/>
  <c r="B27" i="5"/>
  <c r="B30" i="5"/>
  <c r="D34" i="5"/>
  <c r="C39" i="4"/>
  <c r="B26" i="4"/>
  <c r="B37" i="4" s="1"/>
  <c r="B27" i="4"/>
  <c r="H7" i="4" s="1"/>
  <c r="B30" i="4"/>
  <c r="H2" i="4"/>
  <c r="H8" i="4" s="1"/>
  <c r="J8" i="4" s="1"/>
  <c r="B34" i="4" s="1"/>
  <c r="C15" i="4" s="1"/>
  <c r="C12" i="4"/>
  <c r="C16" i="4"/>
  <c r="C20" i="4"/>
  <c r="C38" i="4"/>
  <c r="C17" i="4" s="1"/>
  <c r="B41" i="4"/>
  <c r="D41" i="4"/>
  <c r="D45" i="4"/>
  <c r="C46" i="4"/>
  <c r="C11" i="1"/>
  <c r="C39" i="7" l="1"/>
  <c r="B44" i="8"/>
  <c r="B42" i="8"/>
  <c r="C18" i="8"/>
  <c r="B35" i="8"/>
  <c r="B34" i="8"/>
  <c r="C15" i="8" s="1"/>
  <c r="D36" i="7"/>
  <c r="C13" i="7" s="1"/>
  <c r="C12" i="7"/>
  <c r="B40" i="7"/>
  <c r="H6" i="7"/>
  <c r="H2" i="7"/>
  <c r="H8" i="7" s="1"/>
  <c r="J8" i="7" s="1"/>
  <c r="B37" i="7"/>
  <c r="C47" i="7"/>
  <c r="C21" i="7"/>
  <c r="B38" i="7"/>
  <c r="H4" i="7"/>
  <c r="H10" i="7" s="1"/>
  <c r="J10" i="7" s="1"/>
  <c r="H7" i="7"/>
  <c r="B41" i="7"/>
  <c r="D36" i="6"/>
  <c r="C13" i="6" s="1"/>
  <c r="C12" i="6"/>
  <c r="B40" i="6"/>
  <c r="H6" i="6"/>
  <c r="H2" i="6"/>
  <c r="H8" i="6" s="1"/>
  <c r="J8" i="6" s="1"/>
  <c r="B37" i="6"/>
  <c r="B38" i="6"/>
  <c r="H4" i="6"/>
  <c r="H10" i="6" s="1"/>
  <c r="J10" i="6" s="1"/>
  <c r="H7" i="6"/>
  <c r="B41" i="6"/>
  <c r="C39" i="6"/>
  <c r="C47" i="6"/>
  <c r="C21" i="6"/>
  <c r="D36" i="5"/>
  <c r="C13" i="5" s="1"/>
  <c r="C12" i="5"/>
  <c r="B38" i="5"/>
  <c r="H4" i="5"/>
  <c r="H10" i="5" s="1"/>
  <c r="J10" i="5" s="1"/>
  <c r="B41" i="5"/>
  <c r="H7" i="5"/>
  <c r="B40" i="5"/>
  <c r="H6" i="5"/>
  <c r="B37" i="5"/>
  <c r="H2" i="5"/>
  <c r="H8" i="5" s="1"/>
  <c r="J8" i="5" s="1"/>
  <c r="C47" i="5"/>
  <c r="C21" i="5"/>
  <c r="B40" i="4"/>
  <c r="H6" i="4"/>
  <c r="B35" i="4"/>
  <c r="B38" i="4"/>
  <c r="H4" i="4"/>
  <c r="H10" i="4" s="1"/>
  <c r="J10" i="4" s="1"/>
  <c r="C47" i="4"/>
  <c r="C21" i="4"/>
  <c r="B44" i="4"/>
  <c r="B42" i="4"/>
  <c r="C18" i="4"/>
  <c r="K8" i="1"/>
  <c r="C19" i="8" l="1"/>
  <c r="B43" i="8"/>
  <c r="B35" i="7"/>
  <c r="B34" i="7"/>
  <c r="C15" i="7" s="1"/>
  <c r="B44" i="7"/>
  <c r="B42" i="7"/>
  <c r="C18" i="7"/>
  <c r="B35" i="6"/>
  <c r="B34" i="6"/>
  <c r="C15" i="6" s="1"/>
  <c r="B44" i="6"/>
  <c r="B42" i="6"/>
  <c r="C18" i="6"/>
  <c r="B35" i="5"/>
  <c r="B34" i="5"/>
  <c r="C15" i="5" s="1"/>
  <c r="B44" i="5"/>
  <c r="B42" i="5"/>
  <c r="C18" i="5"/>
  <c r="C19" i="4"/>
  <c r="B43" i="4"/>
  <c r="C4" i="1"/>
  <c r="D25" i="1"/>
  <c r="K9" i="1"/>
  <c r="C32" i="1"/>
  <c r="B48" i="1"/>
  <c r="B47" i="1"/>
  <c r="B46" i="1"/>
  <c r="B45" i="1"/>
  <c r="C40" i="1"/>
  <c r="C37" i="1"/>
  <c r="C16" i="1" s="1"/>
  <c r="B33" i="1"/>
  <c r="C14" i="1" s="1"/>
  <c r="C36" i="1"/>
  <c r="C35" i="1"/>
  <c r="C34" i="1"/>
  <c r="C33" i="1"/>
  <c r="D28" i="1"/>
  <c r="D42" i="1" s="1"/>
  <c r="D30" i="1"/>
  <c r="D27" i="1"/>
  <c r="D41" i="1" s="1"/>
  <c r="D26" i="1"/>
  <c r="D37" i="1" s="1"/>
  <c r="D46" i="1"/>
  <c r="C19" i="7" l="1"/>
  <c r="B43" i="7"/>
  <c r="C19" i="6"/>
  <c r="B43" i="6"/>
  <c r="C19" i="5"/>
  <c r="B43" i="5"/>
  <c r="D45" i="1"/>
  <c r="D32" i="1"/>
  <c r="K10" i="1"/>
  <c r="D43" i="1" s="1"/>
  <c r="D44" i="1" s="1"/>
  <c r="B36" i="1"/>
  <c r="D29" i="1"/>
  <c r="D31" i="1"/>
  <c r="K11" i="1"/>
  <c r="D47" i="1" s="1"/>
  <c r="D48" i="1" s="1"/>
  <c r="D33" i="1"/>
  <c r="D35" i="1" s="1"/>
  <c r="D34" i="1"/>
  <c r="D38" i="1"/>
  <c r="D40" i="1" s="1"/>
  <c r="C31" i="1"/>
  <c r="B31" i="1"/>
  <c r="B39" i="1" s="1"/>
  <c r="C28" i="1"/>
  <c r="C27" i="1"/>
  <c r="C41" i="1" s="1"/>
  <c r="D39" i="1"/>
  <c r="B30" i="1"/>
  <c r="H5" i="1" l="1"/>
  <c r="H11" i="1" s="1"/>
  <c r="J11" i="1" s="1"/>
  <c r="H3" i="1"/>
  <c r="H9" i="1" s="1"/>
  <c r="J9" i="1" s="1"/>
  <c r="D36" i="1"/>
  <c r="C12" i="1"/>
  <c r="C13" i="1"/>
  <c r="B27" i="1"/>
  <c r="H4" i="1" s="1"/>
  <c r="H10" i="1" s="1"/>
  <c r="J10" i="1" s="1"/>
  <c r="B26" i="1"/>
  <c r="H2" i="1" s="1"/>
  <c r="H8" i="1" s="1"/>
  <c r="J8" i="1" s="1"/>
  <c r="C42" i="1"/>
  <c r="C43" i="1" s="1"/>
  <c r="C44" i="1" s="1"/>
  <c r="C45" i="1"/>
  <c r="B41" i="1"/>
  <c r="C18" i="1" s="1"/>
  <c r="B37" i="1"/>
  <c r="H6" i="1"/>
  <c r="B40" i="1"/>
  <c r="C48" i="1" l="1"/>
  <c r="C20" i="1"/>
  <c r="C38" i="1"/>
  <c r="C17" i="1" s="1"/>
  <c r="C39" i="1"/>
  <c r="B38" i="1"/>
  <c r="H7" i="1"/>
  <c r="C46" i="1"/>
  <c r="B35" i="1"/>
  <c r="B34" i="1"/>
  <c r="B44" i="1"/>
  <c r="B42" i="1"/>
  <c r="B43" i="1" l="1"/>
  <c r="C19" i="1"/>
  <c r="C47" i="1"/>
  <c r="C21" i="1"/>
  <c r="C15" i="1"/>
</calcChain>
</file>

<file path=xl/sharedStrings.xml><?xml version="1.0" encoding="utf-8"?>
<sst xmlns="http://schemas.openxmlformats.org/spreadsheetml/2006/main" count="980" uniqueCount="81">
  <si>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</si>
  <si>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</si>
  <si>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</si>
  <si>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</si>
  <si>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</si>
  <si>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</si>
  <si>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</si>
  <si>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</si>
  <si>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</si>
  <si>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</si>
  <si>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</si>
  <si>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</si>
  <si>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</si>
  <si>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</si>
  <si>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</si>
  <si>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</si>
  <si>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</si>
  <si>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</si>
  <si>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</si>
  <si>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</si>
  <si>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</si>
  <si>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</si>
  <si>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</si>
  <si>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</si>
  <si>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</si>
  <si>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</si>
  <si>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</si>
  <si>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</si>
  <si>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</si>
  <si>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</si>
  <si>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</si>
  <si>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</si>
  <si>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</si>
  <si>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</si>
  <si>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</si>
  <si>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</si>
  <si>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</si>
  <si>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</si>
  <si>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</si>
  <si>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</si>
  <si>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</si>
  <si>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</si>
  <si>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</si>
  <si>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</si>
  <si>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</si>
  <si>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</si>
  <si>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</si>
  <si>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</si>
  <si>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</si>
  <si>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</si>
  <si>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</si>
  <si>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</si>
  <si>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</si>
  <si>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</si>
  <si>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</si>
  <si>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</si>
  <si>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</si>
  <si>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</si>
  <si>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</si>
  <si>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</si>
  <si>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</si>
  <si>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</si>
  <si>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</si>
  <si>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</si>
  <si>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</si>
  <si>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</si>
  <si>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</si>
  <si>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</si>
  <si>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</si>
  <si>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</si>
  <si>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</si>
  <si>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</si>
  <si>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</si>
  <si>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</si>
  <si>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Surface</t>
  </si>
  <si>
    <t>&lt;Opt-Eave-Height&gt;</t>
  </si>
  <si>
    <t>&lt;Opt-Bsm-Depth&gt;</t>
  </si>
  <si>
    <t xml:space="preserve"> &lt;Opt-Width&gt;</t>
  </si>
  <si>
    <t xml:space="preserve"> &lt;Opt-Length&gt;</t>
  </si>
  <si>
    <t xml:space="preserve"> &lt;Opt-Roof-Peak-W&gt;</t>
  </si>
  <si>
    <t xml:space="preserve"> &lt;Opt-Roof-Height&gt;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</si>
</sst>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2" sqref="C2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275.5</v>
      </c>
      <c r="D2" s="13" t="s">
        <v>4</v>
      </c>
      <c r="F2" t="s">
        <v>46</v>
      </c>
      <c r="G2" t="s">
        <v>40</v>
      </c>
      <c r="H2">
        <f>+(B26-B25)*(D31-D26)</f>
        <v>49.743055555555557</v>
      </c>
      <c r="I2" t="s">
        <v>4</v>
      </c>
    </row>
    <row r="3" spans="1:11" x14ac:dyDescent="0.25">
      <c r="A3" s="1" t="s">
        <v>6</v>
      </c>
      <c r="B3" t="s">
        <v>77</v>
      </c>
      <c r="C3" s="1">
        <v>18</v>
      </c>
      <c r="D3" s="1" t="s">
        <v>7</v>
      </c>
      <c r="F3" t="s">
        <v>47</v>
      </c>
      <c r="G3" t="s">
        <v>41</v>
      </c>
      <c r="H3">
        <f>+(C27-C26)*(D31-D27)</f>
        <v>58.5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15.305555555555555</v>
      </c>
      <c r="D4" s="1" t="s">
        <v>7</v>
      </c>
      <c r="F4" t="s">
        <v>48</v>
      </c>
      <c r="G4" t="s">
        <v>42</v>
      </c>
      <c r="H4">
        <f>+(B27-B28)*(D31-D28)</f>
        <v>49.743055555555557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58.5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275.5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275.5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7.4614583333333337</v>
      </c>
      <c r="I8" s="8" t="s">
        <v>4</v>
      </c>
      <c r="J8" s="19">
        <f>+H8/K8</f>
        <v>4.5916666666666668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9</v>
      </c>
      <c r="D9" s="13" t="s">
        <v>7</v>
      </c>
      <c r="F9" s="10" t="s">
        <v>54</v>
      </c>
      <c r="G9" s="10" t="s">
        <v>58</v>
      </c>
      <c r="H9" s="16">
        <f>+H3*$C$5/100</f>
        <v>8.7750000000000004</v>
      </c>
      <c r="I9" s="10" t="s">
        <v>4</v>
      </c>
      <c r="J9" s="20">
        <f t="shared" ref="J9" si="0">+H9/K9</f>
        <v>5.4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7.4614583333333337</v>
      </c>
      <c r="I10" s="6" t="s">
        <v>4</v>
      </c>
      <c r="J10" s="21">
        <f>+H10/K10</f>
        <v>4.5916666666666668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8.7750000000000004</v>
      </c>
      <c r="I11" s="12" t="s">
        <v>4</v>
      </c>
      <c r="J11" s="22">
        <f>+H11/K11</f>
        <v>5.4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5.0916666666666668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5.9</v>
      </c>
    </row>
    <row r="18" spans="1:4" x14ac:dyDescent="0.25">
      <c r="B18" s="6" t="s">
        <v>70</v>
      </c>
      <c r="C18" s="17">
        <f>+$B$41</f>
        <v>14.805555555555555</v>
      </c>
    </row>
    <row r="19" spans="1:4" x14ac:dyDescent="0.25">
      <c r="B19" s="6" t="s">
        <v>71</v>
      </c>
      <c r="C19" s="17">
        <f>+$B$42</f>
        <v>10.213888888888889</v>
      </c>
    </row>
    <row r="20" spans="1:4" x14ac:dyDescent="0.25">
      <c r="B20" s="12" t="s">
        <v>72</v>
      </c>
      <c r="C20" s="12">
        <f>+$C$45</f>
        <v>17.5</v>
      </c>
    </row>
    <row r="21" spans="1:4" x14ac:dyDescent="0.25">
      <c r="B21" s="12" t="s">
        <v>73</v>
      </c>
      <c r="C21" s="18">
        <f>+$C$46</f>
        <v>12.1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15.305555555555555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15.305555555555555</v>
      </c>
      <c r="C27" s="3">
        <f>+$C$3</f>
        <v>18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18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15.305555555555555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15.305555555555555</v>
      </c>
      <c r="C31" s="3">
        <f>+$C$3</f>
        <v>18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18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5.0916666666666668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5.0916666666666668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15.305555555555555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15.305555555555555</v>
      </c>
      <c r="C38" s="11">
        <f>+C37+J9</f>
        <v>5.9</v>
      </c>
      <c r="D38" s="11">
        <f>+D27+0.5</f>
        <v>3</v>
      </c>
    </row>
    <row r="39" spans="1:4" x14ac:dyDescent="0.25">
      <c r="A39" s="10" t="s">
        <v>27</v>
      </c>
      <c r="B39" s="20">
        <f>+B31</f>
        <v>15.305555555555555</v>
      </c>
      <c r="C39" s="11">
        <f>+C37+$J$9</f>
        <v>5.9</v>
      </c>
      <c r="D39" s="11">
        <f>+D37+$K$9</f>
        <v>4.625</v>
      </c>
    </row>
    <row r="40" spans="1:4" x14ac:dyDescent="0.25">
      <c r="A40" s="10" t="s">
        <v>28</v>
      </c>
      <c r="B40" s="20">
        <f>+B30</f>
        <v>15.305555555555555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14.805555555555555</v>
      </c>
      <c r="C41" s="7">
        <f>+C27</f>
        <v>18</v>
      </c>
      <c r="D41" s="7">
        <f>+D27+0.5</f>
        <v>3</v>
      </c>
    </row>
    <row r="42" spans="1:4" x14ac:dyDescent="0.25">
      <c r="A42" s="6" t="s">
        <v>30</v>
      </c>
      <c r="B42" s="21">
        <f>+B41-$J$10</f>
        <v>10.213888888888889</v>
      </c>
      <c r="C42" s="7">
        <f>+C28</f>
        <v>18</v>
      </c>
      <c r="D42" s="7">
        <f>+D28+0.5</f>
        <v>3</v>
      </c>
    </row>
    <row r="43" spans="1:4" x14ac:dyDescent="0.25">
      <c r="A43" s="6" t="s">
        <v>31</v>
      </c>
      <c r="B43" s="21">
        <f>+B42</f>
        <v>10.213888888888889</v>
      </c>
      <c r="C43" s="7">
        <f>+C42</f>
        <v>18</v>
      </c>
      <c r="D43" s="7">
        <f>+D42+$K$10</f>
        <v>4.625</v>
      </c>
    </row>
    <row r="44" spans="1:4" x14ac:dyDescent="0.25">
      <c r="A44" s="6" t="s">
        <v>32</v>
      </c>
      <c r="B44" s="21">
        <f>+B41</f>
        <v>14.805555555555555</v>
      </c>
      <c r="C44" s="7">
        <f>+C43</f>
        <v>18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17.5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12.1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12.1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17.5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206.94</v>
      </c>
      <c r="D2" s="13" t="s">
        <v>4</v>
      </c>
      <c r="F2" t="s">
        <v>46</v>
      </c>
      <c r="G2" t="s">
        <v>40</v>
      </c>
      <c r="H2">
        <f>+(B26-B25)*(D31-D26)</f>
        <v>44.836999999999996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13.795999999999999</v>
      </c>
      <c r="D4" s="1" t="s">
        <v>7</v>
      </c>
      <c r="F4" t="s">
        <v>48</v>
      </c>
      <c r="G4" t="s">
        <v>42</v>
      </c>
      <c r="H4">
        <f>+(B27-B28)*(D31-D28)</f>
        <v>44.836999999999996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206.94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206.94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6.7255499999999993</v>
      </c>
      <c r="I8" s="8" t="s">
        <v>4</v>
      </c>
      <c r="J8" s="19">
        <f>+H8/K8</f>
        <v>4.1387999999999998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6.7255499999999993</v>
      </c>
      <c r="I10" s="6" t="s">
        <v>4</v>
      </c>
      <c r="J10" s="21">
        <f>+H10/K10</f>
        <v>4.1387999999999998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4.6387999999999998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13.295999999999999</v>
      </c>
    </row>
    <row r="19" spans="1:4" x14ac:dyDescent="0.25">
      <c r="B19" s="6" t="s">
        <v>71</v>
      </c>
      <c r="C19" s="17">
        <f>+$B$42</f>
        <v>9.1571999999999996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13.795999999999999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13.795999999999999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13.795999999999999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13.795999999999999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4.6387999999999998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4.6387999999999998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13.795999999999999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13.795999999999999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13.795999999999999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13.795999999999999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13.295999999999999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9.1571999999999996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9.1571999999999996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13.295999999999999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216.21</v>
      </c>
      <c r="D2" s="13" t="s">
        <v>4</v>
      </c>
      <c r="F2" t="s">
        <v>46</v>
      </c>
      <c r="G2" t="s">
        <v>40</v>
      </c>
      <c r="H2">
        <f>+(B26-B25)*(D31-D26)</f>
        <v>46.845500000000001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14.414</v>
      </c>
      <c r="D4" s="1" t="s">
        <v>7</v>
      </c>
      <c r="F4" t="s">
        <v>48</v>
      </c>
      <c r="G4" t="s">
        <v>42</v>
      </c>
      <c r="H4">
        <f>+(B27-B28)*(D31-D28)</f>
        <v>46.845500000000001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216.21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216.21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7.0268249999999997</v>
      </c>
      <c r="I8" s="8" t="s">
        <v>4</v>
      </c>
      <c r="J8" s="19">
        <f>+H8/K8</f>
        <v>4.3241999999999994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7.0268249999999997</v>
      </c>
      <c r="I10" s="6" t="s">
        <v>4</v>
      </c>
      <c r="J10" s="21">
        <f>+H10/K10</f>
        <v>4.3241999999999994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4.8241999999999994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13.914</v>
      </c>
    </row>
    <row r="19" spans="1:4" x14ac:dyDescent="0.25">
      <c r="B19" s="6" t="s">
        <v>71</v>
      </c>
      <c r="C19" s="17">
        <f>+$B$42</f>
        <v>9.5898000000000003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14.414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14.414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14.414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14.414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4.8241999999999994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4.8241999999999994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14.414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14.414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14.414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14.414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13.914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9.5898000000000003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9.5898000000000003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13.914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213.25</v>
      </c>
      <c r="D2" s="13" t="s">
        <v>4</v>
      </c>
      <c r="F2" t="s">
        <v>46</v>
      </c>
      <c r="G2" t="s">
        <v>40</v>
      </c>
      <c r="H2">
        <f>+(B26-B25)*(D31-D26)</f>
        <v>46.204166666666666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14.216666666666667</v>
      </c>
      <c r="D4" s="1" t="s">
        <v>7</v>
      </c>
      <c r="F4" t="s">
        <v>48</v>
      </c>
      <c r="G4" t="s">
        <v>42</v>
      </c>
      <c r="H4">
        <f>+(B27-B28)*(D31-D28)</f>
        <v>46.204166666666666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213.25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213.25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6.930625</v>
      </c>
      <c r="I8" s="8" t="s">
        <v>4</v>
      </c>
      <c r="J8" s="19">
        <f>+H8/K8</f>
        <v>4.2649999999999997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6.930625</v>
      </c>
      <c r="I10" s="6" t="s">
        <v>4</v>
      </c>
      <c r="J10" s="21">
        <f>+H10/K10</f>
        <v>4.2649999999999997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4.7649999999999997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13.716666666666667</v>
      </c>
    </row>
    <row r="19" spans="1:4" x14ac:dyDescent="0.25">
      <c r="B19" s="6" t="s">
        <v>71</v>
      </c>
      <c r="C19" s="17">
        <f>+$B$42</f>
        <v>9.451666666666668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14.216666666666667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14.216666666666667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14.216666666666667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14.216666666666667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4.7649999999999997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4.7649999999999997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14.216666666666667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14.216666666666667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14.216666666666667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14.216666666666667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13.716666666666667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9.451666666666668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9.451666666666668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13.716666666666667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191.58</v>
      </c>
      <c r="D2" s="13" t="s">
        <v>4</v>
      </c>
      <c r="F2" t="s">
        <v>46</v>
      </c>
      <c r="G2" t="s">
        <v>40</v>
      </c>
      <c r="H2">
        <f>+(B26-B25)*(D31-D26)</f>
        <v>44.47392857142858</v>
      </c>
      <c r="I2" t="s">
        <v>4</v>
      </c>
    </row>
    <row r="3" spans="1:11" x14ac:dyDescent="0.25">
      <c r="A3" s="1" t="s">
        <v>6</v>
      </c>
      <c r="B3" t="s">
        <v>77</v>
      </c>
      <c r="C3" s="1">
        <v>14</v>
      </c>
      <c r="D3" s="1" t="s">
        <v>7</v>
      </c>
      <c r="F3" t="s">
        <v>47</v>
      </c>
      <c r="G3" t="s">
        <v>41</v>
      </c>
      <c r="H3">
        <f>+(C27-C26)*(D31-D27)</f>
        <v>45.5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13.684285714285716</v>
      </c>
      <c r="D4" s="1" t="s">
        <v>7</v>
      </c>
      <c r="F4" t="s">
        <v>48</v>
      </c>
      <c r="G4" t="s">
        <v>42</v>
      </c>
      <c r="H4">
        <f>+(B27-B28)*(D31-D28)</f>
        <v>44.47392857142858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45.5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191.58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191.58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6.6710892857142872</v>
      </c>
      <c r="I8" s="8" t="s">
        <v>4</v>
      </c>
      <c r="J8" s="19">
        <f>+H8/K8</f>
        <v>4.1052857142857153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</v>
      </c>
      <c r="D9" s="13" t="s">
        <v>7</v>
      </c>
      <c r="F9" s="10" t="s">
        <v>54</v>
      </c>
      <c r="G9" s="10" t="s">
        <v>58</v>
      </c>
      <c r="H9" s="16">
        <f>+H3*$C$5/100</f>
        <v>6.8250000000000002</v>
      </c>
      <c r="I9" s="10" t="s">
        <v>4</v>
      </c>
      <c r="J9" s="20">
        <f t="shared" ref="J9" si="0">+H9/K9</f>
        <v>4.2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6.6710892857142872</v>
      </c>
      <c r="I10" s="6" t="s">
        <v>4</v>
      </c>
      <c r="J10" s="21">
        <f>+H10/K10</f>
        <v>4.1052857142857153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6.8250000000000002</v>
      </c>
      <c r="I11" s="12" t="s">
        <v>4</v>
      </c>
      <c r="J11" s="22">
        <f>+H11/K11</f>
        <v>4.2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4.6052857142857153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4.7</v>
      </c>
    </row>
    <row r="18" spans="1:4" x14ac:dyDescent="0.25">
      <c r="B18" s="6" t="s">
        <v>70</v>
      </c>
      <c r="C18" s="17">
        <f>+$B$41</f>
        <v>13.184285714285716</v>
      </c>
    </row>
    <row r="19" spans="1:4" x14ac:dyDescent="0.25">
      <c r="B19" s="6" t="s">
        <v>71</v>
      </c>
      <c r="C19" s="17">
        <f>+$B$42</f>
        <v>9.0790000000000006</v>
      </c>
    </row>
    <row r="20" spans="1:4" x14ac:dyDescent="0.25">
      <c r="B20" s="12" t="s">
        <v>72</v>
      </c>
      <c r="C20" s="12">
        <f>+$C$45</f>
        <v>13.5</v>
      </c>
    </row>
    <row r="21" spans="1:4" x14ac:dyDescent="0.25">
      <c r="B21" s="12" t="s">
        <v>73</v>
      </c>
      <c r="C21" s="18">
        <f>+$C$46</f>
        <v>9.3000000000000007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13.684285714285716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13.684285714285716</v>
      </c>
      <c r="C27" s="3">
        <f>+$C$3</f>
        <v>14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14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13.684285714285716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13.684285714285716</v>
      </c>
      <c r="C31" s="3">
        <f>+$C$3</f>
        <v>14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14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4.6052857142857153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4.6052857142857153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13.684285714285716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13.684285714285716</v>
      </c>
      <c r="C38" s="11">
        <f>+C37+J9</f>
        <v>4.7</v>
      </c>
      <c r="D38" s="11">
        <f>+D27+0.5</f>
        <v>3</v>
      </c>
    </row>
    <row r="39" spans="1:4" x14ac:dyDescent="0.25">
      <c r="A39" s="10" t="s">
        <v>27</v>
      </c>
      <c r="B39" s="20">
        <f>+B31</f>
        <v>13.684285714285716</v>
      </c>
      <c r="C39" s="11">
        <f>+C37+$J$9</f>
        <v>4.7</v>
      </c>
      <c r="D39" s="11">
        <f>+D37+$K$9</f>
        <v>4.625</v>
      </c>
    </row>
    <row r="40" spans="1:4" x14ac:dyDescent="0.25">
      <c r="A40" s="10" t="s">
        <v>28</v>
      </c>
      <c r="B40" s="20">
        <f>+B30</f>
        <v>13.684285714285716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13.184285714285716</v>
      </c>
      <c r="C41" s="7">
        <f>+C27</f>
        <v>14</v>
      </c>
      <c r="D41" s="7">
        <f>+D27+0.5</f>
        <v>3</v>
      </c>
    </row>
    <row r="42" spans="1:4" x14ac:dyDescent="0.25">
      <c r="A42" s="6" t="s">
        <v>30</v>
      </c>
      <c r="B42" s="21">
        <f>+B41-$J$10</f>
        <v>9.0790000000000006</v>
      </c>
      <c r="C42" s="7">
        <f>+C28</f>
        <v>14</v>
      </c>
      <c r="D42" s="7">
        <f>+D28+0.5</f>
        <v>3</v>
      </c>
    </row>
    <row r="43" spans="1:4" x14ac:dyDescent="0.25">
      <c r="A43" s="6" t="s">
        <v>31</v>
      </c>
      <c r="B43" s="21">
        <f>+B42</f>
        <v>9.0790000000000006</v>
      </c>
      <c r="C43" s="7">
        <f>+C42</f>
        <v>14</v>
      </c>
      <c r="D43" s="7">
        <f>+D42+$K$10</f>
        <v>4.625</v>
      </c>
    </row>
    <row r="44" spans="1:4" x14ac:dyDescent="0.25">
      <c r="A44" s="6" t="s">
        <v>32</v>
      </c>
      <c r="B44" s="21">
        <f>+B41</f>
        <v>13.184285714285716</v>
      </c>
      <c r="C44" s="7">
        <f>+C43</f>
        <v>14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13.5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9.3000000000000007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9.3000000000000007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13.5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3" sqref="C3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235.5</v>
      </c>
      <c r="D2" s="13" t="s">
        <v>4</v>
      </c>
      <c r="F2" t="s">
        <v>46</v>
      </c>
      <c r="G2" t="s">
        <v>40</v>
      </c>
      <c r="H2">
        <f>+(B26-B25)*(D31-D26)</f>
        <v>49.538834951456316</v>
      </c>
      <c r="I2" t="s">
        <v>4</v>
      </c>
    </row>
    <row r="3" spans="1:11" x14ac:dyDescent="0.25">
      <c r="A3" s="1" t="s">
        <v>6</v>
      </c>
      <c r="B3" t="s">
        <v>77</v>
      </c>
      <c r="C3" s="1">
        <v>15.45</v>
      </c>
      <c r="D3" s="1" t="s">
        <v>7</v>
      </c>
      <c r="F3" t="s">
        <v>47</v>
      </c>
      <c r="G3" t="s">
        <v>41</v>
      </c>
      <c r="H3">
        <f>+(C27-C26)*(D31-D27)</f>
        <v>50.212499999999999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15.242718446601943</v>
      </c>
      <c r="D4" s="1" t="s">
        <v>7</v>
      </c>
      <c r="F4" t="s">
        <v>48</v>
      </c>
      <c r="G4" t="s">
        <v>42</v>
      </c>
      <c r="H4">
        <f>+(B27-B28)*(D31-D28)</f>
        <v>49.538834951456316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50.212499999999999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235.5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235.5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7.4308252427184467</v>
      </c>
      <c r="I8" s="8" t="s">
        <v>4</v>
      </c>
      <c r="J8" s="19">
        <f>+H8/K8</f>
        <v>4.5728155339805827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7.7249999999999996</v>
      </c>
      <c r="D9" s="13" t="s">
        <v>7</v>
      </c>
      <c r="F9" s="10" t="s">
        <v>54</v>
      </c>
      <c r="G9" s="10" t="s">
        <v>58</v>
      </c>
      <c r="H9" s="16">
        <f>+H3*$C$5/100</f>
        <v>7.5318750000000003</v>
      </c>
      <c r="I9" s="10" t="s">
        <v>4</v>
      </c>
      <c r="J9" s="20">
        <f t="shared" ref="J9" si="0">+H9/K9</f>
        <v>4.6349999999999998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7.4308252427184467</v>
      </c>
      <c r="I10" s="6" t="s">
        <v>4</v>
      </c>
      <c r="J10" s="21">
        <f>+H10/K10</f>
        <v>4.5728155339805827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7.5318750000000003</v>
      </c>
      <c r="I11" s="12" t="s">
        <v>4</v>
      </c>
      <c r="J11" s="22">
        <f>+H11/K11</f>
        <v>4.6349999999999998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5.0728155339805827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5.1349999999999998</v>
      </c>
    </row>
    <row r="18" spans="1:4" x14ac:dyDescent="0.25">
      <c r="B18" s="6" t="s">
        <v>70</v>
      </c>
      <c r="C18" s="17">
        <f>+$B$41</f>
        <v>14.742718446601943</v>
      </c>
    </row>
    <row r="19" spans="1:4" x14ac:dyDescent="0.25">
      <c r="B19" s="6" t="s">
        <v>71</v>
      </c>
      <c r="C19" s="17">
        <f>+$B$42</f>
        <v>10.16990291262136</v>
      </c>
    </row>
    <row r="20" spans="1:4" x14ac:dyDescent="0.25">
      <c r="B20" s="12" t="s">
        <v>72</v>
      </c>
      <c r="C20" s="12">
        <f>+$C$45</f>
        <v>14.95</v>
      </c>
    </row>
    <row r="21" spans="1:4" x14ac:dyDescent="0.25">
      <c r="B21" s="12" t="s">
        <v>73</v>
      </c>
      <c r="C21" s="18">
        <f>+$C$46</f>
        <v>10.315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15.242718446601943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15.242718446601943</v>
      </c>
      <c r="C27" s="3">
        <f>+$C$3</f>
        <v>15.45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15.45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15.242718446601943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15.242718446601943</v>
      </c>
      <c r="C31" s="3">
        <f>+$C$3</f>
        <v>15.45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15.45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5.0728155339805827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5.0728155339805827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15.242718446601943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15.242718446601943</v>
      </c>
      <c r="C38" s="11">
        <f>+C37+J9</f>
        <v>5.1349999999999998</v>
      </c>
      <c r="D38" s="11">
        <f>+D27+0.5</f>
        <v>3</v>
      </c>
    </row>
    <row r="39" spans="1:4" x14ac:dyDescent="0.25">
      <c r="A39" s="10" t="s">
        <v>27</v>
      </c>
      <c r="B39" s="20">
        <f>+B31</f>
        <v>15.242718446601943</v>
      </c>
      <c r="C39" s="11">
        <f>+C37+$J$9</f>
        <v>5.1349999999999998</v>
      </c>
      <c r="D39" s="11">
        <f>+D37+$K$9</f>
        <v>4.625</v>
      </c>
    </row>
    <row r="40" spans="1:4" x14ac:dyDescent="0.25">
      <c r="A40" s="10" t="s">
        <v>28</v>
      </c>
      <c r="B40" s="20">
        <f>+B30</f>
        <v>15.242718446601943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14.742718446601943</v>
      </c>
      <c r="C41" s="7">
        <f>+C27</f>
        <v>15.45</v>
      </c>
      <c r="D41" s="7">
        <f>+D27+0.5</f>
        <v>3</v>
      </c>
    </row>
    <row r="42" spans="1:4" x14ac:dyDescent="0.25">
      <c r="A42" s="6" t="s">
        <v>30</v>
      </c>
      <c r="B42" s="21">
        <f>+B41-$J$10</f>
        <v>10.16990291262136</v>
      </c>
      <c r="C42" s="7">
        <f>+C28</f>
        <v>15.45</v>
      </c>
      <c r="D42" s="7">
        <f>+D28+0.5</f>
        <v>3</v>
      </c>
    </row>
    <row r="43" spans="1:4" x14ac:dyDescent="0.25">
      <c r="A43" s="6" t="s">
        <v>31</v>
      </c>
      <c r="B43" s="21">
        <f>+B42</f>
        <v>10.16990291262136</v>
      </c>
      <c r="C43" s="7">
        <f>+C42</f>
        <v>15.45</v>
      </c>
      <c r="D43" s="7">
        <f>+D42+$K$10</f>
        <v>4.625</v>
      </c>
    </row>
    <row r="44" spans="1:4" x14ac:dyDescent="0.25">
      <c r="A44" s="6" t="s">
        <v>32</v>
      </c>
      <c r="B44" s="21">
        <f>+B41</f>
        <v>14.742718446601943</v>
      </c>
      <c r="C44" s="7">
        <f>+C43</f>
        <v>15.45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14.95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10.315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10.315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14.95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212.12</v>
      </c>
      <c r="D2" s="13" t="s">
        <v>4</v>
      </c>
      <c r="F2" t="s">
        <v>46</v>
      </c>
      <c r="G2" t="s">
        <v>40</v>
      </c>
      <c r="H2">
        <f>+(B26-B25)*(D31-D26)</f>
        <v>45.959333333333333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14.141333333333334</v>
      </c>
      <c r="D4" s="1" t="s">
        <v>7</v>
      </c>
      <c r="F4" t="s">
        <v>48</v>
      </c>
      <c r="G4" t="s">
        <v>42</v>
      </c>
      <c r="H4">
        <f>+(B27-B28)*(D31-D28)</f>
        <v>45.959333333333333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212.12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212.12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6.8938999999999995</v>
      </c>
      <c r="I8" s="8" t="s">
        <v>4</v>
      </c>
      <c r="J8" s="19">
        <f>+H8/K8</f>
        <v>4.2423999999999999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6.8938999999999995</v>
      </c>
      <c r="I10" s="6" t="s">
        <v>4</v>
      </c>
      <c r="J10" s="21">
        <f>+H10/K10</f>
        <v>4.2423999999999999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4.7423999999999999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13.641333333333334</v>
      </c>
    </row>
    <row r="19" spans="1:4" x14ac:dyDescent="0.25">
      <c r="B19" s="6" t="s">
        <v>71</v>
      </c>
      <c r="C19" s="17">
        <f>+$B$42</f>
        <v>9.3989333333333338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14.141333333333334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14.141333333333334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14.141333333333334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14.141333333333334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4.7423999999999999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4.7423999999999999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14.141333333333334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14.141333333333334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14.141333333333334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14.141333333333334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13.641333333333334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9.3989333333333338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9.3989333333333338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13.641333333333334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3" sqref="C3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217.61</v>
      </c>
      <c r="D2" s="13" t="s">
        <v>4</v>
      </c>
      <c r="F2" t="s">
        <v>46</v>
      </c>
      <c r="G2" t="s">
        <v>40</v>
      </c>
      <c r="H2">
        <f>+(B26-B25)*(D31-D26)</f>
        <v>47.148833333333336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14.507333333333333</v>
      </c>
      <c r="D4" s="1" t="s">
        <v>7</v>
      </c>
      <c r="F4" t="s">
        <v>48</v>
      </c>
      <c r="G4" t="s">
        <v>42</v>
      </c>
      <c r="H4">
        <f>+(B27-B28)*(D31-D28)</f>
        <v>47.148833333333336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217.61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217.61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7.0723250000000011</v>
      </c>
      <c r="I8" s="8" t="s">
        <v>4</v>
      </c>
      <c r="J8" s="19">
        <f>+H8/K8</f>
        <v>4.3522000000000007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7.0723250000000011</v>
      </c>
      <c r="I10" s="6" t="s">
        <v>4</v>
      </c>
      <c r="J10" s="21">
        <f>+H10/K10</f>
        <v>4.3522000000000007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4.8522000000000007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14.007333333333333</v>
      </c>
    </row>
    <row r="19" spans="1:4" x14ac:dyDescent="0.25">
      <c r="B19" s="6" t="s">
        <v>71</v>
      </c>
      <c r="C19" s="17">
        <f>+$B$42</f>
        <v>9.6551333333333318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14.507333333333333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14.507333333333333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14.507333333333333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14.507333333333333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4.8522000000000007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4.8522000000000007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14.507333333333333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14.507333333333333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14.507333333333333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14.507333333333333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14.007333333333333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9.6551333333333318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9.6551333333333318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14.007333333333333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252.52</v>
      </c>
      <c r="D2" s="13" t="s">
        <v>4</v>
      </c>
      <c r="F2" t="s">
        <v>46</v>
      </c>
      <c r="G2" t="s">
        <v>40</v>
      </c>
      <c r="H2">
        <f>+(B26-B25)*(D31-D26)</f>
        <v>51.293125000000003</v>
      </c>
      <c r="I2" t="s">
        <v>4</v>
      </c>
    </row>
    <row r="3" spans="1:11" x14ac:dyDescent="0.25">
      <c r="A3" s="1" t="s">
        <v>6</v>
      </c>
      <c r="B3" t="s">
        <v>77</v>
      </c>
      <c r="C3" s="1">
        <v>16</v>
      </c>
      <c r="D3" s="1" t="s">
        <v>7</v>
      </c>
      <c r="F3" t="s">
        <v>47</v>
      </c>
      <c r="G3" t="s">
        <v>41</v>
      </c>
      <c r="H3">
        <f>+(C27-C26)*(D31-D27)</f>
        <v>52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15.782500000000001</v>
      </c>
      <c r="D4" s="1" t="s">
        <v>7</v>
      </c>
      <c r="F4" t="s">
        <v>48</v>
      </c>
      <c r="G4" t="s">
        <v>42</v>
      </c>
      <c r="H4">
        <f>+(B27-B28)*(D31-D28)</f>
        <v>51.293125000000003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52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252.52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252.52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7.6939687499999998</v>
      </c>
      <c r="I8" s="8" t="s">
        <v>4</v>
      </c>
      <c r="J8" s="19">
        <f>+H8/K8</f>
        <v>4.73475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8</v>
      </c>
      <c r="D9" s="13" t="s">
        <v>7</v>
      </c>
      <c r="F9" s="10" t="s">
        <v>54</v>
      </c>
      <c r="G9" s="10" t="s">
        <v>58</v>
      </c>
      <c r="H9" s="16">
        <f>+H3*$C$5/100</f>
        <v>7.8</v>
      </c>
      <c r="I9" s="10" t="s">
        <v>4</v>
      </c>
      <c r="J9" s="20">
        <f t="shared" ref="J9" si="0">+H9/K9</f>
        <v>4.8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7.6939687499999998</v>
      </c>
      <c r="I10" s="6" t="s">
        <v>4</v>
      </c>
      <c r="J10" s="21">
        <f>+H10/K10</f>
        <v>4.73475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7.8</v>
      </c>
      <c r="I11" s="12" t="s">
        <v>4</v>
      </c>
      <c r="J11" s="22">
        <f>+H11/K11</f>
        <v>4.8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5.23475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5.3</v>
      </c>
    </row>
    <row r="18" spans="1:4" x14ac:dyDescent="0.25">
      <c r="B18" s="6" t="s">
        <v>70</v>
      </c>
      <c r="C18" s="17">
        <f>+$B$41</f>
        <v>15.282500000000001</v>
      </c>
    </row>
    <row r="19" spans="1:4" x14ac:dyDescent="0.25">
      <c r="B19" s="6" t="s">
        <v>71</v>
      </c>
      <c r="C19" s="17">
        <f>+$B$42</f>
        <v>10.547750000000001</v>
      </c>
    </row>
    <row r="20" spans="1:4" x14ac:dyDescent="0.25">
      <c r="B20" s="12" t="s">
        <v>72</v>
      </c>
      <c r="C20" s="12">
        <f>+$C$45</f>
        <v>15.5</v>
      </c>
    </row>
    <row r="21" spans="1:4" x14ac:dyDescent="0.25">
      <c r="B21" s="12" t="s">
        <v>73</v>
      </c>
      <c r="C21" s="18">
        <f>+$C$46</f>
        <v>10.7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15.782500000000001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15.782500000000001</v>
      </c>
      <c r="C27" s="3">
        <f>+$C$3</f>
        <v>16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16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15.782500000000001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15.782500000000001</v>
      </c>
      <c r="C31" s="3">
        <f>+$C$3</f>
        <v>16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16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5.23475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5.23475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15.782500000000001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15.782500000000001</v>
      </c>
      <c r="C38" s="11">
        <f>+C37+J9</f>
        <v>5.3</v>
      </c>
      <c r="D38" s="11">
        <f>+D27+0.5</f>
        <v>3</v>
      </c>
    </row>
    <row r="39" spans="1:4" x14ac:dyDescent="0.25">
      <c r="A39" s="10" t="s">
        <v>27</v>
      </c>
      <c r="B39" s="20">
        <f>+B31</f>
        <v>15.782500000000001</v>
      </c>
      <c r="C39" s="11">
        <f>+C37+$J$9</f>
        <v>5.3</v>
      </c>
      <c r="D39" s="11">
        <f>+D37+$K$9</f>
        <v>4.625</v>
      </c>
    </row>
    <row r="40" spans="1:4" x14ac:dyDescent="0.25">
      <c r="A40" s="10" t="s">
        <v>28</v>
      </c>
      <c r="B40" s="20">
        <f>+B30</f>
        <v>15.782500000000001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15.282500000000001</v>
      </c>
      <c r="C41" s="7">
        <f>+C27</f>
        <v>16</v>
      </c>
      <c r="D41" s="7">
        <f>+D27+0.5</f>
        <v>3</v>
      </c>
    </row>
    <row r="42" spans="1:4" x14ac:dyDescent="0.25">
      <c r="A42" s="6" t="s">
        <v>30</v>
      </c>
      <c r="B42" s="21">
        <f>+B41-$J$10</f>
        <v>10.547750000000001</v>
      </c>
      <c r="C42" s="7">
        <f>+C28</f>
        <v>16</v>
      </c>
      <c r="D42" s="7">
        <f>+D28+0.5</f>
        <v>3</v>
      </c>
    </row>
    <row r="43" spans="1:4" x14ac:dyDescent="0.25">
      <c r="A43" s="6" t="s">
        <v>31</v>
      </c>
      <c r="B43" s="21">
        <f>+B42</f>
        <v>10.547750000000001</v>
      </c>
      <c r="C43" s="7">
        <f>+C42</f>
        <v>16</v>
      </c>
      <c r="D43" s="7">
        <f>+D42+$K$10</f>
        <v>4.625</v>
      </c>
    </row>
    <row r="44" spans="1:4" x14ac:dyDescent="0.25">
      <c r="A44" s="6" t="s">
        <v>32</v>
      </c>
      <c r="B44" s="21">
        <f>+B41</f>
        <v>15.282500000000001</v>
      </c>
      <c r="C44" s="7">
        <f>+C43</f>
        <v>16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15.5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10.7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10.7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15.5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G34" sqref="G3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193.07</v>
      </c>
      <c r="D2" s="13" t="s">
        <v>4</v>
      </c>
      <c r="F2" t="s">
        <v>46</v>
      </c>
      <c r="G2" t="s">
        <v>40</v>
      </c>
      <c r="H2">
        <f>+(B26-B25)*(D31-D26)</f>
        <v>44.81982142857143</v>
      </c>
      <c r="I2" t="s">
        <v>4</v>
      </c>
    </row>
    <row r="3" spans="1:11" x14ac:dyDescent="0.25">
      <c r="A3" s="1" t="s">
        <v>6</v>
      </c>
      <c r="B3" t="s">
        <v>77</v>
      </c>
      <c r="C3" s="1">
        <v>14</v>
      </c>
      <c r="D3" s="1" t="s">
        <v>7</v>
      </c>
      <c r="F3" t="s">
        <v>47</v>
      </c>
      <c r="G3" t="s">
        <v>41</v>
      </c>
      <c r="H3">
        <f>+(C27-C26)*(D31-D27)</f>
        <v>45.5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13.790714285714285</v>
      </c>
      <c r="D4" s="1" t="s">
        <v>7</v>
      </c>
      <c r="F4" t="s">
        <v>48</v>
      </c>
      <c r="G4" t="s">
        <v>42</v>
      </c>
      <c r="H4">
        <f>+(B27-B28)*(D31-D28)</f>
        <v>44.81982142857143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45.5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193.07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193.07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6.7229732142857141</v>
      </c>
      <c r="I8" s="8" t="s">
        <v>4</v>
      </c>
      <c r="J8" s="19">
        <f>+H8/K8</f>
        <v>4.1372142857142853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</v>
      </c>
      <c r="D9" s="13" t="s">
        <v>7</v>
      </c>
      <c r="F9" s="10" t="s">
        <v>54</v>
      </c>
      <c r="G9" s="10" t="s">
        <v>58</v>
      </c>
      <c r="H9" s="16">
        <f>+H3*$C$5/100</f>
        <v>6.8250000000000002</v>
      </c>
      <c r="I9" s="10" t="s">
        <v>4</v>
      </c>
      <c r="J9" s="20">
        <f t="shared" ref="J9" si="0">+H9/K9</f>
        <v>4.2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6.7229732142857141</v>
      </c>
      <c r="I10" s="6" t="s">
        <v>4</v>
      </c>
      <c r="J10" s="21">
        <f>+H10/K10</f>
        <v>4.1372142857142853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6.8250000000000002</v>
      </c>
      <c r="I11" s="12" t="s">
        <v>4</v>
      </c>
      <c r="J11" s="22">
        <f>+H11/K11</f>
        <v>4.2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4.6372142857142853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4.7</v>
      </c>
    </row>
    <row r="18" spans="1:4" x14ac:dyDescent="0.25">
      <c r="B18" s="6" t="s">
        <v>70</v>
      </c>
      <c r="C18" s="17">
        <f>+$B$41</f>
        <v>13.290714285714285</v>
      </c>
    </row>
    <row r="19" spans="1:4" x14ac:dyDescent="0.25">
      <c r="B19" s="6" t="s">
        <v>71</v>
      </c>
      <c r="C19" s="17">
        <f>+$B$42</f>
        <v>9.1535000000000011</v>
      </c>
    </row>
    <row r="20" spans="1:4" x14ac:dyDescent="0.25">
      <c r="B20" s="12" t="s">
        <v>72</v>
      </c>
      <c r="C20" s="12">
        <f>+$C$45</f>
        <v>13.5</v>
      </c>
    </row>
    <row r="21" spans="1:4" x14ac:dyDescent="0.25">
      <c r="B21" s="12" t="s">
        <v>73</v>
      </c>
      <c r="C21" s="18">
        <f>+$C$46</f>
        <v>9.3000000000000007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13.790714285714285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13.790714285714285</v>
      </c>
      <c r="C27" s="3">
        <f>+$C$3</f>
        <v>14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14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13.790714285714285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13.790714285714285</v>
      </c>
      <c r="C31" s="3">
        <f>+$C$3</f>
        <v>14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14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4.6372142857142853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4.6372142857142853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13.790714285714285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13.790714285714285</v>
      </c>
      <c r="C38" s="11">
        <f>+C37+J9</f>
        <v>4.7</v>
      </c>
      <c r="D38" s="11">
        <f>+D27+0.5</f>
        <v>3</v>
      </c>
    </row>
    <row r="39" spans="1:4" x14ac:dyDescent="0.25">
      <c r="A39" s="10" t="s">
        <v>27</v>
      </c>
      <c r="B39" s="20">
        <f>+B31</f>
        <v>13.790714285714285</v>
      </c>
      <c r="C39" s="11">
        <f>+C37+$J$9</f>
        <v>4.7</v>
      </c>
      <c r="D39" s="11">
        <f>+D37+$K$9</f>
        <v>4.625</v>
      </c>
    </row>
    <row r="40" spans="1:4" x14ac:dyDescent="0.25">
      <c r="A40" s="10" t="s">
        <v>28</v>
      </c>
      <c r="B40" s="20">
        <f>+B30</f>
        <v>13.790714285714285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13.290714285714285</v>
      </c>
      <c r="C41" s="7">
        <f>+C27</f>
        <v>14</v>
      </c>
      <c r="D41" s="7">
        <f>+D27+0.5</f>
        <v>3</v>
      </c>
    </row>
    <row r="42" spans="1:4" x14ac:dyDescent="0.25">
      <c r="A42" s="6" t="s">
        <v>30</v>
      </c>
      <c r="B42" s="21">
        <f>+B41-$J$10</f>
        <v>9.1535000000000011</v>
      </c>
      <c r="C42" s="7">
        <f>+C28</f>
        <v>14</v>
      </c>
      <c r="D42" s="7">
        <f>+D28+0.5</f>
        <v>3</v>
      </c>
    </row>
    <row r="43" spans="1:4" x14ac:dyDescent="0.25">
      <c r="A43" s="6" t="s">
        <v>31</v>
      </c>
      <c r="B43" s="21">
        <f>+B42</f>
        <v>9.1535000000000011</v>
      </c>
      <c r="C43" s="7">
        <f>+C42</f>
        <v>14</v>
      </c>
      <c r="D43" s="7">
        <f>+D42+$K$10</f>
        <v>4.625</v>
      </c>
    </row>
    <row r="44" spans="1:4" x14ac:dyDescent="0.25">
      <c r="A44" s="6" t="s">
        <v>32</v>
      </c>
      <c r="B44" s="21">
        <f>+B41</f>
        <v>13.290714285714285</v>
      </c>
      <c r="C44" s="7">
        <f>+C43</f>
        <v>14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13.5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9.3000000000000007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9.3000000000000007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13.5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ON80-89</vt:lpstr>
      <vt:lpstr>ON70-79</vt:lpstr>
      <vt:lpstr>PQ80-89</vt:lpstr>
      <vt:lpstr>PQ70-79</vt:lpstr>
      <vt:lpstr>BC80-89</vt:lpstr>
      <vt:lpstr>BC70-79</vt:lpstr>
      <vt:lpstr>AB70-79</vt:lpstr>
      <vt:lpstr>AB80-89</vt:lpstr>
      <vt:lpstr>ATL70-79</vt:lpstr>
      <vt:lpstr>ATL80-89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2014-04-22T18:32:45Z</dcterms:modified>
</cp:coreProperties>
</file>