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9035" windowHeight="92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9" i="1" l="1"/>
  <c r="K8" i="1" l="1"/>
  <c r="C4" i="1" l="1"/>
  <c r="D22" i="1"/>
  <c r="K9" i="1"/>
  <c r="C29" i="1"/>
  <c r="B45" i="1"/>
  <c r="B44" i="1"/>
  <c r="B43" i="1"/>
  <c r="B42" i="1"/>
  <c r="C37" i="1"/>
  <c r="C34" i="1"/>
  <c r="C14" i="1" s="1"/>
  <c r="B30" i="1"/>
  <c r="C12" i="1" s="1"/>
  <c r="C33" i="1"/>
  <c r="C32" i="1"/>
  <c r="C31" i="1"/>
  <c r="C30" i="1"/>
  <c r="D25" i="1"/>
  <c r="D39" i="1" s="1"/>
  <c r="D27" i="1"/>
  <c r="D24" i="1"/>
  <c r="D38" i="1" s="1"/>
  <c r="D23" i="1"/>
  <c r="D34" i="1" s="1"/>
  <c r="D43" i="1"/>
  <c r="D42" i="1" l="1"/>
  <c r="D29" i="1"/>
  <c r="K10" i="1"/>
  <c r="D40" i="1" s="1"/>
  <c r="D41" i="1" s="1"/>
  <c r="B33" i="1"/>
  <c r="D26" i="1"/>
  <c r="D28" i="1"/>
  <c r="K11" i="1"/>
  <c r="D44" i="1" s="1"/>
  <c r="D45" i="1" s="1"/>
  <c r="D30" i="1"/>
  <c r="D32" i="1" s="1"/>
  <c r="D31" i="1"/>
  <c r="D35" i="1"/>
  <c r="D37" i="1" s="1"/>
  <c r="C28" i="1"/>
  <c r="B28" i="1"/>
  <c r="B36" i="1" s="1"/>
  <c r="C25" i="1"/>
  <c r="C24" i="1"/>
  <c r="C38" i="1" s="1"/>
  <c r="D36" i="1"/>
  <c r="B27" i="1"/>
  <c r="H5" i="1" l="1"/>
  <c r="H11" i="1" s="1"/>
  <c r="J11" i="1" s="1"/>
  <c r="H3" i="1"/>
  <c r="H9" i="1" s="1"/>
  <c r="J9" i="1" s="1"/>
  <c r="D33" i="1"/>
  <c r="C10" i="1"/>
  <c r="C11" i="1"/>
  <c r="B24" i="1"/>
  <c r="H4" i="1" s="1"/>
  <c r="H10" i="1" s="1"/>
  <c r="J10" i="1" s="1"/>
  <c r="B23" i="1"/>
  <c r="H2" i="1" s="1"/>
  <c r="H8" i="1" s="1"/>
  <c r="J8" i="1" s="1"/>
  <c r="C39" i="1"/>
  <c r="C40" i="1" s="1"/>
  <c r="C41" i="1" s="1"/>
  <c r="C42" i="1"/>
  <c r="B38" i="1"/>
  <c r="C16" i="1" s="1"/>
  <c r="B34" i="1"/>
  <c r="H6" i="1"/>
  <c r="B37" i="1"/>
  <c r="C45" i="1" l="1"/>
  <c r="C18" i="1"/>
  <c r="C35" i="1"/>
  <c r="C15" i="1" s="1"/>
  <c r="C36" i="1"/>
  <c r="B35" i="1"/>
  <c r="H7" i="1"/>
  <c r="C43" i="1"/>
  <c r="B32" i="1"/>
  <c r="B31" i="1"/>
  <c r="B41" i="1"/>
  <c r="B39" i="1"/>
  <c r="B40" i="1" l="1"/>
  <c r="C17" i="1"/>
  <c r="C44" i="1"/>
  <c r="C19" i="1"/>
  <c r="C13" i="1"/>
</calcChain>
</file>

<file path=xl/sharedStrings.xml><?xml version="1.0" encoding="utf-8"?>
<sst xmlns="http://schemas.openxmlformats.org/spreadsheetml/2006/main" count="94" uniqueCount="79">
  <si>
    <t>window geometry calculations</t>
  </si>
  <si>
    <t>Floor Area</t>
  </si>
  <si>
    <t>window area ratio</t>
  </si>
  <si>
    <t>%</t>
  </si>
  <si>
    <t>m²</t>
  </si>
  <si>
    <t>Length</t>
  </si>
  <si>
    <t>Width</t>
  </si>
  <si>
    <t>m</t>
  </si>
  <si>
    <t>x</t>
  </si>
  <si>
    <t>y</t>
  </si>
  <si>
    <t>z</t>
  </si>
  <si>
    <t>&lt;Opt-Bsm-Height&gt;</t>
  </si>
  <si>
    <t>&lt;Opt-Area&gt;</t>
  </si>
  <si>
    <t>&lt;Opt-Length&gt;</t>
  </si>
  <si>
    <t>&lt;Opt-Width&gt;</t>
  </si>
  <si>
    <t>vertex 1</t>
  </si>
  <si>
    <t>vertex 2</t>
  </si>
  <si>
    <t>vertex 3</t>
  </si>
  <si>
    <t>vertex 4</t>
  </si>
  <si>
    <t>vertex 5</t>
  </si>
  <si>
    <t>vertex 6</t>
  </si>
  <si>
    <t>vertex 7</t>
  </si>
  <si>
    <t>vertex 8</t>
  </si>
  <si>
    <t>vertex 9</t>
  </si>
  <si>
    <t>vertex 10</t>
  </si>
  <si>
    <t>vertex 11</t>
  </si>
  <si>
    <t>vertex 12</t>
  </si>
  <si>
    <t>vertex 13</t>
  </si>
  <si>
    <t>vertex 14</t>
  </si>
  <si>
    <t>vertex 15</t>
  </si>
  <si>
    <t>vertex 16</t>
  </si>
  <si>
    <t>vertex 17</t>
  </si>
  <si>
    <t>vertex 18</t>
  </si>
  <si>
    <t>vertex 19</t>
  </si>
  <si>
    <t>vertex 20</t>
  </si>
  <si>
    <t>vertex 21</t>
  </si>
  <si>
    <t>vertex 22</t>
  </si>
  <si>
    <t>vertex 23</t>
  </si>
  <si>
    <t>vertex 24</t>
  </si>
  <si>
    <t>Basement wall height</t>
  </si>
  <si>
    <t>height of basement + main wall</t>
  </si>
  <si>
    <t>&lt;Opt-Main-Height&gt;</t>
  </si>
  <si>
    <t>1,2,6,5</t>
  </si>
  <si>
    <t>2,3,7,6</t>
  </si>
  <si>
    <t>3,4,8,7</t>
  </si>
  <si>
    <t>4,1,5,8</t>
  </si>
  <si>
    <t xml:space="preserve">5,6,7,8 </t>
  </si>
  <si>
    <t xml:space="preserve">1,4,3,2 </t>
  </si>
  <si>
    <t>wall-1</t>
  </si>
  <si>
    <t>wall-2</t>
  </si>
  <si>
    <t>wall-3</t>
  </si>
  <si>
    <t>wall-4</t>
  </si>
  <si>
    <t>top-5</t>
  </si>
  <si>
    <t>base-6</t>
  </si>
  <si>
    <t>Area</t>
  </si>
  <si>
    <t>win-wall-1</t>
  </si>
  <si>
    <t>win-wall-2</t>
  </si>
  <si>
    <t>win-wall-3</t>
  </si>
  <si>
    <t>win-wall-4</t>
  </si>
  <si>
    <t>9,10,11,12</t>
  </si>
  <si>
    <t>13,14,15,16</t>
  </si>
  <si>
    <t>17,18,19,20</t>
  </si>
  <si>
    <t>21,22,23,24</t>
  </si>
  <si>
    <t>vertex points</t>
  </si>
  <si>
    <t>window height</t>
  </si>
  <si>
    <t>window length</t>
  </si>
  <si>
    <t>&lt;win-wall-1-right&gt;</t>
  </si>
  <si>
    <t>&lt;win-wall-1-left&gt;</t>
  </si>
  <si>
    <t>&lt;win-wall-2-right&gt;</t>
  </si>
  <si>
    <t>&lt;win-wall-2-left&gt;</t>
  </si>
  <si>
    <t>&lt;win-bottom&gt;</t>
  </si>
  <si>
    <t>&lt;win-top&gt;</t>
  </si>
  <si>
    <t>&lt;win-wall-3-right&gt;</t>
  </si>
  <si>
    <t>&lt;win-wall-3-left&gt;</t>
  </si>
  <si>
    <t>&lt;win-wall-4-right&gt;</t>
  </si>
  <si>
    <t>&lt;win-wall-4-left&gt;</t>
  </si>
  <si>
    <t>Surface</t>
  </si>
  <si>
    <t>&lt;Opt-Eave-Height&gt;</t>
  </si>
  <si>
    <t>&lt;Opt-Bsm-Depth&gt;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</si>
</sst>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/>
    <xf numFmtId="2" fontId="0" fillId="0" borderId="0" xfId="0" applyNumberFormat="1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164" fontId="3" fillId="0" borderId="0" xfId="0" applyNumberFormat="1" applyFont="1"/>
    <xf numFmtId="164" fontId="4" fillId="0" borderId="0" xfId="0" applyNumberFormat="1" applyFont="1"/>
    <xf numFmtId="164" fontId="2" fillId="0" borderId="0" xfId="0" applyNumberFormat="1" applyFont="1"/>
    <xf numFmtId="164" fontId="5" fillId="0" borderId="0" xfId="0" applyNumberFormat="1" applyFont="1"/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workbookViewId="0">
      <selection activeCell="G17" sqref="G17"/>
    </sheetView>
  </sheetViews>
  <sheetFormatPr defaultRowHeight="15" x14ac:dyDescent="0.25"/>
  <cols>
    <col min="1" max="1" width="29.28515625" bestFit="1" customWidth="1"/>
    <col min="2" max="2" width="18.7109375" customWidth="1"/>
    <col min="3" max="3" width="7.42578125" customWidth="1"/>
    <col min="4" max="4" width="6.42578125" customWidth="1"/>
    <col min="6" max="6" width="11.42578125" customWidth="1"/>
    <col min="7" max="7" width="12" customWidth="1"/>
    <col min="10" max="11" width="14.7109375" bestFit="1" customWidth="1"/>
  </cols>
  <sheetData>
    <row r="1" spans="1:11" x14ac:dyDescent="0.25">
      <c r="A1" s="1" t="s">
        <v>0</v>
      </c>
      <c r="B1" s="1"/>
      <c r="C1" s="1"/>
      <c r="D1" s="1"/>
      <c r="F1" s="13" t="s">
        <v>76</v>
      </c>
      <c r="G1" s="13"/>
      <c r="H1" s="13" t="s">
        <v>54</v>
      </c>
    </row>
    <row r="2" spans="1:11" x14ac:dyDescent="0.25">
      <c r="A2" s="1" t="s">
        <v>1</v>
      </c>
      <c r="B2" s="1" t="s">
        <v>12</v>
      </c>
      <c r="C2" s="13">
        <v>206</v>
      </c>
      <c r="D2" s="13" t="s">
        <v>4</v>
      </c>
      <c r="F2" t="s">
        <v>48</v>
      </c>
      <c r="G2" t="s">
        <v>42</v>
      </c>
      <c r="H2">
        <f>+(B23-B22)*(D28-D23)</f>
        <v>46.172413793103452</v>
      </c>
      <c r="I2" t="s">
        <v>4</v>
      </c>
    </row>
    <row r="3" spans="1:11" x14ac:dyDescent="0.25">
      <c r="A3" s="1" t="s">
        <v>5</v>
      </c>
      <c r="B3" s="1" t="s">
        <v>13</v>
      </c>
      <c r="C3" s="1">
        <v>14.5</v>
      </c>
      <c r="D3" s="1" t="s">
        <v>7</v>
      </c>
      <c r="F3" t="s">
        <v>49</v>
      </c>
      <c r="G3" t="s">
        <v>43</v>
      </c>
      <c r="H3">
        <f>+(C24-C23)*(D28-D24)</f>
        <v>47.125</v>
      </c>
      <c r="I3" t="s">
        <v>4</v>
      </c>
    </row>
    <row r="4" spans="1:11" x14ac:dyDescent="0.25">
      <c r="A4" s="1" t="s">
        <v>6</v>
      </c>
      <c r="B4" s="1" t="s">
        <v>14</v>
      </c>
      <c r="C4" s="2">
        <f>+C2/C3</f>
        <v>14.206896551724139</v>
      </c>
      <c r="D4" s="1" t="s">
        <v>7</v>
      </c>
      <c r="F4" t="s">
        <v>50</v>
      </c>
      <c r="G4" t="s">
        <v>44</v>
      </c>
      <c r="H4">
        <f>+(B24-B25)*(D28-D25)</f>
        <v>46.172413793103452</v>
      </c>
      <c r="I4" t="s">
        <v>4</v>
      </c>
    </row>
    <row r="5" spans="1:11" x14ac:dyDescent="0.25">
      <c r="A5" s="1" t="s">
        <v>2</v>
      </c>
      <c r="B5" s="1"/>
      <c r="C5" s="13">
        <v>15</v>
      </c>
      <c r="D5" s="13" t="s">
        <v>3</v>
      </c>
      <c r="F5" t="s">
        <v>51</v>
      </c>
      <c r="G5" t="s">
        <v>45</v>
      </c>
      <c r="H5">
        <f>+(C25-C22)*(D29-D25)</f>
        <v>47.125</v>
      </c>
      <c r="I5" t="s">
        <v>4</v>
      </c>
    </row>
    <row r="6" spans="1:11" x14ac:dyDescent="0.25">
      <c r="A6" s="1" t="s">
        <v>39</v>
      </c>
      <c r="B6" s="1" t="s">
        <v>11</v>
      </c>
      <c r="C6" s="13">
        <v>2.5</v>
      </c>
      <c r="D6" s="13" t="s">
        <v>7</v>
      </c>
      <c r="F6" t="s">
        <v>52</v>
      </c>
      <c r="G6" t="s">
        <v>46</v>
      </c>
      <c r="H6">
        <f>+(B27*C28)</f>
        <v>206</v>
      </c>
      <c r="I6" t="s">
        <v>4</v>
      </c>
    </row>
    <row r="7" spans="1:11" x14ac:dyDescent="0.25">
      <c r="A7" s="1"/>
      <c r="B7" s="1" t="s">
        <v>78</v>
      </c>
      <c r="C7" s="13">
        <v>2</v>
      </c>
      <c r="D7" s="13" t="s">
        <v>7</v>
      </c>
      <c r="F7" t="s">
        <v>53</v>
      </c>
      <c r="G7" t="s">
        <v>47</v>
      </c>
      <c r="H7">
        <f>+C25*B24</f>
        <v>206</v>
      </c>
      <c r="I7" t="s">
        <v>4</v>
      </c>
      <c r="J7" t="s">
        <v>65</v>
      </c>
      <c r="K7" t="s">
        <v>64</v>
      </c>
    </row>
    <row r="8" spans="1:11" x14ac:dyDescent="0.25">
      <c r="A8" s="1" t="s">
        <v>40</v>
      </c>
      <c r="B8" s="1" t="s">
        <v>41</v>
      </c>
      <c r="C8" s="13">
        <v>5.75</v>
      </c>
      <c r="D8" s="13" t="s">
        <v>7</v>
      </c>
      <c r="F8" s="8" t="s">
        <v>55</v>
      </c>
      <c r="G8" s="8" t="s">
        <v>59</v>
      </c>
      <c r="H8" s="15">
        <f>+H2*$C$5/100</f>
        <v>6.9258620689655173</v>
      </c>
      <c r="I8" s="8" t="s">
        <v>4</v>
      </c>
      <c r="J8" s="19">
        <f>+H8/K8</f>
        <v>4.2620689655172415</v>
      </c>
      <c r="K8" s="9">
        <f>+($C$8-$C$6)/2</f>
        <v>1.625</v>
      </c>
    </row>
    <row r="9" spans="1:11" x14ac:dyDescent="0.25">
      <c r="A9" s="1"/>
      <c r="B9" s="23" t="s">
        <v>77</v>
      </c>
      <c r="C9" s="23">
        <f>+C8-C7</f>
        <v>3.75</v>
      </c>
      <c r="D9" s="23" t="s">
        <v>7</v>
      </c>
      <c r="F9" s="10" t="s">
        <v>56</v>
      </c>
      <c r="G9" s="10" t="s">
        <v>60</v>
      </c>
      <c r="H9" s="16">
        <f>+H3*$C$5/100</f>
        <v>7.0687499999999996</v>
      </c>
      <c r="I9" s="10" t="s">
        <v>4</v>
      </c>
      <c r="J9" s="20">
        <f t="shared" ref="J9:J11" si="0">+H9/K9</f>
        <v>4.3499999999999996</v>
      </c>
      <c r="K9" s="11">
        <f t="shared" ref="K9:K11" si="1">+($C$8-$C$6)/2</f>
        <v>1.625</v>
      </c>
    </row>
    <row r="10" spans="1:11" x14ac:dyDescent="0.25">
      <c r="A10" s="1"/>
      <c r="B10" s="8" t="s">
        <v>70</v>
      </c>
      <c r="C10" s="8">
        <f>+$D$31</f>
        <v>3</v>
      </c>
      <c r="D10" s="1"/>
      <c r="F10" s="6" t="s">
        <v>57</v>
      </c>
      <c r="G10" s="6" t="s">
        <v>61</v>
      </c>
      <c r="H10" s="17">
        <f>+H4*$C$5/100</f>
        <v>6.9258620689655173</v>
      </c>
      <c r="I10" s="6" t="s">
        <v>4</v>
      </c>
      <c r="J10" s="21">
        <f t="shared" si="0"/>
        <v>4.2620689655172415</v>
      </c>
      <c r="K10" s="7">
        <f t="shared" si="1"/>
        <v>1.625</v>
      </c>
    </row>
    <row r="11" spans="1:11" x14ac:dyDescent="0.25">
      <c r="A11" s="1"/>
      <c r="B11" s="8" t="s">
        <v>71</v>
      </c>
      <c r="C11" s="8">
        <f>+$D$33</f>
        <v>4.625</v>
      </c>
      <c r="D11" s="1"/>
      <c r="F11" s="12" t="s">
        <v>58</v>
      </c>
      <c r="G11" s="12" t="s">
        <v>62</v>
      </c>
      <c r="H11" s="18">
        <f>+H5*$C$5/100</f>
        <v>7.0687499999999996</v>
      </c>
      <c r="I11" s="12" t="s">
        <v>4</v>
      </c>
      <c r="J11" s="22">
        <f t="shared" si="0"/>
        <v>4.3499999999999996</v>
      </c>
      <c r="K11" s="14">
        <f t="shared" si="1"/>
        <v>1.625</v>
      </c>
    </row>
    <row r="12" spans="1:11" x14ac:dyDescent="0.25">
      <c r="B12" s="8" t="s">
        <v>66</v>
      </c>
      <c r="C12" s="8">
        <f>+$B$30</f>
        <v>0.5</v>
      </c>
    </row>
    <row r="13" spans="1:11" x14ac:dyDescent="0.25">
      <c r="B13" s="8" t="s">
        <v>67</v>
      </c>
      <c r="C13" s="15">
        <f>+$B$31</f>
        <v>4.7620689655172415</v>
      </c>
    </row>
    <row r="14" spans="1:11" x14ac:dyDescent="0.25">
      <c r="B14" s="10" t="s">
        <v>68</v>
      </c>
      <c r="C14" s="10">
        <f>+$C$34</f>
        <v>0.5</v>
      </c>
    </row>
    <row r="15" spans="1:11" x14ac:dyDescent="0.25">
      <c r="B15" s="10" t="s">
        <v>69</v>
      </c>
      <c r="C15" s="16">
        <f>+$C$35</f>
        <v>4.8499999999999996</v>
      </c>
    </row>
    <row r="16" spans="1:11" x14ac:dyDescent="0.25">
      <c r="B16" s="6" t="s">
        <v>72</v>
      </c>
      <c r="C16" s="17">
        <f>+$B$38</f>
        <v>13.706896551724139</v>
      </c>
    </row>
    <row r="17" spans="1:4" x14ac:dyDescent="0.25">
      <c r="B17" s="6" t="s">
        <v>73</v>
      </c>
      <c r="C17" s="17">
        <f>+$B$39</f>
        <v>9.4448275862068982</v>
      </c>
    </row>
    <row r="18" spans="1:4" x14ac:dyDescent="0.25">
      <c r="B18" s="12" t="s">
        <v>74</v>
      </c>
      <c r="C18" s="12">
        <f>+$C$42</f>
        <v>14</v>
      </c>
    </row>
    <row r="19" spans="1:4" x14ac:dyDescent="0.25">
      <c r="B19" s="12" t="s">
        <v>75</v>
      </c>
      <c r="C19" s="18">
        <f>+$C$43</f>
        <v>9.65</v>
      </c>
    </row>
    <row r="20" spans="1:4" x14ac:dyDescent="0.25">
      <c r="B20" s="1"/>
    </row>
    <row r="21" spans="1:4" x14ac:dyDescent="0.25">
      <c r="A21" s="13" t="s">
        <v>63</v>
      </c>
      <c r="B21" s="5" t="s">
        <v>8</v>
      </c>
      <c r="C21" s="5" t="s">
        <v>9</v>
      </c>
      <c r="D21" s="5" t="s">
        <v>10</v>
      </c>
    </row>
    <row r="22" spans="1:4" x14ac:dyDescent="0.25">
      <c r="A22" t="s">
        <v>15</v>
      </c>
      <c r="B22" s="3">
        <v>0</v>
      </c>
      <c r="C22" s="3">
        <v>0</v>
      </c>
      <c r="D22" s="3">
        <f>+$C$6</f>
        <v>2.5</v>
      </c>
    </row>
    <row r="23" spans="1:4" x14ac:dyDescent="0.25">
      <c r="A23" t="s">
        <v>16</v>
      </c>
      <c r="B23" s="4">
        <f>+$C$4</f>
        <v>14.206896551724139</v>
      </c>
      <c r="C23" s="3">
        <v>0</v>
      </c>
      <c r="D23" s="3">
        <f>+$C$6</f>
        <v>2.5</v>
      </c>
    </row>
    <row r="24" spans="1:4" x14ac:dyDescent="0.25">
      <c r="A24" t="s">
        <v>17</v>
      </c>
      <c r="B24" s="4">
        <f>+$C$4</f>
        <v>14.206896551724139</v>
      </c>
      <c r="C24" s="3">
        <f>+$C$3</f>
        <v>14.5</v>
      </c>
      <c r="D24" s="3">
        <f>+$C$6</f>
        <v>2.5</v>
      </c>
    </row>
    <row r="25" spans="1:4" x14ac:dyDescent="0.25">
      <c r="A25" t="s">
        <v>18</v>
      </c>
      <c r="B25" s="3">
        <v>0</v>
      </c>
      <c r="C25" s="3">
        <f>+$C$3</f>
        <v>14.5</v>
      </c>
      <c r="D25" s="3">
        <f>+$C$6</f>
        <v>2.5</v>
      </c>
    </row>
    <row r="26" spans="1:4" x14ac:dyDescent="0.25">
      <c r="A26" t="s">
        <v>19</v>
      </c>
      <c r="B26" s="3">
        <v>0</v>
      </c>
      <c r="C26" s="3">
        <v>0</v>
      </c>
      <c r="D26" s="3">
        <f>+$C$8</f>
        <v>5.75</v>
      </c>
    </row>
    <row r="27" spans="1:4" x14ac:dyDescent="0.25">
      <c r="A27" t="s">
        <v>20</v>
      </c>
      <c r="B27" s="4">
        <f t="shared" ref="B27:B28" si="2">+$C$4</f>
        <v>14.206896551724139</v>
      </c>
      <c r="C27" s="3">
        <v>0</v>
      </c>
      <c r="D27" s="3">
        <f t="shared" ref="D27:D29" si="3">+$C$8</f>
        <v>5.75</v>
      </c>
    </row>
    <row r="28" spans="1:4" x14ac:dyDescent="0.25">
      <c r="A28" t="s">
        <v>21</v>
      </c>
      <c r="B28" s="4">
        <f t="shared" si="2"/>
        <v>14.206896551724139</v>
      </c>
      <c r="C28" s="3">
        <f>+$C$3</f>
        <v>14.5</v>
      </c>
      <c r="D28" s="3">
        <f t="shared" si="3"/>
        <v>5.75</v>
      </c>
    </row>
    <row r="29" spans="1:4" x14ac:dyDescent="0.25">
      <c r="A29" t="s">
        <v>22</v>
      </c>
      <c r="B29" s="3">
        <v>0</v>
      </c>
      <c r="C29" s="3">
        <f>+$C$3</f>
        <v>14.5</v>
      </c>
      <c r="D29" s="3">
        <f t="shared" si="3"/>
        <v>5.75</v>
      </c>
    </row>
    <row r="30" spans="1:4" x14ac:dyDescent="0.25">
      <c r="A30" s="8" t="s">
        <v>23</v>
      </c>
      <c r="B30" s="9">
        <f>+B22+0.5</f>
        <v>0.5</v>
      </c>
      <c r="C30" s="9">
        <f>+C22</f>
        <v>0</v>
      </c>
      <c r="D30" s="9">
        <f>+$D$22+0.5</f>
        <v>3</v>
      </c>
    </row>
    <row r="31" spans="1:4" x14ac:dyDescent="0.25">
      <c r="A31" s="8" t="s">
        <v>24</v>
      </c>
      <c r="B31" s="19">
        <f>+B30+$J$8</f>
        <v>4.7620689655172415</v>
      </c>
      <c r="C31" s="9">
        <f>+C23</f>
        <v>0</v>
      </c>
      <c r="D31" s="9">
        <f>+$D$22+0.5</f>
        <v>3</v>
      </c>
    </row>
    <row r="32" spans="1:4" x14ac:dyDescent="0.25">
      <c r="A32" s="8" t="s">
        <v>25</v>
      </c>
      <c r="B32" s="19">
        <f>+B30+$J$8</f>
        <v>4.7620689655172415</v>
      </c>
      <c r="C32" s="9">
        <f>+C26</f>
        <v>0</v>
      </c>
      <c r="D32" s="9">
        <f>+D30+$K$8</f>
        <v>4.625</v>
      </c>
    </row>
    <row r="33" spans="1:4" x14ac:dyDescent="0.25">
      <c r="A33" s="8" t="s">
        <v>26</v>
      </c>
      <c r="B33" s="9">
        <f>+B30</f>
        <v>0.5</v>
      </c>
      <c r="C33" s="9">
        <f>+C27</f>
        <v>0</v>
      </c>
      <c r="D33" s="9">
        <f>+D31+$K$8</f>
        <v>4.625</v>
      </c>
    </row>
    <row r="34" spans="1:4" x14ac:dyDescent="0.25">
      <c r="A34" s="10" t="s">
        <v>27</v>
      </c>
      <c r="B34" s="20">
        <f>+B23</f>
        <v>14.206896551724139</v>
      </c>
      <c r="C34" s="11">
        <f>+C23+0.5</f>
        <v>0.5</v>
      </c>
      <c r="D34" s="11">
        <f>+D23+0.5</f>
        <v>3</v>
      </c>
    </row>
    <row r="35" spans="1:4" x14ac:dyDescent="0.25">
      <c r="A35" s="10" t="s">
        <v>28</v>
      </c>
      <c r="B35" s="20">
        <f>+B24</f>
        <v>14.206896551724139</v>
      </c>
      <c r="C35" s="11">
        <f>+C34+J9</f>
        <v>4.8499999999999996</v>
      </c>
      <c r="D35" s="11">
        <f>+D24+0.5</f>
        <v>3</v>
      </c>
    </row>
    <row r="36" spans="1:4" x14ac:dyDescent="0.25">
      <c r="A36" s="10" t="s">
        <v>29</v>
      </c>
      <c r="B36" s="20">
        <f>+B28</f>
        <v>14.206896551724139</v>
      </c>
      <c r="C36" s="11">
        <f>+C34+$J$9</f>
        <v>4.8499999999999996</v>
      </c>
      <c r="D36" s="11">
        <f>+D34+$K$9</f>
        <v>4.625</v>
      </c>
    </row>
    <row r="37" spans="1:4" x14ac:dyDescent="0.25">
      <c r="A37" s="10" t="s">
        <v>30</v>
      </c>
      <c r="B37" s="20">
        <f>+B27</f>
        <v>14.206896551724139</v>
      </c>
      <c r="C37" s="11">
        <f>+C27+0.5</f>
        <v>0.5</v>
      </c>
      <c r="D37" s="11">
        <f>+D35+$K$9</f>
        <v>4.625</v>
      </c>
    </row>
    <row r="38" spans="1:4" x14ac:dyDescent="0.25">
      <c r="A38" s="6" t="s">
        <v>31</v>
      </c>
      <c r="B38" s="21">
        <f>+B24-0.5</f>
        <v>13.706896551724139</v>
      </c>
      <c r="C38" s="7">
        <f>+C24</f>
        <v>14.5</v>
      </c>
      <c r="D38" s="7">
        <f>+D24+0.5</f>
        <v>3</v>
      </c>
    </row>
    <row r="39" spans="1:4" x14ac:dyDescent="0.25">
      <c r="A39" s="6" t="s">
        <v>32</v>
      </c>
      <c r="B39" s="21">
        <f>+B38-$J$10</f>
        <v>9.4448275862068982</v>
      </c>
      <c r="C39" s="7">
        <f>+C25</f>
        <v>14.5</v>
      </c>
      <c r="D39" s="7">
        <f>+D25+0.5</f>
        <v>3</v>
      </c>
    </row>
    <row r="40" spans="1:4" x14ac:dyDescent="0.25">
      <c r="A40" s="6" t="s">
        <v>33</v>
      </c>
      <c r="B40" s="21">
        <f>+B39</f>
        <v>9.4448275862068982</v>
      </c>
      <c r="C40" s="7">
        <f>+C39</f>
        <v>14.5</v>
      </c>
      <c r="D40" s="7">
        <f>+D39+$K$10</f>
        <v>4.625</v>
      </c>
    </row>
    <row r="41" spans="1:4" x14ac:dyDescent="0.25">
      <c r="A41" s="6" t="s">
        <v>34</v>
      </c>
      <c r="B41" s="21">
        <f>+B38</f>
        <v>13.706896551724139</v>
      </c>
      <c r="C41" s="7">
        <f>+C40</f>
        <v>14.5</v>
      </c>
      <c r="D41" s="7">
        <f>+D40</f>
        <v>4.625</v>
      </c>
    </row>
    <row r="42" spans="1:4" x14ac:dyDescent="0.25">
      <c r="A42" s="12" t="s">
        <v>35</v>
      </c>
      <c r="B42" s="14">
        <f>+B25</f>
        <v>0</v>
      </c>
      <c r="C42" s="14">
        <f>+C25-0.5</f>
        <v>14</v>
      </c>
      <c r="D42" s="14">
        <f>+D25+0.5</f>
        <v>3</v>
      </c>
    </row>
    <row r="43" spans="1:4" x14ac:dyDescent="0.25">
      <c r="A43" s="12" t="s">
        <v>36</v>
      </c>
      <c r="B43" s="14">
        <f>+B22</f>
        <v>0</v>
      </c>
      <c r="C43" s="14">
        <f>+C42-$J$11</f>
        <v>9.65</v>
      </c>
      <c r="D43" s="14">
        <f>+D22+0.5</f>
        <v>3</v>
      </c>
    </row>
    <row r="44" spans="1:4" x14ac:dyDescent="0.25">
      <c r="A44" s="12" t="s">
        <v>37</v>
      </c>
      <c r="B44" s="14">
        <f>+B26</f>
        <v>0</v>
      </c>
      <c r="C44" s="14">
        <f>+C43</f>
        <v>9.65</v>
      </c>
      <c r="D44" s="14">
        <f>+D43+$K$11</f>
        <v>4.625</v>
      </c>
    </row>
    <row r="45" spans="1:4" x14ac:dyDescent="0.25">
      <c r="A45" s="12" t="s">
        <v>38</v>
      </c>
      <c r="B45" s="14">
        <f>+B29</f>
        <v>0</v>
      </c>
      <c r="C45" s="14">
        <f>+C42</f>
        <v>14</v>
      </c>
      <c r="D45" s="14">
        <f>+D44</f>
        <v>4.625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NRCan / RNCan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Purdy, Julia</dc:creator>
  <cp:lastModifiedBy>Purdy, Julia</cp:lastModifiedBy>
  <dcterms:created xsi:type="dcterms:W3CDTF">2014-04-11T16:08:23Z</dcterms:created>
  <dcterms:modified xsi:type="dcterms:W3CDTF">2014-04-16T17:45:03Z</dcterms:modified>
</cp:coreProperties>
</file>