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690" windowWidth="19155" windowHeight="5940" activeTab="1"/>
  </bookViews>
  <sheets>
    <sheet name="Planning" sheetId="1" r:id="rId1"/>
    <sheet name="LEEP sim numbers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3" i="4" l="1"/>
  <c r="F13" i="4"/>
  <c r="G12" i="4"/>
  <c r="F12" i="4"/>
  <c r="G10" i="4"/>
  <c r="F10" i="4"/>
  <c r="G11" i="4"/>
  <c r="F11" i="4"/>
  <c r="E8" i="4" l="1"/>
  <c r="G8" i="4" s="1"/>
  <c r="E9" i="4"/>
  <c r="G9" i="4"/>
  <c r="D9" i="4"/>
  <c r="F9" i="4" s="1"/>
  <c r="F8" i="4"/>
</calcChain>
</file>

<file path=xl/sharedStrings.xml><?xml version="1.0" encoding="utf-8"?>
<sst xmlns="http://schemas.openxmlformats.org/spreadsheetml/2006/main" count="160" uniqueCount="83">
  <si>
    <t>Archetype for Manatoba</t>
  </si>
  <si>
    <t>Staff</t>
  </si>
  <si>
    <t>Jeff</t>
  </si>
  <si>
    <t>Objective</t>
  </si>
  <si>
    <t>Tasks</t>
  </si>
  <si>
    <t>Generate HOT3000 model</t>
  </si>
  <si>
    <t>Upload geometry to svn</t>
  </si>
  <si>
    <t>Target date</t>
  </si>
  <si>
    <t>Progress</t>
  </si>
  <si>
    <t>Comments</t>
  </si>
  <si>
    <t>Not started</t>
  </si>
  <si>
    <t>Compute technology costs</t>
  </si>
  <si>
    <t>Can Patric help us out here?</t>
  </si>
  <si>
    <t>Use HOT3000 to generate geometry</t>
  </si>
  <si>
    <t>Develop envelope thermal MLC layers</t>
  </si>
  <si>
    <t>Need to update esp-r MLC databases for new constructions</t>
  </si>
  <si>
    <t>Alex to decide if we will use current svn or git</t>
  </si>
  <si>
    <t>Deploy optimization</t>
  </si>
  <si>
    <t xml:space="preserve">Run aws cloud results for near ERS 86, </t>
  </si>
  <si>
    <t>Alex</t>
  </si>
  <si>
    <t>Define new non-NZEH objective</t>
  </si>
  <si>
    <t>Update substitute.pl to support new objective</t>
  </si>
  <si>
    <t>Modify geo, opr files for optimization</t>
  </si>
  <si>
    <t>Incorporate HVAC, AIM-2 files…</t>
  </si>
  <si>
    <t xml:space="preserve">Deploy to AWS </t>
  </si>
  <si>
    <t>Run optimization</t>
  </si>
  <si>
    <t>Test &amp; Examine results --- make sure objective is OK</t>
  </si>
  <si>
    <t>Strategy</t>
  </si>
  <si>
    <t>Gather results in tableau</t>
  </si>
  <si>
    <t>Prepare web view</t>
  </si>
  <si>
    <t xml:space="preserve">Prepare slides for presentation </t>
  </si>
  <si>
    <t>Patric?</t>
  </si>
  <si>
    <t>Jeff/Alex</t>
  </si>
  <si>
    <t>expected Mar 11</t>
  </si>
  <si>
    <t>Use NZEH archetype model</t>
  </si>
  <si>
    <t>Run substitute.pl for PV, no PV</t>
  </si>
  <si>
    <t xml:space="preserve">Alex </t>
  </si>
  <si>
    <t>Set up choice file for passive solar</t>
  </si>
  <si>
    <t>Run substitute.pl for passive solar, base case</t>
  </si>
  <si>
    <t>PV</t>
  </si>
  <si>
    <t>Passive solar</t>
  </si>
  <si>
    <t>Nothing for now</t>
  </si>
  <si>
    <t>On-demand DHW</t>
  </si>
  <si>
    <t>Run base hot water, gas fired instantaneous</t>
  </si>
  <si>
    <t>Exterior insulation</t>
  </si>
  <si>
    <t>Run base case, upgrade</t>
  </si>
  <si>
    <t>Exterior mineral wool board</t>
  </si>
  <si>
    <t>Verify if R-values are same as XPS case</t>
  </si>
  <si>
    <t>Patric to determine of Ext XPS and ext MWB cases are different</t>
  </si>
  <si>
    <t>DWHR</t>
  </si>
  <si>
    <t>Use OEE spreadsheet</t>
  </si>
  <si>
    <t>Compute 'adjusted volume credit'</t>
  </si>
  <si>
    <t>Add credits to framework</t>
  </si>
  <si>
    <t>CCASHP</t>
  </si>
  <si>
    <t>Advanded framing</t>
  </si>
  <si>
    <t>Develop new MLC layers</t>
  </si>
  <si>
    <t>Ask patric to narrow insulaiton cases</t>
  </si>
  <si>
    <t xml:space="preserve">Advanced windows </t>
  </si>
  <si>
    <t>Smart thermostats</t>
  </si>
  <si>
    <t>Exterior foundation</t>
  </si>
  <si>
    <t>Alex/Jeff</t>
  </si>
  <si>
    <t>Feb 3 (?)</t>
  </si>
  <si>
    <t>F. Sheets:</t>
  </si>
  <si>
    <t xml:space="preserve">LEEP-MB </t>
  </si>
  <si>
    <t>Simulation Planning</t>
  </si>
  <si>
    <t>Updated Jan 21</t>
  </si>
  <si>
    <t>Adv ventilation ctls</t>
  </si>
  <si>
    <t>Done</t>
  </si>
  <si>
    <t>Scenario</t>
  </si>
  <si>
    <t>Electricity use (kWh/yr)</t>
  </si>
  <si>
    <t>Gas consumption (m³/yr)</t>
  </si>
  <si>
    <t>Electrcity savings (kWh/yr)</t>
  </si>
  <si>
    <t>Gas savings (m³/yr)</t>
  </si>
  <si>
    <t>PV (5 kw facing south)</t>
  </si>
  <si>
    <t>Advanced Framing</t>
  </si>
  <si>
    <t>Exterior Foundation</t>
  </si>
  <si>
    <t>Base case (Alex)</t>
  </si>
  <si>
    <t>Base case (Jeff)</t>
  </si>
  <si>
    <t>Exterior Insulation 2" MWB</t>
  </si>
  <si>
    <t>Patric</t>
  </si>
  <si>
    <t>Exterior Insulation 2" XPS</t>
  </si>
  <si>
    <t>Using Jeff's Base</t>
  </si>
  <si>
    <t>Using Jeff's Base, energy results for 2" XPS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</si>
</sst>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21"/>
      <color indexed="8"/>
      <name val="Calibri"/>
      <family val="2"/>
    </font>
    <font>
      <sz val="14"/>
      <color indexed="8"/>
      <name val="Calibri"/>
      <family val="2"/>
    </font>
    <font>
      <b/>
      <u/>
      <sz val="42"/>
      <color indexed="8"/>
      <name val="Calibri"/>
      <family val="2"/>
    </font>
    <font>
      <i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Down">
        <fgColor indexed="23"/>
        <bgColor indexed="9"/>
      </patternFill>
    </fill>
    <fill>
      <patternFill patternType="lightUp"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" fontId="1" fillId="2" borderId="4" xfId="0" applyNumberFormat="1" applyFont="1" applyFill="1" applyBorder="1"/>
    <xf numFmtId="16" fontId="1" fillId="2" borderId="0" xfId="0" applyNumberFormat="1" applyFont="1" applyFill="1"/>
    <xf numFmtId="16" fontId="1" fillId="2" borderId="3" xfId="0" applyNumberFormat="1" applyFont="1" applyFill="1" applyBorder="1"/>
    <xf numFmtId="0" fontId="1" fillId="3" borderId="4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0" xfId="0" applyFont="1" applyFill="1"/>
    <xf numFmtId="1" fontId="1" fillId="2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0" fontId="6" fillId="4" borderId="0" xfId="0" applyFont="1" applyFill="1"/>
    <xf numFmtId="1" fontId="1" fillId="2" borderId="1" xfId="0" applyNumberFormat="1" applyFont="1" applyFill="1" applyBorder="1"/>
    <xf numFmtId="0" fontId="2" fillId="2" borderId="2" xfId="0" applyFont="1" applyFill="1" applyBorder="1" applyAlignment="1">
      <alignment wrapText="1"/>
    </xf>
    <xf numFmtId="0" fontId="6" fillId="2" borderId="1" xfId="0" applyFont="1" applyFill="1" applyBorder="1"/>
  </cellXfs>
  <cellStyles count="1">
    <cellStyle name="Normal" xfId="0" builtinId="0"/>
  </cellStyles>
  <dxfs count="6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workbookViewId="0">
      <pane xSplit="2" ySplit="7" topLeftCell="C23" activePane="bottomRight" state="frozenSplit"/>
      <selection pane="topRight" activeCell="C1" sqref="C1"/>
      <selection pane="bottomLeft" activeCell="A7" sqref="A7"/>
      <selection pane="bottomRight" activeCell="B36" sqref="B36"/>
    </sheetView>
  </sheetViews>
  <sheetFormatPr defaultRowHeight="15.75" x14ac:dyDescent="0.25"/>
  <cols>
    <col min="1" max="1" width="8.85546875" style="1" customWidth="1"/>
    <col min="2" max="2" width="26.42578125" style="1" customWidth="1"/>
    <col min="3" max="3" width="35.140625" style="1" customWidth="1"/>
    <col min="4" max="4" width="46.28515625" style="1" bestFit="1" customWidth="1"/>
    <col min="5" max="5" width="15" style="1" bestFit="1" customWidth="1"/>
    <col min="6" max="6" width="9.140625" style="1"/>
    <col min="7" max="7" width="12.28515625" style="1" bestFit="1" customWidth="1"/>
    <col min="8" max="8" width="1.85546875" style="1" customWidth="1"/>
    <col min="9" max="9" width="49.28515625" style="1" customWidth="1"/>
    <col min="10" max="16384" width="9.140625" style="1"/>
  </cols>
  <sheetData>
    <row r="3" spans="1:9" ht="40.5" customHeight="1" x14ac:dyDescent="0.8">
      <c r="A3" s="14" t="s">
        <v>63</v>
      </c>
    </row>
    <row r="4" spans="1:9" ht="20.25" customHeight="1" x14ac:dyDescent="0.45">
      <c r="A4" s="12" t="s">
        <v>64</v>
      </c>
    </row>
    <row r="5" spans="1:9" ht="20.25" customHeight="1" x14ac:dyDescent="0.3">
      <c r="A5" s="13" t="s">
        <v>65</v>
      </c>
    </row>
    <row r="6" spans="1:9" s="2" customFormat="1" ht="16.5" thickBot="1" x14ac:dyDescent="0.3"/>
    <row r="7" spans="1:9" s="4" customFormat="1" ht="16.5" thickBot="1" x14ac:dyDescent="0.3">
      <c r="A7" s="3" t="s">
        <v>3</v>
      </c>
      <c r="C7" s="3" t="s">
        <v>27</v>
      </c>
      <c r="D7" s="3" t="s">
        <v>4</v>
      </c>
      <c r="E7" s="3" t="s">
        <v>7</v>
      </c>
      <c r="F7" s="3" t="s">
        <v>1</v>
      </c>
      <c r="G7" s="4" t="s">
        <v>8</v>
      </c>
      <c r="I7" s="4" t="s">
        <v>9</v>
      </c>
    </row>
    <row r="8" spans="1:9" x14ac:dyDescent="0.25">
      <c r="A8" s="1" t="s">
        <v>0</v>
      </c>
      <c r="C8" s="1" t="s">
        <v>13</v>
      </c>
      <c r="D8" s="1" t="s">
        <v>5</v>
      </c>
      <c r="F8" s="1" t="s">
        <v>2</v>
      </c>
      <c r="G8" s="1" t="s">
        <v>10</v>
      </c>
    </row>
    <row r="9" spans="1:9" x14ac:dyDescent="0.25">
      <c r="D9" s="1" t="s">
        <v>6</v>
      </c>
      <c r="F9" s="1" t="s">
        <v>2</v>
      </c>
      <c r="G9" s="1" t="s">
        <v>10</v>
      </c>
      <c r="I9" s="1" t="s">
        <v>16</v>
      </c>
    </row>
    <row r="10" spans="1:9" x14ac:dyDescent="0.25">
      <c r="D10" s="1" t="s">
        <v>22</v>
      </c>
      <c r="F10" s="1" t="s">
        <v>32</v>
      </c>
      <c r="G10" s="1" t="s">
        <v>10</v>
      </c>
    </row>
    <row r="11" spans="1:9" x14ac:dyDescent="0.25">
      <c r="D11" s="1" t="s">
        <v>11</v>
      </c>
      <c r="F11" s="1" t="s">
        <v>31</v>
      </c>
      <c r="G11" s="1" t="s">
        <v>10</v>
      </c>
      <c r="I11" s="1" t="s">
        <v>12</v>
      </c>
    </row>
    <row r="12" spans="1:9" x14ac:dyDescent="0.25">
      <c r="A12" s="5"/>
      <c r="C12" s="5"/>
      <c r="D12" s="5" t="s">
        <v>23</v>
      </c>
      <c r="E12" s="5"/>
      <c r="F12" s="5" t="s">
        <v>32</v>
      </c>
      <c r="G12" s="5"/>
      <c r="H12" s="5"/>
      <c r="I12" s="5"/>
    </row>
    <row r="13" spans="1:9" s="6" customFormat="1" x14ac:dyDescent="0.25"/>
    <row r="14" spans="1:9" x14ac:dyDescent="0.25">
      <c r="A14" s="1" t="s">
        <v>17</v>
      </c>
      <c r="C14" s="1" t="s">
        <v>18</v>
      </c>
      <c r="D14" s="1" t="s">
        <v>20</v>
      </c>
      <c r="F14" s="1" t="s">
        <v>19</v>
      </c>
      <c r="G14" s="1" t="s">
        <v>10</v>
      </c>
    </row>
    <row r="15" spans="1:9" x14ac:dyDescent="0.25">
      <c r="D15" s="1" t="s">
        <v>21</v>
      </c>
      <c r="F15" s="1" t="s">
        <v>19</v>
      </c>
      <c r="G15" s="1" t="s">
        <v>10</v>
      </c>
    </row>
    <row r="16" spans="1:9" x14ac:dyDescent="0.25">
      <c r="D16" s="1" t="s">
        <v>24</v>
      </c>
      <c r="F16" s="1" t="s">
        <v>19</v>
      </c>
      <c r="G16" s="1" t="s">
        <v>10</v>
      </c>
    </row>
    <row r="17" spans="1:9" x14ac:dyDescent="0.25">
      <c r="D17" s="1" t="s">
        <v>26</v>
      </c>
      <c r="F17" s="1" t="s">
        <v>19</v>
      </c>
      <c r="G17" s="1" t="s">
        <v>10</v>
      </c>
    </row>
    <row r="18" spans="1:9" x14ac:dyDescent="0.25">
      <c r="D18" s="1" t="s">
        <v>25</v>
      </c>
      <c r="F18" s="1" t="s">
        <v>19</v>
      </c>
      <c r="G18" s="1" t="s">
        <v>10</v>
      </c>
    </row>
    <row r="19" spans="1:9" x14ac:dyDescent="0.25">
      <c r="D19" s="1" t="s">
        <v>28</v>
      </c>
      <c r="F19" s="1" t="s">
        <v>60</v>
      </c>
      <c r="G19" s="1" t="s">
        <v>10</v>
      </c>
    </row>
    <row r="20" spans="1:9" x14ac:dyDescent="0.25">
      <c r="D20" s="1" t="s">
        <v>29</v>
      </c>
      <c r="F20" s="1" t="s">
        <v>60</v>
      </c>
      <c r="G20" s="1" t="s">
        <v>10</v>
      </c>
    </row>
    <row r="21" spans="1:9" x14ac:dyDescent="0.25">
      <c r="D21" s="1" t="s">
        <v>30</v>
      </c>
      <c r="E21" s="1" t="s">
        <v>33</v>
      </c>
      <c r="F21" s="1" t="s">
        <v>60</v>
      </c>
      <c r="G21" s="1" t="s">
        <v>10</v>
      </c>
    </row>
    <row r="22" spans="1:9" s="6" customFormat="1" x14ac:dyDescent="0.25"/>
    <row r="23" spans="1:9" x14ac:dyDescent="0.25">
      <c r="A23" s="1" t="s">
        <v>62</v>
      </c>
      <c r="B23" s="7" t="s">
        <v>39</v>
      </c>
      <c r="C23" s="7" t="s">
        <v>34</v>
      </c>
      <c r="D23" s="7" t="s">
        <v>35</v>
      </c>
      <c r="E23" s="8" t="s">
        <v>61</v>
      </c>
      <c r="F23" s="7" t="s">
        <v>36</v>
      </c>
      <c r="G23" s="7" t="s">
        <v>67</v>
      </c>
      <c r="H23" s="7"/>
      <c r="I23" s="7"/>
    </row>
    <row r="24" spans="1:9" x14ac:dyDescent="0.25">
      <c r="B24" s="1" t="s">
        <v>40</v>
      </c>
      <c r="C24" s="1" t="s">
        <v>34</v>
      </c>
      <c r="D24" s="1" t="s">
        <v>37</v>
      </c>
      <c r="E24" s="9"/>
      <c r="F24" s="1" t="s">
        <v>36</v>
      </c>
      <c r="G24" s="1" t="s">
        <v>10</v>
      </c>
    </row>
    <row r="25" spans="1:9" x14ac:dyDescent="0.25">
      <c r="B25" s="6"/>
      <c r="C25" s="6"/>
      <c r="D25" s="6" t="s">
        <v>38</v>
      </c>
      <c r="E25" s="10" t="s">
        <v>61</v>
      </c>
      <c r="F25" s="6" t="s">
        <v>36</v>
      </c>
      <c r="G25" s="6" t="s">
        <v>10</v>
      </c>
      <c r="H25" s="6"/>
      <c r="I25" s="6"/>
    </row>
    <row r="26" spans="1:9" x14ac:dyDescent="0.25">
      <c r="B26" s="5" t="s">
        <v>66</v>
      </c>
      <c r="C26" s="5" t="s">
        <v>41</v>
      </c>
      <c r="D26" s="11"/>
      <c r="E26" s="11"/>
      <c r="F26" s="11"/>
      <c r="G26" s="11"/>
      <c r="H26" s="11"/>
      <c r="I26" s="11"/>
    </row>
    <row r="27" spans="1:9" x14ac:dyDescent="0.25">
      <c r="B27" s="6" t="s">
        <v>42</v>
      </c>
      <c r="C27" s="6" t="s">
        <v>34</v>
      </c>
      <c r="D27" s="6" t="s">
        <v>43</v>
      </c>
      <c r="E27" s="10" t="s">
        <v>61</v>
      </c>
      <c r="F27" s="6"/>
      <c r="G27" s="7" t="s">
        <v>10</v>
      </c>
      <c r="H27" s="6"/>
      <c r="I27" s="6"/>
    </row>
    <row r="28" spans="1:9" x14ac:dyDescent="0.25">
      <c r="B28" s="5" t="s">
        <v>44</v>
      </c>
      <c r="C28" s="5" t="s">
        <v>34</v>
      </c>
      <c r="D28" s="5" t="s">
        <v>14</v>
      </c>
      <c r="E28" s="5"/>
      <c r="F28" s="5" t="s">
        <v>2</v>
      </c>
      <c r="G28" s="5" t="s">
        <v>67</v>
      </c>
      <c r="H28" s="5"/>
      <c r="I28" s="5" t="s">
        <v>15</v>
      </c>
    </row>
    <row r="29" spans="1:9" x14ac:dyDescent="0.25">
      <c r="B29" s="6"/>
      <c r="C29" s="6"/>
      <c r="D29" s="6" t="s">
        <v>45</v>
      </c>
      <c r="E29" s="10" t="s">
        <v>61</v>
      </c>
      <c r="F29" s="6" t="s">
        <v>2</v>
      </c>
      <c r="G29" s="6" t="s">
        <v>67</v>
      </c>
      <c r="H29" s="6"/>
      <c r="I29" s="6"/>
    </row>
    <row r="30" spans="1:9" x14ac:dyDescent="0.25">
      <c r="B30" s="5" t="s">
        <v>46</v>
      </c>
      <c r="C30" s="5" t="s">
        <v>34</v>
      </c>
      <c r="D30" s="5" t="s">
        <v>47</v>
      </c>
      <c r="E30" s="5"/>
      <c r="F30" s="5" t="s">
        <v>79</v>
      </c>
      <c r="G30" s="5" t="s">
        <v>10</v>
      </c>
      <c r="H30" s="5"/>
      <c r="I30" s="5" t="s">
        <v>48</v>
      </c>
    </row>
    <row r="31" spans="1:9" x14ac:dyDescent="0.25">
      <c r="B31" s="6"/>
      <c r="C31" s="6"/>
      <c r="D31" s="6" t="s">
        <v>45</v>
      </c>
      <c r="E31" s="10" t="s">
        <v>61</v>
      </c>
      <c r="F31" s="6"/>
      <c r="G31" s="6" t="s">
        <v>10</v>
      </c>
      <c r="H31" s="6"/>
      <c r="I31" s="6"/>
    </row>
    <row r="32" spans="1:9" x14ac:dyDescent="0.25">
      <c r="B32" s="1" t="s">
        <v>49</v>
      </c>
      <c r="C32" s="1" t="s">
        <v>50</v>
      </c>
      <c r="D32" s="1" t="s">
        <v>51</v>
      </c>
      <c r="F32" s="1" t="s">
        <v>19</v>
      </c>
      <c r="G32" s="5" t="s">
        <v>67</v>
      </c>
    </row>
    <row r="33" spans="1:9" x14ac:dyDescent="0.25">
      <c r="D33" s="1" t="s">
        <v>52</v>
      </c>
      <c r="F33" s="1" t="s">
        <v>19</v>
      </c>
      <c r="G33" s="5" t="s">
        <v>67</v>
      </c>
    </row>
    <row r="34" spans="1:9" x14ac:dyDescent="0.25">
      <c r="B34" s="6"/>
      <c r="C34" s="6"/>
      <c r="D34" s="6" t="s">
        <v>45</v>
      </c>
      <c r="E34" s="10" t="s">
        <v>61</v>
      </c>
      <c r="F34" s="6" t="s">
        <v>19</v>
      </c>
      <c r="G34" s="6" t="s">
        <v>10</v>
      </c>
      <c r="H34" s="6"/>
      <c r="I34" s="6"/>
    </row>
    <row r="35" spans="1:9" x14ac:dyDescent="0.25">
      <c r="B35" s="6" t="s">
        <v>53</v>
      </c>
      <c r="C35" s="6" t="s">
        <v>34</v>
      </c>
      <c r="D35" s="6" t="s">
        <v>45</v>
      </c>
      <c r="E35" s="10" t="s">
        <v>61</v>
      </c>
      <c r="F35" s="6" t="s">
        <v>19</v>
      </c>
      <c r="G35" s="6" t="s">
        <v>10</v>
      </c>
      <c r="H35" s="6"/>
      <c r="I35" s="6"/>
    </row>
    <row r="36" spans="1:9" x14ac:dyDescent="0.25">
      <c r="B36" s="1" t="s">
        <v>54</v>
      </c>
      <c r="C36" s="1" t="s">
        <v>34</v>
      </c>
      <c r="D36" s="1" t="s">
        <v>55</v>
      </c>
      <c r="F36" s="1" t="s">
        <v>2</v>
      </c>
      <c r="G36" s="5" t="s">
        <v>67</v>
      </c>
      <c r="I36" s="1" t="s">
        <v>56</v>
      </c>
    </row>
    <row r="37" spans="1:9" x14ac:dyDescent="0.25">
      <c r="B37" s="6"/>
      <c r="C37" s="6"/>
      <c r="D37" s="6" t="s">
        <v>45</v>
      </c>
      <c r="E37" s="10" t="s">
        <v>61</v>
      </c>
      <c r="F37" s="6" t="s">
        <v>2</v>
      </c>
      <c r="G37" s="6" t="s">
        <v>10</v>
      </c>
      <c r="H37" s="6"/>
      <c r="I37" s="6"/>
    </row>
    <row r="38" spans="1:9" x14ac:dyDescent="0.25">
      <c r="B38" s="7" t="s">
        <v>57</v>
      </c>
      <c r="C38" s="7" t="s">
        <v>34</v>
      </c>
      <c r="D38" s="7" t="s">
        <v>45</v>
      </c>
      <c r="E38" s="8" t="s">
        <v>61</v>
      </c>
      <c r="F38" s="7" t="s">
        <v>19</v>
      </c>
      <c r="G38" s="6" t="s">
        <v>10</v>
      </c>
      <c r="H38" s="7"/>
      <c r="I38" s="7"/>
    </row>
    <row r="39" spans="1:9" x14ac:dyDescent="0.25">
      <c r="B39" s="7" t="s">
        <v>58</v>
      </c>
      <c r="C39" s="7" t="s">
        <v>41</v>
      </c>
      <c r="D39" s="11"/>
      <c r="E39" s="11"/>
      <c r="F39" s="11"/>
      <c r="G39" s="11"/>
      <c r="H39" s="11"/>
      <c r="I39" s="11"/>
    </row>
    <row r="40" spans="1:9" x14ac:dyDescent="0.25">
      <c r="B40" s="1" t="s">
        <v>59</v>
      </c>
      <c r="C40" s="1" t="s">
        <v>34</v>
      </c>
      <c r="D40" s="1" t="s">
        <v>55</v>
      </c>
      <c r="F40" s="1" t="s">
        <v>2</v>
      </c>
      <c r="G40" s="5" t="s">
        <v>10</v>
      </c>
    </row>
    <row r="41" spans="1:9" x14ac:dyDescent="0.25">
      <c r="A41" s="6"/>
      <c r="B41" s="6"/>
      <c r="C41" s="6"/>
      <c r="D41" s="6" t="s">
        <v>45</v>
      </c>
      <c r="E41" s="10" t="s">
        <v>61</v>
      </c>
      <c r="F41" s="6" t="s">
        <v>2</v>
      </c>
      <c r="G41" s="6" t="s">
        <v>10</v>
      </c>
      <c r="H41" s="6"/>
      <c r="I41" s="6"/>
    </row>
  </sheetData>
  <phoneticPr fontId="0" type="noConversion"/>
  <conditionalFormatting sqref="G8:G25 G27:G66">
    <cfRule type="containsText" dxfId="5" priority="6" operator="containsText" text="Not Started">
      <formula>NOT(ISERROR(SEARCH("Not Started",G8)))</formula>
    </cfRule>
  </conditionalFormatting>
  <conditionalFormatting sqref="G8:G25 G27:G65536">
    <cfRule type="containsText" dxfId="4" priority="4" operator="containsText" text="Done">
      <formula>NOT(ISERROR(SEARCH("Done",G8)))</formula>
    </cfRule>
    <cfRule type="containsText" dxfId="3" priority="5" operator="containsText" text="In Progress">
      <formula>NOT(ISERROR(SEARCH("In Progress",G8)))</formula>
    </cfRule>
  </conditionalFormatting>
  <conditionalFormatting sqref="G26">
    <cfRule type="containsText" dxfId="2" priority="3" operator="containsText" text="Not Started">
      <formula>NOT(ISERROR(SEARCH("Not Started",G26)))</formula>
    </cfRule>
  </conditionalFormatting>
  <conditionalFormatting sqref="G26">
    <cfRule type="containsText" dxfId="1" priority="1" operator="containsText" text="Done">
      <formula>NOT(ISERROR(SEARCH("Done",G26)))</formula>
    </cfRule>
    <cfRule type="containsText" dxfId="0" priority="2" operator="containsText" text="In Progress">
      <formula>NOT(ISERROR(SEARCH("In Progress",G26)))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3"/>
  <sheetViews>
    <sheetView tabSelected="1" topLeftCell="A4" zoomScaleNormal="100" workbookViewId="0">
      <selection activeCell="D10" sqref="D10"/>
    </sheetView>
  </sheetViews>
  <sheetFormatPr defaultRowHeight="15.75" x14ac:dyDescent="0.25"/>
  <cols>
    <col min="1" max="1" width="2.140625" style="1" customWidth="1"/>
    <col min="2" max="2" width="2.28515625" style="1" customWidth="1"/>
    <col min="3" max="3" width="27.28515625" style="1" customWidth="1"/>
    <col min="4" max="4" width="15.7109375" style="1" customWidth="1"/>
    <col min="5" max="5" width="18.28515625" style="1" customWidth="1"/>
    <col min="6" max="6" width="19.7109375" style="1" customWidth="1"/>
    <col min="7" max="7" width="12.7109375" style="1" customWidth="1"/>
    <col min="8" max="8" width="15.140625" style="1" customWidth="1"/>
    <col min="9" max="16384" width="9.140625" style="1"/>
  </cols>
  <sheetData>
    <row r="4" spans="3:8" ht="16.5" thickBot="1" x14ac:dyDescent="0.3">
      <c r="C4" s="2"/>
      <c r="D4" s="2"/>
      <c r="E4" s="2"/>
      <c r="F4" s="2"/>
      <c r="G4" s="2"/>
    </row>
    <row r="5" spans="3:8" ht="32.25" thickBot="1" x14ac:dyDescent="0.3">
      <c r="C5" s="15" t="s">
        <v>68</v>
      </c>
      <c r="D5" s="16" t="s">
        <v>69</v>
      </c>
      <c r="E5" s="16" t="s">
        <v>70</v>
      </c>
      <c r="F5" s="16" t="s">
        <v>71</v>
      </c>
      <c r="G5" s="16" t="s">
        <v>72</v>
      </c>
      <c r="H5" s="23" t="s">
        <v>9</v>
      </c>
    </row>
    <row r="6" spans="3:8" x14ac:dyDescent="0.25">
      <c r="C6" s="1" t="s">
        <v>76</v>
      </c>
      <c r="D6" s="18">
        <v>12504.023999999999</v>
      </c>
      <c r="E6" s="18">
        <v>2341.5479999999998</v>
      </c>
      <c r="F6" s="17"/>
      <c r="G6" s="17"/>
    </row>
    <row r="7" spans="3:8" x14ac:dyDescent="0.25">
      <c r="C7" s="19" t="s">
        <v>77</v>
      </c>
      <c r="D7" s="20">
        <v>12535.56</v>
      </c>
      <c r="E7" s="20">
        <v>2404.62</v>
      </c>
      <c r="F7" s="21"/>
      <c r="G7" s="21"/>
    </row>
    <row r="8" spans="3:8" x14ac:dyDescent="0.25">
      <c r="C8" s="1" t="s">
        <v>49</v>
      </c>
      <c r="D8" s="18">
        <v>11967.12</v>
      </c>
      <c r="E8" s="18">
        <f>E6</f>
        <v>2341.5479999999998</v>
      </c>
      <c r="F8" s="18">
        <f>$D$6-D8</f>
        <v>536.90399999999863</v>
      </c>
      <c r="G8" s="18">
        <f>$E$6-E8</f>
        <v>0</v>
      </c>
    </row>
    <row r="9" spans="3:8" x14ac:dyDescent="0.25">
      <c r="C9" s="1" t="s">
        <v>73</v>
      </c>
      <c r="D9" s="18">
        <f>D6-4.60476*5*1000*1000/3600</f>
        <v>6108.5239999999994</v>
      </c>
      <c r="E9" s="18">
        <f>E6</f>
        <v>2341.5479999999998</v>
      </c>
      <c r="F9" s="18">
        <f>$D$6-D9</f>
        <v>6395.5</v>
      </c>
      <c r="G9" s="18">
        <f>$E$6-E9</f>
        <v>0</v>
      </c>
      <c r="H9" s="19"/>
    </row>
    <row r="10" spans="3:8" x14ac:dyDescent="0.25">
      <c r="C10" s="1" t="s">
        <v>80</v>
      </c>
      <c r="D10" s="18">
        <v>12472.487999999999</v>
      </c>
      <c r="E10" s="18">
        <v>2144.4479999999999</v>
      </c>
      <c r="F10" s="18">
        <f>IF(D10&gt;0,$D$7-D10,"")</f>
        <v>63.072000000000116</v>
      </c>
      <c r="G10" s="18">
        <f>IF(E10&gt;0,$E$7-E10,"")</f>
        <v>260.17200000000003</v>
      </c>
      <c r="H10" s="19" t="s">
        <v>81</v>
      </c>
    </row>
    <row r="11" spans="3:8" x14ac:dyDescent="0.25">
      <c r="C11" s="1" t="s">
        <v>78</v>
      </c>
      <c r="D11" s="18">
        <v>12472.487999999999</v>
      </c>
      <c r="E11" s="18">
        <v>2144.4479999999999</v>
      </c>
      <c r="F11" s="18">
        <f>IF(D11&gt;0,$D$7-D11, "")</f>
        <v>63.072000000000116</v>
      </c>
      <c r="G11" s="18">
        <f>IF(E11&gt;0,$E$7-E11,"")</f>
        <v>260.17200000000003</v>
      </c>
      <c r="H11" s="19" t="s">
        <v>82</v>
      </c>
    </row>
    <row r="12" spans="3:8" x14ac:dyDescent="0.25">
      <c r="C12" s="1" t="s">
        <v>74</v>
      </c>
      <c r="D12" s="18">
        <v>12535.56</v>
      </c>
      <c r="E12" s="18">
        <v>2373.0839999999998</v>
      </c>
      <c r="F12" s="18">
        <f t="shared" ref="F12:F13" si="0">IF(D12&gt;0,$D$7-D12, "")</f>
        <v>0</v>
      </c>
      <c r="G12" s="18">
        <f t="shared" ref="G12:G13" si="1">IF(E12&gt;0,$E$7-E12,"")</f>
        <v>31.536000000000058</v>
      </c>
      <c r="H12" s="19" t="s">
        <v>81</v>
      </c>
    </row>
    <row r="13" spans="3:8" ht="16.5" thickBot="1" x14ac:dyDescent="0.3">
      <c r="C13" s="2" t="s">
        <v>75</v>
      </c>
      <c r="D13" s="22">
        <v>12504.023999999999</v>
      </c>
      <c r="E13" s="22">
        <v>2310.0120000000002</v>
      </c>
      <c r="F13" s="22">
        <f t="shared" si="0"/>
        <v>31.536000000000058</v>
      </c>
      <c r="G13" s="22">
        <f t="shared" si="1"/>
        <v>94.60799999999972</v>
      </c>
      <c r="H13" s="24" t="s">
        <v>81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LEEP sim numbers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Alex</dc:creator>
  <cp:lastModifiedBy>jeffblake</cp:lastModifiedBy>
  <dcterms:created xsi:type="dcterms:W3CDTF">2014-01-21T13:58:53Z</dcterms:created>
  <dcterms:modified xsi:type="dcterms:W3CDTF">2014-02-04T18:39:43Z</dcterms:modified>
</cp:coreProperties>
</file>