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cadiso365-my.sharepoint.com/personal/david_sol_arcadis_com/Documents/NRCan/DDF_Templates/Residential/"/>
    </mc:Choice>
  </mc:AlternateContent>
  <xr:revisionPtr revIDLastSave="0" documentId="13_ncr:1_{5DDC8EBF-9158-4824-A0A6-6CFE45B3C9BF}" xr6:coauthVersionLast="47" xr6:coauthVersionMax="47" xr10:uidLastSave="{00000000-0000-0000-0000-000000000000}"/>
  <bookViews>
    <workbookView xWindow="25080" yWindow="-120" windowWidth="25440" windowHeight="15390" activeTab="3" xr2:uid="{EC78795E-A04A-430D-9964-3F0A11F69D83}"/>
  </bookViews>
  <sheets>
    <sheet name="DDFwrk_grp2" sheetId="1" r:id="rId1"/>
    <sheet name="R_1-M-BU-ST_info" sheetId="2" r:id="rId2"/>
    <sheet name="R_1-S-BU-EC_info" sheetId="3" r:id="rId3"/>
    <sheet name="R_1-L-BU-ST_inf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M33" i="1"/>
  <c r="M26" i="1"/>
  <c r="M25" i="1"/>
  <c r="M21" i="1"/>
  <c r="M20" i="1"/>
  <c r="M19" i="1"/>
  <c r="M32" i="1" s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27" i="1" l="1"/>
  <c r="M28" i="1"/>
  <c r="M29" i="1"/>
  <c r="M22" i="1"/>
  <c r="M30" i="1"/>
  <c r="M23" i="1"/>
  <c r="M31" i="1"/>
  <c r="M24" i="1"/>
  <c r="L5" i="1" l="1"/>
  <c r="N5" i="1"/>
  <c r="L6" i="1"/>
  <c r="N6" i="1"/>
  <c r="L7" i="1"/>
  <c r="N7" i="1"/>
  <c r="L8" i="1"/>
  <c r="N8" i="1"/>
  <c r="L9" i="1"/>
  <c r="N9" i="1"/>
  <c r="L10" i="1"/>
  <c r="N10" i="1"/>
  <c r="L11" i="1"/>
  <c r="N11" i="1"/>
  <c r="L12" i="1"/>
  <c r="N12" i="1"/>
  <c r="L13" i="1"/>
  <c r="N13" i="1"/>
  <c r="L14" i="1"/>
  <c r="N14" i="1"/>
  <c r="L15" i="1"/>
  <c r="N15" i="1"/>
  <c r="L16" i="1"/>
  <c r="N16" i="1"/>
  <c r="L17" i="1"/>
  <c r="N17" i="1"/>
  <c r="L18" i="1"/>
  <c r="N18" i="1"/>
  <c r="L19" i="1"/>
  <c r="N19" i="1"/>
  <c r="L20" i="1"/>
  <c r="N20" i="1"/>
  <c r="L21" i="1"/>
  <c r="N21" i="1"/>
  <c r="L22" i="1"/>
  <c r="N22" i="1"/>
  <c r="L23" i="1"/>
  <c r="N23" i="1"/>
  <c r="L24" i="1"/>
  <c r="N24" i="1"/>
  <c r="L25" i="1"/>
  <c r="N25" i="1"/>
  <c r="L26" i="1"/>
  <c r="N26" i="1"/>
  <c r="L27" i="1"/>
  <c r="N27" i="1"/>
  <c r="L28" i="1"/>
  <c r="N28" i="1"/>
  <c r="L29" i="1"/>
  <c r="N29" i="1"/>
  <c r="L30" i="1"/>
  <c r="N30" i="1"/>
  <c r="L31" i="1"/>
  <c r="N31" i="1"/>
  <c r="L32" i="1"/>
  <c r="N32" i="1"/>
  <c r="L33" i="1"/>
  <c r="N33" i="1"/>
  <c r="P18" i="1"/>
  <c r="Q23" i="1"/>
  <c r="P24" i="1"/>
  <c r="Q15" i="1"/>
  <c r="R27" i="1"/>
  <c r="R13" i="1"/>
  <c r="R28" i="1"/>
  <c r="Q32" i="1"/>
  <c r="Q11" i="1"/>
  <c r="R29" i="1"/>
  <c r="R32" i="1"/>
  <c r="Q22" i="1"/>
  <c r="P6" i="1"/>
  <c r="P13" i="1"/>
  <c r="Q28" i="1"/>
  <c r="R31" i="1"/>
  <c r="R17" i="1"/>
  <c r="Q27" i="1"/>
  <c r="R21" i="1"/>
  <c r="Q24" i="1"/>
  <c r="P9" i="1"/>
  <c r="P27" i="1"/>
  <c r="P16" i="1"/>
  <c r="P21" i="1"/>
  <c r="R10" i="1"/>
  <c r="R25" i="1"/>
  <c r="Q18" i="1"/>
  <c r="P33" i="1"/>
  <c r="R24" i="1"/>
  <c r="Q17" i="1"/>
  <c r="P31" i="1"/>
  <c r="R9" i="1"/>
  <c r="Q31" i="1"/>
  <c r="P23" i="1"/>
  <c r="Q12" i="1"/>
  <c r="Q30" i="1"/>
  <c r="R14" i="1"/>
  <c r="P22" i="1"/>
  <c r="Q6" i="1"/>
  <c r="R15" i="1"/>
  <c r="R7" i="1"/>
  <c r="P5" i="1"/>
  <c r="R23" i="1"/>
  <c r="P30" i="1"/>
  <c r="Q16" i="1"/>
  <c r="Q14" i="1"/>
  <c r="P10" i="1"/>
  <c r="Q21" i="1"/>
  <c r="P28" i="1"/>
  <c r="R5" i="1"/>
  <c r="P19" i="1"/>
  <c r="R19" i="1"/>
  <c r="Q9" i="1"/>
  <c r="Q19" i="1"/>
  <c r="R22" i="1"/>
  <c r="Q33" i="1"/>
  <c r="P11" i="1"/>
  <c r="P32" i="1"/>
  <c r="R20" i="1"/>
  <c r="P29" i="1"/>
  <c r="Q13" i="1"/>
  <c r="R12" i="1"/>
  <c r="R26" i="1"/>
  <c r="Q5" i="1"/>
  <c r="Q20" i="1"/>
  <c r="R33" i="1"/>
  <c r="P26" i="1"/>
  <c r="P8" i="1"/>
  <c r="Q29" i="1"/>
  <c r="P14" i="1"/>
  <c r="P25" i="1"/>
  <c r="P15" i="1"/>
  <c r="P20" i="1"/>
  <c r="P12" i="1"/>
  <c r="R8" i="1"/>
  <c r="Q8" i="1"/>
  <c r="R6" i="1"/>
  <c r="R16" i="1"/>
  <c r="R30" i="1"/>
  <c r="Q10" i="1"/>
  <c r="P7" i="1"/>
  <c r="Q7" i="1"/>
  <c r="P17" i="1"/>
  <c r="R11" i="1"/>
  <c r="R18" i="1"/>
  <c r="Q26" i="1"/>
  <c r="Q25" i="1"/>
</calcChain>
</file>

<file path=xl/sharedStrings.xml><?xml version="1.0" encoding="utf-8"?>
<sst xmlns="http://schemas.openxmlformats.org/spreadsheetml/2006/main" count="656" uniqueCount="168">
  <si>
    <t>(2.7 basement)</t>
  </si>
  <si>
    <t>Upper</t>
  </si>
  <si>
    <t>Basement</t>
  </si>
  <si>
    <t>Main</t>
  </si>
  <si>
    <t xml:space="preserve">Total Response Costs: </t>
  </si>
  <si>
    <t>floor to floor (m)</t>
  </si>
  <si>
    <t>2x8</t>
  </si>
  <si>
    <t>joist size (nominal)</t>
  </si>
  <si>
    <t>basement interior height (ft)</t>
  </si>
  <si>
    <t>check</t>
  </si>
  <si>
    <t>Factor value</t>
  </si>
  <si>
    <t>none</t>
  </si>
  <si>
    <t>Factor description</t>
  </si>
  <si>
    <t>archetype main floor area (m2)</t>
  </si>
  <si>
    <t>basement</t>
  </si>
  <si>
    <t>mechLevel:</t>
  </si>
  <si>
    <t>foundation:</t>
  </si>
  <si>
    <t>$/m2</t>
  </si>
  <si>
    <t>Damage</t>
  </si>
  <si>
    <t>Depth</t>
  </si>
  <si>
    <t>storeys:</t>
  </si>
  <si>
    <t>Copy of default formula for reference</t>
  </si>
  <si>
    <t xml:space="preserve">This Worksheet Template: </t>
  </si>
  <si>
    <t>This range is copied for the CanFlood function based on the scale type</t>
  </si>
  <si>
    <t>&lt;drop down</t>
  </si>
  <si>
    <t>Total - $/structure</t>
  </si>
  <si>
    <t xml:space="preserve">Select Function Scale Type: </t>
  </si>
  <si>
    <t>Use this sheet to create the desired DDF. A defualt composite formula is provided based on the archetype layout.
But you can do so much better! DDFwrk_grp3 is also available for room/group depth-damage information.</t>
  </si>
  <si>
    <t>code</t>
  </si>
  <si>
    <t>Type</t>
  </si>
  <si>
    <t>Storeys</t>
  </si>
  <si>
    <t>Size</t>
  </si>
  <si>
    <t>Foundation Type</t>
  </si>
  <si>
    <t>Developed Basement</t>
  </si>
  <si>
    <t>Quality</t>
  </si>
  <si>
    <t xml:space="preserve">Estimate Name: </t>
  </si>
  <si>
    <t>R_1-M-BU-ST</t>
  </si>
  <si>
    <t>residential</t>
  </si>
  <si>
    <t>medium</t>
  </si>
  <si>
    <t>no</t>
  </si>
  <si>
    <t>standard</t>
  </si>
  <si>
    <t>Estimate parameters (Xactimate)</t>
  </si>
  <si>
    <t>Labour Efficiency</t>
  </si>
  <si>
    <t>Restoration/Service/Remodel</t>
  </si>
  <si>
    <t>Tax</t>
  </si>
  <si>
    <t>Overhead</t>
  </si>
  <si>
    <t>Profit</t>
  </si>
  <si>
    <t>Primary Information (360Value)</t>
  </si>
  <si>
    <t>Year Built</t>
  </si>
  <si>
    <t>functional replacement cost</t>
  </si>
  <si>
    <t>na</t>
  </si>
  <si>
    <t>Finished Area (GFA) in ft2</t>
  </si>
  <si>
    <t>General Shape &amp; Style</t>
  </si>
  <si>
    <t>Standard</t>
  </si>
  <si>
    <t>Exterior Features &amp; Finishes</t>
  </si>
  <si>
    <t>Interior Featrues &amp; Finishes</t>
  </si>
  <si>
    <t>Cabinets &amp; Countertops</t>
  </si>
  <si>
    <t>Use</t>
  </si>
  <si>
    <t>SFD</t>
  </si>
  <si>
    <t>Number of Stories</t>
  </si>
  <si>
    <t>Foudnation Type</t>
  </si>
  <si>
    <t>Percent lowest level finished</t>
  </si>
  <si>
    <t>Basement quality adjustment</t>
  </si>
  <si>
    <t>Walk-out</t>
  </si>
  <si>
    <t xml:space="preserve">Exclude Foundation </t>
  </si>
  <si>
    <t>yes</t>
  </si>
  <si>
    <t>Foundation Shape</t>
  </si>
  <si>
    <t>6-7 Corners - L Shape</t>
  </si>
  <si>
    <t>Exterior Wall Finish</t>
  </si>
  <si>
    <t>stucco - traditional hard-coat 70%, brick veneer 30%</t>
  </si>
  <si>
    <t xml:space="preserve">Exterior Wall Construction </t>
  </si>
  <si>
    <t>wood framing 100%</t>
  </si>
  <si>
    <t>Roof Cover</t>
  </si>
  <si>
    <t>composition - architectural</t>
  </si>
  <si>
    <t>rRoof Shape</t>
  </si>
  <si>
    <t>gable</t>
  </si>
  <si>
    <t>Garage/Carport</t>
  </si>
  <si>
    <t>Floor Coverings</t>
  </si>
  <si>
    <t>carpet, sheet vinyl,  vinyl plank, laminate, hardwood-plank: each 20%</t>
  </si>
  <si>
    <t>Site Access</t>
  </si>
  <si>
    <t>average - no unusual constraints</t>
  </si>
  <si>
    <t>Optional Details - Exterior</t>
  </si>
  <si>
    <t>roof construction</t>
  </si>
  <si>
    <t>wood framed</t>
  </si>
  <si>
    <t>foundation material</t>
  </si>
  <si>
    <t>concrete</t>
  </si>
  <si>
    <t>property slope</t>
  </si>
  <si>
    <t>number of dormers</t>
  </si>
  <si>
    <t>exterior doors</t>
  </si>
  <si>
    <t>exterior doors (2), sliding patio door (1)</t>
  </si>
  <si>
    <t>specialty windows</t>
  </si>
  <si>
    <t>exterior trim and details</t>
  </si>
  <si>
    <t>average wall height</t>
  </si>
  <si>
    <t>interior wall material</t>
  </si>
  <si>
    <t xml:space="preserve">drywall </t>
  </si>
  <si>
    <t>interior wall finish</t>
  </si>
  <si>
    <t>paint 100%</t>
  </si>
  <si>
    <t>ceiling finish</t>
  </si>
  <si>
    <t>heating system</t>
  </si>
  <si>
    <t xml:space="preserve">forced air </t>
  </si>
  <si>
    <t xml:space="preserve">cooling system </t>
  </si>
  <si>
    <t>central air</t>
  </si>
  <si>
    <t>specitaly systems</t>
  </si>
  <si>
    <t>electrical service</t>
  </si>
  <si>
    <t>200 amp</t>
  </si>
  <si>
    <t>fireplaces</t>
  </si>
  <si>
    <t>lighting</t>
  </si>
  <si>
    <t>staircases and coveyances</t>
  </si>
  <si>
    <t>interior doors and millwork</t>
  </si>
  <si>
    <t>other</t>
  </si>
  <si>
    <t>Rooms</t>
  </si>
  <si>
    <t>Name</t>
  </si>
  <si>
    <t>Floor (all lower case!)</t>
  </si>
  <si>
    <t>qual adj</t>
  </si>
  <si>
    <t>room features</t>
  </si>
  <si>
    <t>Appliances/Fixtures</t>
  </si>
  <si>
    <t>Counters</t>
  </si>
  <si>
    <t>Cabinet Features</t>
  </si>
  <si>
    <t>Kitchen</t>
  </si>
  <si>
    <t>main</t>
  </si>
  <si>
    <t>Dishwasher, Range Hood, Free Standing Range, Free Standing Refrigerator</t>
  </si>
  <si>
    <t>Plastic Laminate</t>
  </si>
  <si>
    <t>peninsula bar</t>
  </si>
  <si>
    <t>Bath</t>
  </si>
  <si>
    <t>Full Bath</t>
  </si>
  <si>
    <t>ceramic tile Tub/Shower Surround</t>
  </si>
  <si>
    <t>Bath2</t>
  </si>
  <si>
    <t>Bath3</t>
  </si>
  <si>
    <t>Half Bath</t>
  </si>
  <si>
    <t>small</t>
  </si>
  <si>
    <t>Bedroom</t>
  </si>
  <si>
    <t>Bedroom2</t>
  </si>
  <si>
    <t>large</t>
  </si>
  <si>
    <t>Bedroom3</t>
  </si>
  <si>
    <t>x-large</t>
  </si>
  <si>
    <t>FamilyRoom</t>
  </si>
  <si>
    <t>Living Area</t>
  </si>
  <si>
    <t>LivingRoom</t>
  </si>
  <si>
    <t>DiningRoom</t>
  </si>
  <si>
    <t>Dining Room</t>
  </si>
  <si>
    <t>EntryFoyer</t>
  </si>
  <si>
    <t>Entry Foyer</t>
  </si>
  <si>
    <t>LaundryRoom</t>
  </si>
  <si>
    <t>Laundry Room</t>
  </si>
  <si>
    <t>Hallway</t>
  </si>
  <si>
    <t>Nook</t>
  </si>
  <si>
    <t>UtilityRoom</t>
  </si>
  <si>
    <t>Utility Room</t>
  </si>
  <si>
    <t>WalkInCloset</t>
  </si>
  <si>
    <t>Walk In Closet</t>
  </si>
  <si>
    <t>R_1-S-Bu-Ec</t>
  </si>
  <si>
    <t>economy</t>
  </si>
  <si>
    <t>Economy</t>
  </si>
  <si>
    <t>4-5 Corners - Square/Rectangle</t>
  </si>
  <si>
    <t>Siding - Vinyl</t>
  </si>
  <si>
    <t>composition - 3 Tab Shingle</t>
  </si>
  <si>
    <t>Carpet 80%, Sheet Vinyl 20%</t>
  </si>
  <si>
    <t>100 amp</t>
  </si>
  <si>
    <t>Acrylic/Fiberglass Tub/Shower Surround</t>
  </si>
  <si>
    <t>R_1-L-BU-ST</t>
  </si>
  <si>
    <t>8-10 corners - T,U,Z Shape</t>
  </si>
  <si>
    <t>exterior doors (3), sliding patio door (1)</t>
  </si>
  <si>
    <t>1.5 Bath</t>
  </si>
  <si>
    <t>Bedroom4</t>
  </si>
  <si>
    <t>Hallway2</t>
  </si>
  <si>
    <t>Walk-In Closet</t>
  </si>
  <si>
    <t>R_1-BU</t>
  </si>
  <si>
    <t>$/structure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</si>
</sst>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9B1CA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5" fillId="0" borderId="0" applyBorder="0"/>
  </cellStyleXfs>
  <cellXfs count="43">
    <xf numFmtId="0" fontId="0" fillId="0" borderId="0" xfId="0"/>
    <xf numFmtId="0" fontId="1" fillId="0" borderId="0" xfId="3"/>
    <xf numFmtId="0" fontId="1" fillId="2" borderId="0" xfId="3" applyFill="1"/>
    <xf numFmtId="0" fontId="1" fillId="0" borderId="0" xfId="3" applyAlignment="1">
      <alignment horizontal="center"/>
    </xf>
    <xf numFmtId="0" fontId="1" fillId="0" borderId="0" xfId="3" quotePrefix="1"/>
    <xf numFmtId="164" fontId="1" fillId="0" borderId="0" xfId="3" applyNumberFormat="1"/>
    <xf numFmtId="164" fontId="1" fillId="0" borderId="1" xfId="3" applyNumberFormat="1" applyBorder="1"/>
    <xf numFmtId="0" fontId="1" fillId="0" borderId="1" xfId="3" applyBorder="1"/>
    <xf numFmtId="164" fontId="1" fillId="0" borderId="0" xfId="3" applyNumberFormat="1" applyAlignment="1">
      <alignment horizontal="center"/>
    </xf>
    <xf numFmtId="0" fontId="2" fillId="0" borderId="0" xfId="3" applyFont="1"/>
    <xf numFmtId="3" fontId="1" fillId="0" borderId="0" xfId="3" applyNumberFormat="1" applyAlignment="1">
      <alignment horizontal="center"/>
    </xf>
    <xf numFmtId="0" fontId="2" fillId="0" borderId="0" xfId="3" applyFont="1" applyAlignment="1">
      <alignment horizontal="center"/>
    </xf>
    <xf numFmtId="164" fontId="2" fillId="0" borderId="0" xfId="3" applyNumberFormat="1" applyFont="1" applyAlignment="1">
      <alignment horizontal="center" wrapText="1"/>
    </xf>
    <xf numFmtId="164" fontId="2" fillId="3" borderId="1" xfId="3" applyNumberFormat="1" applyFont="1" applyFill="1" applyBorder="1" applyAlignment="1">
      <alignment horizontal="center" wrapText="1"/>
    </xf>
    <xf numFmtId="164" fontId="1" fillId="3" borderId="1" xfId="3" applyNumberFormat="1" applyFill="1" applyBorder="1" applyAlignment="1">
      <alignment horizontal="center" wrapText="1"/>
    </xf>
    <xf numFmtId="164" fontId="3" fillId="0" borderId="3" xfId="3" applyNumberFormat="1" applyFont="1" applyBorder="1" applyAlignment="1">
      <alignment wrapText="1"/>
    </xf>
    <xf numFmtId="0" fontId="2" fillId="3" borderId="1" xfId="3" applyFont="1" applyFill="1" applyBorder="1" applyAlignment="1">
      <alignment horizontal="center" wrapText="1"/>
    </xf>
    <xf numFmtId="0" fontId="2" fillId="0" borderId="0" xfId="3" applyFont="1" applyAlignment="1">
      <alignment horizontal="center" wrapText="1"/>
    </xf>
    <xf numFmtId="164" fontId="2" fillId="0" borderId="0" xfId="3" applyNumberFormat="1" applyFont="1"/>
    <xf numFmtId="0" fontId="1" fillId="0" borderId="0" xfId="3" applyAlignment="1">
      <alignment vertical="center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165" fontId="0" fillId="0" borderId="0" xfId="0" applyNumberFormat="1" applyAlignment="1">
      <alignment horizontal="left" wrapText="1"/>
    </xf>
    <xf numFmtId="0" fontId="0" fillId="0" borderId="0" xfId="0" applyAlignment="1">
      <alignment horizontal="left"/>
    </xf>
    <xf numFmtId="7" fontId="0" fillId="0" borderId="0" xfId="1" applyNumberFormat="1" applyFont="1" applyAlignment="1">
      <alignment horizontal="left"/>
    </xf>
    <xf numFmtId="9" fontId="0" fillId="0" borderId="0" xfId="2" applyFont="1" applyAlignment="1">
      <alignment horizontal="left"/>
    </xf>
    <xf numFmtId="0" fontId="5" fillId="0" borderId="0" xfId="4"/>
    <xf numFmtId="3" fontId="0" fillId="0" borderId="0" xfId="0" applyNumberFormat="1" applyAlignment="1">
      <alignment horizontal="left" wrapText="1"/>
    </xf>
    <xf numFmtId="9" fontId="0" fillId="0" borderId="0" xfId="2" applyFont="1"/>
    <xf numFmtId="9" fontId="0" fillId="0" borderId="0" xfId="2" applyFont="1" applyAlignment="1">
      <alignment horizontal="left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5" fillId="0" borderId="0" xfId="4" applyBorder="1" applyAlignment="1">
      <alignment horizontal="left"/>
    </xf>
    <xf numFmtId="164" fontId="2" fillId="3" borderId="1" xfId="3" applyNumberFormat="1" applyFont="1" applyFill="1" applyBorder="1"/>
    <xf numFmtId="164" fontId="3" fillId="0" borderId="0" xfId="3" applyNumberFormat="1" applyFont="1" applyAlignment="1">
      <alignment wrapText="1"/>
    </xf>
    <xf numFmtId="0" fontId="1" fillId="0" borderId="0" xfId="3" applyAlignment="1">
      <alignment horizontal="center" vertical="center" wrapText="1"/>
    </xf>
    <xf numFmtId="0" fontId="2" fillId="0" borderId="0" xfId="3" applyFont="1" applyAlignment="1">
      <alignment horizontal="center" vertical="center" wrapText="1"/>
    </xf>
    <xf numFmtId="0" fontId="2" fillId="0" borderId="5" xfId="3" applyFont="1" applyBorder="1" applyAlignment="1">
      <alignment horizontal="center" vertical="center" wrapText="1"/>
    </xf>
    <xf numFmtId="0" fontId="4" fillId="0" borderId="1" xfId="3" applyFont="1" applyBorder="1" applyAlignment="1">
      <alignment horizontal="center" vertical="center" wrapText="1"/>
    </xf>
    <xf numFmtId="0" fontId="1" fillId="0" borderId="1" xfId="3" applyBorder="1" applyAlignment="1">
      <alignment horizontal="center" vertical="center" wrapText="1"/>
    </xf>
    <xf numFmtId="0" fontId="2" fillId="3" borderId="4" xfId="3" applyFont="1" applyFill="1" applyBorder="1" applyAlignment="1">
      <alignment horizontal="center" vertical="center" wrapText="1"/>
    </xf>
    <xf numFmtId="0" fontId="2" fillId="3" borderId="2" xfId="3" applyFont="1" applyFill="1" applyBorder="1" applyAlignment="1">
      <alignment horizontal="center" vertical="center" wrapText="1"/>
    </xf>
    <xf numFmtId="164" fontId="2" fillId="3" borderId="1" xfId="3" applyNumberFormat="1" applyFont="1" applyFill="1" applyBorder="1" applyAlignment="1">
      <alignment horizontal="center" wrapText="1"/>
    </xf>
  </cellXfs>
  <cellStyles count="5">
    <cellStyle name="Currency" xfId="1" builtinId="4"/>
    <cellStyle name="Normal" xfId="0" builtinId="0"/>
    <cellStyle name="Normal 2" xfId="4" xr:uid="{47462EC2-E88C-4AFA-BC02-B213A167D29A}"/>
    <cellStyle name="Normal 4" xfId="3" xr:uid="{E499444A-84A2-4D2C-A7C5-797538D9A62D}"/>
    <cellStyle name="Percent" xfId="2" builtinId="5"/>
  </cellStyles>
  <dxfs count="4">
    <dxf>
      <font>
        <b/>
        <i val="0"/>
        <strike val="0"/>
      </font>
      <fill>
        <patternFill>
          <bgColor rgb="FFF8DA9A"/>
        </patternFill>
      </fill>
    </dxf>
    <dxf>
      <font>
        <b/>
        <i val="0"/>
        <strike val="0"/>
      </font>
      <fill>
        <patternFill>
          <bgColor rgb="FFF8DA9A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6885F-AFA0-43D6-AAF3-721BA4090130}">
  <dimension ref="A1:R33"/>
  <sheetViews>
    <sheetView tabSelected="1" workbookViewId="0">
      <selection activeCell="D12" sqref="D12"/>
    </sheetView>
  </sheetViews>
  <sheetFormatPr defaultRowHeight="15" x14ac:dyDescent="0.25"/>
  <cols>
    <col min="1" max="1" width="29.42578125" style="1" customWidth="1"/>
    <col min="2" max="2" width="10.7109375" style="3" customWidth="1"/>
    <col min="3" max="10" width="10.7109375" style="1" customWidth="1"/>
    <col min="11" max="11" width="14.5703125" style="1" customWidth="1"/>
    <col min="12" max="12" width="13.7109375" style="2" customWidth="1"/>
    <col min="13" max="13" width="12.7109375" style="2" customWidth="1"/>
    <col min="14" max="14" width="10.7109375" style="2" customWidth="1"/>
    <col min="15" max="15" width="15.7109375" style="1" customWidth="1"/>
    <col min="16" max="16" width="9.140625" style="1" bestFit="1" customWidth="1"/>
    <col min="17" max="17" width="37.85546875" style="1" customWidth="1"/>
    <col min="18" max="18" width="10.7109375" style="1" customWidth="1"/>
    <col min="19" max="16384" width="9.140625" style="1"/>
  </cols>
  <sheetData>
    <row r="1" spans="1:18" ht="30" customHeight="1" x14ac:dyDescent="0.25">
      <c r="A1" s="35" t="s">
        <v>27</v>
      </c>
      <c r="B1" s="35"/>
      <c r="C1" s="35"/>
      <c r="D1" s="35"/>
      <c r="E1" s="35"/>
      <c r="F1" s="35"/>
      <c r="G1" s="35"/>
      <c r="H1" s="35"/>
      <c r="I1" s="35"/>
      <c r="K1" s="36" t="s">
        <v>26</v>
      </c>
      <c r="L1" s="37"/>
      <c r="M1" s="38" t="s">
        <v>25</v>
      </c>
      <c r="N1" s="38"/>
      <c r="O1" s="19" t="s">
        <v>24</v>
      </c>
    </row>
    <row r="2" spans="1:18" ht="30" customHeight="1" x14ac:dyDescent="0.25">
      <c r="A2" s="35"/>
      <c r="B2" s="35"/>
      <c r="C2" s="35"/>
      <c r="D2" s="35"/>
      <c r="E2" s="35"/>
      <c r="F2" s="35"/>
      <c r="G2" s="35"/>
      <c r="H2" s="35"/>
      <c r="I2" s="35"/>
      <c r="L2" s="39" t="s">
        <v>23</v>
      </c>
      <c r="M2" s="39"/>
      <c r="N2" s="39"/>
    </row>
    <row r="3" spans="1:18" ht="15" customHeight="1" x14ac:dyDescent="0.25">
      <c r="A3" s="9" t="s">
        <v>22</v>
      </c>
      <c r="B3" s="11" t="s">
        <v>166</v>
      </c>
      <c r="C3" s="9"/>
      <c r="D3" s="33"/>
      <c r="E3" s="33"/>
      <c r="F3" s="33"/>
      <c r="G3" s="33"/>
      <c r="H3" s="33"/>
      <c r="I3" s="18"/>
      <c r="J3" s="18"/>
      <c r="L3" s="40" t="s">
        <v>19</v>
      </c>
      <c r="M3" s="42" t="s">
        <v>18</v>
      </c>
      <c r="N3" s="42"/>
      <c r="O3" s="12"/>
      <c r="P3" s="1" t="s">
        <v>21</v>
      </c>
    </row>
    <row r="4" spans="1:18" ht="30" customHeight="1" x14ac:dyDescent="0.25">
      <c r="A4" s="1" t="s">
        <v>20</v>
      </c>
      <c r="B4" s="17">
        <v>1</v>
      </c>
      <c r="C4" s="17"/>
      <c r="D4" s="16"/>
      <c r="E4" s="13"/>
      <c r="F4" s="13"/>
      <c r="G4" s="13"/>
      <c r="H4" s="13"/>
      <c r="I4" s="12"/>
      <c r="J4" s="34"/>
      <c r="K4" s="15"/>
      <c r="L4" s="41"/>
      <c r="M4" s="14" t="s">
        <v>167</v>
      </c>
      <c r="N4" s="13" t="s">
        <v>17</v>
      </c>
      <c r="O4" s="12"/>
      <c r="P4" s="11" t="s">
        <v>19</v>
      </c>
      <c r="Q4" s="11" t="s">
        <v>18</v>
      </c>
      <c r="R4" s="11" t="s">
        <v>17</v>
      </c>
    </row>
    <row r="5" spans="1:18" x14ac:dyDescent="0.25">
      <c r="A5" s="1" t="s">
        <v>16</v>
      </c>
      <c r="B5" s="3" t="s">
        <v>14</v>
      </c>
      <c r="D5" s="7"/>
      <c r="E5" s="6"/>
      <c r="F5" s="6"/>
      <c r="G5" s="6"/>
      <c r="H5" s="6"/>
      <c r="I5" s="5"/>
      <c r="J5" s="5"/>
      <c r="L5" s="7">
        <f>-B14</f>
        <v>-2.7</v>
      </c>
      <c r="M5" s="6">
        <f>(F7+G7/2)*$B$9</f>
        <v>0</v>
      </c>
      <c r="N5" s="6" t="e">
        <f t="shared" ref="N5:N33" si="0">M5/$B$7</f>
        <v>#DIV/0!</v>
      </c>
      <c r="O5" s="5"/>
      <c r="P5" s="4" t="str">
        <f t="shared" ref="P5:P33" ca="1" si="1">_xlfn.FORMULATEXT(L5)</f>
        <v>=-B14</v>
      </c>
      <c r="Q5" s="4" t="str">
        <f t="shared" ref="Q5:Q33" ca="1" si="2">_xlfn.FORMULATEXT(M5)</f>
        <v>=(F7+G7/2)*$B$9</v>
      </c>
      <c r="R5" s="4" t="str">
        <f t="shared" ref="R5:R33" ca="1" si="3">_xlfn.FORMULATEXT(N5)</f>
        <v>=M5/$B$7</v>
      </c>
    </row>
    <row r="6" spans="1:18" x14ac:dyDescent="0.25">
      <c r="A6" s="1" t="s">
        <v>15</v>
      </c>
      <c r="B6" s="3" t="s">
        <v>14</v>
      </c>
      <c r="D6" s="7"/>
      <c r="E6" s="6"/>
      <c r="F6" s="6"/>
      <c r="G6" s="6"/>
      <c r="H6" s="6"/>
      <c r="I6" s="5"/>
      <c r="J6" s="5"/>
      <c r="L6" s="7">
        <f t="shared" ref="L6:L18" si="4">L$5+D8</f>
        <v>-2.7</v>
      </c>
      <c r="M6" s="6">
        <f>(F8+G8/2+$B$18)*$B$9</f>
        <v>0</v>
      </c>
      <c r="N6" s="6" t="e">
        <f t="shared" si="0"/>
        <v>#DIV/0!</v>
      </c>
      <c r="O6" s="5"/>
      <c r="P6" s="4" t="str">
        <f t="shared" ca="1" si="1"/>
        <v>=L$5+D8</v>
      </c>
      <c r="Q6" s="4" t="str">
        <f t="shared" ca="1" si="2"/>
        <v>=(F8+G8/2+$B$18)*$B$9</v>
      </c>
      <c r="R6" s="4" t="str">
        <f t="shared" ca="1" si="3"/>
        <v>=M6/$B$7</v>
      </c>
    </row>
    <row r="7" spans="1:18" x14ac:dyDescent="0.25">
      <c r="A7" s="1" t="s">
        <v>13</v>
      </c>
      <c r="B7" s="10"/>
      <c r="D7" s="7"/>
      <c r="E7" s="6"/>
      <c r="F7" s="6"/>
      <c r="G7" s="6"/>
      <c r="H7" s="6"/>
      <c r="I7" s="5"/>
      <c r="J7" s="5"/>
      <c r="L7" s="7">
        <f t="shared" si="4"/>
        <v>-2.7</v>
      </c>
      <c r="M7" s="6">
        <f t="shared" ref="M7:M19" si="5">(F9+G9/2+$B$18)*$B$9</f>
        <v>0</v>
      </c>
      <c r="N7" s="6" t="e">
        <f t="shared" si="0"/>
        <v>#DIV/0!</v>
      </c>
      <c r="O7" s="5"/>
      <c r="P7" s="4" t="str">
        <f t="shared" ca="1" si="1"/>
        <v>=L$5+D9</v>
      </c>
      <c r="Q7" s="4" t="str">
        <f t="shared" ca="1" si="2"/>
        <v>=(F9+G9/2+$B$18)*$B$9</v>
      </c>
      <c r="R7" s="4" t="str">
        <f t="shared" ca="1" si="3"/>
        <v>=M7/$B$7</v>
      </c>
    </row>
    <row r="8" spans="1:18" x14ac:dyDescent="0.25">
      <c r="A8" s="1" t="s">
        <v>12</v>
      </c>
      <c r="B8" s="3" t="s">
        <v>11</v>
      </c>
      <c r="D8" s="7"/>
      <c r="E8" s="6"/>
      <c r="F8" s="6"/>
      <c r="G8" s="6"/>
      <c r="H8" s="6"/>
      <c r="I8" s="5"/>
      <c r="J8" s="5"/>
      <c r="L8" s="7">
        <f t="shared" si="4"/>
        <v>-2.7</v>
      </c>
      <c r="M8" s="6">
        <f t="shared" si="5"/>
        <v>0</v>
      </c>
      <c r="N8" s="6" t="e">
        <f t="shared" si="0"/>
        <v>#DIV/0!</v>
      </c>
      <c r="O8" s="5"/>
      <c r="P8" s="4" t="str">
        <f t="shared" ca="1" si="1"/>
        <v>=L$5+D10</v>
      </c>
      <c r="Q8" s="4" t="str">
        <f t="shared" ca="1" si="2"/>
        <v>=(F10+G10/2+$B$18)*$B$9</v>
      </c>
      <c r="R8" s="4" t="str">
        <f t="shared" ca="1" si="3"/>
        <v>=M8/$B$7</v>
      </c>
    </row>
    <row r="9" spans="1:18" x14ac:dyDescent="0.25">
      <c r="A9" s="1" t="s">
        <v>10</v>
      </c>
      <c r="B9" s="3">
        <v>1</v>
      </c>
      <c r="D9" s="7"/>
      <c r="E9" s="6"/>
      <c r="F9" s="6"/>
      <c r="G9" s="6"/>
      <c r="H9" s="6"/>
      <c r="I9" s="5"/>
      <c r="J9" s="5"/>
      <c r="L9" s="7">
        <f t="shared" si="4"/>
        <v>-2.7</v>
      </c>
      <c r="M9" s="6">
        <f t="shared" si="5"/>
        <v>0</v>
      </c>
      <c r="N9" s="6" t="e">
        <f t="shared" si="0"/>
        <v>#DIV/0!</v>
      </c>
      <c r="O9" s="5"/>
      <c r="P9" s="4" t="str">
        <f t="shared" ca="1" si="1"/>
        <v>=L$5+D11</v>
      </c>
      <c r="Q9" s="4" t="str">
        <f t="shared" ca="1" si="2"/>
        <v>=(F11+G11/2+$B$18)*$B$9</v>
      </c>
      <c r="R9" s="4" t="str">
        <f t="shared" ca="1" si="3"/>
        <v>=M9/$B$7</v>
      </c>
    </row>
    <row r="10" spans="1:18" x14ac:dyDescent="0.25">
      <c r="A10" s="1" t="s">
        <v>9</v>
      </c>
      <c r="B10" s="8" t="b">
        <f>(H21+B17+B18)*B9=M33</f>
        <v>1</v>
      </c>
      <c r="D10" s="7"/>
      <c r="E10" s="6"/>
      <c r="F10" s="6"/>
      <c r="G10" s="6"/>
      <c r="H10" s="6"/>
      <c r="I10" s="5"/>
      <c r="J10" s="5"/>
      <c r="L10" s="7">
        <f t="shared" si="4"/>
        <v>-2.7</v>
      </c>
      <c r="M10" s="6">
        <f t="shared" si="5"/>
        <v>0</v>
      </c>
      <c r="N10" s="6" t="e">
        <f t="shared" si="0"/>
        <v>#DIV/0!</v>
      </c>
      <c r="O10" s="5"/>
      <c r="P10" s="4" t="str">
        <f t="shared" ca="1" si="1"/>
        <v>=L$5+D12</v>
      </c>
      <c r="Q10" s="4" t="str">
        <f t="shared" ca="1" si="2"/>
        <v>=(F12+G12/2+$B$18)*$B$9</v>
      </c>
      <c r="R10" s="4" t="str">
        <f t="shared" ca="1" si="3"/>
        <v>=M10/$B$7</v>
      </c>
    </row>
    <row r="11" spans="1:18" x14ac:dyDescent="0.25">
      <c r="D11" s="7"/>
      <c r="E11" s="6"/>
      <c r="F11" s="6"/>
      <c r="G11" s="6"/>
      <c r="H11" s="6"/>
      <c r="I11" s="5"/>
      <c r="J11" s="5"/>
      <c r="L11" s="7">
        <f t="shared" si="4"/>
        <v>-2.7</v>
      </c>
      <c r="M11" s="6">
        <f t="shared" si="5"/>
        <v>0</v>
      </c>
      <c r="N11" s="6" t="e">
        <f t="shared" si="0"/>
        <v>#DIV/0!</v>
      </c>
      <c r="O11" s="5"/>
      <c r="P11" s="4" t="str">
        <f t="shared" ca="1" si="1"/>
        <v>=L$5+D13</v>
      </c>
      <c r="Q11" s="4" t="str">
        <f t="shared" ca="1" si="2"/>
        <v>=(F13+G13/2+$B$18)*$B$9</v>
      </c>
      <c r="R11" s="4" t="str">
        <f t="shared" ca="1" si="3"/>
        <v>=M11/$B$7</v>
      </c>
    </row>
    <row r="12" spans="1:18" x14ac:dyDescent="0.25">
      <c r="A12" s="1" t="s">
        <v>8</v>
      </c>
      <c r="B12" s="3">
        <v>8</v>
      </c>
      <c r="D12" s="7"/>
      <c r="E12" s="6"/>
      <c r="F12" s="6"/>
      <c r="G12" s="6"/>
      <c r="H12" s="6"/>
      <c r="I12" s="5"/>
      <c r="J12" s="5"/>
      <c r="L12" s="7">
        <f t="shared" si="4"/>
        <v>-2.7</v>
      </c>
      <c r="M12" s="6">
        <f t="shared" si="5"/>
        <v>0</v>
      </c>
      <c r="N12" s="6" t="e">
        <f t="shared" si="0"/>
        <v>#DIV/0!</v>
      </c>
      <c r="O12" s="5"/>
      <c r="P12" s="4" t="str">
        <f t="shared" ca="1" si="1"/>
        <v>=L$5+D14</v>
      </c>
      <c r="Q12" s="4" t="str">
        <f t="shared" ca="1" si="2"/>
        <v>=(F14+G14/2+$B$18)*$B$9</v>
      </c>
      <c r="R12" s="4" t="str">
        <f t="shared" ca="1" si="3"/>
        <v>=M12/$B$7</v>
      </c>
    </row>
    <row r="13" spans="1:18" x14ac:dyDescent="0.25">
      <c r="A13" s="1" t="s">
        <v>7</v>
      </c>
      <c r="B13" s="3" t="s">
        <v>6</v>
      </c>
      <c r="D13" s="7"/>
      <c r="E13" s="6"/>
      <c r="F13" s="6"/>
      <c r="G13" s="6"/>
      <c r="H13" s="6"/>
      <c r="I13" s="5"/>
      <c r="J13" s="5"/>
      <c r="L13" s="7">
        <f t="shared" si="4"/>
        <v>-2.7</v>
      </c>
      <c r="M13" s="6">
        <f t="shared" si="5"/>
        <v>0</v>
      </c>
      <c r="N13" s="6" t="e">
        <f t="shared" si="0"/>
        <v>#DIV/0!</v>
      </c>
      <c r="O13" s="5"/>
      <c r="P13" s="4" t="str">
        <f t="shared" ca="1" si="1"/>
        <v>=L$5+D15</v>
      </c>
      <c r="Q13" s="4" t="str">
        <f t="shared" ca="1" si="2"/>
        <v>=(F15+G15/2+$B$18)*$B$9</v>
      </c>
      <c r="R13" s="4" t="str">
        <f t="shared" ca="1" si="3"/>
        <v>=M13/$B$7</v>
      </c>
    </row>
    <row r="14" spans="1:18" x14ac:dyDescent="0.25">
      <c r="A14" s="1" t="s">
        <v>5</v>
      </c>
      <c r="B14" s="3">
        <v>2.7</v>
      </c>
      <c r="D14" s="7"/>
      <c r="E14" s="6"/>
      <c r="F14" s="6"/>
      <c r="G14" s="6"/>
      <c r="H14" s="6"/>
      <c r="I14" s="5"/>
      <c r="J14" s="5"/>
      <c r="L14" s="7">
        <f t="shared" si="4"/>
        <v>-2.7</v>
      </c>
      <c r="M14" s="6">
        <f t="shared" si="5"/>
        <v>0</v>
      </c>
      <c r="N14" s="6" t="e">
        <f t="shared" si="0"/>
        <v>#DIV/0!</v>
      </c>
      <c r="O14" s="5"/>
      <c r="P14" s="4" t="str">
        <f t="shared" ca="1" si="1"/>
        <v>=L$5+D16</v>
      </c>
      <c r="Q14" s="4" t="str">
        <f t="shared" ca="1" si="2"/>
        <v>=(F16+G16/2+$B$18)*$B$9</v>
      </c>
      <c r="R14" s="4" t="str">
        <f t="shared" ca="1" si="3"/>
        <v>=M14/$B$7</v>
      </c>
    </row>
    <row r="15" spans="1:18" x14ac:dyDescent="0.25">
      <c r="D15" s="7"/>
      <c r="E15" s="6"/>
      <c r="F15" s="6"/>
      <c r="G15" s="6"/>
      <c r="H15" s="6"/>
      <c r="I15" s="5"/>
      <c r="J15" s="5"/>
      <c r="L15" s="7">
        <f t="shared" si="4"/>
        <v>-2.7</v>
      </c>
      <c r="M15" s="6">
        <f t="shared" si="5"/>
        <v>0</v>
      </c>
      <c r="N15" s="6" t="e">
        <f t="shared" si="0"/>
        <v>#DIV/0!</v>
      </c>
      <c r="O15" s="5"/>
      <c r="P15" s="4" t="str">
        <f t="shared" ca="1" si="1"/>
        <v>=L$5+D17</v>
      </c>
      <c r="Q15" s="4" t="str">
        <f t="shared" ca="1" si="2"/>
        <v>=(F17+G17/2+$B$18)*$B$9</v>
      </c>
      <c r="R15" s="4" t="str">
        <f t="shared" ca="1" si="3"/>
        <v>=M15/$B$7</v>
      </c>
    </row>
    <row r="16" spans="1:18" x14ac:dyDescent="0.25">
      <c r="A16" s="9" t="s">
        <v>4</v>
      </c>
      <c r="D16" s="7"/>
      <c r="E16" s="6"/>
      <c r="F16" s="6"/>
      <c r="G16" s="6"/>
      <c r="H16" s="6"/>
      <c r="I16" s="5"/>
      <c r="J16" s="5"/>
      <c r="L16" s="7">
        <f t="shared" si="4"/>
        <v>-2.7</v>
      </c>
      <c r="M16" s="6">
        <f t="shared" si="5"/>
        <v>0</v>
      </c>
      <c r="N16" s="6" t="e">
        <f t="shared" si="0"/>
        <v>#DIV/0!</v>
      </c>
      <c r="O16" s="5"/>
      <c r="P16" s="4" t="str">
        <f t="shared" ca="1" si="1"/>
        <v>=L$5+D18</v>
      </c>
      <c r="Q16" s="4" t="str">
        <f t="shared" ca="1" si="2"/>
        <v>=(F18+G18/2+$B$18)*$B$9</v>
      </c>
      <c r="R16" s="4" t="str">
        <f t="shared" ca="1" si="3"/>
        <v>=M16/$B$7</v>
      </c>
    </row>
    <row r="17" spans="1:18" x14ac:dyDescent="0.25">
      <c r="A17" s="1" t="s">
        <v>3</v>
      </c>
      <c r="B17" s="8"/>
      <c r="D17" s="7"/>
      <c r="E17" s="6"/>
      <c r="F17" s="6"/>
      <c r="G17" s="6"/>
      <c r="H17" s="6"/>
      <c r="I17" s="5"/>
      <c r="J17" s="5"/>
      <c r="L17" s="7">
        <f t="shared" si="4"/>
        <v>-2.7</v>
      </c>
      <c r="M17" s="6">
        <f t="shared" si="5"/>
        <v>0</v>
      </c>
      <c r="N17" s="6" t="e">
        <f t="shared" si="0"/>
        <v>#DIV/0!</v>
      </c>
      <c r="O17" s="5"/>
      <c r="P17" s="4" t="str">
        <f t="shared" ca="1" si="1"/>
        <v>=L$5+D19</v>
      </c>
      <c r="Q17" s="4" t="str">
        <f t="shared" ca="1" si="2"/>
        <v>=(F19+G19/2+$B$18)*$B$9</v>
      </c>
      <c r="R17" s="4" t="str">
        <f t="shared" ca="1" si="3"/>
        <v>=M17/$B$7</v>
      </c>
    </row>
    <row r="18" spans="1:18" x14ac:dyDescent="0.25">
      <c r="A18" s="1" t="s">
        <v>2</v>
      </c>
      <c r="B18" s="8"/>
      <c r="D18" s="7"/>
      <c r="E18" s="6"/>
      <c r="F18" s="6"/>
      <c r="G18" s="6"/>
      <c r="H18" s="6"/>
      <c r="I18" s="5"/>
      <c r="J18" s="5"/>
      <c r="L18" s="7">
        <f t="shared" si="4"/>
        <v>-2.7</v>
      </c>
      <c r="M18" s="6">
        <f t="shared" si="5"/>
        <v>0</v>
      </c>
      <c r="N18" s="6" t="e">
        <f t="shared" si="0"/>
        <v>#DIV/0!</v>
      </c>
      <c r="O18" s="5"/>
      <c r="P18" s="4" t="str">
        <f t="shared" ca="1" si="1"/>
        <v>=L$5+D20</v>
      </c>
      <c r="Q18" s="4" t="str">
        <f t="shared" ca="1" si="2"/>
        <v>=(F20+G20/2+$B$18)*$B$9</v>
      </c>
      <c r="R18" s="4" t="str">
        <f t="shared" ca="1" si="3"/>
        <v>=M18/$B$7</v>
      </c>
    </row>
    <row r="19" spans="1:18" x14ac:dyDescent="0.25">
      <c r="A19" s="1" t="s">
        <v>1</v>
      </c>
      <c r="B19" s="8"/>
      <c r="D19" s="7"/>
      <c r="E19" s="6"/>
      <c r="F19" s="6"/>
      <c r="G19" s="6"/>
      <c r="H19" s="6"/>
      <c r="I19" s="5"/>
      <c r="J19" s="5"/>
      <c r="L19" s="7">
        <f t="shared" ref="L19:L33" si="6">D7</f>
        <v>0</v>
      </c>
      <c r="M19" s="6">
        <f t="shared" si="5"/>
        <v>0</v>
      </c>
      <c r="N19" s="6" t="e">
        <f t="shared" si="0"/>
        <v>#DIV/0!</v>
      </c>
      <c r="O19" s="1" t="s">
        <v>0</v>
      </c>
      <c r="P19" s="4" t="str">
        <f t="shared" ca="1" si="1"/>
        <v>=D7</v>
      </c>
      <c r="Q19" s="4" t="str">
        <f t="shared" ca="1" si="2"/>
        <v>=(F21+G21/2+$B$18)*$B$9</v>
      </c>
      <c r="R19" s="4" t="str">
        <f t="shared" ca="1" si="3"/>
        <v>=M19/$B$7</v>
      </c>
    </row>
    <row r="20" spans="1:18" x14ac:dyDescent="0.25">
      <c r="D20" s="7"/>
      <c r="E20" s="6"/>
      <c r="F20" s="6"/>
      <c r="G20" s="6"/>
      <c r="H20" s="6"/>
      <c r="I20" s="5"/>
      <c r="J20" s="5"/>
      <c r="L20" s="7">
        <f t="shared" si="6"/>
        <v>0</v>
      </c>
      <c r="M20" s="6">
        <f>M$19+(E8+G8/2+$B$17)*$B$9</f>
        <v>0</v>
      </c>
      <c r="N20" s="6" t="e">
        <f t="shared" si="0"/>
        <v>#DIV/0!</v>
      </c>
      <c r="O20" s="5"/>
      <c r="P20" s="4" t="str">
        <f t="shared" ca="1" si="1"/>
        <v>=D8</v>
      </c>
      <c r="Q20" s="4" t="str">
        <f t="shared" ca="1" si="2"/>
        <v>=M$19+(E8+G8/2+$B$17)*$B$9</v>
      </c>
      <c r="R20" s="4" t="str">
        <f t="shared" ca="1" si="3"/>
        <v>=M20/$B$7</v>
      </c>
    </row>
    <row r="21" spans="1:18" x14ac:dyDescent="0.25">
      <c r="D21" s="7"/>
      <c r="E21" s="6"/>
      <c r="F21" s="6"/>
      <c r="G21" s="6"/>
      <c r="H21" s="6"/>
      <c r="I21" s="5"/>
      <c r="J21" s="5"/>
      <c r="L21" s="7">
        <f t="shared" si="6"/>
        <v>0</v>
      </c>
      <c r="M21" s="6">
        <f t="shared" ref="M21:M32" si="7">M$19+(E9+G9/2+$B$17)*$B$9</f>
        <v>0</v>
      </c>
      <c r="N21" s="6" t="e">
        <f t="shared" si="0"/>
        <v>#DIV/0!</v>
      </c>
      <c r="O21" s="5"/>
      <c r="P21" s="4" t="str">
        <f t="shared" ca="1" si="1"/>
        <v>=D9</v>
      </c>
      <c r="Q21" s="4" t="str">
        <f t="shared" ca="1" si="2"/>
        <v>=M$19+(E9+G9/2+$B$17)*$B$9</v>
      </c>
      <c r="R21" s="4" t="str">
        <f t="shared" ca="1" si="3"/>
        <v>=M21/$B$7</v>
      </c>
    </row>
    <row r="22" spans="1:18" x14ac:dyDescent="0.25">
      <c r="L22" s="7">
        <f t="shared" si="6"/>
        <v>0</v>
      </c>
      <c r="M22" s="6">
        <f t="shared" si="7"/>
        <v>0</v>
      </c>
      <c r="N22" s="6" t="e">
        <f t="shared" si="0"/>
        <v>#DIV/0!</v>
      </c>
      <c r="O22" s="5"/>
      <c r="P22" s="4" t="str">
        <f t="shared" ca="1" si="1"/>
        <v>=D10</v>
      </c>
      <c r="Q22" s="4" t="str">
        <f t="shared" ca="1" si="2"/>
        <v>=M$19+(E10+G10/2+$B$17)*$B$9</v>
      </c>
      <c r="R22" s="4" t="str">
        <f t="shared" ca="1" si="3"/>
        <v>=M22/$B$7</v>
      </c>
    </row>
    <row r="23" spans="1:18" x14ac:dyDescent="0.25">
      <c r="L23" s="7">
        <f t="shared" si="6"/>
        <v>0</v>
      </c>
      <c r="M23" s="6">
        <f t="shared" si="7"/>
        <v>0</v>
      </c>
      <c r="N23" s="6" t="e">
        <f t="shared" si="0"/>
        <v>#DIV/0!</v>
      </c>
      <c r="O23" s="5"/>
      <c r="P23" s="4" t="str">
        <f t="shared" ca="1" si="1"/>
        <v>=D11</v>
      </c>
      <c r="Q23" s="4" t="str">
        <f t="shared" ca="1" si="2"/>
        <v>=M$19+(E11+G11/2+$B$17)*$B$9</v>
      </c>
      <c r="R23" s="4" t="str">
        <f t="shared" ca="1" si="3"/>
        <v>=M23/$B$7</v>
      </c>
    </row>
    <row r="24" spans="1:18" x14ac:dyDescent="0.25">
      <c r="L24" s="7">
        <f t="shared" si="6"/>
        <v>0</v>
      </c>
      <c r="M24" s="6">
        <f t="shared" si="7"/>
        <v>0</v>
      </c>
      <c r="N24" s="6" t="e">
        <f t="shared" si="0"/>
        <v>#DIV/0!</v>
      </c>
      <c r="O24" s="5"/>
      <c r="P24" s="4" t="str">
        <f t="shared" ca="1" si="1"/>
        <v>=D12</v>
      </c>
      <c r="Q24" s="4" t="str">
        <f t="shared" ca="1" si="2"/>
        <v>=M$19+(E12+G12/2+$B$17)*$B$9</v>
      </c>
      <c r="R24" s="4" t="str">
        <f t="shared" ca="1" si="3"/>
        <v>=M24/$B$7</v>
      </c>
    </row>
    <row r="25" spans="1:18" x14ac:dyDescent="0.25">
      <c r="L25" s="7">
        <f t="shared" si="6"/>
        <v>0</v>
      </c>
      <c r="M25" s="6">
        <f t="shared" si="7"/>
        <v>0</v>
      </c>
      <c r="N25" s="6" t="e">
        <f t="shared" si="0"/>
        <v>#DIV/0!</v>
      </c>
      <c r="O25" s="5"/>
      <c r="P25" s="4" t="str">
        <f t="shared" ca="1" si="1"/>
        <v>=D13</v>
      </c>
      <c r="Q25" s="4" t="str">
        <f t="shared" ca="1" si="2"/>
        <v>=M$19+(E13+G13/2+$B$17)*$B$9</v>
      </c>
      <c r="R25" s="4" t="str">
        <f t="shared" ca="1" si="3"/>
        <v>=M25/$B$7</v>
      </c>
    </row>
    <row r="26" spans="1:18" x14ac:dyDescent="0.25">
      <c r="L26" s="7">
        <f t="shared" si="6"/>
        <v>0</v>
      </c>
      <c r="M26" s="6">
        <f t="shared" si="7"/>
        <v>0</v>
      </c>
      <c r="N26" s="6" t="e">
        <f t="shared" si="0"/>
        <v>#DIV/0!</v>
      </c>
      <c r="O26" s="5"/>
      <c r="P26" s="4" t="str">
        <f t="shared" ca="1" si="1"/>
        <v>=D14</v>
      </c>
      <c r="Q26" s="4" t="str">
        <f t="shared" ca="1" si="2"/>
        <v>=M$19+(E14+G14/2+$B$17)*$B$9</v>
      </c>
      <c r="R26" s="4" t="str">
        <f t="shared" ca="1" si="3"/>
        <v>=M26/$B$7</v>
      </c>
    </row>
    <row r="27" spans="1:18" x14ac:dyDescent="0.25">
      <c r="L27" s="7">
        <f t="shared" si="6"/>
        <v>0</v>
      </c>
      <c r="M27" s="6">
        <f t="shared" si="7"/>
        <v>0</v>
      </c>
      <c r="N27" s="6" t="e">
        <f t="shared" si="0"/>
        <v>#DIV/0!</v>
      </c>
      <c r="O27" s="5"/>
      <c r="P27" s="4" t="str">
        <f t="shared" ca="1" si="1"/>
        <v>=D15</v>
      </c>
      <c r="Q27" s="4" t="str">
        <f t="shared" ca="1" si="2"/>
        <v>=M$19+(E15+G15/2+$B$17)*$B$9</v>
      </c>
      <c r="R27" s="4" t="str">
        <f t="shared" ca="1" si="3"/>
        <v>=M27/$B$7</v>
      </c>
    </row>
    <row r="28" spans="1:18" x14ac:dyDescent="0.25">
      <c r="L28" s="7">
        <f t="shared" si="6"/>
        <v>0</v>
      </c>
      <c r="M28" s="6">
        <f t="shared" si="7"/>
        <v>0</v>
      </c>
      <c r="N28" s="6" t="e">
        <f t="shared" si="0"/>
        <v>#DIV/0!</v>
      </c>
      <c r="O28" s="5"/>
      <c r="P28" s="4" t="str">
        <f t="shared" ca="1" si="1"/>
        <v>=D16</v>
      </c>
      <c r="Q28" s="4" t="str">
        <f t="shared" ca="1" si="2"/>
        <v>=M$19+(E16+G16/2+$B$17)*$B$9</v>
      </c>
      <c r="R28" s="4" t="str">
        <f t="shared" ca="1" si="3"/>
        <v>=M28/$B$7</v>
      </c>
    </row>
    <row r="29" spans="1:18" x14ac:dyDescent="0.25">
      <c r="L29" s="7">
        <f t="shared" si="6"/>
        <v>0</v>
      </c>
      <c r="M29" s="6">
        <f t="shared" si="7"/>
        <v>0</v>
      </c>
      <c r="N29" s="6" t="e">
        <f t="shared" si="0"/>
        <v>#DIV/0!</v>
      </c>
      <c r="O29" s="5"/>
      <c r="P29" s="4" t="str">
        <f t="shared" ca="1" si="1"/>
        <v>=D17</v>
      </c>
      <c r="Q29" s="4" t="str">
        <f t="shared" ca="1" si="2"/>
        <v>=M$19+(E17+G17/2+$B$17)*$B$9</v>
      </c>
      <c r="R29" s="4" t="str">
        <f t="shared" ca="1" si="3"/>
        <v>=M29/$B$7</v>
      </c>
    </row>
    <row r="30" spans="1:18" x14ac:dyDescent="0.25">
      <c r="L30" s="7">
        <f t="shared" si="6"/>
        <v>0</v>
      </c>
      <c r="M30" s="6">
        <f t="shared" si="7"/>
        <v>0</v>
      </c>
      <c r="N30" s="6" t="e">
        <f t="shared" si="0"/>
        <v>#DIV/0!</v>
      </c>
      <c r="O30" s="5"/>
      <c r="P30" s="4" t="str">
        <f t="shared" ca="1" si="1"/>
        <v>=D18</v>
      </c>
      <c r="Q30" s="4" t="str">
        <f t="shared" ca="1" si="2"/>
        <v>=M$19+(E18+G18/2+$B$17)*$B$9</v>
      </c>
      <c r="R30" s="4" t="str">
        <f t="shared" ca="1" si="3"/>
        <v>=M30/$B$7</v>
      </c>
    </row>
    <row r="31" spans="1:18" x14ac:dyDescent="0.25">
      <c r="L31" s="7">
        <f t="shared" si="6"/>
        <v>0</v>
      </c>
      <c r="M31" s="6">
        <f t="shared" si="7"/>
        <v>0</v>
      </c>
      <c r="N31" s="6" t="e">
        <f t="shared" si="0"/>
        <v>#DIV/0!</v>
      </c>
      <c r="O31" s="5"/>
      <c r="P31" s="4" t="str">
        <f t="shared" ca="1" si="1"/>
        <v>=D19</v>
      </c>
      <c r="Q31" s="4" t="str">
        <f t="shared" ca="1" si="2"/>
        <v>=M$19+(E19+G19/2+$B$17)*$B$9</v>
      </c>
      <c r="R31" s="4" t="str">
        <f t="shared" ca="1" si="3"/>
        <v>=M31/$B$7</v>
      </c>
    </row>
    <row r="32" spans="1:18" x14ac:dyDescent="0.25">
      <c r="L32" s="7">
        <f t="shared" si="6"/>
        <v>0</v>
      </c>
      <c r="M32" s="6">
        <f t="shared" si="7"/>
        <v>0</v>
      </c>
      <c r="N32" s="6" t="e">
        <f t="shared" si="0"/>
        <v>#DIV/0!</v>
      </c>
      <c r="O32" s="5"/>
      <c r="P32" s="4" t="str">
        <f t="shared" ca="1" si="1"/>
        <v>=D20</v>
      </c>
      <c r="Q32" s="4" t="str">
        <f t="shared" ca="1" si="2"/>
        <v>=M$19+(E20+G20/2+$B$17)*$B$9</v>
      </c>
      <c r="R32" s="4" t="str">
        <f t="shared" ca="1" si="3"/>
        <v>=M32/$B$7</v>
      </c>
    </row>
    <row r="33" spans="12:18" x14ac:dyDescent="0.25">
      <c r="L33" s="7">
        <f t="shared" si="6"/>
        <v>0</v>
      </c>
      <c r="M33" s="6">
        <f>M$19+(E21+G21/2+$B$17)*$B$9</f>
        <v>0</v>
      </c>
      <c r="N33" s="6" t="e">
        <f t="shared" si="0"/>
        <v>#DIV/0!</v>
      </c>
      <c r="O33" s="5"/>
      <c r="P33" s="4" t="str">
        <f t="shared" ca="1" si="1"/>
        <v>=D21</v>
      </c>
      <c r="Q33" s="4" t="str">
        <f t="shared" ca="1" si="2"/>
        <v>=M$19+(E21+G21/2+$B$17)*$B$9</v>
      </c>
      <c r="R33" s="4" t="str">
        <f t="shared" ca="1" si="3"/>
        <v>=M33/$B$7</v>
      </c>
    </row>
  </sheetData>
  <mergeCells count="6">
    <mergeCell ref="A1:I2"/>
    <mergeCell ref="K1:L1"/>
    <mergeCell ref="M1:N1"/>
    <mergeCell ref="L2:N2"/>
    <mergeCell ref="L3:L4"/>
    <mergeCell ref="M3:N3"/>
  </mergeCells>
  <conditionalFormatting sqref="B10">
    <cfRule type="expression" dxfId="3" priority="1">
      <formula>$B$10=TRUE</formula>
    </cfRule>
    <cfRule type="expression" dxfId="2" priority="2">
      <formula>$B$10&lt;&gt;TRUE</formula>
    </cfRule>
  </conditionalFormatting>
  <conditionalFormatting sqref="M4:M33">
    <cfRule type="expression" dxfId="1" priority="4">
      <formula>$M$1="Total - $/structure"</formula>
    </cfRule>
  </conditionalFormatting>
  <conditionalFormatting sqref="N4:N33">
    <cfRule type="expression" dxfId="0" priority="3">
      <formula>$M$1="Area - $/m2"</formula>
    </cfRule>
  </conditionalFormatting>
  <dataValidations count="1">
    <dataValidation type="list" allowBlank="1" showInputMessage="1" showErrorMessage="1" sqref="M1:N1" xr:uid="{A91BB6E3-C160-4A5A-B430-DCAD5EBEB0E4}">
      <formula1>"Total - $/structure, Area - $/m2"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5E5EB-B394-4A5A-91C2-29574006EC0D}">
  <dimension ref="A1:J80"/>
  <sheetViews>
    <sheetView workbookViewId="0">
      <selection activeCell="E62" sqref="E62"/>
    </sheetView>
  </sheetViews>
  <sheetFormatPr defaultRowHeight="15" x14ac:dyDescent="0.25"/>
  <cols>
    <col min="1" max="1" width="5.85546875" customWidth="1"/>
    <col min="2" max="2" width="26.85546875" customWidth="1"/>
    <col min="3" max="3" width="35.5703125" customWidth="1"/>
    <col min="4" max="4" width="33.28515625" style="20" customWidth="1"/>
    <col min="5" max="5" width="20.42578125" customWidth="1"/>
    <col min="7" max="7" width="26.42578125" style="21" customWidth="1"/>
    <col min="8" max="8" width="30.5703125" style="21" customWidth="1"/>
    <col min="9" max="9" width="17.42578125" customWidth="1"/>
    <col min="10" max="10" width="15.5703125" style="21" customWidth="1"/>
  </cols>
  <sheetData>
    <row r="1" spans="1:9" x14ac:dyDescent="0.25">
      <c r="C1" t="s">
        <v>28</v>
      </c>
      <c r="D1" s="20" t="s">
        <v>29</v>
      </c>
      <c r="E1" t="s">
        <v>30</v>
      </c>
      <c r="F1" t="s">
        <v>31</v>
      </c>
      <c r="G1" s="21" t="s">
        <v>32</v>
      </c>
      <c r="H1" s="21" t="s">
        <v>33</v>
      </c>
      <c r="I1" t="s">
        <v>34</v>
      </c>
    </row>
    <row r="2" spans="1:9" x14ac:dyDescent="0.25">
      <c r="A2" t="s">
        <v>35</v>
      </c>
      <c r="C2" t="s">
        <v>36</v>
      </c>
      <c r="D2" s="22" t="s">
        <v>37</v>
      </c>
      <c r="E2">
        <v>1</v>
      </c>
      <c r="F2" t="s">
        <v>38</v>
      </c>
      <c r="G2" s="21" t="s">
        <v>14</v>
      </c>
      <c r="H2" s="21" t="s">
        <v>39</v>
      </c>
      <c r="I2" t="s">
        <v>40</v>
      </c>
    </row>
    <row r="4" spans="1:9" x14ac:dyDescent="0.25">
      <c r="A4" t="s">
        <v>41</v>
      </c>
      <c r="C4" s="23"/>
    </row>
    <row r="5" spans="1:9" x14ac:dyDescent="0.25">
      <c r="C5" s="23"/>
    </row>
    <row r="6" spans="1:9" x14ac:dyDescent="0.25">
      <c r="C6" s="24"/>
      <c r="D6" s="22"/>
    </row>
    <row r="7" spans="1:9" x14ac:dyDescent="0.25">
      <c r="B7" t="s">
        <v>42</v>
      </c>
      <c r="C7" s="24" t="s">
        <v>43</v>
      </c>
    </row>
    <row r="8" spans="1:9" x14ac:dyDescent="0.25">
      <c r="B8" t="s">
        <v>44</v>
      </c>
      <c r="C8" s="23" t="s">
        <v>11</v>
      </c>
    </row>
    <row r="9" spans="1:9" x14ac:dyDescent="0.25">
      <c r="B9" t="s">
        <v>45</v>
      </c>
      <c r="C9" s="25">
        <v>0.1</v>
      </c>
    </row>
    <row r="10" spans="1:9" x14ac:dyDescent="0.25">
      <c r="B10" t="s">
        <v>46</v>
      </c>
      <c r="C10" s="25">
        <v>0.1</v>
      </c>
    </row>
    <row r="12" spans="1:9" x14ac:dyDescent="0.25">
      <c r="B12" s="26"/>
      <c r="C12" s="26"/>
    </row>
    <row r="15" spans="1:9" x14ac:dyDescent="0.25">
      <c r="A15" t="s">
        <v>47</v>
      </c>
    </row>
    <row r="16" spans="1:9" x14ac:dyDescent="0.25">
      <c r="C16" s="23" t="s">
        <v>48</v>
      </c>
      <c r="D16" s="20">
        <v>2000</v>
      </c>
    </row>
    <row r="17" spans="3:5" x14ac:dyDescent="0.25">
      <c r="C17" s="23" t="s">
        <v>49</v>
      </c>
      <c r="D17" s="20" t="s">
        <v>50</v>
      </c>
    </row>
    <row r="18" spans="3:5" x14ac:dyDescent="0.25">
      <c r="C18" s="23" t="s">
        <v>51</v>
      </c>
      <c r="D18" s="27">
        <v>1600</v>
      </c>
    </row>
    <row r="19" spans="3:5" x14ac:dyDescent="0.25">
      <c r="C19" s="23" t="s">
        <v>52</v>
      </c>
      <c r="D19" s="20" t="s">
        <v>53</v>
      </c>
    </row>
    <row r="20" spans="3:5" x14ac:dyDescent="0.25">
      <c r="C20" s="23" t="s">
        <v>54</v>
      </c>
      <c r="D20" s="20" t="s">
        <v>53</v>
      </c>
    </row>
    <row r="21" spans="3:5" x14ac:dyDescent="0.25">
      <c r="C21" s="23" t="s">
        <v>55</v>
      </c>
      <c r="D21" s="20" t="s">
        <v>53</v>
      </c>
    </row>
    <row r="22" spans="3:5" x14ac:dyDescent="0.25">
      <c r="C22" s="23" t="s">
        <v>56</v>
      </c>
      <c r="D22" s="20" t="s">
        <v>53</v>
      </c>
    </row>
    <row r="24" spans="3:5" x14ac:dyDescent="0.25">
      <c r="C24" s="23" t="s">
        <v>57</v>
      </c>
      <c r="D24" s="20" t="s">
        <v>58</v>
      </c>
    </row>
    <row r="25" spans="3:5" x14ac:dyDescent="0.25">
      <c r="C25" s="23" t="s">
        <v>59</v>
      </c>
      <c r="D25" s="20">
        <v>1</v>
      </c>
    </row>
    <row r="26" spans="3:5" x14ac:dyDescent="0.25">
      <c r="C26" s="23" t="s">
        <v>60</v>
      </c>
      <c r="D26" s="20" t="s">
        <v>14</v>
      </c>
      <c r="E26" s="28">
        <v>1</v>
      </c>
    </row>
    <row r="27" spans="3:5" x14ac:dyDescent="0.25">
      <c r="C27" s="23" t="s">
        <v>61</v>
      </c>
      <c r="D27" s="29">
        <v>0</v>
      </c>
    </row>
    <row r="28" spans="3:5" x14ac:dyDescent="0.25">
      <c r="C28" s="23" t="s">
        <v>62</v>
      </c>
      <c r="D28" s="20" t="s">
        <v>50</v>
      </c>
    </row>
    <row r="29" spans="3:5" x14ac:dyDescent="0.25">
      <c r="C29" s="23" t="s">
        <v>63</v>
      </c>
      <c r="D29" s="20" t="s">
        <v>39</v>
      </c>
    </row>
    <row r="30" spans="3:5" x14ac:dyDescent="0.25">
      <c r="C30" s="23" t="s">
        <v>64</v>
      </c>
      <c r="D30" s="20" t="s">
        <v>65</v>
      </c>
    </row>
    <row r="31" spans="3:5" x14ac:dyDescent="0.25">
      <c r="C31" s="23" t="s">
        <v>66</v>
      </c>
      <c r="D31" s="20" t="s">
        <v>67</v>
      </c>
    </row>
    <row r="32" spans="3:5" ht="30" x14ac:dyDescent="0.25">
      <c r="C32" s="23" t="s">
        <v>68</v>
      </c>
      <c r="D32" s="20" t="s">
        <v>69</v>
      </c>
    </row>
    <row r="33" spans="1:4" x14ac:dyDescent="0.25">
      <c r="C33" s="23" t="s">
        <v>70</v>
      </c>
      <c r="D33" s="20" t="s">
        <v>71</v>
      </c>
    </row>
    <row r="34" spans="1:4" x14ac:dyDescent="0.25">
      <c r="C34" s="23" t="s">
        <v>72</v>
      </c>
      <c r="D34" s="20" t="s">
        <v>73</v>
      </c>
    </row>
    <row r="35" spans="1:4" x14ac:dyDescent="0.25">
      <c r="C35" s="23" t="s">
        <v>74</v>
      </c>
      <c r="D35" s="20" t="s">
        <v>75</v>
      </c>
    </row>
    <row r="36" spans="1:4" x14ac:dyDescent="0.25">
      <c r="C36" s="23" t="s">
        <v>76</v>
      </c>
      <c r="D36" s="20" t="s">
        <v>11</v>
      </c>
    </row>
    <row r="37" spans="1:4" ht="45" x14ac:dyDescent="0.25">
      <c r="C37" s="23" t="s">
        <v>77</v>
      </c>
      <c r="D37" s="20" t="s">
        <v>78</v>
      </c>
    </row>
    <row r="38" spans="1:4" x14ac:dyDescent="0.25">
      <c r="C38" s="23" t="s">
        <v>79</v>
      </c>
      <c r="D38" s="20" t="s">
        <v>80</v>
      </c>
    </row>
    <row r="39" spans="1:4" x14ac:dyDescent="0.25">
      <c r="C39" s="23"/>
    </row>
    <row r="40" spans="1:4" x14ac:dyDescent="0.25">
      <c r="A40" t="s">
        <v>81</v>
      </c>
    </row>
    <row r="41" spans="1:4" x14ac:dyDescent="0.25">
      <c r="C41" s="23" t="s">
        <v>82</v>
      </c>
      <c r="D41" s="20" t="s">
        <v>83</v>
      </c>
    </row>
    <row r="42" spans="1:4" x14ac:dyDescent="0.25">
      <c r="C42" s="23" t="s">
        <v>84</v>
      </c>
      <c r="D42" s="20" t="s">
        <v>85</v>
      </c>
    </row>
    <row r="43" spans="1:4" x14ac:dyDescent="0.25">
      <c r="C43" s="23" t="s">
        <v>86</v>
      </c>
      <c r="D43" s="20" t="s">
        <v>11</v>
      </c>
    </row>
    <row r="44" spans="1:4" x14ac:dyDescent="0.25">
      <c r="C44" s="23" t="s">
        <v>87</v>
      </c>
      <c r="D44" s="20" t="s">
        <v>11</v>
      </c>
    </row>
    <row r="45" spans="1:4" ht="30" x14ac:dyDescent="0.25">
      <c r="C45" s="23" t="s">
        <v>88</v>
      </c>
      <c r="D45" s="20" t="s">
        <v>89</v>
      </c>
    </row>
    <row r="46" spans="1:4" x14ac:dyDescent="0.25">
      <c r="C46" s="23" t="s">
        <v>90</v>
      </c>
      <c r="D46" s="20" t="s">
        <v>11</v>
      </c>
    </row>
    <row r="47" spans="1:4" x14ac:dyDescent="0.25">
      <c r="C47" s="23" t="s">
        <v>91</v>
      </c>
      <c r="D47" s="20" t="s">
        <v>11</v>
      </c>
    </row>
    <row r="48" spans="1:4" x14ac:dyDescent="0.25">
      <c r="A48" t="s">
        <v>81</v>
      </c>
    </row>
    <row r="49" spans="1:10" x14ac:dyDescent="0.25">
      <c r="C49" s="23" t="s">
        <v>92</v>
      </c>
      <c r="D49" s="20">
        <v>8</v>
      </c>
    </row>
    <row r="50" spans="1:10" x14ac:dyDescent="0.25">
      <c r="C50" s="23" t="s">
        <v>93</v>
      </c>
      <c r="D50" s="20" t="s">
        <v>94</v>
      </c>
    </row>
    <row r="51" spans="1:10" x14ac:dyDescent="0.25">
      <c r="C51" s="23" t="s">
        <v>95</v>
      </c>
      <c r="D51" s="20" t="s">
        <v>96</v>
      </c>
    </row>
    <row r="52" spans="1:10" x14ac:dyDescent="0.25">
      <c r="C52" s="23" t="s">
        <v>97</v>
      </c>
      <c r="D52" s="20" t="s">
        <v>96</v>
      </c>
    </row>
    <row r="53" spans="1:10" x14ac:dyDescent="0.25">
      <c r="C53" s="23" t="s">
        <v>98</v>
      </c>
      <c r="D53" s="20" t="s">
        <v>99</v>
      </c>
      <c r="E53" s="23" t="s">
        <v>14</v>
      </c>
    </row>
    <row r="54" spans="1:10" x14ac:dyDescent="0.25">
      <c r="C54" s="23" t="s">
        <v>100</v>
      </c>
      <c r="D54" s="20" t="s">
        <v>101</v>
      </c>
    </row>
    <row r="55" spans="1:10" x14ac:dyDescent="0.25">
      <c r="C55" s="23" t="s">
        <v>102</v>
      </c>
      <c r="D55" s="20" t="s">
        <v>11</v>
      </c>
    </row>
    <row r="56" spans="1:10" x14ac:dyDescent="0.25">
      <c r="C56" s="23" t="s">
        <v>103</v>
      </c>
      <c r="D56" s="20" t="s">
        <v>104</v>
      </c>
    </row>
    <row r="57" spans="1:10" x14ac:dyDescent="0.25">
      <c r="C57" s="23" t="s">
        <v>105</v>
      </c>
      <c r="D57" s="20" t="s">
        <v>11</v>
      </c>
    </row>
    <row r="58" spans="1:10" x14ac:dyDescent="0.25">
      <c r="C58" s="23" t="s">
        <v>106</v>
      </c>
      <c r="D58" s="20" t="s">
        <v>11</v>
      </c>
    </row>
    <row r="59" spans="1:10" x14ac:dyDescent="0.25">
      <c r="C59" s="23" t="s">
        <v>107</v>
      </c>
      <c r="D59" s="20" t="s">
        <v>11</v>
      </c>
    </row>
    <row r="60" spans="1:10" x14ac:dyDescent="0.25">
      <c r="C60" s="23" t="s">
        <v>108</v>
      </c>
      <c r="D60" s="20" t="s">
        <v>11</v>
      </c>
    </row>
    <row r="61" spans="1:10" x14ac:dyDescent="0.25">
      <c r="C61" s="23" t="s">
        <v>109</v>
      </c>
      <c r="D61" s="20" t="s">
        <v>11</v>
      </c>
    </row>
    <row r="63" spans="1:10" x14ac:dyDescent="0.25">
      <c r="A63" t="s">
        <v>110</v>
      </c>
      <c r="C63" s="23"/>
    </row>
    <row r="64" spans="1:10" ht="30" x14ac:dyDescent="0.25">
      <c r="B64" s="30" t="s">
        <v>111</v>
      </c>
      <c r="C64" s="30" t="s">
        <v>112</v>
      </c>
      <c r="D64" s="31" t="s">
        <v>29</v>
      </c>
      <c r="E64" s="31" t="s">
        <v>31</v>
      </c>
      <c r="F64" s="30" t="s">
        <v>113</v>
      </c>
      <c r="G64" s="31" t="s">
        <v>114</v>
      </c>
      <c r="H64" s="31" t="s">
        <v>115</v>
      </c>
      <c r="I64" s="30" t="s">
        <v>116</v>
      </c>
      <c r="J64" s="31" t="s">
        <v>117</v>
      </c>
    </row>
    <row r="65" spans="1:10" ht="45" x14ac:dyDescent="0.25">
      <c r="B65" t="s">
        <v>118</v>
      </c>
      <c r="C65" s="23" t="s">
        <v>119</v>
      </c>
      <c r="D65" s="20" t="s">
        <v>118</v>
      </c>
      <c r="E65" t="s">
        <v>38</v>
      </c>
      <c r="F65" t="s">
        <v>11</v>
      </c>
      <c r="G65" s="21" t="s">
        <v>11</v>
      </c>
      <c r="H65" s="21" t="s">
        <v>120</v>
      </c>
      <c r="I65" t="s">
        <v>121</v>
      </c>
      <c r="J65" s="21" t="s">
        <v>122</v>
      </c>
    </row>
    <row r="66" spans="1:10" ht="30" x14ac:dyDescent="0.25">
      <c r="B66" t="s">
        <v>123</v>
      </c>
      <c r="C66" s="23" t="s">
        <v>119</v>
      </c>
      <c r="D66" s="20" t="s">
        <v>124</v>
      </c>
      <c r="E66" t="s">
        <v>38</v>
      </c>
      <c r="F66" t="s">
        <v>11</v>
      </c>
      <c r="G66" s="21" t="s">
        <v>11</v>
      </c>
      <c r="H66" s="21" t="s">
        <v>125</v>
      </c>
      <c r="I66" t="s">
        <v>121</v>
      </c>
      <c r="J66" s="21" t="s">
        <v>11</v>
      </c>
    </row>
    <row r="67" spans="1:10" ht="30" x14ac:dyDescent="0.25">
      <c r="B67" t="s">
        <v>126</v>
      </c>
      <c r="C67" s="23" t="s">
        <v>119</v>
      </c>
      <c r="D67" s="20" t="s">
        <v>124</v>
      </c>
      <c r="E67" t="s">
        <v>38</v>
      </c>
      <c r="F67" t="s">
        <v>11</v>
      </c>
      <c r="G67" s="21" t="s">
        <v>11</v>
      </c>
      <c r="H67" s="21" t="s">
        <v>125</v>
      </c>
      <c r="I67" t="s">
        <v>121</v>
      </c>
      <c r="J67" s="21" t="s">
        <v>11</v>
      </c>
    </row>
    <row r="68" spans="1:10" x14ac:dyDescent="0.25">
      <c r="B68" t="s">
        <v>127</v>
      </c>
      <c r="C68" s="23" t="s">
        <v>119</v>
      </c>
      <c r="D68" s="20" t="s">
        <v>128</v>
      </c>
      <c r="E68" t="s">
        <v>129</v>
      </c>
      <c r="F68" t="s">
        <v>11</v>
      </c>
      <c r="G68" s="21" t="s">
        <v>11</v>
      </c>
      <c r="I68" t="s">
        <v>121</v>
      </c>
      <c r="J68" s="21" t="s">
        <v>11</v>
      </c>
    </row>
    <row r="69" spans="1:10" x14ac:dyDescent="0.25">
      <c r="B69" t="s">
        <v>130</v>
      </c>
      <c r="C69" s="23" t="s">
        <v>119</v>
      </c>
      <c r="D69" s="20" t="s">
        <v>130</v>
      </c>
      <c r="E69" t="s">
        <v>38</v>
      </c>
      <c r="F69" t="s">
        <v>11</v>
      </c>
      <c r="G69" t="s">
        <v>11</v>
      </c>
    </row>
    <row r="70" spans="1:10" x14ac:dyDescent="0.25">
      <c r="B70" t="s">
        <v>131</v>
      </c>
      <c r="C70" s="23" t="s">
        <v>119</v>
      </c>
      <c r="D70" s="20" t="s">
        <v>130</v>
      </c>
      <c r="E70" t="s">
        <v>132</v>
      </c>
      <c r="F70" t="s">
        <v>11</v>
      </c>
      <c r="G70" t="s">
        <v>11</v>
      </c>
    </row>
    <row r="71" spans="1:10" x14ac:dyDescent="0.25">
      <c r="B71" t="s">
        <v>133</v>
      </c>
      <c r="C71" s="23" t="s">
        <v>119</v>
      </c>
      <c r="D71" s="20" t="s">
        <v>130</v>
      </c>
      <c r="E71" t="s">
        <v>134</v>
      </c>
      <c r="F71" t="s">
        <v>11</v>
      </c>
      <c r="G71" t="s">
        <v>11</v>
      </c>
    </row>
    <row r="72" spans="1:10" x14ac:dyDescent="0.25">
      <c r="B72" t="s">
        <v>135</v>
      </c>
      <c r="C72" s="23" t="s">
        <v>119</v>
      </c>
      <c r="D72" s="20" t="s">
        <v>136</v>
      </c>
      <c r="E72" t="s">
        <v>129</v>
      </c>
      <c r="F72" t="s">
        <v>11</v>
      </c>
      <c r="G72" t="s">
        <v>11</v>
      </c>
    </row>
    <row r="73" spans="1:10" x14ac:dyDescent="0.25">
      <c r="B73" t="s">
        <v>137</v>
      </c>
      <c r="C73" s="23" t="s">
        <v>119</v>
      </c>
      <c r="D73" s="20" t="s">
        <v>136</v>
      </c>
      <c r="E73" t="s">
        <v>132</v>
      </c>
      <c r="F73" t="s">
        <v>11</v>
      </c>
      <c r="G73" t="s">
        <v>11</v>
      </c>
    </row>
    <row r="74" spans="1:10" x14ac:dyDescent="0.25">
      <c r="B74" t="s">
        <v>138</v>
      </c>
      <c r="C74" s="23" t="s">
        <v>119</v>
      </c>
      <c r="D74" s="20" t="s">
        <v>139</v>
      </c>
      <c r="E74" t="s">
        <v>38</v>
      </c>
      <c r="F74" t="s">
        <v>11</v>
      </c>
      <c r="G74" t="s">
        <v>11</v>
      </c>
    </row>
    <row r="75" spans="1:10" x14ac:dyDescent="0.25">
      <c r="B75" t="s">
        <v>140</v>
      </c>
      <c r="C75" s="23" t="s">
        <v>119</v>
      </c>
      <c r="D75" t="s">
        <v>141</v>
      </c>
      <c r="E75" t="s">
        <v>129</v>
      </c>
      <c r="F75" t="s">
        <v>11</v>
      </c>
      <c r="G75" t="s">
        <v>11</v>
      </c>
    </row>
    <row r="76" spans="1:10" s="21" customFormat="1" x14ac:dyDescent="0.25">
      <c r="A76"/>
      <c r="B76" t="s">
        <v>142</v>
      </c>
      <c r="C76" s="23" t="s">
        <v>119</v>
      </c>
      <c r="D76" t="s">
        <v>143</v>
      </c>
      <c r="E76" t="s">
        <v>129</v>
      </c>
      <c r="F76" t="s">
        <v>11</v>
      </c>
      <c r="G76" t="s">
        <v>11</v>
      </c>
      <c r="I76"/>
    </row>
    <row r="77" spans="1:10" s="21" customFormat="1" x14ac:dyDescent="0.25">
      <c r="A77"/>
      <c r="B77" t="s">
        <v>144</v>
      </c>
      <c r="C77" s="23" t="s">
        <v>119</v>
      </c>
      <c r="D77" s="20" t="s">
        <v>144</v>
      </c>
      <c r="E77" t="s">
        <v>132</v>
      </c>
      <c r="F77" t="s">
        <v>11</v>
      </c>
      <c r="G77" t="s">
        <v>11</v>
      </c>
      <c r="I77"/>
    </row>
    <row r="78" spans="1:10" s="21" customFormat="1" x14ac:dyDescent="0.25">
      <c r="A78"/>
      <c r="B78" t="s">
        <v>145</v>
      </c>
      <c r="C78" s="23" t="s">
        <v>119</v>
      </c>
      <c r="D78" s="20" t="s">
        <v>145</v>
      </c>
      <c r="E78" t="s">
        <v>38</v>
      </c>
      <c r="F78" t="s">
        <v>11</v>
      </c>
      <c r="G78" t="s">
        <v>11</v>
      </c>
      <c r="I78"/>
    </row>
    <row r="79" spans="1:10" s="21" customFormat="1" x14ac:dyDescent="0.25">
      <c r="A79"/>
      <c r="B79" t="s">
        <v>146</v>
      </c>
      <c r="C79" s="23" t="s">
        <v>119</v>
      </c>
      <c r="D79" s="20" t="s">
        <v>147</v>
      </c>
      <c r="E79" t="s">
        <v>38</v>
      </c>
      <c r="F79" t="s">
        <v>11</v>
      </c>
      <c r="G79" t="s">
        <v>11</v>
      </c>
      <c r="I79"/>
    </row>
    <row r="80" spans="1:10" s="21" customFormat="1" x14ac:dyDescent="0.25">
      <c r="A80"/>
      <c r="B80" s="32" t="s">
        <v>148</v>
      </c>
      <c r="C80" s="21" t="s">
        <v>119</v>
      </c>
      <c r="D80" s="21" t="s">
        <v>149</v>
      </c>
      <c r="E80" s="21" t="s">
        <v>38</v>
      </c>
      <c r="F80" s="21" t="s">
        <v>11</v>
      </c>
      <c r="G80" s="21" t="s">
        <v>11</v>
      </c>
      <c r="I80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F0ED7-3309-4573-8DB3-18A1D1CE89B9}">
  <dimension ref="A1:J72"/>
  <sheetViews>
    <sheetView workbookViewId="0">
      <selection activeCell="E62" sqref="E62"/>
    </sheetView>
  </sheetViews>
  <sheetFormatPr defaultRowHeight="15" x14ac:dyDescent="0.25"/>
  <cols>
    <col min="1" max="1" width="5.85546875" customWidth="1"/>
    <col min="2" max="2" width="26.85546875" customWidth="1"/>
    <col min="3" max="3" width="35.5703125" customWidth="1"/>
    <col min="4" max="4" width="33.28515625" style="20" customWidth="1"/>
    <col min="5" max="5" width="20.42578125" customWidth="1"/>
    <col min="7" max="7" width="26.42578125" style="21" customWidth="1"/>
    <col min="8" max="8" width="30.5703125" style="21" customWidth="1"/>
    <col min="9" max="9" width="17.42578125" customWidth="1"/>
    <col min="10" max="10" width="15.5703125" style="21" customWidth="1"/>
  </cols>
  <sheetData>
    <row r="1" spans="1:9" x14ac:dyDescent="0.25">
      <c r="C1" t="s">
        <v>28</v>
      </c>
      <c r="D1" s="20" t="s">
        <v>29</v>
      </c>
      <c r="E1" t="s">
        <v>30</v>
      </c>
      <c r="F1" t="s">
        <v>31</v>
      </c>
      <c r="G1" s="21" t="s">
        <v>32</v>
      </c>
      <c r="H1" s="21" t="s">
        <v>33</v>
      </c>
      <c r="I1" t="s">
        <v>34</v>
      </c>
    </row>
    <row r="2" spans="1:9" x14ac:dyDescent="0.25">
      <c r="A2" t="s">
        <v>35</v>
      </c>
      <c r="C2" t="s">
        <v>150</v>
      </c>
      <c r="D2" s="20" t="s">
        <v>37</v>
      </c>
      <c r="E2">
        <v>1</v>
      </c>
      <c r="F2" t="s">
        <v>129</v>
      </c>
      <c r="G2" s="21" t="s">
        <v>14</v>
      </c>
      <c r="H2" s="21" t="s">
        <v>39</v>
      </c>
      <c r="I2" t="s">
        <v>151</v>
      </c>
    </row>
    <row r="4" spans="1:9" x14ac:dyDescent="0.25">
      <c r="A4" t="s">
        <v>41</v>
      </c>
      <c r="C4" s="23"/>
    </row>
    <row r="5" spans="1:9" x14ac:dyDescent="0.25">
      <c r="C5" s="23"/>
    </row>
    <row r="6" spans="1:9" x14ac:dyDescent="0.25">
      <c r="C6" s="24"/>
      <c r="D6" s="22"/>
    </row>
    <row r="7" spans="1:9" x14ac:dyDescent="0.25">
      <c r="B7" t="s">
        <v>42</v>
      </c>
      <c r="C7" s="24" t="s">
        <v>43</v>
      </c>
    </row>
    <row r="8" spans="1:9" x14ac:dyDescent="0.25">
      <c r="B8" t="s">
        <v>44</v>
      </c>
      <c r="C8" s="23" t="s">
        <v>11</v>
      </c>
    </row>
    <row r="9" spans="1:9" x14ac:dyDescent="0.25">
      <c r="B9" t="s">
        <v>45</v>
      </c>
      <c r="C9" s="25">
        <v>0.1</v>
      </c>
    </row>
    <row r="10" spans="1:9" x14ac:dyDescent="0.25">
      <c r="B10" t="s">
        <v>46</v>
      </c>
      <c r="C10" s="25">
        <v>0.1</v>
      </c>
    </row>
    <row r="12" spans="1:9" x14ac:dyDescent="0.25">
      <c r="B12" s="26"/>
      <c r="C12" s="26"/>
    </row>
    <row r="15" spans="1:9" x14ac:dyDescent="0.25">
      <c r="A15" t="s">
        <v>47</v>
      </c>
    </row>
    <row r="16" spans="1:9" x14ac:dyDescent="0.25">
      <c r="C16" s="23" t="s">
        <v>48</v>
      </c>
      <c r="D16" s="20">
        <v>2000</v>
      </c>
    </row>
    <row r="17" spans="3:5" x14ac:dyDescent="0.25">
      <c r="C17" s="23" t="s">
        <v>49</v>
      </c>
      <c r="D17" s="20" t="s">
        <v>50</v>
      </c>
    </row>
    <row r="18" spans="3:5" x14ac:dyDescent="0.25">
      <c r="C18" s="23" t="s">
        <v>51</v>
      </c>
      <c r="D18" s="27">
        <v>900</v>
      </c>
    </row>
    <row r="19" spans="3:5" x14ac:dyDescent="0.25">
      <c r="C19" s="23" t="s">
        <v>52</v>
      </c>
      <c r="D19" s="20" t="s">
        <v>152</v>
      </c>
    </row>
    <row r="20" spans="3:5" x14ac:dyDescent="0.25">
      <c r="C20" s="23" t="s">
        <v>54</v>
      </c>
      <c r="D20" s="20" t="s">
        <v>152</v>
      </c>
    </row>
    <row r="21" spans="3:5" x14ac:dyDescent="0.25">
      <c r="C21" s="23" t="s">
        <v>55</v>
      </c>
      <c r="D21" s="20" t="s">
        <v>152</v>
      </c>
    </row>
    <row r="22" spans="3:5" x14ac:dyDescent="0.25">
      <c r="C22" s="23" t="s">
        <v>56</v>
      </c>
      <c r="D22" s="20" t="s">
        <v>152</v>
      </c>
    </row>
    <row r="24" spans="3:5" x14ac:dyDescent="0.25">
      <c r="C24" s="23" t="s">
        <v>57</v>
      </c>
      <c r="D24" s="20" t="s">
        <v>58</v>
      </c>
    </row>
    <row r="25" spans="3:5" x14ac:dyDescent="0.25">
      <c r="C25" s="23" t="s">
        <v>59</v>
      </c>
      <c r="D25" s="20">
        <v>1</v>
      </c>
    </row>
    <row r="26" spans="3:5" x14ac:dyDescent="0.25">
      <c r="C26" s="23" t="s">
        <v>60</v>
      </c>
      <c r="D26" s="20" t="s">
        <v>14</v>
      </c>
      <c r="E26" s="28">
        <v>1</v>
      </c>
    </row>
    <row r="27" spans="3:5" x14ac:dyDescent="0.25">
      <c r="C27" s="23" t="s">
        <v>61</v>
      </c>
      <c r="D27" s="29">
        <v>0</v>
      </c>
    </row>
    <row r="28" spans="3:5" x14ac:dyDescent="0.25">
      <c r="C28" s="23" t="s">
        <v>62</v>
      </c>
      <c r="D28" s="20" t="s">
        <v>11</v>
      </c>
    </row>
    <row r="29" spans="3:5" x14ac:dyDescent="0.25">
      <c r="C29" s="23" t="s">
        <v>63</v>
      </c>
      <c r="D29" s="20" t="s">
        <v>39</v>
      </c>
    </row>
    <row r="30" spans="3:5" x14ac:dyDescent="0.25">
      <c r="C30" s="23" t="s">
        <v>64</v>
      </c>
      <c r="D30" s="20" t="s">
        <v>65</v>
      </c>
    </row>
    <row r="31" spans="3:5" x14ac:dyDescent="0.25">
      <c r="C31" s="23" t="s">
        <v>66</v>
      </c>
      <c r="D31" s="20" t="s">
        <v>153</v>
      </c>
    </row>
    <row r="32" spans="3:5" x14ac:dyDescent="0.25">
      <c r="C32" s="23" t="s">
        <v>68</v>
      </c>
      <c r="D32" s="20" t="s">
        <v>154</v>
      </c>
    </row>
    <row r="33" spans="1:4" x14ac:dyDescent="0.25">
      <c r="C33" s="23" t="s">
        <v>70</v>
      </c>
      <c r="D33" s="20" t="s">
        <v>71</v>
      </c>
    </row>
    <row r="34" spans="1:4" x14ac:dyDescent="0.25">
      <c r="C34" s="23" t="s">
        <v>72</v>
      </c>
      <c r="D34" s="20" t="s">
        <v>155</v>
      </c>
    </row>
    <row r="35" spans="1:4" x14ac:dyDescent="0.25">
      <c r="C35" s="23" t="s">
        <v>74</v>
      </c>
      <c r="D35" s="20" t="s">
        <v>75</v>
      </c>
    </row>
    <row r="36" spans="1:4" x14ac:dyDescent="0.25">
      <c r="C36" s="23" t="s">
        <v>76</v>
      </c>
      <c r="D36" s="20" t="s">
        <v>11</v>
      </c>
    </row>
    <row r="37" spans="1:4" x14ac:dyDescent="0.25">
      <c r="C37" s="23" t="s">
        <v>77</v>
      </c>
      <c r="D37" s="20" t="s">
        <v>156</v>
      </c>
    </row>
    <row r="38" spans="1:4" x14ac:dyDescent="0.25">
      <c r="C38" s="23" t="s">
        <v>79</v>
      </c>
      <c r="D38" s="20" t="s">
        <v>80</v>
      </c>
    </row>
    <row r="39" spans="1:4" x14ac:dyDescent="0.25">
      <c r="C39" s="23"/>
    </row>
    <row r="40" spans="1:4" x14ac:dyDescent="0.25">
      <c r="A40" t="s">
        <v>81</v>
      </c>
    </row>
    <row r="41" spans="1:4" x14ac:dyDescent="0.25">
      <c r="C41" s="23" t="s">
        <v>82</v>
      </c>
      <c r="D41" s="20" t="s">
        <v>83</v>
      </c>
    </row>
    <row r="42" spans="1:4" x14ac:dyDescent="0.25">
      <c r="C42" s="23" t="s">
        <v>84</v>
      </c>
      <c r="D42" s="20" t="s">
        <v>85</v>
      </c>
    </row>
    <row r="43" spans="1:4" x14ac:dyDescent="0.25">
      <c r="C43" s="23" t="s">
        <v>86</v>
      </c>
      <c r="D43" s="20" t="s">
        <v>11</v>
      </c>
    </row>
    <row r="44" spans="1:4" x14ac:dyDescent="0.25">
      <c r="C44" s="23" t="s">
        <v>87</v>
      </c>
      <c r="D44" s="20" t="s">
        <v>11</v>
      </c>
    </row>
    <row r="45" spans="1:4" ht="30" x14ac:dyDescent="0.25">
      <c r="C45" s="23" t="s">
        <v>88</v>
      </c>
      <c r="D45" s="20" t="s">
        <v>89</v>
      </c>
    </row>
    <row r="46" spans="1:4" x14ac:dyDescent="0.25">
      <c r="C46" s="23" t="s">
        <v>90</v>
      </c>
      <c r="D46" s="20" t="s">
        <v>11</v>
      </c>
    </row>
    <row r="47" spans="1:4" x14ac:dyDescent="0.25">
      <c r="C47" s="23" t="s">
        <v>91</v>
      </c>
      <c r="D47" s="20" t="s">
        <v>11</v>
      </c>
    </row>
    <row r="48" spans="1:4" x14ac:dyDescent="0.25">
      <c r="A48" t="s">
        <v>81</v>
      </c>
    </row>
    <row r="49" spans="1:10" x14ac:dyDescent="0.25">
      <c r="C49" s="23" t="s">
        <v>92</v>
      </c>
      <c r="D49" s="20">
        <v>8</v>
      </c>
    </row>
    <row r="50" spans="1:10" x14ac:dyDescent="0.25">
      <c r="C50" s="23" t="s">
        <v>93</v>
      </c>
      <c r="D50" s="20" t="s">
        <v>94</v>
      </c>
    </row>
    <row r="51" spans="1:10" x14ac:dyDescent="0.25">
      <c r="C51" s="23" t="s">
        <v>95</v>
      </c>
      <c r="D51" s="20" t="s">
        <v>96</v>
      </c>
    </row>
    <row r="52" spans="1:10" x14ac:dyDescent="0.25">
      <c r="C52" s="23" t="s">
        <v>97</v>
      </c>
      <c r="D52" s="20" t="s">
        <v>96</v>
      </c>
    </row>
    <row r="53" spans="1:10" x14ac:dyDescent="0.25">
      <c r="C53" s="23" t="s">
        <v>98</v>
      </c>
      <c r="D53" s="20" t="s">
        <v>99</v>
      </c>
      <c r="E53" s="23" t="s">
        <v>14</v>
      </c>
    </row>
    <row r="54" spans="1:10" x14ac:dyDescent="0.25">
      <c r="C54" s="23" t="s">
        <v>100</v>
      </c>
      <c r="D54" s="20" t="s">
        <v>11</v>
      </c>
    </row>
    <row r="55" spans="1:10" x14ac:dyDescent="0.25">
      <c r="C55" s="23" t="s">
        <v>102</v>
      </c>
      <c r="D55" s="20" t="s">
        <v>11</v>
      </c>
    </row>
    <row r="56" spans="1:10" x14ac:dyDescent="0.25">
      <c r="C56" s="23" t="s">
        <v>103</v>
      </c>
      <c r="D56" s="20" t="s">
        <v>157</v>
      </c>
    </row>
    <row r="57" spans="1:10" x14ac:dyDescent="0.25">
      <c r="C57" s="23" t="s">
        <v>105</v>
      </c>
      <c r="D57" s="20" t="s">
        <v>11</v>
      </c>
    </row>
    <row r="58" spans="1:10" x14ac:dyDescent="0.25">
      <c r="C58" s="23" t="s">
        <v>106</v>
      </c>
      <c r="D58" s="20" t="s">
        <v>11</v>
      </c>
    </row>
    <row r="59" spans="1:10" x14ac:dyDescent="0.25">
      <c r="C59" s="23" t="s">
        <v>107</v>
      </c>
      <c r="D59" s="20" t="s">
        <v>11</v>
      </c>
    </row>
    <row r="60" spans="1:10" x14ac:dyDescent="0.25">
      <c r="C60" s="23" t="s">
        <v>108</v>
      </c>
      <c r="D60" s="20" t="s">
        <v>11</v>
      </c>
    </row>
    <row r="61" spans="1:10" x14ac:dyDescent="0.25">
      <c r="C61" s="23" t="s">
        <v>109</v>
      </c>
      <c r="D61" s="20" t="s">
        <v>11</v>
      </c>
    </row>
    <row r="63" spans="1:10" x14ac:dyDescent="0.25">
      <c r="A63" t="s">
        <v>110</v>
      </c>
      <c r="C63" s="23"/>
    </row>
    <row r="64" spans="1:10" ht="30" x14ac:dyDescent="0.25">
      <c r="B64" s="30" t="s">
        <v>111</v>
      </c>
      <c r="C64" s="30" t="s">
        <v>112</v>
      </c>
      <c r="D64" s="31" t="s">
        <v>29</v>
      </c>
      <c r="E64" s="31" t="s">
        <v>31</v>
      </c>
      <c r="F64" s="30" t="s">
        <v>113</v>
      </c>
      <c r="G64" s="31" t="s">
        <v>114</v>
      </c>
      <c r="H64" s="31" t="s">
        <v>115</v>
      </c>
      <c r="I64" s="30" t="s">
        <v>116</v>
      </c>
      <c r="J64" s="31" t="s">
        <v>117</v>
      </c>
    </row>
    <row r="65" spans="1:10" ht="45" x14ac:dyDescent="0.25">
      <c r="B65" t="s">
        <v>118</v>
      </c>
      <c r="C65" s="23" t="s">
        <v>119</v>
      </c>
      <c r="D65" s="20" t="s">
        <v>118</v>
      </c>
      <c r="E65" t="s">
        <v>38</v>
      </c>
      <c r="F65" t="s">
        <v>11</v>
      </c>
      <c r="G65" s="21" t="s">
        <v>11</v>
      </c>
      <c r="H65" s="21" t="s">
        <v>120</v>
      </c>
      <c r="I65" t="s">
        <v>121</v>
      </c>
      <c r="J65" s="21" t="s">
        <v>11</v>
      </c>
    </row>
    <row r="66" spans="1:10" ht="30" x14ac:dyDescent="0.25">
      <c r="B66" t="s">
        <v>123</v>
      </c>
      <c r="C66" s="23" t="s">
        <v>119</v>
      </c>
      <c r="D66" s="20" t="s">
        <v>124</v>
      </c>
      <c r="E66" t="s">
        <v>38</v>
      </c>
      <c r="F66" t="s">
        <v>11</v>
      </c>
      <c r="G66" s="21" t="s">
        <v>11</v>
      </c>
      <c r="H66" s="21" t="s">
        <v>158</v>
      </c>
      <c r="I66" t="s">
        <v>121</v>
      </c>
      <c r="J66" s="21" t="s">
        <v>11</v>
      </c>
    </row>
    <row r="67" spans="1:10" x14ac:dyDescent="0.25">
      <c r="B67" t="s">
        <v>130</v>
      </c>
      <c r="C67" s="23" t="s">
        <v>119</v>
      </c>
      <c r="D67" s="20" t="s">
        <v>130</v>
      </c>
      <c r="E67" t="s">
        <v>38</v>
      </c>
      <c r="F67" t="s">
        <v>11</v>
      </c>
      <c r="G67" t="s">
        <v>11</v>
      </c>
    </row>
    <row r="68" spans="1:10" x14ac:dyDescent="0.25">
      <c r="B68" t="s">
        <v>131</v>
      </c>
      <c r="C68" s="23" t="s">
        <v>119</v>
      </c>
      <c r="D68" s="20" t="s">
        <v>130</v>
      </c>
      <c r="E68" t="s">
        <v>38</v>
      </c>
      <c r="F68" t="s">
        <v>11</v>
      </c>
      <c r="G68" t="s">
        <v>11</v>
      </c>
    </row>
    <row r="69" spans="1:10" x14ac:dyDescent="0.25">
      <c r="B69" t="s">
        <v>137</v>
      </c>
      <c r="C69" s="23" t="s">
        <v>119</v>
      </c>
      <c r="D69" s="20" t="s">
        <v>136</v>
      </c>
      <c r="E69" t="s">
        <v>38</v>
      </c>
      <c r="F69" t="s">
        <v>11</v>
      </c>
      <c r="G69" t="s">
        <v>11</v>
      </c>
    </row>
    <row r="70" spans="1:10" s="21" customFormat="1" x14ac:dyDescent="0.25">
      <c r="A70"/>
      <c r="B70" t="s">
        <v>144</v>
      </c>
      <c r="C70" s="23" t="s">
        <v>119</v>
      </c>
      <c r="D70" s="20" t="s">
        <v>144</v>
      </c>
      <c r="E70" t="s">
        <v>38</v>
      </c>
      <c r="F70" t="s">
        <v>11</v>
      </c>
      <c r="G70" t="s">
        <v>11</v>
      </c>
      <c r="I70"/>
    </row>
    <row r="71" spans="1:10" s="21" customFormat="1" x14ac:dyDescent="0.25">
      <c r="A71"/>
      <c r="B71" t="s">
        <v>145</v>
      </c>
      <c r="C71" s="23" t="s">
        <v>119</v>
      </c>
      <c r="D71" s="20" t="s">
        <v>145</v>
      </c>
      <c r="E71" t="s">
        <v>129</v>
      </c>
      <c r="F71" t="s">
        <v>11</v>
      </c>
      <c r="G71" t="s">
        <v>11</v>
      </c>
      <c r="I71"/>
    </row>
    <row r="72" spans="1:10" s="21" customFormat="1" x14ac:dyDescent="0.25">
      <c r="A72"/>
      <c r="B72" t="s">
        <v>146</v>
      </c>
      <c r="C72" s="23" t="s">
        <v>119</v>
      </c>
      <c r="D72" s="20" t="s">
        <v>147</v>
      </c>
      <c r="E72" t="s">
        <v>129</v>
      </c>
      <c r="F72" t="s">
        <v>11</v>
      </c>
      <c r="G72" t="s">
        <v>11</v>
      </c>
      <c r="I72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44207-B82E-43D8-8BEC-0454A366DE7F}">
  <dimension ref="A1:J82"/>
  <sheetViews>
    <sheetView tabSelected="1" workbookViewId="0">
      <selection activeCell="D12" sqref="D12"/>
    </sheetView>
  </sheetViews>
  <sheetFormatPr defaultRowHeight="15" x14ac:dyDescent="0.25"/>
  <cols>
    <col min="1" max="1" width="5.85546875" customWidth="1"/>
    <col min="2" max="2" width="26.85546875" customWidth="1"/>
    <col min="3" max="3" width="35.5703125" customWidth="1"/>
    <col min="4" max="4" width="33.28515625" style="20" customWidth="1"/>
    <col min="5" max="5" width="20.42578125" customWidth="1"/>
    <col min="7" max="7" width="26.42578125" style="21" customWidth="1"/>
    <col min="8" max="8" width="30.5703125" style="21" customWidth="1"/>
    <col min="9" max="9" width="17.42578125" customWidth="1"/>
    <col min="10" max="10" width="15.5703125" style="21" customWidth="1"/>
  </cols>
  <sheetData>
    <row r="1" spans="1:9" x14ac:dyDescent="0.25">
      <c r="C1" t="s">
        <v>28</v>
      </c>
      <c r="D1" s="20" t="s">
        <v>29</v>
      </c>
      <c r="E1" t="s">
        <v>30</v>
      </c>
      <c r="F1" t="s">
        <v>31</v>
      </c>
      <c r="G1" s="21" t="s">
        <v>32</v>
      </c>
      <c r="H1" s="21" t="s">
        <v>33</v>
      </c>
      <c r="I1" t="s">
        <v>34</v>
      </c>
    </row>
    <row r="2" spans="1:9" x14ac:dyDescent="0.25">
      <c r="A2" t="s">
        <v>35</v>
      </c>
      <c r="C2" t="s">
        <v>159</v>
      </c>
      <c r="D2" s="22" t="s">
        <v>37</v>
      </c>
      <c r="E2">
        <v>1</v>
      </c>
      <c r="F2" t="s">
        <v>132</v>
      </c>
      <c r="G2" s="21" t="s">
        <v>14</v>
      </c>
      <c r="H2" s="21" t="s">
        <v>39</v>
      </c>
      <c r="I2" t="s">
        <v>40</v>
      </c>
    </row>
    <row r="4" spans="1:9" x14ac:dyDescent="0.25">
      <c r="A4" t="s">
        <v>41</v>
      </c>
      <c r="C4" s="23"/>
    </row>
    <row r="5" spans="1:9" x14ac:dyDescent="0.25">
      <c r="C5" s="23"/>
    </row>
    <row r="6" spans="1:9" x14ac:dyDescent="0.25">
      <c r="C6" s="24"/>
      <c r="D6" s="22"/>
    </row>
    <row r="7" spans="1:9" x14ac:dyDescent="0.25">
      <c r="B7" t="s">
        <v>42</v>
      </c>
      <c r="C7" s="24" t="s">
        <v>43</v>
      </c>
    </row>
    <row r="8" spans="1:9" x14ac:dyDescent="0.25">
      <c r="B8" t="s">
        <v>44</v>
      </c>
      <c r="C8" s="23" t="s">
        <v>11</v>
      </c>
    </row>
    <row r="9" spans="1:9" x14ac:dyDescent="0.25">
      <c r="B9" t="s">
        <v>45</v>
      </c>
      <c r="C9" s="25">
        <v>0.1</v>
      </c>
    </row>
    <row r="10" spans="1:9" x14ac:dyDescent="0.25">
      <c r="B10" t="s">
        <v>46</v>
      </c>
      <c r="C10" s="25">
        <v>0.1</v>
      </c>
    </row>
    <row r="12" spans="1:9" x14ac:dyDescent="0.25">
      <c r="B12" s="26"/>
      <c r="C12" s="26"/>
    </row>
    <row r="15" spans="1:9" x14ac:dyDescent="0.25">
      <c r="A15" t="s">
        <v>47</v>
      </c>
    </row>
    <row r="16" spans="1:9" x14ac:dyDescent="0.25">
      <c r="C16" s="23" t="s">
        <v>48</v>
      </c>
      <c r="D16" s="20">
        <v>2000</v>
      </c>
    </row>
    <row r="17" spans="3:5" x14ac:dyDescent="0.25">
      <c r="C17" s="23" t="s">
        <v>49</v>
      </c>
      <c r="D17" s="20" t="s">
        <v>50</v>
      </c>
    </row>
    <row r="18" spans="3:5" x14ac:dyDescent="0.25">
      <c r="C18" s="23" t="s">
        <v>51</v>
      </c>
      <c r="D18" s="27">
        <v>2500</v>
      </c>
    </row>
    <row r="19" spans="3:5" x14ac:dyDescent="0.25">
      <c r="C19" s="23" t="s">
        <v>52</v>
      </c>
      <c r="D19" s="20" t="s">
        <v>53</v>
      </c>
    </row>
    <row r="20" spans="3:5" x14ac:dyDescent="0.25">
      <c r="C20" s="23" t="s">
        <v>54</v>
      </c>
      <c r="D20" s="20" t="s">
        <v>53</v>
      </c>
    </row>
    <row r="21" spans="3:5" x14ac:dyDescent="0.25">
      <c r="C21" s="23" t="s">
        <v>55</v>
      </c>
      <c r="D21" s="20" t="s">
        <v>53</v>
      </c>
    </row>
    <row r="22" spans="3:5" x14ac:dyDescent="0.25">
      <c r="C22" s="23" t="s">
        <v>56</v>
      </c>
      <c r="D22" s="20" t="s">
        <v>53</v>
      </c>
    </row>
    <row r="24" spans="3:5" x14ac:dyDescent="0.25">
      <c r="C24" s="23" t="s">
        <v>57</v>
      </c>
      <c r="D24" s="20" t="s">
        <v>58</v>
      </c>
    </row>
    <row r="25" spans="3:5" x14ac:dyDescent="0.25">
      <c r="C25" s="23" t="s">
        <v>59</v>
      </c>
      <c r="D25" s="20">
        <v>1</v>
      </c>
    </row>
    <row r="26" spans="3:5" x14ac:dyDescent="0.25">
      <c r="C26" s="23" t="s">
        <v>60</v>
      </c>
      <c r="D26" s="20" t="s">
        <v>14</v>
      </c>
      <c r="E26" s="28">
        <v>1</v>
      </c>
    </row>
    <row r="27" spans="3:5" x14ac:dyDescent="0.25">
      <c r="C27" s="23" t="s">
        <v>61</v>
      </c>
      <c r="D27" s="29">
        <v>0</v>
      </c>
    </row>
    <row r="28" spans="3:5" x14ac:dyDescent="0.25">
      <c r="C28" s="23" t="s">
        <v>62</v>
      </c>
      <c r="D28" s="20" t="s">
        <v>11</v>
      </c>
    </row>
    <row r="29" spans="3:5" x14ac:dyDescent="0.25">
      <c r="C29" s="23" t="s">
        <v>63</v>
      </c>
      <c r="D29" s="20" t="s">
        <v>39</v>
      </c>
    </row>
    <row r="30" spans="3:5" x14ac:dyDescent="0.25">
      <c r="C30" s="23" t="s">
        <v>64</v>
      </c>
      <c r="D30" s="20" t="s">
        <v>65</v>
      </c>
    </row>
    <row r="31" spans="3:5" x14ac:dyDescent="0.25">
      <c r="C31" s="23" t="s">
        <v>66</v>
      </c>
      <c r="D31" s="20" t="s">
        <v>160</v>
      </c>
    </row>
    <row r="32" spans="3:5" ht="30" x14ac:dyDescent="0.25">
      <c r="C32" s="23" t="s">
        <v>68</v>
      </c>
      <c r="D32" s="20" t="s">
        <v>69</v>
      </c>
    </row>
    <row r="33" spans="1:4" x14ac:dyDescent="0.25">
      <c r="C33" s="23" t="s">
        <v>70</v>
      </c>
      <c r="D33" s="20" t="s">
        <v>71</v>
      </c>
    </row>
    <row r="34" spans="1:4" x14ac:dyDescent="0.25">
      <c r="C34" s="23" t="s">
        <v>72</v>
      </c>
      <c r="D34" s="20" t="s">
        <v>73</v>
      </c>
    </row>
    <row r="35" spans="1:4" x14ac:dyDescent="0.25">
      <c r="C35" s="23" t="s">
        <v>74</v>
      </c>
      <c r="D35" s="20" t="s">
        <v>75</v>
      </c>
    </row>
    <row r="36" spans="1:4" x14ac:dyDescent="0.25">
      <c r="C36" s="23" t="s">
        <v>76</v>
      </c>
      <c r="D36" s="20" t="s">
        <v>11</v>
      </c>
    </row>
    <row r="37" spans="1:4" ht="45" x14ac:dyDescent="0.25">
      <c r="C37" s="23" t="s">
        <v>77</v>
      </c>
      <c r="D37" s="20" t="s">
        <v>78</v>
      </c>
    </row>
    <row r="38" spans="1:4" x14ac:dyDescent="0.25">
      <c r="C38" s="23" t="s">
        <v>79</v>
      </c>
      <c r="D38" s="20" t="s">
        <v>80</v>
      </c>
    </row>
    <row r="39" spans="1:4" x14ac:dyDescent="0.25">
      <c r="C39" s="23"/>
    </row>
    <row r="40" spans="1:4" x14ac:dyDescent="0.25">
      <c r="A40" t="s">
        <v>81</v>
      </c>
    </row>
    <row r="41" spans="1:4" x14ac:dyDescent="0.25">
      <c r="C41" s="23" t="s">
        <v>82</v>
      </c>
      <c r="D41" s="20" t="s">
        <v>83</v>
      </c>
    </row>
    <row r="42" spans="1:4" x14ac:dyDescent="0.25">
      <c r="C42" s="23" t="s">
        <v>84</v>
      </c>
      <c r="D42" s="20" t="s">
        <v>85</v>
      </c>
    </row>
    <row r="43" spans="1:4" x14ac:dyDescent="0.25">
      <c r="C43" s="23" t="s">
        <v>86</v>
      </c>
      <c r="D43" s="20" t="s">
        <v>11</v>
      </c>
    </row>
    <row r="44" spans="1:4" x14ac:dyDescent="0.25">
      <c r="C44" s="23" t="s">
        <v>87</v>
      </c>
      <c r="D44" s="20" t="s">
        <v>11</v>
      </c>
    </row>
    <row r="45" spans="1:4" ht="30" x14ac:dyDescent="0.25">
      <c r="C45" s="23" t="s">
        <v>88</v>
      </c>
      <c r="D45" s="20" t="s">
        <v>161</v>
      </c>
    </row>
    <row r="46" spans="1:4" x14ac:dyDescent="0.25">
      <c r="C46" s="23" t="s">
        <v>90</v>
      </c>
      <c r="D46" s="20" t="s">
        <v>11</v>
      </c>
    </row>
    <row r="47" spans="1:4" x14ac:dyDescent="0.25">
      <c r="C47" s="23" t="s">
        <v>91</v>
      </c>
      <c r="D47" s="20" t="s">
        <v>11</v>
      </c>
    </row>
    <row r="48" spans="1:4" x14ac:dyDescent="0.25">
      <c r="A48" t="s">
        <v>81</v>
      </c>
    </row>
    <row r="49" spans="1:10" x14ac:dyDescent="0.25">
      <c r="C49" s="23" t="s">
        <v>92</v>
      </c>
      <c r="D49" s="20">
        <v>8</v>
      </c>
    </row>
    <row r="50" spans="1:10" x14ac:dyDescent="0.25">
      <c r="C50" s="23" t="s">
        <v>93</v>
      </c>
      <c r="D50" s="20" t="s">
        <v>94</v>
      </c>
    </row>
    <row r="51" spans="1:10" x14ac:dyDescent="0.25">
      <c r="C51" s="23" t="s">
        <v>95</v>
      </c>
      <c r="D51" s="20" t="s">
        <v>96</v>
      </c>
    </row>
    <row r="52" spans="1:10" x14ac:dyDescent="0.25">
      <c r="C52" s="23" t="s">
        <v>97</v>
      </c>
      <c r="D52" s="20" t="s">
        <v>96</v>
      </c>
    </row>
    <row r="53" spans="1:10" x14ac:dyDescent="0.25">
      <c r="C53" s="23" t="s">
        <v>98</v>
      </c>
      <c r="D53" s="20" t="s">
        <v>99</v>
      </c>
      <c r="E53" s="23" t="s">
        <v>14</v>
      </c>
    </row>
    <row r="54" spans="1:10" x14ac:dyDescent="0.25">
      <c r="C54" s="23" t="s">
        <v>100</v>
      </c>
      <c r="D54" s="20" t="s">
        <v>101</v>
      </c>
    </row>
    <row r="55" spans="1:10" x14ac:dyDescent="0.25">
      <c r="C55" s="23" t="s">
        <v>102</v>
      </c>
      <c r="D55" s="20" t="s">
        <v>11</v>
      </c>
    </row>
    <row r="56" spans="1:10" x14ac:dyDescent="0.25">
      <c r="C56" s="23" t="s">
        <v>103</v>
      </c>
      <c r="D56" s="20" t="s">
        <v>104</v>
      </c>
    </row>
    <row r="57" spans="1:10" x14ac:dyDescent="0.25">
      <c r="C57" s="23" t="s">
        <v>105</v>
      </c>
      <c r="D57" s="20" t="s">
        <v>11</v>
      </c>
    </row>
    <row r="58" spans="1:10" x14ac:dyDescent="0.25">
      <c r="C58" s="23" t="s">
        <v>106</v>
      </c>
      <c r="D58" s="20" t="s">
        <v>11</v>
      </c>
    </row>
    <row r="59" spans="1:10" x14ac:dyDescent="0.25">
      <c r="C59" s="23" t="s">
        <v>107</v>
      </c>
      <c r="D59" s="20" t="s">
        <v>11</v>
      </c>
    </row>
    <row r="60" spans="1:10" x14ac:dyDescent="0.25">
      <c r="C60" s="23" t="s">
        <v>108</v>
      </c>
      <c r="D60" s="20" t="s">
        <v>11</v>
      </c>
    </row>
    <row r="61" spans="1:10" x14ac:dyDescent="0.25">
      <c r="C61" s="23" t="s">
        <v>109</v>
      </c>
      <c r="D61" s="20" t="s">
        <v>11</v>
      </c>
    </row>
    <row r="63" spans="1:10" x14ac:dyDescent="0.25">
      <c r="A63" t="s">
        <v>110</v>
      </c>
      <c r="C63" s="23"/>
    </row>
    <row r="64" spans="1:10" ht="30" x14ac:dyDescent="0.25">
      <c r="B64" s="30" t="s">
        <v>111</v>
      </c>
      <c r="C64" s="30" t="s">
        <v>112</v>
      </c>
      <c r="D64" s="31" t="s">
        <v>29</v>
      </c>
      <c r="E64" s="31" t="s">
        <v>31</v>
      </c>
      <c r="F64" s="30" t="s">
        <v>113</v>
      </c>
      <c r="G64" s="31" t="s">
        <v>114</v>
      </c>
      <c r="H64" s="31" t="s">
        <v>115</v>
      </c>
      <c r="I64" s="30" t="s">
        <v>116</v>
      </c>
      <c r="J64" s="31" t="s">
        <v>117</v>
      </c>
    </row>
    <row r="65" spans="1:10" ht="45" x14ac:dyDescent="0.25">
      <c r="B65" t="s">
        <v>118</v>
      </c>
      <c r="C65" s="23" t="s">
        <v>119</v>
      </c>
      <c r="D65" s="20" t="s">
        <v>118</v>
      </c>
      <c r="E65" t="s">
        <v>132</v>
      </c>
      <c r="F65" t="s">
        <v>11</v>
      </c>
      <c r="G65" s="21" t="s">
        <v>11</v>
      </c>
      <c r="H65" s="21" t="s">
        <v>120</v>
      </c>
      <c r="I65" t="s">
        <v>121</v>
      </c>
      <c r="J65" s="21" t="s">
        <v>122</v>
      </c>
    </row>
    <row r="66" spans="1:10" ht="30" x14ac:dyDescent="0.25">
      <c r="B66" t="s">
        <v>123</v>
      </c>
      <c r="C66" s="23" t="s">
        <v>119</v>
      </c>
      <c r="D66" s="20" t="s">
        <v>124</v>
      </c>
      <c r="E66" t="s">
        <v>38</v>
      </c>
      <c r="F66" t="s">
        <v>11</v>
      </c>
      <c r="G66" s="21" t="s">
        <v>11</v>
      </c>
      <c r="H66" s="21" t="s">
        <v>125</v>
      </c>
      <c r="I66" t="s">
        <v>121</v>
      </c>
      <c r="J66" s="21" t="s">
        <v>11</v>
      </c>
    </row>
    <row r="67" spans="1:10" x14ac:dyDescent="0.25">
      <c r="B67" t="s">
        <v>126</v>
      </c>
      <c r="C67" s="23" t="s">
        <v>119</v>
      </c>
      <c r="D67" s="20" t="s">
        <v>128</v>
      </c>
      <c r="E67" t="s">
        <v>129</v>
      </c>
      <c r="F67" t="s">
        <v>11</v>
      </c>
      <c r="G67" s="21" t="s">
        <v>11</v>
      </c>
      <c r="I67" t="s">
        <v>121</v>
      </c>
      <c r="J67" s="21" t="s">
        <v>11</v>
      </c>
    </row>
    <row r="68" spans="1:10" ht="30" x14ac:dyDescent="0.25">
      <c r="B68" t="s">
        <v>127</v>
      </c>
      <c r="C68" s="23" t="s">
        <v>119</v>
      </c>
      <c r="D68" s="20" t="s">
        <v>162</v>
      </c>
      <c r="E68" t="s">
        <v>132</v>
      </c>
      <c r="F68" t="s">
        <v>11</v>
      </c>
      <c r="G68" s="21" t="s">
        <v>11</v>
      </c>
      <c r="H68" s="21" t="s">
        <v>125</v>
      </c>
      <c r="I68" t="s">
        <v>121</v>
      </c>
      <c r="J68" s="21" t="s">
        <v>11</v>
      </c>
    </row>
    <row r="69" spans="1:10" x14ac:dyDescent="0.25">
      <c r="B69" t="s">
        <v>130</v>
      </c>
      <c r="C69" s="23" t="s">
        <v>119</v>
      </c>
      <c r="D69" s="20" t="s">
        <v>130</v>
      </c>
      <c r="E69" t="s">
        <v>38</v>
      </c>
      <c r="F69" t="s">
        <v>11</v>
      </c>
      <c r="G69" t="s">
        <v>11</v>
      </c>
    </row>
    <row r="70" spans="1:10" x14ac:dyDescent="0.25">
      <c r="B70" t="s">
        <v>131</v>
      </c>
      <c r="C70" s="23" t="s">
        <v>119</v>
      </c>
      <c r="D70" s="20" t="s">
        <v>130</v>
      </c>
      <c r="E70" t="s">
        <v>132</v>
      </c>
      <c r="F70" t="s">
        <v>11</v>
      </c>
      <c r="G70" t="s">
        <v>11</v>
      </c>
    </row>
    <row r="71" spans="1:10" x14ac:dyDescent="0.25">
      <c r="B71" t="s">
        <v>133</v>
      </c>
      <c r="C71" s="23" t="s">
        <v>119</v>
      </c>
      <c r="D71" s="20" t="s">
        <v>130</v>
      </c>
      <c r="E71" t="s">
        <v>132</v>
      </c>
      <c r="F71" t="s">
        <v>11</v>
      </c>
      <c r="G71" t="s">
        <v>11</v>
      </c>
    </row>
    <row r="72" spans="1:10" x14ac:dyDescent="0.25">
      <c r="B72" t="s">
        <v>163</v>
      </c>
      <c r="C72" s="23" t="s">
        <v>119</v>
      </c>
      <c r="D72" s="20" t="s">
        <v>130</v>
      </c>
      <c r="E72" t="s">
        <v>134</v>
      </c>
      <c r="F72" t="s">
        <v>11</v>
      </c>
      <c r="G72" t="s">
        <v>11</v>
      </c>
    </row>
    <row r="73" spans="1:10" x14ac:dyDescent="0.25">
      <c r="B73" t="s">
        <v>135</v>
      </c>
      <c r="C73" s="23" t="s">
        <v>119</v>
      </c>
      <c r="D73" s="20" t="s">
        <v>136</v>
      </c>
      <c r="E73" t="s">
        <v>38</v>
      </c>
      <c r="F73" t="s">
        <v>11</v>
      </c>
      <c r="G73" t="s">
        <v>11</v>
      </c>
    </row>
    <row r="74" spans="1:10" x14ac:dyDescent="0.25">
      <c r="B74" t="s">
        <v>137</v>
      </c>
      <c r="C74" s="23" t="s">
        <v>119</v>
      </c>
      <c r="D74" s="20" t="s">
        <v>136</v>
      </c>
      <c r="E74" t="s">
        <v>132</v>
      </c>
      <c r="F74" t="s">
        <v>11</v>
      </c>
      <c r="G74" t="s">
        <v>11</v>
      </c>
    </row>
    <row r="75" spans="1:10" s="21" customFormat="1" x14ac:dyDescent="0.25">
      <c r="A75"/>
      <c r="B75" t="s">
        <v>138</v>
      </c>
      <c r="C75" s="23" t="s">
        <v>119</v>
      </c>
      <c r="D75" s="20" t="s">
        <v>139</v>
      </c>
      <c r="E75" t="s">
        <v>38</v>
      </c>
      <c r="F75" t="s">
        <v>11</v>
      </c>
      <c r="G75" t="s">
        <v>11</v>
      </c>
      <c r="I75"/>
    </row>
    <row r="76" spans="1:10" s="21" customFormat="1" x14ac:dyDescent="0.25">
      <c r="A76"/>
      <c r="B76" t="s">
        <v>140</v>
      </c>
      <c r="C76" s="23" t="s">
        <v>119</v>
      </c>
      <c r="D76" t="s">
        <v>141</v>
      </c>
      <c r="E76" t="s">
        <v>38</v>
      </c>
      <c r="F76" t="s">
        <v>11</v>
      </c>
      <c r="G76" t="s">
        <v>11</v>
      </c>
      <c r="I76"/>
    </row>
    <row r="77" spans="1:10" s="21" customFormat="1" ht="30" customHeight="1" x14ac:dyDescent="0.25">
      <c r="A77"/>
      <c r="B77" t="s">
        <v>142</v>
      </c>
      <c r="C77" s="23" t="s">
        <v>119</v>
      </c>
      <c r="D77" t="s">
        <v>143</v>
      </c>
      <c r="E77" t="s">
        <v>38</v>
      </c>
      <c r="F77" t="s">
        <v>11</v>
      </c>
      <c r="G77" t="s">
        <v>11</v>
      </c>
      <c r="I77"/>
    </row>
    <row r="78" spans="1:10" s="21" customFormat="1" x14ac:dyDescent="0.25">
      <c r="A78"/>
      <c r="B78" t="s">
        <v>144</v>
      </c>
      <c r="C78" s="23" t="s">
        <v>119</v>
      </c>
      <c r="D78" s="20" t="s">
        <v>144</v>
      </c>
      <c r="E78" t="s">
        <v>38</v>
      </c>
      <c r="F78" t="s">
        <v>11</v>
      </c>
      <c r="G78" t="s">
        <v>11</v>
      </c>
      <c r="I78"/>
    </row>
    <row r="79" spans="1:10" s="21" customFormat="1" x14ac:dyDescent="0.25">
      <c r="A79"/>
      <c r="B79" t="s">
        <v>164</v>
      </c>
      <c r="C79" s="23" t="s">
        <v>119</v>
      </c>
      <c r="D79" s="20" t="s">
        <v>144</v>
      </c>
      <c r="E79" t="s">
        <v>132</v>
      </c>
      <c r="F79" t="s">
        <v>11</v>
      </c>
      <c r="G79" t="s">
        <v>11</v>
      </c>
      <c r="I79"/>
    </row>
    <row r="80" spans="1:10" s="21" customFormat="1" x14ac:dyDescent="0.25">
      <c r="A80"/>
      <c r="B80" t="s">
        <v>145</v>
      </c>
      <c r="C80" s="23" t="s">
        <v>119</v>
      </c>
      <c r="D80" s="20" t="s">
        <v>145</v>
      </c>
      <c r="E80" t="s">
        <v>38</v>
      </c>
      <c r="F80" t="s">
        <v>11</v>
      </c>
      <c r="G80" t="s">
        <v>11</v>
      </c>
      <c r="I80"/>
    </row>
    <row r="81" spans="1:9" s="21" customFormat="1" x14ac:dyDescent="0.25">
      <c r="A81"/>
      <c r="B81" t="s">
        <v>146</v>
      </c>
      <c r="C81" s="23" t="s">
        <v>119</v>
      </c>
      <c r="D81" s="20" t="s">
        <v>147</v>
      </c>
      <c r="E81" t="s">
        <v>132</v>
      </c>
      <c r="F81" t="s">
        <v>11</v>
      </c>
      <c r="G81" t="s">
        <v>11</v>
      </c>
      <c r="I81"/>
    </row>
    <row r="82" spans="1:9" s="21" customFormat="1" x14ac:dyDescent="0.25">
      <c r="A82"/>
      <c r="B82" s="32" t="s">
        <v>148</v>
      </c>
      <c r="C82" s="21" t="s">
        <v>119</v>
      </c>
      <c r="D82" s="21" t="s">
        <v>165</v>
      </c>
      <c r="E82" s="21" t="s">
        <v>132</v>
      </c>
      <c r="F82" s="21" t="s">
        <v>11</v>
      </c>
      <c r="G82" s="21" t="s">
        <v>11</v>
      </c>
      <c r="I8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DDFwrk_grp2</vt:lpstr>
      <vt:lpstr>R_1-M-BU-ST_info</vt:lpstr>
      <vt:lpstr>R_1-S-BU-EC_info</vt:lpstr>
      <vt:lpstr>R_1-L-BU-ST_info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Sol</dc:creator>
  <cp:lastModifiedBy>Sol, David</cp:lastModifiedBy>
  <dcterms:created xsi:type="dcterms:W3CDTF">2023-09-11T19:12:23Z</dcterms:created>
  <dcterms:modified xsi:type="dcterms:W3CDTF">2023-10-25T05:41:44Z</dcterms:modified>
</cp:coreProperties>
</file>