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jinjialei/Desktop/"/>
    </mc:Choice>
  </mc:AlternateContent>
  <xr:revisionPtr revIDLastSave="0" documentId="13_ncr:9_{27752E06-1D9F-8046-B5A2-5E9A9BAB1773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INV02" sheetId="4" r:id="rId1"/>
  </sheets>
  <definedNames>
    <definedName name="红色">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H8" i="4" l="1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BR8" i="4" a="1"/>
  <c r="BR8" i="4" s="1"/>
  <c r="BS8" i="4" a="1"/>
  <c r="BS8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BR9" i="4" a="1"/>
  <c r="BR9" i="4" s="1"/>
  <c r="BS9" i="4" a="1"/>
  <c r="BS9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BR10" i="4" a="1"/>
  <c r="BR10" i="4" s="1"/>
  <c r="BS10" i="4" a="1"/>
  <c r="BS10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 s="1"/>
  <c r="BN11" i="4" a="1"/>
  <c r="BN11" i="4" s="1"/>
  <c r="BO11" i="4" a="1"/>
  <c r="BO11" i="4" s="1"/>
  <c r="BP11" i="4" a="1"/>
  <c r="BP11" i="4" s="1"/>
  <c r="BQ11" i="4" a="1"/>
  <c r="BQ11" i="4" s="1"/>
  <c r="BR11" i="4" a="1"/>
  <c r="BR11" i="4" s="1"/>
  <c r="BS11" i="4" a="1"/>
  <c r="BS11" i="4" s="1"/>
  <c r="BH12" i="4" a="1"/>
  <c r="BH12" i="4" s="1"/>
  <c r="BI12" i="4" a="1"/>
  <c r="BI12" i="4" s="1"/>
  <c r="BJ12" i="4" a="1"/>
  <c r="BJ12" i="4" s="1"/>
  <c r="BK12" i="4" a="1"/>
  <c r="BK12" i="4" s="1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 s="1"/>
  <c r="BR12" i="4" a="1"/>
  <c r="BR12" i="4" s="1"/>
  <c r="BS12" i="4" a="1"/>
  <c r="BS12" i="4" s="1"/>
  <c r="BH13" i="4" a="1"/>
  <c r="BH13" i="4" s="1"/>
  <c r="BI13" i="4" a="1"/>
  <c r="BI13" i="4" s="1"/>
  <c r="BJ13" i="4" a="1"/>
  <c r="BJ13" i="4" s="1"/>
  <c r="BK13" i="4" a="1"/>
  <c r="BK13" i="4" s="1"/>
  <c r="BL13" i="4" a="1"/>
  <c r="BL13" i="4" s="1"/>
  <c r="BM13" i="4" a="1"/>
  <c r="BM13" i="4" s="1"/>
  <c r="BN13" i="4" a="1"/>
  <c r="BN13" i="4" s="1"/>
  <c r="BO13" i="4" a="1"/>
  <c r="BO13" i="4" s="1"/>
  <c r="BP13" i="4" a="1"/>
  <c r="BP13" i="4" s="1"/>
  <c r="BQ13" i="4" a="1"/>
  <c r="BQ13" i="4" s="1"/>
  <c r="BR13" i="4" a="1"/>
  <c r="BR13" i="4" s="1"/>
  <c r="BS13" i="4" a="1"/>
  <c r="BS13" i="4" s="1"/>
  <c r="BH14" i="4" a="1"/>
  <c r="BH14" i="4" s="1"/>
  <c r="BI14" i="4" a="1"/>
  <c r="BI14" i="4" s="1"/>
  <c r="BJ14" i="4" a="1"/>
  <c r="BJ14" i="4" s="1"/>
  <c r="BK14" i="4" a="1"/>
  <c r="BK14" i="4" s="1"/>
  <c r="BL14" i="4" a="1"/>
  <c r="BL14" i="4" s="1"/>
  <c r="BM14" i="4" a="1"/>
  <c r="BM14" i="4" s="1"/>
  <c r="BN14" i="4" a="1"/>
  <c r="BN14" i="4" s="1"/>
  <c r="BO14" i="4" a="1"/>
  <c r="BO14" i="4" s="1"/>
  <c r="BP14" i="4" a="1"/>
  <c r="BP14" i="4" s="1"/>
  <c r="BQ14" i="4" a="1"/>
  <c r="BQ14" i="4" s="1"/>
  <c r="BR14" i="4" a="1"/>
  <c r="BR14" i="4" s="1"/>
  <c r="BS14" i="4" a="1"/>
  <c r="BS14" i="4" s="1"/>
  <c r="BH15" i="4" a="1"/>
  <c r="BH15" i="4" s="1"/>
  <c r="BI15" i="4" a="1"/>
  <c r="BI15" i="4" s="1"/>
  <c r="BJ15" i="4" a="1"/>
  <c r="BJ15" i="4" s="1"/>
  <c r="BK15" i="4" a="1"/>
  <c r="BK15" i="4" s="1"/>
  <c r="BL15" i="4" a="1"/>
  <c r="BL15" i="4" s="1"/>
  <c r="BM15" i="4" a="1"/>
  <c r="BM15" i="4" s="1"/>
  <c r="BN15" i="4" a="1"/>
  <c r="BN15" i="4" s="1"/>
  <c r="BO15" i="4" a="1"/>
  <c r="BO15" i="4" s="1"/>
  <c r="BP15" i="4" a="1"/>
  <c r="BP15" i="4" s="1"/>
  <c r="BQ15" i="4" a="1"/>
  <c r="BQ15" i="4" s="1"/>
  <c r="BR15" i="4" a="1"/>
  <c r="BR15" i="4" s="1"/>
  <c r="BS15" i="4" a="1"/>
  <c r="BS15" i="4" s="1"/>
  <c r="BH16" i="4" a="1"/>
  <c r="BH16" i="4" s="1"/>
  <c r="BI16" i="4" a="1"/>
  <c r="BI16" i="4" s="1"/>
  <c r="BJ16" i="4" a="1"/>
  <c r="BJ16" i="4" s="1"/>
  <c r="BK16" i="4" a="1"/>
  <c r="BK16" i="4" s="1"/>
  <c r="BL16" i="4" a="1"/>
  <c r="BL16" i="4" s="1"/>
  <c r="BM16" i="4" a="1"/>
  <c r="BM16" i="4" s="1"/>
  <c r="BN16" i="4" a="1"/>
  <c r="BN16" i="4" s="1"/>
  <c r="BO16" i="4" a="1"/>
  <c r="BO16" i="4" s="1"/>
  <c r="BP16" i="4" a="1"/>
  <c r="BP16" i="4" s="1"/>
  <c r="BQ16" i="4" a="1"/>
  <c r="BQ16" i="4" s="1"/>
  <c r="BR16" i="4" a="1"/>
  <c r="BR16" i="4" s="1"/>
  <c r="BS16" i="4" a="1"/>
  <c r="BS16" i="4" s="1"/>
  <c r="BH17" i="4" a="1"/>
  <c r="BH17" i="4" s="1"/>
  <c r="BI17" i="4" a="1"/>
  <c r="BI17" i="4" s="1"/>
  <c r="BJ17" i="4" a="1"/>
  <c r="BJ17" i="4" s="1"/>
  <c r="BK17" i="4" a="1"/>
  <c r="BK17" i="4" s="1"/>
  <c r="BL17" i="4" a="1"/>
  <c r="BL17" i="4" s="1"/>
  <c r="BM17" i="4" a="1"/>
  <c r="BM17" i="4" s="1"/>
  <c r="BN17" i="4" a="1"/>
  <c r="BN17" i="4" s="1"/>
  <c r="BO17" i="4" a="1"/>
  <c r="BO17" i="4" s="1"/>
  <c r="BP17" i="4" a="1"/>
  <c r="BP17" i="4" s="1"/>
  <c r="BQ17" i="4" a="1"/>
  <c r="BQ17" i="4" s="1"/>
  <c r="BR17" i="4" a="1"/>
  <c r="BR17" i="4" s="1"/>
  <c r="BS17" i="4" a="1"/>
  <c r="BS17" i="4" s="1"/>
  <c r="BH18" i="4" a="1"/>
  <c r="BH18" i="4" s="1"/>
  <c r="BI18" i="4" a="1"/>
  <c r="BI18" i="4" s="1"/>
  <c r="BJ18" i="4" a="1"/>
  <c r="BJ18" i="4" s="1"/>
  <c r="BK18" i="4" a="1"/>
  <c r="BK18" i="4" s="1"/>
  <c r="BL18" i="4" a="1"/>
  <c r="BL18" i="4" s="1"/>
  <c r="BM18" i="4" a="1"/>
  <c r="BM18" i="4" s="1"/>
  <c r="BN18" i="4" a="1"/>
  <c r="BN18" i="4" s="1"/>
  <c r="BO18" i="4" a="1"/>
  <c r="BO18" i="4" s="1"/>
  <c r="BP18" i="4" a="1"/>
  <c r="BP18" i="4" s="1"/>
  <c r="BQ18" i="4" a="1"/>
  <c r="BQ18" i="4" s="1"/>
  <c r="BR18" i="4" a="1"/>
  <c r="BR18" i="4" s="1"/>
  <c r="BS18" i="4" a="1"/>
  <c r="BS18" i="4" s="1"/>
  <c r="BH19" i="4" a="1"/>
  <c r="BH19" i="4" s="1"/>
  <c r="BI19" i="4" a="1"/>
  <c r="BI19" i="4" s="1"/>
  <c r="BJ19" i="4" a="1"/>
  <c r="BJ19" i="4" s="1"/>
  <c r="BK19" i="4" a="1"/>
  <c r="BK19" i="4" s="1"/>
  <c r="BL19" i="4" a="1"/>
  <c r="BL19" i="4" s="1"/>
  <c r="BM19" i="4" a="1"/>
  <c r="BM19" i="4" s="1"/>
  <c r="BN19" i="4" a="1"/>
  <c r="BN19" i="4" s="1"/>
  <c r="BO19" i="4" a="1"/>
  <c r="BO19" i="4" s="1"/>
  <c r="BP19" i="4" a="1"/>
  <c r="BP19" i="4" s="1"/>
  <c r="BQ19" i="4" a="1"/>
  <c r="BQ19" i="4" s="1"/>
  <c r="BR19" i="4" a="1"/>
  <c r="BR19" i="4" s="1"/>
  <c r="BS19" i="4" a="1"/>
  <c r="BS19" i="4" s="1"/>
  <c r="BH20" i="4" a="1"/>
  <c r="BH20" i="4" s="1"/>
  <c r="BI20" i="4" a="1"/>
  <c r="BI20" i="4" s="1"/>
  <c r="BJ20" i="4" a="1"/>
  <c r="BJ20" i="4" s="1"/>
  <c r="BK20" i="4" a="1"/>
  <c r="BK20" i="4" s="1"/>
  <c r="BL20" i="4" a="1"/>
  <c r="BL20" i="4" s="1"/>
  <c r="BM20" i="4" a="1"/>
  <c r="BM20" i="4" s="1"/>
  <c r="BN20" i="4" a="1"/>
  <c r="BN20" i="4" s="1"/>
  <c r="BO20" i="4" a="1"/>
  <c r="BO20" i="4" s="1"/>
  <c r="BP20" i="4" a="1"/>
  <c r="BP20" i="4" s="1"/>
  <c r="BQ20" i="4" a="1"/>
  <c r="BQ20" i="4" s="1"/>
  <c r="BR20" i="4" a="1"/>
  <c r="BR20" i="4" s="1"/>
  <c r="BS20" i="4" a="1"/>
  <c r="BS20" i="4" s="1"/>
  <c r="BH21" i="4" a="1"/>
  <c r="BH21" i="4" s="1"/>
  <c r="BI21" i="4" a="1"/>
  <c r="BI21" i="4" s="1"/>
  <c r="BJ21" i="4" a="1"/>
  <c r="BJ21" i="4" s="1"/>
  <c r="BK21" i="4" a="1"/>
  <c r="BK21" i="4" s="1"/>
  <c r="BL21" i="4" a="1"/>
  <c r="BL21" i="4" s="1"/>
  <c r="BM21" i="4" a="1"/>
  <c r="BM21" i="4" s="1"/>
  <c r="BN21" i="4" a="1"/>
  <c r="BN21" i="4" s="1"/>
  <c r="BO21" i="4" a="1"/>
  <c r="BO21" i="4" s="1"/>
  <c r="BP21" i="4" a="1"/>
  <c r="BP21" i="4" s="1"/>
  <c r="BQ21" i="4" a="1"/>
  <c r="BQ21" i="4" s="1"/>
  <c r="BR21" i="4" a="1"/>
  <c r="BR21" i="4" s="1"/>
  <c r="BS21" i="4" a="1"/>
  <c r="BS21" i="4" s="1"/>
  <c r="BH22" i="4" a="1"/>
  <c r="BH22" i="4" s="1"/>
  <c r="BI22" i="4" a="1"/>
  <c r="BI22" i="4" s="1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 s="1"/>
  <c r="BR22" i="4" a="1"/>
  <c r="BR22" i="4" s="1"/>
  <c r="BS22" i="4" a="1"/>
  <c r="BS22" i="4" s="1"/>
  <c r="BH23" i="4" a="1"/>
  <c r="BH23" i="4" s="1"/>
  <c r="BI23" i="4" a="1"/>
  <c r="BI23" i="4" s="1"/>
  <c r="BJ23" i="4" a="1"/>
  <c r="BJ23" i="4" s="1"/>
  <c r="BK23" i="4" a="1"/>
  <c r="BK23" i="4" s="1"/>
  <c r="BL23" i="4" a="1"/>
  <c r="BL23" i="4" s="1"/>
  <c r="BM23" i="4" a="1"/>
  <c r="BM23" i="4" s="1"/>
  <c r="BN23" i="4" a="1"/>
  <c r="BN23" i="4" s="1"/>
  <c r="BO23" i="4" a="1"/>
  <c r="BO23" i="4" s="1"/>
  <c r="BP23" i="4" a="1"/>
  <c r="BP23" i="4" s="1"/>
  <c r="BQ23" i="4" a="1"/>
  <c r="BQ23" i="4" s="1"/>
  <c r="BR23" i="4" a="1"/>
  <c r="BR23" i="4" s="1"/>
  <c r="BS23" i="4" a="1"/>
  <c r="BS23" i="4" s="1"/>
  <c r="BH24" i="4" a="1"/>
  <c r="BH24" i="4" s="1"/>
  <c r="BI24" i="4" a="1"/>
  <c r="BI24" i="4" s="1"/>
  <c r="BJ24" i="4" a="1"/>
  <c r="BJ24" i="4" s="1"/>
  <c r="BK24" i="4" a="1"/>
  <c r="BK24" i="4" s="1"/>
  <c r="BL24" i="4" a="1"/>
  <c r="BL24" i="4" s="1"/>
  <c r="BM24" i="4" a="1"/>
  <c r="BM24" i="4" s="1"/>
  <c r="BN24" i="4" a="1"/>
  <c r="BN24" i="4" s="1"/>
  <c r="BO24" i="4" a="1"/>
  <c r="BO24" i="4" s="1"/>
  <c r="BP24" i="4" a="1"/>
  <c r="BP24" i="4" s="1"/>
  <c r="BQ24" i="4" a="1"/>
  <c r="BQ24" i="4" s="1"/>
  <c r="BR24" i="4" a="1"/>
  <c r="BR24" i="4" s="1"/>
  <c r="BS24" i="4" a="1"/>
  <c r="BS24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N91" i="4"/>
  <c r="N92" i="4" s="1"/>
  <c r="N93" i="4" s="1"/>
  <c r="N94" i="4" s="1"/>
  <c r="N95" i="4" s="1"/>
  <c r="N96" i="4" s="1"/>
  <c r="O91" i="4"/>
  <c r="O92" i="4"/>
  <c r="O93" i="4"/>
  <c r="O94" i="4"/>
  <c r="O95" i="4"/>
  <c r="O96" i="4"/>
  <c r="N97" i="4"/>
  <c r="N98" i="4" s="1"/>
  <c r="N99" i="4" s="1"/>
  <c r="N100" i="4" s="1"/>
  <c r="N101" i="4" s="1"/>
  <c r="N102" i="4" s="1"/>
  <c r="O97" i="4"/>
  <c r="O98" i="4"/>
  <c r="O99" i="4"/>
  <c r="O100" i="4"/>
  <c r="O101" i="4"/>
  <c r="O102" i="4"/>
  <c r="N103" i="4"/>
  <c r="N104" i="4" s="1"/>
  <c r="N105" i="4" s="1"/>
  <c r="N106" i="4" s="1"/>
  <c r="N107" i="4" s="1"/>
  <c r="N108" i="4" s="1"/>
  <c r="O103" i="4"/>
  <c r="O104" i="4"/>
  <c r="O105" i="4"/>
  <c r="O106" i="4"/>
  <c r="O107" i="4"/>
  <c r="O108" i="4"/>
  <c r="N109" i="4"/>
  <c r="N110" i="4" s="1"/>
  <c r="N111" i="4" s="1"/>
  <c r="O109" i="4"/>
  <c r="O110" i="4"/>
  <c r="O111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B36" i="4"/>
  <c r="B35" i="4"/>
  <c r="B34" i="4"/>
  <c r="B33" i="4"/>
  <c r="B32" i="4"/>
  <c r="B31" i="4"/>
  <c r="BV30" i="4" a="1"/>
  <c r="BV30" i="4" s="1"/>
  <c r="BU30" i="4" a="1"/>
  <c r="BU30" i="4" s="1"/>
  <c r="BT30" i="4" a="1"/>
  <c r="BT30" i="4" s="1"/>
  <c r="BS30" i="4" a="1"/>
  <c r="BS30" i="4" s="1"/>
  <c r="BR30" i="4" a="1"/>
  <c r="BR30" i="4" s="1"/>
  <c r="BQ30" i="4" a="1"/>
  <c r="BQ30" i="4" s="1"/>
  <c r="BP30" i="4" a="1"/>
  <c r="BP30" i="4" s="1"/>
  <c r="BO30" i="4" a="1"/>
  <c r="BO30" i="4" s="1"/>
  <c r="BN30" i="4" a="1"/>
  <c r="BN30" i="4" s="1"/>
  <c r="BM30" i="4" a="1"/>
  <c r="BM30" i="4" s="1"/>
  <c r="BL30" i="4" a="1"/>
  <c r="BL30" i="4" s="1"/>
  <c r="BK30" i="4" a="1"/>
  <c r="BK30" i="4" s="1"/>
  <c r="BJ30" i="4" a="1"/>
  <c r="BJ30" i="4" s="1"/>
  <c r="BI30" i="4" a="1"/>
  <c r="BI30" i="4" s="1"/>
  <c r="BH30" i="4" a="1"/>
  <c r="BH30" i="4" s="1"/>
  <c r="B30" i="4"/>
  <c r="BV29" i="4" a="1"/>
  <c r="BV29" i="4" s="1"/>
  <c r="BU29" i="4" a="1"/>
  <c r="BU29" i="4" s="1"/>
  <c r="BT29" i="4" a="1"/>
  <c r="BT29" i="4" s="1"/>
  <c r="BS29" i="4" a="1"/>
  <c r="BS29" i="4" s="1"/>
  <c r="BR29" i="4" a="1"/>
  <c r="BR29" i="4" s="1"/>
  <c r="BQ29" i="4" a="1"/>
  <c r="BQ29" i="4" s="1"/>
  <c r="BP29" i="4" a="1"/>
  <c r="BP29" i="4" s="1"/>
  <c r="BO29" i="4" a="1"/>
  <c r="BO29" i="4" s="1"/>
  <c r="BN29" i="4" a="1"/>
  <c r="BN29" i="4" s="1"/>
  <c r="BM29" i="4" a="1"/>
  <c r="BM29" i="4" s="1"/>
  <c r="BL29" i="4" a="1"/>
  <c r="BL29" i="4" s="1"/>
  <c r="BK29" i="4" a="1"/>
  <c r="BK29" i="4" s="1"/>
  <c r="BJ29" i="4" a="1"/>
  <c r="BJ29" i="4" s="1"/>
  <c r="BI29" i="4" a="1"/>
  <c r="BI29" i="4" s="1"/>
  <c r="BH29" i="4" a="1"/>
  <c r="BH29" i="4" s="1"/>
  <c r="B29" i="4"/>
  <c r="BV28" i="4" a="1"/>
  <c r="BV28" i="4" s="1"/>
  <c r="BU28" i="4" a="1"/>
  <c r="BU28" i="4" s="1"/>
  <c r="BT28" i="4" a="1"/>
  <c r="BT28" i="4" s="1"/>
  <c r="BS28" i="4" a="1"/>
  <c r="BS28" i="4" s="1"/>
  <c r="BR28" i="4" a="1"/>
  <c r="BR28" i="4" s="1"/>
  <c r="BQ28" i="4" a="1"/>
  <c r="BQ28" i="4" s="1"/>
  <c r="BP28" i="4" a="1"/>
  <c r="BP28" i="4" s="1"/>
  <c r="BO28" i="4" a="1"/>
  <c r="BO28" i="4" s="1"/>
  <c r="BN28" i="4" a="1"/>
  <c r="BN28" i="4" s="1"/>
  <c r="BM28" i="4" a="1"/>
  <c r="BM28" i="4" s="1"/>
  <c r="BL28" i="4" a="1"/>
  <c r="BL28" i="4" s="1"/>
  <c r="BK28" i="4" a="1"/>
  <c r="BK28" i="4" s="1"/>
  <c r="BJ28" i="4" a="1"/>
  <c r="BJ28" i="4" s="1"/>
  <c r="BI28" i="4" a="1"/>
  <c r="BI28" i="4" s="1"/>
  <c r="BH28" i="4" a="1"/>
  <c r="BH28" i="4" s="1"/>
  <c r="B28" i="4"/>
  <c r="BV27" i="4" a="1"/>
  <c r="BV27" i="4" s="1"/>
  <c r="BU27" i="4" a="1"/>
  <c r="BU27" i="4" s="1"/>
  <c r="BT27" i="4" a="1"/>
  <c r="BT27" i="4" s="1"/>
  <c r="BS27" i="4" a="1"/>
  <c r="BS27" i="4" s="1"/>
  <c r="BR27" i="4" a="1"/>
  <c r="BR27" i="4" s="1"/>
  <c r="BQ27" i="4" a="1"/>
  <c r="BQ27" i="4" s="1"/>
  <c r="BP27" i="4" a="1"/>
  <c r="BP27" i="4" s="1"/>
  <c r="BO27" i="4" a="1"/>
  <c r="BO27" i="4" s="1"/>
  <c r="BN27" i="4" a="1"/>
  <c r="BN27" i="4" s="1"/>
  <c r="BM27" i="4" a="1"/>
  <c r="BM27" i="4" s="1"/>
  <c r="BL27" i="4" a="1"/>
  <c r="BL27" i="4" s="1"/>
  <c r="BK27" i="4" a="1"/>
  <c r="BK27" i="4" s="1"/>
  <c r="BJ27" i="4" a="1"/>
  <c r="BJ27" i="4" s="1"/>
  <c r="BI27" i="4" a="1"/>
  <c r="BI27" i="4" s="1"/>
  <c r="BH27" i="4" a="1"/>
  <c r="BH27" i="4" s="1"/>
  <c r="B27" i="4"/>
  <c r="BV26" i="4" a="1"/>
  <c r="BV26" i="4" s="1"/>
  <c r="BU26" i="4" a="1"/>
  <c r="BU26" i="4" s="1"/>
  <c r="BT26" i="4" a="1"/>
  <c r="BT26" i="4" s="1"/>
  <c r="BS26" i="4" a="1"/>
  <c r="BS26" i="4" s="1"/>
  <c r="BR26" i="4" a="1"/>
  <c r="BR26" i="4" s="1"/>
  <c r="BQ26" i="4" a="1"/>
  <c r="BQ26" i="4" s="1"/>
  <c r="BP26" i="4" a="1"/>
  <c r="BP26" i="4" s="1"/>
  <c r="BO26" i="4" a="1"/>
  <c r="BO26" i="4" s="1"/>
  <c r="BN26" i="4" a="1"/>
  <c r="BN26" i="4" s="1"/>
  <c r="BM26" i="4" a="1"/>
  <c r="BM26" i="4" s="1"/>
  <c r="BL26" i="4" a="1"/>
  <c r="BL26" i="4" s="1"/>
  <c r="BK26" i="4" a="1"/>
  <c r="BK26" i="4" s="1"/>
  <c r="BJ26" i="4" a="1"/>
  <c r="BJ26" i="4" s="1"/>
  <c r="BI26" i="4" a="1"/>
  <c r="BI26" i="4" s="1"/>
  <c r="BH26" i="4" a="1"/>
  <c r="BH26" i="4" s="1"/>
  <c r="B26" i="4"/>
  <c r="BV25" i="4" a="1"/>
  <c r="BV25" i="4" s="1"/>
  <c r="BU25" i="4" a="1"/>
  <c r="BU25" i="4" s="1"/>
  <c r="BT25" i="4" a="1"/>
  <c r="BT25" i="4" s="1"/>
  <c r="BS25" i="4" a="1"/>
  <c r="BS25" i="4" s="1"/>
  <c r="BR25" i="4" a="1"/>
  <c r="BR25" i="4" s="1"/>
  <c r="BQ25" i="4" a="1"/>
  <c r="BQ25" i="4" s="1"/>
  <c r="BP25" i="4" a="1"/>
  <c r="BP25" i="4" s="1"/>
  <c r="BO25" i="4" a="1"/>
  <c r="BO25" i="4" s="1"/>
  <c r="BN25" i="4" a="1"/>
  <c r="BN25" i="4" s="1"/>
  <c r="BM25" i="4" a="1"/>
  <c r="BM25" i="4" s="1"/>
  <c r="BL25" i="4" a="1"/>
  <c r="BL25" i="4" s="1"/>
  <c r="BK25" i="4" a="1"/>
  <c r="BK25" i="4" s="1"/>
  <c r="BJ25" i="4" a="1"/>
  <c r="BJ25" i="4" s="1"/>
  <c r="BI25" i="4" a="1"/>
  <c r="BI25" i="4" s="1"/>
  <c r="BH25" i="4" a="1"/>
  <c r="BH25" i="4" s="1"/>
  <c r="B25" i="4"/>
  <c r="BV24" i="4" a="1"/>
  <c r="BV24" i="4" s="1"/>
  <c r="BU24" i="4" a="1"/>
  <c r="BU24" i="4" s="1"/>
  <c r="BT24" i="4" a="1"/>
  <c r="BT24" i="4" s="1"/>
  <c r="B24" i="4"/>
  <c r="BV23" i="4" a="1"/>
  <c r="BV23" i="4" s="1"/>
  <c r="BU23" i="4" a="1"/>
  <c r="BU23" i="4" s="1"/>
  <c r="BT23" i="4" a="1"/>
  <c r="BT23" i="4" s="1"/>
  <c r="B23" i="4"/>
  <c r="BV22" i="4" a="1"/>
  <c r="BV22" i="4" s="1"/>
  <c r="BU22" i="4" a="1"/>
  <c r="BU22" i="4" s="1"/>
  <c r="BT22" i="4" a="1"/>
  <c r="BT22" i="4" s="1"/>
  <c r="B22" i="4"/>
  <c r="BV21" i="4" a="1"/>
  <c r="BV21" i="4" s="1"/>
  <c r="BU21" i="4" a="1"/>
  <c r="BU21" i="4" s="1"/>
  <c r="BT21" i="4" a="1"/>
  <c r="BT21" i="4" s="1"/>
  <c r="B21" i="4"/>
  <c r="BV20" i="4" a="1"/>
  <c r="BV20" i="4" s="1"/>
  <c r="BU20" i="4" a="1"/>
  <c r="BU20" i="4" s="1"/>
  <c r="BT20" i="4" a="1"/>
  <c r="BT20" i="4" s="1"/>
  <c r="B20" i="4"/>
  <c r="BV19" i="4" a="1"/>
  <c r="BV19" i="4" s="1"/>
  <c r="BU19" i="4" a="1"/>
  <c r="BU19" i="4" s="1"/>
  <c r="BT19" i="4" a="1"/>
  <c r="BT19" i="4" s="1"/>
  <c r="B19" i="4"/>
  <c r="BV18" i="4" a="1"/>
  <c r="BV18" i="4" s="1"/>
  <c r="BU18" i="4" a="1"/>
  <c r="BU18" i="4" s="1"/>
  <c r="BT18" i="4" a="1"/>
  <c r="BT18" i="4" s="1"/>
  <c r="B18" i="4"/>
  <c r="BV17" i="4" a="1"/>
  <c r="BV17" i="4" s="1"/>
  <c r="BU17" i="4" a="1"/>
  <c r="BU17" i="4" s="1"/>
  <c r="BT17" i="4" a="1"/>
  <c r="BT17" i="4" s="1"/>
  <c r="B17" i="4"/>
  <c r="BV16" i="4" a="1"/>
  <c r="BV16" i="4" s="1"/>
  <c r="BU16" i="4" a="1"/>
  <c r="BU16" i="4" s="1"/>
  <c r="BT16" i="4" a="1"/>
  <c r="BT16" i="4" s="1"/>
  <c r="B16" i="4"/>
  <c r="BV15" i="4" a="1"/>
  <c r="BV15" i="4" s="1"/>
  <c r="BU15" i="4" a="1"/>
  <c r="BU15" i="4" s="1"/>
  <c r="BT15" i="4" a="1"/>
  <c r="BT15" i="4" s="1"/>
  <c r="B15" i="4"/>
  <c r="BV14" i="4" a="1"/>
  <c r="BV14" i="4" s="1"/>
  <c r="BU14" i="4" a="1"/>
  <c r="BU14" i="4" s="1"/>
  <c r="BT14" i="4" a="1"/>
  <c r="BT14" i="4" s="1"/>
  <c r="B14" i="4"/>
  <c r="BV13" i="4" a="1"/>
  <c r="BV13" i="4" s="1"/>
  <c r="BU13" i="4" a="1"/>
  <c r="BU13" i="4" s="1"/>
  <c r="BT13" i="4" a="1"/>
  <c r="BT13" i="4" s="1"/>
  <c r="D13" i="4"/>
  <c r="B13" i="4"/>
  <c r="BV12" i="4" a="1"/>
  <c r="BV12" i="4" s="1"/>
  <c r="BU12" i="4" a="1"/>
  <c r="BU12" i="4" s="1"/>
  <c r="BT12" i="4" a="1"/>
  <c r="BT12" i="4" s="1"/>
  <c r="D12" i="4"/>
  <c r="B12" i="4"/>
  <c r="BV11" i="4" a="1"/>
  <c r="BV11" i="4" s="1"/>
  <c r="BU11" i="4" a="1"/>
  <c r="BU11" i="4" s="1"/>
  <c r="BT11" i="4" a="1"/>
  <c r="BT11" i="4" s="1"/>
  <c r="D11" i="4"/>
  <c r="B11" i="4"/>
  <c r="BV10" i="4" a="1"/>
  <c r="BV10" i="4" s="1"/>
  <c r="BU10" i="4" a="1"/>
  <c r="BU10" i="4" s="1"/>
  <c r="BT10" i="4" a="1"/>
  <c r="BT10" i="4" s="1"/>
  <c r="D10" i="4"/>
  <c r="B10" i="4"/>
  <c r="BV9" i="4" a="1"/>
  <c r="BV9" i="4" s="1"/>
  <c r="BU9" i="4" a="1"/>
  <c r="BU9" i="4" s="1"/>
  <c r="BT9" i="4" a="1"/>
  <c r="BT9" i="4" s="1"/>
  <c r="D9" i="4"/>
  <c r="B9" i="4"/>
  <c r="BV8" i="4" a="1"/>
  <c r="BV8" i="4" s="1"/>
  <c r="BU8" i="4" a="1"/>
  <c r="BU8" i="4" s="1"/>
  <c r="BT8" i="4" a="1"/>
  <c r="BT8" i="4" s="1"/>
  <c r="D8" i="4"/>
  <c r="B8" i="4"/>
  <c r="BV7" i="4" a="1"/>
  <c r="BV7" i="4" s="1"/>
  <c r="BU7" i="4" a="1"/>
  <c r="BU7" i="4" s="1"/>
  <c r="BT7" i="4" a="1"/>
  <c r="BT7" i="4" s="1"/>
  <c r="BS7" i="4" a="1"/>
  <c r="BS7" i="4" s="1"/>
  <c r="BR7" i="4" a="1"/>
  <c r="BR7" i="4" s="1"/>
  <c r="BQ7" i="4" a="1"/>
  <c r="BQ7" i="4" s="1"/>
  <c r="BP7" i="4" a="1"/>
  <c r="BP7" i="4" s="1"/>
  <c r="BO7" i="4" a="1"/>
  <c r="BO7" i="4" s="1"/>
  <c r="BN7" i="4" a="1"/>
  <c r="BN7" i="4" s="1"/>
  <c r="BM7" i="4" a="1"/>
  <c r="BM7" i="4" s="1"/>
  <c r="BL7" i="4" a="1"/>
  <c r="BL7" i="4" s="1"/>
  <c r="BK7" i="4" a="1"/>
  <c r="BK7" i="4" s="1"/>
  <c r="BJ7" i="4" a="1"/>
  <c r="BJ7" i="4" s="1"/>
  <c r="BI7" i="4" a="1"/>
  <c r="BI7" i="4" s="1"/>
  <c r="BH7" i="4" a="1"/>
  <c r="BH7" i="4" s="1"/>
  <c r="O7" i="4"/>
  <c r="N7" i="4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L7" i="4"/>
  <c r="L8" i="4" s="1"/>
  <c r="E7" i="4"/>
  <c r="F3" i="4"/>
  <c r="M7" i="4" s="1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L9" i="4" l="1"/>
  <c r="M101" i="4"/>
  <c r="M89" i="4"/>
  <c r="M77" i="4"/>
  <c r="M65" i="4"/>
  <c r="M53" i="4"/>
  <c r="M41" i="4"/>
  <c r="M29" i="4"/>
  <c r="M17" i="4"/>
  <c r="M108" i="4"/>
  <c r="M96" i="4"/>
  <c r="M84" i="4"/>
  <c r="M72" i="4"/>
  <c r="M60" i="4"/>
  <c r="M48" i="4"/>
  <c r="M36" i="4"/>
  <c r="M24" i="4"/>
  <c r="M12" i="4"/>
  <c r="M103" i="4"/>
  <c r="M91" i="4"/>
  <c r="M79" i="4"/>
  <c r="M67" i="4"/>
  <c r="M55" i="4"/>
  <c r="M43" i="4"/>
  <c r="M31" i="4"/>
  <c r="M19" i="4"/>
  <c r="M110" i="4"/>
  <c r="M98" i="4"/>
  <c r="M86" i="4"/>
  <c r="M74" i="4"/>
  <c r="M62" i="4"/>
  <c r="M50" i="4"/>
  <c r="M38" i="4"/>
  <c r="M26" i="4"/>
  <c r="M14" i="4"/>
  <c r="M105" i="4"/>
  <c r="M93" i="4"/>
  <c r="M81" i="4"/>
  <c r="M69" i="4"/>
  <c r="M57" i="4"/>
  <c r="M45" i="4"/>
  <c r="M33" i="4"/>
  <c r="M21" i="4"/>
  <c r="M9" i="4"/>
  <c r="P2" i="4"/>
  <c r="M100" i="4"/>
  <c r="M88" i="4"/>
  <c r="M76" i="4"/>
  <c r="M64" i="4"/>
  <c r="M52" i="4"/>
  <c r="M40" i="4"/>
  <c r="M28" i="4"/>
  <c r="M16" i="4"/>
  <c r="M107" i="4"/>
  <c r="M95" i="4"/>
  <c r="M83" i="4"/>
  <c r="M71" i="4"/>
  <c r="M59" i="4"/>
  <c r="M47" i="4"/>
  <c r="M35" i="4"/>
  <c r="M23" i="4"/>
  <c r="M11" i="4"/>
  <c r="M102" i="4"/>
  <c r="M90" i="4"/>
  <c r="M78" i="4"/>
  <c r="M66" i="4"/>
  <c r="M54" i="4"/>
  <c r="M42" i="4"/>
  <c r="M30" i="4"/>
  <c r="M18" i="4"/>
  <c r="M109" i="4"/>
  <c r="M97" i="4"/>
  <c r="M85" i="4"/>
  <c r="M73" i="4"/>
  <c r="M61" i="4"/>
  <c r="M49" i="4"/>
  <c r="M37" i="4"/>
  <c r="M25" i="4"/>
  <c r="M13" i="4"/>
  <c r="M104" i="4"/>
  <c r="M92" i="4"/>
  <c r="M80" i="4"/>
  <c r="M68" i="4"/>
  <c r="M56" i="4"/>
  <c r="M44" i="4"/>
  <c r="M32" i="4"/>
  <c r="M20" i="4"/>
  <c r="M8" i="4"/>
  <c r="K8" i="4" s="1"/>
  <c r="M111" i="4"/>
  <c r="M99" i="4"/>
  <c r="M87" i="4"/>
  <c r="M75" i="4"/>
  <c r="M63" i="4"/>
  <c r="M51" i="4"/>
  <c r="M39" i="4"/>
  <c r="M27" i="4"/>
  <c r="M15" i="4"/>
  <c r="M106" i="4"/>
  <c r="M94" i="4"/>
  <c r="M82" i="4"/>
  <c r="M70" i="4"/>
  <c r="M58" i="4"/>
  <c r="M46" i="4"/>
  <c r="M34" i="4"/>
  <c r="M22" i="4"/>
  <c r="M10" i="4"/>
  <c r="K7" i="4"/>
  <c r="D45" i="4"/>
  <c r="BF35" i="4" s="1"/>
  <c r="D44" i="4"/>
  <c r="BF34" i="4" s="1"/>
  <c r="D34" i="4"/>
  <c r="BF24" i="4" s="1"/>
  <c r="D29" i="4"/>
  <c r="BF19" i="4" s="1"/>
  <c r="D25" i="4"/>
  <c r="BF15" i="4" s="1"/>
  <c r="D21" i="4"/>
  <c r="BF11" i="4" s="1"/>
  <c r="D17" i="4"/>
  <c r="D43" i="4"/>
  <c r="BF33" i="4" s="1"/>
  <c r="D42" i="4"/>
  <c r="BF32" i="4" s="1"/>
  <c r="D33" i="4"/>
  <c r="BF23" i="4" s="1"/>
  <c r="D41" i="4"/>
  <c r="BF31" i="4" s="1"/>
  <c r="D30" i="4"/>
  <c r="BF20" i="4" s="1"/>
  <c r="D26" i="4"/>
  <c r="BF16" i="4" s="1"/>
  <c r="D22" i="4"/>
  <c r="BF12" i="4" s="1"/>
  <c r="D18" i="4"/>
  <c r="BF8" i="4" s="1"/>
  <c r="D40" i="4"/>
  <c r="BF30" i="4" s="1"/>
  <c r="D32" i="4"/>
  <c r="BF22" i="4" s="1"/>
  <c r="D39" i="4"/>
  <c r="BF29" i="4" s="1"/>
  <c r="D38" i="4"/>
  <c r="BF28" i="4" s="1"/>
  <c r="D31" i="4"/>
  <c r="BF21" i="4" s="1"/>
  <c r="D27" i="4"/>
  <c r="BF17" i="4" s="1"/>
  <c r="D23" i="4"/>
  <c r="BF13" i="4" s="1"/>
  <c r="D19" i="4"/>
  <c r="BF9" i="4" s="1"/>
  <c r="D37" i="4"/>
  <c r="BF27" i="4" s="1"/>
  <c r="D36" i="4"/>
  <c r="BF26" i="4" s="1"/>
  <c r="D28" i="4"/>
  <c r="BF18" i="4" s="1"/>
  <c r="D24" i="4"/>
  <c r="BF14" i="4" s="1"/>
  <c r="D20" i="4"/>
  <c r="BF10" i="4" s="1"/>
  <c r="D35" i="4"/>
  <c r="BF25" i="4" s="1"/>
  <c r="BF7" i="4"/>
  <c r="K9" i="4" l="1"/>
  <c r="L10" i="4"/>
  <c r="L11" i="4" l="1"/>
  <c r="K10" i="4"/>
  <c r="K11" i="4" l="1"/>
  <c r="L12" i="4"/>
  <c r="L13" i="4" l="1"/>
  <c r="K12" i="4"/>
  <c r="K13" i="4" l="1"/>
  <c r="L14" i="4"/>
  <c r="L15" i="4" l="1"/>
  <c r="K14" i="4"/>
  <c r="L16" i="4" l="1"/>
  <c r="K15" i="4"/>
  <c r="K16" i="4" l="1"/>
  <c r="L17" i="4"/>
  <c r="L18" i="4" l="1"/>
  <c r="K17" i="4"/>
  <c r="K18" i="4" l="1"/>
  <c r="L19" i="4"/>
  <c r="L20" i="4" l="1"/>
  <c r="K19" i="4"/>
  <c r="K20" i="4" l="1"/>
  <c r="L21" i="4"/>
  <c r="K21" i="4" l="1"/>
  <c r="L22" i="4"/>
  <c r="L23" i="4" l="1"/>
  <c r="K22" i="4"/>
  <c r="K23" i="4" l="1"/>
  <c r="L24" i="4"/>
  <c r="L25" i="4" l="1"/>
  <c r="K24" i="4"/>
  <c r="K25" i="4" l="1"/>
  <c r="L26" i="4"/>
  <c r="L27" i="4" l="1"/>
  <c r="K26" i="4"/>
  <c r="L28" i="4" l="1"/>
  <c r="K27" i="4"/>
  <c r="K28" i="4" l="1"/>
  <c r="L29" i="4"/>
  <c r="L30" i="4" l="1"/>
  <c r="K29" i="4"/>
  <c r="K30" i="4" l="1"/>
  <c r="L31" i="4"/>
  <c r="L32" i="4" l="1"/>
  <c r="K31" i="4"/>
  <c r="K32" i="4" l="1"/>
  <c r="L33" i="4"/>
  <c r="K33" i="4" l="1"/>
  <c r="L34" i="4"/>
  <c r="L35" i="4" l="1"/>
  <c r="K34" i="4"/>
  <c r="K35" i="4" l="1"/>
  <c r="L36" i="4"/>
  <c r="L37" i="4" l="1"/>
  <c r="K36" i="4"/>
  <c r="K37" i="4" l="1"/>
  <c r="L38" i="4"/>
  <c r="L39" i="4" l="1"/>
  <c r="K38" i="4"/>
  <c r="L40" i="4" l="1"/>
  <c r="K39" i="4"/>
  <c r="K40" i="4" l="1"/>
  <c r="L41" i="4"/>
  <c r="L42" i="4" l="1"/>
  <c r="K41" i="4"/>
  <c r="K42" i="4" l="1"/>
  <c r="L43" i="4"/>
  <c r="L44" i="4" l="1"/>
  <c r="K43" i="4"/>
  <c r="K44" i="4" l="1"/>
  <c r="L45" i="4"/>
  <c r="K45" i="4" l="1"/>
  <c r="L46" i="4"/>
  <c r="L47" i="4" l="1"/>
  <c r="K46" i="4"/>
  <c r="K47" i="4" l="1"/>
  <c r="L48" i="4"/>
  <c r="L49" i="4" l="1"/>
  <c r="K48" i="4"/>
  <c r="K49" i="4" l="1"/>
  <c r="L50" i="4"/>
  <c r="L51" i="4" l="1"/>
  <c r="K50" i="4"/>
  <c r="L52" i="4" l="1"/>
  <c r="K51" i="4"/>
  <c r="K52" i="4" l="1"/>
  <c r="L53" i="4"/>
  <c r="L54" i="4" l="1"/>
  <c r="K53" i="4"/>
  <c r="K54" i="4" l="1"/>
  <c r="L55" i="4"/>
  <c r="L56" i="4" l="1"/>
  <c r="K55" i="4"/>
  <c r="K56" i="4" l="1"/>
  <c r="L57" i="4"/>
  <c r="K57" i="4" l="1"/>
  <c r="L58" i="4"/>
  <c r="L59" i="4" l="1"/>
  <c r="K58" i="4"/>
  <c r="K59" i="4" l="1"/>
  <c r="L60" i="4"/>
  <c r="L61" i="4" l="1"/>
  <c r="K60" i="4"/>
  <c r="K61" i="4" l="1"/>
  <c r="L62" i="4"/>
  <c r="L63" i="4" l="1"/>
  <c r="K62" i="4"/>
  <c r="L64" i="4" l="1"/>
  <c r="K63" i="4"/>
  <c r="K64" i="4" l="1"/>
  <c r="L65" i="4"/>
  <c r="L66" i="4" l="1"/>
  <c r="K65" i="4"/>
  <c r="K66" i="4" l="1"/>
  <c r="L67" i="4"/>
  <c r="L68" i="4" l="1"/>
  <c r="K67" i="4"/>
  <c r="K68" i="4" l="1"/>
  <c r="L69" i="4"/>
  <c r="K69" i="4" l="1"/>
  <c r="L70" i="4"/>
  <c r="L71" i="4" l="1"/>
  <c r="K70" i="4"/>
  <c r="K71" i="4" l="1"/>
  <c r="L72" i="4"/>
  <c r="L73" i="4" l="1"/>
  <c r="K72" i="4"/>
  <c r="K73" i="4" l="1"/>
  <c r="L74" i="4"/>
  <c r="L75" i="4" l="1"/>
  <c r="K74" i="4"/>
  <c r="L76" i="4" l="1"/>
  <c r="K75" i="4"/>
  <c r="K76" i="4" l="1"/>
  <c r="L77" i="4"/>
  <c r="L78" i="4" l="1"/>
  <c r="K77" i="4"/>
  <c r="K78" i="4" l="1"/>
  <c r="L79" i="4"/>
  <c r="L80" i="4" l="1"/>
  <c r="K79" i="4"/>
  <c r="K80" i="4" l="1"/>
  <c r="L81" i="4"/>
  <c r="K81" i="4" l="1"/>
  <c r="L82" i="4"/>
  <c r="L83" i="4" l="1"/>
  <c r="K82" i="4"/>
  <c r="K83" i="4" l="1"/>
  <c r="L84" i="4"/>
  <c r="L85" i="4" l="1"/>
  <c r="K84" i="4"/>
  <c r="K85" i="4" l="1"/>
  <c r="L86" i="4"/>
  <c r="L87" i="4" l="1"/>
  <c r="K86" i="4"/>
  <c r="L88" i="4" l="1"/>
  <c r="K87" i="4"/>
  <c r="K88" i="4" l="1"/>
  <c r="L89" i="4"/>
  <c r="L90" i="4" l="1"/>
  <c r="K89" i="4"/>
  <c r="K90" i="4" l="1"/>
  <c r="L91" i="4"/>
  <c r="L92" i="4" l="1"/>
  <c r="K91" i="4"/>
  <c r="K92" i="4" l="1"/>
  <c r="L93" i="4"/>
  <c r="K93" i="4" l="1"/>
  <c r="L94" i="4"/>
  <c r="L95" i="4" l="1"/>
  <c r="K94" i="4"/>
  <c r="K95" i="4" l="1"/>
  <c r="L96" i="4"/>
  <c r="L97" i="4" l="1"/>
  <c r="K96" i="4"/>
  <c r="K97" i="4" l="1"/>
  <c r="L98" i="4"/>
  <c r="L99" i="4" l="1"/>
  <c r="K98" i="4"/>
  <c r="L100" i="4" l="1"/>
  <c r="K99" i="4"/>
  <c r="K100" i="4" l="1"/>
  <c r="L101" i="4"/>
  <c r="L102" i="4" l="1"/>
  <c r="K101" i="4"/>
  <c r="K102" i="4" l="1"/>
  <c r="L103" i="4"/>
  <c r="L104" i="4" l="1"/>
  <c r="K103" i="4"/>
  <c r="K104" i="4" l="1"/>
  <c r="L105" i="4"/>
  <c r="K105" i="4" l="1"/>
  <c r="L106" i="4"/>
  <c r="L107" i="4" l="1"/>
  <c r="K106" i="4"/>
  <c r="K107" i="4" l="1"/>
  <c r="L108" i="4"/>
  <c r="L109" i="4" l="1"/>
  <c r="K108" i="4"/>
  <c r="K109" i="4" l="1"/>
  <c r="L110" i="4"/>
  <c r="L111" i="4" l="1"/>
  <c r="K111" i="4" s="1"/>
  <c r="K110" i="4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<sst xmlns="http://purl.oclc.org/ooxml/spreadsheetml/main" count="400" uniqueCount="176">
  <si>
    <t>不同长度跳线的数量：</t>
  </si>
  <si>
    <r>
      <rPr>
        <b/>
        <sz val="14"/>
        <color theme="1"/>
        <rFont val="宋体"/>
        <family val="3"/>
        <charset val="134"/>
      </rPr>
      <t>线束跳线</t>
    </r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</si>
  <si>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数量统计</t>
    </r>
  </si>
  <si>
    <r>
      <rPr>
        <sz val="14"/>
        <color theme="1"/>
        <rFont val="Arial"/>
        <family val="2"/>
      </rPr>
      <t>Harness</t>
    </r>
    <r>
      <rPr>
        <sz val="14"/>
        <color theme="1"/>
        <rFont val="宋体"/>
        <family val="3"/>
        <charset val="134"/>
      </rPr>
      <t>数量统计</t>
    </r>
  </si>
  <si>
    <t>CBX</t>
  </si>
  <si>
    <t>Typical</t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</si>
  <si>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的上轴方式（从</t>
    </r>
    <r>
      <rPr>
        <sz val="14"/>
        <color theme="1"/>
        <rFont val="Arial"/>
        <family val="2"/>
      </rPr>
      <t>Cir01</t>
    </r>
    <r>
      <rPr>
        <sz val="14"/>
        <color theme="1"/>
        <rFont val="宋体"/>
        <family val="3"/>
        <charset val="134"/>
      </rPr>
      <t>开始上轴）</t>
    </r>
  </si>
  <si>
    <r>
      <rPr>
        <sz val="14"/>
        <color theme="1"/>
        <rFont val="宋体"/>
        <family val="3"/>
        <charset val="134"/>
      </rPr>
      <t>校对</t>
    </r>
  </si>
  <si>
    <r>
      <rPr>
        <sz val="14"/>
        <color theme="1"/>
        <rFont val="宋体"/>
        <family val="3"/>
        <charset val="134"/>
      </rPr>
      <t>长度序号</t>
    </r>
  </si>
  <si>
    <t>Harness</t>
  </si>
  <si>
    <t>01</t>
    <phoneticPr fontId="10" type="noConversion"/>
  </si>
  <si>
    <t>CBX</t>
    <phoneticPr fontId="10" type="noConversion"/>
  </si>
  <si>
    <t>Typical</t>
    <phoneticPr fontId="10" type="noConversion"/>
  </si>
  <si>
    <r>
      <t>Typical</t>
    </r>
    <r>
      <rPr>
        <sz val="14"/>
        <color theme="1"/>
        <rFont val="宋体"/>
        <family val="2"/>
        <charset val="134"/>
      </rPr>
      <t>核对</t>
    </r>
    <phoneticPr fontId="10" type="noConversion"/>
  </si>
  <si>
    <t>当E、F列没有出现红、蓝色，K2没有出现红色时，此表格内容无误。</t>
    <phoneticPr fontId="10" type="noConversion"/>
  </si>
  <si>
    <t>顺序</t>
    <phoneticPr fontId="10" type="noConversion"/>
  </si>
  <si>
    <t>cbx</t>
    <phoneticPr fontId="10" type="noConversion"/>
  </si>
  <si>
    <t>合并单元格数</t>
    <phoneticPr fontId="10" type="noConversion"/>
  </si>
  <si>
    <t>typical 类型组合</t>
    <phoneticPr fontId="10" type="noConversion"/>
  </si>
  <si>
    <t>CBX NO.</t>
    <phoneticPr fontId="10" type="noConversion"/>
  </si>
  <si>
    <t>02</t>
  </si>
  <si>
    <t>03</t>
  </si>
  <si>
    <t>A10String</t>
    <phoneticPr fontId="10" type="noConversion"/>
  </si>
  <si>
    <t>D14String</t>
    <phoneticPr fontId="10" type="noConversion"/>
  </si>
  <si>
    <t>POS/NEG</t>
    <phoneticPr fontId="10" type="noConversion"/>
  </si>
  <si>
    <t>#10 PV 2000V CU &amp; #6 PV 2000V AL - Total Length</t>
    <phoneticPr fontId="10" type="noConversion"/>
  </si>
  <si>
    <t>#10 PV 2000V CU &amp; #4 PV 2000V AL - Total Length</t>
    <phoneticPr fontId="10" type="noConversion"/>
  </si>
  <si>
    <t>#8 PV 2000V CU &amp; #4 PV 2000V AL - Total Length</t>
    <phoneticPr fontId="10" type="noConversion"/>
  </si>
  <si>
    <t>BLOCK</t>
    <phoneticPr fontId="10" type="noConversion"/>
  </si>
  <si>
    <t>STR</t>
    <phoneticPr fontId="10" type="noConversion"/>
  </si>
  <si>
    <t>B10String</t>
    <phoneticPr fontId="10" type="noConversion"/>
  </si>
  <si>
    <t>RW</t>
    <phoneticPr fontId="10" type="noConversion"/>
  </si>
  <si>
    <t>#10 PV 2000V CU - Total Length</t>
    <phoneticPr fontId="10" type="noConversion"/>
  </si>
  <si>
    <t>#8 PV 2000V CU - Total Length</t>
    <phoneticPr fontId="10" type="noConversion"/>
  </si>
  <si>
    <r>
      <rPr>
        <sz val="11"/>
        <color theme="1"/>
        <rFont val="宋体"/>
        <family val="2"/>
        <charset val="134"/>
      </rPr>
      <t>Ⅰ代表#10</t>
    </r>
    <r>
      <rPr>
        <sz val="11"/>
        <color theme="1"/>
        <rFont val="Arial"/>
        <family val="2"/>
      </rPr>
      <t>CU,</t>
    </r>
    <r>
      <rPr>
        <sz val="11"/>
        <color theme="1"/>
        <rFont val="宋体"/>
        <family val="2"/>
        <charset val="134"/>
      </rPr>
      <t>Ⅱ代表</t>
    </r>
    <r>
      <rPr>
        <sz val="11"/>
        <color theme="1"/>
        <rFont val="Arial"/>
        <family val="2"/>
      </rPr>
      <t>#10CU</t>
    </r>
    <r>
      <rPr>
        <sz val="11"/>
        <color theme="1"/>
        <rFont val="Arial"/>
        <family val="2"/>
        <charset val="134"/>
      </rPr>
      <t xml:space="preserve"> &amp; #6AL,</t>
    </r>
    <r>
      <rPr>
        <sz val="11"/>
        <color theme="1"/>
        <rFont val="宋体"/>
        <family val="2"/>
        <charset val="134"/>
      </rPr>
      <t>Ⅲ代表</t>
    </r>
    <r>
      <rPr>
        <sz val="11"/>
        <color theme="1"/>
        <rFont val="Arial"/>
        <family val="2"/>
      </rPr>
      <t>#10CU &amp; #4AL</t>
    </r>
    <r>
      <rPr>
        <sz val="11"/>
        <color theme="1"/>
        <rFont val="Arial"/>
        <family val="2"/>
        <charset val="134"/>
      </rPr>
      <t>,</t>
    </r>
    <r>
      <rPr>
        <sz val="11"/>
        <color theme="1"/>
        <rFont val="宋体"/>
        <family val="2"/>
        <charset val="134"/>
      </rPr>
      <t>Ⅳ代表</t>
    </r>
    <r>
      <rPr>
        <sz val="11"/>
        <color theme="1"/>
        <rFont val="Arial"/>
        <family val="2"/>
      </rPr>
      <t xml:space="preserve">#8CU, </t>
    </r>
    <r>
      <rPr>
        <sz val="11"/>
        <color theme="1"/>
        <rFont val="宋体"/>
        <family val="2"/>
        <charset val="134"/>
      </rPr>
      <t>Ⅴ代表</t>
    </r>
    <r>
      <rPr>
        <sz val="11"/>
        <color theme="1"/>
        <rFont val="Arial"/>
        <family val="2"/>
      </rPr>
      <t>#8CU &amp; #4AL</t>
    </r>
    <phoneticPr fontId="10" type="noConversion"/>
  </si>
  <si>
    <t>C14String</t>
    <phoneticPr fontId="10" type="noConversion"/>
  </si>
  <si>
    <t>E16String</t>
    <phoneticPr fontId="10" type="noConversion"/>
  </si>
  <si>
    <t>F16String</t>
    <phoneticPr fontId="10" type="noConversion"/>
  </si>
  <si>
    <t>19+19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</si>
  <si>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</si>
  <si>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</si>
  <si>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</si>
  <si>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</si>
  <si>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</si>
  <si>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</si>
  <si>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</si>
  <si>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</si>
  <si>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</si>
  <si>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</si>
  <si>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Pos - 387ft/Neg - 414ft-Ⅱ</t>
    <phoneticPr fontId="10" type="noConversion"/>
  </si>
  <si>
    <t>Pos - 774ft/Neg - 801ft-Ⅲ</t>
    <phoneticPr fontId="10" type="noConversion"/>
  </si>
  <si>
    <t>15</t>
    <phoneticPr fontId="10" type="noConversion"/>
  </si>
  <si>
    <t>16</t>
    <phoneticPr fontId="10" type="noConversion"/>
  </si>
  <si>
    <t>17</t>
    <phoneticPr fontId="10" type="noConversion"/>
  </si>
  <si>
    <t>CB01.01-Neg</t>
  </si>
  <si>
    <t>CB01.04-Neg</t>
  </si>
  <si>
    <r>
      <t>Neg - 27ft-</t>
    </r>
    <r>
      <rPr>
        <sz val="14"/>
        <color theme="1"/>
        <rFont val="宋体"/>
        <family val="2"/>
        <charset val="134"/>
      </rPr>
      <t>Ⅰ</t>
    </r>
    <phoneticPr fontId="10" type="noConversion"/>
  </si>
  <si>
    <r>
      <t>Pos - 280ft/Neg - 307ft-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</si>
  <si>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- 387ft/Neg - 414ft-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</si>
  <si>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- 441ft/Neg - 468ft-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</si>
  <si>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- 560ft/Neg - 587ft-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</si>
  <si>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- 667ft/Neg - 694ft-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</si>
  <si>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- 774ft/Neg - 801ft-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</si>
  <si>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- 828ft/Neg - 855ft-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</si>
  <si>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- 947ft/Neg - 974ft-</t>
    </r>
    <r>
      <rPr>
        <sz val="14"/>
        <color theme="1"/>
        <rFont val="宋体"/>
        <family val="3"/>
        <charset val="134"/>
      </rPr>
      <t>Ⅲ</t>
    </r>
    <phoneticPr fontId="10" type="noConversion"/>
  </si>
  <si>
    <r>
      <t>Pos - 1054ft/Neg - 1081ft-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</si>
  <si>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- 1161ft/Neg - 1188ft-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</si>
  <si>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Neg - 27ft-</t>
    </r>
    <r>
      <rPr>
        <sz val="14"/>
        <color theme="1"/>
        <rFont val="宋体"/>
        <family val="2"/>
        <charset val="134"/>
      </rPr>
      <t>Ⅳ</t>
    </r>
    <phoneticPr fontId="10" type="noConversion"/>
  </si>
  <si>
    <r>
      <t>Pos - 774ft/Neg - 801ft-</t>
    </r>
    <r>
      <rPr>
        <sz val="14"/>
        <color theme="1"/>
        <rFont val="宋体"/>
        <family val="2"/>
        <charset val="134"/>
      </rPr>
      <t>Ⅴ</t>
    </r>
    <phoneticPr fontId="10" type="noConversion"/>
  </si>
  <si>
    <r>
      <t>Pos - 387ft/Neg - 414ft-</t>
    </r>
    <r>
      <rPr>
        <sz val="14"/>
        <color theme="1"/>
        <rFont val="宋体"/>
        <family val="2"/>
        <charset val="134"/>
      </rPr>
      <t>Ⅴ</t>
    </r>
    <phoneticPr fontId="10" type="noConversion"/>
  </si>
  <si>
    <t>Neg - 27ft-Ⅰ</t>
    <phoneticPr fontId="10" type="noConversion"/>
  </si>
  <si>
    <t>CB02.01-Neg</t>
  </si>
  <si>
    <t>CB03.01-Neg</t>
  </si>
  <si>
    <t>CB04.01-Neg</t>
  </si>
  <si>
    <t>CB05.01-Neg</t>
  </si>
  <si>
    <t>CB05.04-Neg</t>
  </si>
  <si>
    <t>CB06.01-Neg</t>
  </si>
  <si>
    <t>CB06.04-Neg</t>
  </si>
  <si>
    <t>CB07.01-Neg</t>
  </si>
  <si>
    <t>CB07.04-Neg</t>
  </si>
  <si>
    <t>CB08.01-Neg</t>
  </si>
  <si>
    <t>CB08.04-Neg</t>
  </si>
  <si>
    <t>CB09.01-Neg</t>
  </si>
  <si>
    <t>CB09.04-Neg</t>
  </si>
  <si>
    <t>CB10.01-Neg</t>
  </si>
  <si>
    <t>CB10.04-Neg</t>
  </si>
  <si>
    <t>CB11.01-Neg</t>
  </si>
  <si>
    <t>CB11.04-Neg</t>
  </si>
  <si>
    <t>CB12.01-Neg</t>
  </si>
  <si>
    <t>CB12.04-Neg</t>
  </si>
  <si>
    <t>CB13.01-Neg</t>
  </si>
  <si>
    <t>CB13.04-Neg</t>
  </si>
  <si>
    <t>CB14.01-Neg</t>
  </si>
  <si>
    <t>CB14.04-Neg</t>
  </si>
  <si>
    <t>CB15.01-Neg</t>
  </si>
  <si>
    <t>CB15.04-Neg</t>
  </si>
  <si>
    <t>CB16.01-Neg</t>
  </si>
  <si>
    <t>CB16.04-Neg</t>
  </si>
  <si>
    <t>CB17.01-Neg</t>
  </si>
  <si>
    <t>CB02.02-Pos/Neg</t>
  </si>
  <si>
    <t>CB02.06-Pos/Neg</t>
  </si>
  <si>
    <t>CB03.02-Pos/Neg</t>
  </si>
  <si>
    <t>CB03.06-Pos/Neg</t>
  </si>
  <si>
    <t>CB04.02-Pos/Neg</t>
  </si>
  <si>
    <t>CB04.06-Pos/Neg</t>
  </si>
  <si>
    <t>CB05.02-Pos/Neg</t>
  </si>
  <si>
    <t>CB05.03-Pos/Neg</t>
  </si>
  <si>
    <t>CB05.05-Pos/Neg</t>
  </si>
  <si>
    <t>CB05.06-Pos/Neg</t>
  </si>
  <si>
    <t>CB06.02-Pos/Neg</t>
  </si>
  <si>
    <t>CB06.03-Pos/Neg</t>
  </si>
  <si>
    <t>CB06.05-Pos/Neg</t>
  </si>
  <si>
    <t>CB06.06-Pos/Neg</t>
  </si>
  <si>
    <t>CB07.02-Pos/Neg</t>
  </si>
  <si>
    <t>CB07.03-Pos/Neg</t>
  </si>
  <si>
    <t>CB07.05-Pos/Neg</t>
  </si>
  <si>
    <t>CB07.06-Pos/Neg</t>
  </si>
  <si>
    <t>CB08.02-Pos/Neg</t>
  </si>
  <si>
    <t>CB08.03-Pos/Neg</t>
  </si>
  <si>
    <t>CB08.05-Pos/Neg</t>
  </si>
  <si>
    <t>CB08.06-Pos/Neg</t>
  </si>
  <si>
    <t>CB09.02-Pos/Neg</t>
  </si>
  <si>
    <t>CB09.03-Pos/Neg</t>
  </si>
  <si>
    <t>CB09.05-Pos/Neg</t>
  </si>
  <si>
    <t>CB09.06-Pos/Neg</t>
  </si>
  <si>
    <t>CB10.02-Pos/Neg</t>
  </si>
  <si>
    <t>CB10.03-Pos/Neg</t>
  </si>
  <si>
    <t>CB10.05-Pos/Neg</t>
  </si>
  <si>
    <t>CB10.06-Pos/Neg</t>
  </si>
  <si>
    <t>CB11.02-Pos/Neg</t>
  </si>
  <si>
    <t>CB11.03-Pos/Neg</t>
  </si>
  <si>
    <t>CB11.05-Pos/Neg</t>
  </si>
  <si>
    <t>CB11.06-Pos/Neg</t>
  </si>
  <si>
    <t>CB12.02-Pos/Neg</t>
  </si>
  <si>
    <t>CB12.03-Pos/Neg</t>
  </si>
  <si>
    <t>CB12.05-Pos/Neg</t>
  </si>
  <si>
    <t>CB12.06-Pos/Neg</t>
  </si>
  <si>
    <t>CB13.02-Pos/Neg</t>
  </si>
  <si>
    <t>CB13.03-Pos/Neg</t>
  </si>
  <si>
    <t>CB13.05-Pos/Neg</t>
  </si>
  <si>
    <t>CB13.06-Pos/Neg</t>
  </si>
  <si>
    <t>CB14.02-Pos/Neg</t>
  </si>
  <si>
    <t>CB14.03-Pos/Neg</t>
  </si>
  <si>
    <t>CB14.05-Pos/Neg</t>
  </si>
  <si>
    <t>CB14.06-Pos/Neg</t>
  </si>
  <si>
    <t>CB15.02-Pos/Neg</t>
  </si>
  <si>
    <t>CB15.03-Pos/Neg</t>
  </si>
  <si>
    <t>CB15.05-Pos/Neg</t>
  </si>
  <si>
    <t>CB15.06-Pos/Neg</t>
  </si>
  <si>
    <t>CB16.02-Pos/Neg</t>
  </si>
  <si>
    <t>CB16.03-Pos/Neg</t>
  </si>
  <si>
    <t>CB16.05-Pos/Neg</t>
  </si>
  <si>
    <t>CB16.06-Pos/Neg</t>
  </si>
  <si>
    <t>CB17.02-Pos/Neg</t>
  </si>
  <si>
    <t>CB17.03-Pos/Neg</t>
  </si>
  <si>
    <t>14</t>
  </si>
  <si>
    <t>18</t>
    <phoneticPr fontId="10" type="noConversion"/>
  </si>
  <si>
    <t>CB01.02-Pos/Neg</t>
  </si>
  <si>
    <t>CB01.03-Pos/Neg</t>
  </si>
  <si>
    <t>CB01.05-Pos/Neg</t>
  </si>
  <si>
    <t>CB01.06-Pos/Neg</t>
  </si>
  <si>
    <t>CB02.03-Pos/Neg</t>
  </si>
  <si>
    <t>CB02.04-Neg</t>
  </si>
  <si>
    <t>CB02.05-Pos/Neg</t>
  </si>
  <si>
    <t>CB03.03-Pos/Neg</t>
  </si>
  <si>
    <t>CB03.04-Neg</t>
  </si>
  <si>
    <t>CB03.05-Pos/Neg</t>
  </si>
  <si>
    <t>CB04.03-Pos/Neg</t>
  </si>
  <si>
    <t>CB04.04-Neg</t>
  </si>
  <si>
    <t>CB04.05-Pos/Neg</t>
  </si>
  <si>
    <t>CB17.04-Neg</t>
  </si>
  <si>
    <t>CB17.05-Pos/Neg</t>
  </si>
  <si>
    <t>CB17.06-Pos/Neg</t>
  </si>
  <si>
    <t>CB18.01-Neg</t>
  </si>
  <si>
    <t>CB18.02-Pos/Neg</t>
  </si>
  <si>
    <t>CB18.03-Pos/Neg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</si>
</sst>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6"/>
      <color rgb="FFFF0000"/>
      <name val="宋体"/>
      <family val="3"/>
      <charset val="134"/>
    </font>
    <font>
      <sz val="20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name val="Arial"/>
      <family val="2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b/>
      <sz val="16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9">
    <border>
      <start/>
      <end/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/>
      <top/>
      <bottom style="thin">
        <color auto="1"/>
      </bottom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medium">
        <color indexed="64"/>
      </start>
      <end style="thin">
        <color auto="1"/>
      </end>
      <top style="medium">
        <color indexed="64"/>
      </top>
      <bottom style="thin">
        <color auto="1"/>
      </bottom>
      <diagonal/>
    </border>
    <border>
      <start style="thin">
        <color auto="1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auto="1"/>
      </start>
      <end/>
      <top style="thin">
        <color auto="1"/>
      </top>
      <bottom/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112">
    <xf numFmtId="0" fontId="0" fillId="0" borderId="0" xfId="0">
      <alignment vertical="center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horizontal="right"/>
    </xf>
    <xf numFmtId="0" fontId="6" fillId="5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0" borderId="0" xfId="0" applyFont="1" applyAlignment="1"/>
    <xf numFmtId="0" fontId="6" fillId="5" borderId="15" xfId="0" applyFont="1" applyFill="1" applyBorder="1" applyAlignment="1"/>
    <xf numFmtId="0" fontId="8" fillId="6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5" fillId="0" borderId="4" xfId="0" applyFont="1" applyBorder="1" applyAlignment="1"/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8" borderId="15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13" borderId="15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8" fillId="6" borderId="1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left"/>
    </xf>
    <xf numFmtId="0" fontId="6" fillId="15" borderId="14" xfId="0" applyFont="1" applyFill="1" applyBorder="1" applyAlignment="1"/>
    <xf numFmtId="0" fontId="8" fillId="15" borderId="16" xfId="0" applyFont="1" applyFill="1" applyBorder="1" applyAlignment="1">
      <alignment horizontal="center" vertical="center"/>
    </xf>
    <xf numFmtId="0" fontId="6" fillId="16" borderId="14" xfId="0" applyFont="1" applyFill="1" applyBorder="1" applyAlignment="1"/>
    <xf numFmtId="0" fontId="8" fillId="16" borderId="16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/>
    </xf>
    <xf numFmtId="0" fontId="4" fillId="16" borderId="16" xfId="0" applyFont="1" applyFill="1" applyBorder="1" applyAlignment="1">
      <alignment horizontal="center" vertical="center" wrapText="1"/>
    </xf>
    <xf numFmtId="0" fontId="1" fillId="18" borderId="15" xfId="0" applyFont="1" applyFill="1" applyBorder="1" applyAlignment="1">
      <alignment horizontal="center"/>
    </xf>
    <xf numFmtId="0" fontId="1" fillId="19" borderId="1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/>
    </xf>
    <xf numFmtId="0" fontId="1" fillId="10" borderId="18" xfId="0" applyNumberFormat="1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49" fontId="1" fillId="0" borderId="18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7" fillId="0" borderId="1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3" xfId="0" applyFont="1" applyBorder="1" applyAlignment="1">
      <alignment horizontal="justify"/>
    </xf>
    <xf numFmtId="0" fontId="4" fillId="0" borderId="8" xfId="0" applyFont="1" applyBorder="1" applyAlignment="1">
      <alignment horizontal="justify"/>
    </xf>
    <xf numFmtId="0" fontId="4" fillId="0" borderId="3" xfId="0" applyFont="1" applyBorder="1" applyAlignment="1">
      <alignment horizontal="justify"/>
    </xf>
    <xf numFmtId="0" fontId="4" fillId="0" borderId="2" xfId="0" applyFont="1" applyBorder="1" applyAlignment="1">
      <alignment horizontal="justify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5" xfId="0" applyNumberFormat="1" applyFont="1" applyBorder="1" applyAlignment="1">
      <alignment horizontal="distributed" vertical="center"/>
    </xf>
    <xf numFmtId="49" fontId="4" fillId="0" borderId="1" xfId="0" applyNumberFormat="1" applyFont="1" applyBorder="1" applyAlignment="1">
      <alignment horizontal="distributed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6" fillId="6" borderId="1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7" borderId="14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2">
    <cellStyle name="常规" xfId="0" builtinId="0"/>
    <cellStyle name="常规 2" xfId="1" xr:uid="{733E4207-2B31-460B-AE43-7F24F158CA04}"/>
  </cellStyles>
  <dxfs count="6"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368300</xdr:colOff>
      <xdr:row>31</xdr:row>
      <xdr:rowOff>38100</xdr:rowOff>
    </xdr:from>
    <xdr:to>
      <xdr:col>2</xdr:col>
      <xdr:colOff>25400</xdr:colOff>
      <xdr:row>34</xdr:row>
      <xdr:rowOff>38100</xdr:rowOff>
    </xdr:to>
    <xdr:sp macro="" textlink="">
      <xdr:nvSpPr>
        <xdr:cNvPr id="10529" name="按钮 5">
          <a:extLst>
            <a:ext uri="{63B3BB69-23CF-44E3-9099-C40C66FF867C}">
              <a14:compatExt xmlns:a14="http://schemas.microsoft.com/office/drawing/2010/main" spid="_x0000_s6433"/>
            </a:ext>
            <a:ext uri="{FF2B5EF4-FFF2-40B4-BE49-F238E27FC236}">
              <a16:creationId xmlns:a16="http://schemas.microsoft.com/office/drawing/2014/main" id="{81527451-A3DE-A746-BAD0-A40FF0648AF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生成单元格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368300</xdr:colOff>
      <xdr:row>34</xdr:row>
      <xdr:rowOff>76200</xdr:rowOff>
    </xdr:from>
    <xdr:to>
      <xdr:col>2</xdr:col>
      <xdr:colOff>25400</xdr:colOff>
      <xdr:row>37</xdr:row>
      <xdr:rowOff>101600</xdr:rowOff>
    </xdr:to>
    <xdr:sp macro="" textlink="">
      <xdr:nvSpPr>
        <xdr:cNvPr id="10530" name="Button 290">
          <a:extLst>
            <a:ext uri="{63B3BB69-23CF-44E3-9099-C40C66FF867C}">
              <a14:compatExt xmlns:a14="http://schemas.microsoft.com/office/drawing/2010/main" spid="_x0000_s6434"/>
            </a:ext>
            <a:ext uri="{FF2B5EF4-FFF2-40B4-BE49-F238E27FC236}">
              <a16:creationId xmlns:a16="http://schemas.microsoft.com/office/drawing/2014/main" id="{83C7026F-A293-6544-B98F-48C6EFBA870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填写线束信息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342900</xdr:colOff>
      <xdr:row>37</xdr:row>
      <xdr:rowOff>139700</xdr:rowOff>
    </xdr:from>
    <xdr:to>
      <xdr:col>2</xdr:col>
      <xdr:colOff>25400</xdr:colOff>
      <xdr:row>40</xdr:row>
      <xdr:rowOff>139700</xdr:rowOff>
    </xdr:to>
    <xdr:sp macro="" textlink="">
      <xdr:nvSpPr>
        <xdr:cNvPr id="10531" name="Button 291">
          <a:extLst>
            <a:ext uri="{63B3BB69-23CF-44E3-9099-C40C66FF867C}">
              <a14:compatExt xmlns:a14="http://schemas.microsoft.com/office/drawing/2010/main" spid="_x0000_s6435"/>
            </a:ext>
            <a:ext uri="{FF2B5EF4-FFF2-40B4-BE49-F238E27FC236}">
              <a16:creationId xmlns:a16="http://schemas.microsoft.com/office/drawing/2014/main" id="{62D8F559-F961-AA4B-9329-626C3E7C771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填写标签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330200</xdr:colOff>
      <xdr:row>41</xdr:row>
      <xdr:rowOff>50800</xdr:rowOff>
    </xdr:from>
    <xdr:to>
      <xdr:col>1</xdr:col>
      <xdr:colOff>1054100</xdr:colOff>
      <xdr:row>43</xdr:row>
      <xdr:rowOff>139700</xdr:rowOff>
    </xdr:to>
    <xdr:sp macro="" textlink="">
      <xdr:nvSpPr>
        <xdr:cNvPr id="10532" name="Button 292">
          <a:extLst>
            <a:ext uri="{63B3BB69-23CF-44E3-9099-C40C66FF867C}">
              <a14:compatExt xmlns:a14="http://schemas.microsoft.com/office/drawing/2010/main" spid="_x0000_s6436"/>
            </a:ext>
            <a:ext uri="{FF2B5EF4-FFF2-40B4-BE49-F238E27FC236}">
              <a16:creationId xmlns:a16="http://schemas.microsoft.com/office/drawing/2014/main" id="{64D7DFEF-CC7F-294C-A87A-7B6FF1CC0A2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颜色填充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304800</xdr:colOff>
      <xdr:row>44</xdr:row>
      <xdr:rowOff>25400</xdr:rowOff>
    </xdr:from>
    <xdr:to>
      <xdr:col>1</xdr:col>
      <xdr:colOff>1054100</xdr:colOff>
      <xdr:row>46</xdr:row>
      <xdr:rowOff>139700</xdr:rowOff>
    </xdr:to>
    <xdr:sp macro="" textlink="">
      <xdr:nvSpPr>
        <xdr:cNvPr id="10533" name="Button 293">
          <a:extLst>
            <a:ext uri="{63B3BB69-23CF-44E3-9099-C40C66FF867C}">
              <a14:compatExt xmlns:a14="http://schemas.microsoft.com/office/drawing/2010/main" spid="_x0000_s6437"/>
            </a:ext>
            <a:ext uri="{FF2B5EF4-FFF2-40B4-BE49-F238E27FC236}">
              <a16:creationId xmlns:a16="http://schemas.microsoft.com/office/drawing/2014/main" id="{8D1D1769-F086-3549-B626-A6F051E85B8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清除单元格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L1000"/>
  <sheetViews>
    <sheetView tabSelected="1" zoomScale="70" zoomScaleNormal="70" workbookViewId="0">
      <selection activeCell="S31" sqref="S31"/>
    </sheetView>
  </sheetViews>
  <sheetFormatPr baseColWidth="10" defaultColWidth="9" defaultRowHeight="14"/>
  <cols>
    <col min="1" max="1" width="9" customWidth="1"/>
    <col min="2" max="3" width="15.6640625" customWidth="1"/>
    <col min="4" max="4" width="9" customWidth="1"/>
    <col min="5" max="7" width="15.6640625" customWidth="1"/>
    <col min="8" max="8" width="15.6640625" hidden="1" customWidth="1"/>
    <col min="9" max="9" width="25.5" bestFit="1" customWidth="1"/>
    <col min="10" max="10" width="15.6640625" customWidth="1"/>
    <col min="11" max="11" width="32.6640625" customWidth="1"/>
    <col min="12" max="12" width="32.6640625" hidden="1" customWidth="1"/>
    <col min="13" max="15" width="15.6640625" hidden="1" customWidth="1"/>
    <col min="16" max="16" width="15.6640625" customWidth="1"/>
    <col min="17" max="30" width="20.6640625" customWidth="1"/>
    <col min="31" max="54" width="15.6640625" hidden="1" customWidth="1"/>
    <col min="55" max="56" width="9" hidden="1" customWidth="1"/>
    <col min="57" max="71" width="9" customWidth="1"/>
  </cols>
  <sheetData>
    <row r="1" spans="1:90" ht="14.25" customHeight="1">
      <c r="A1" s="65" t="s">
        <v>14</v>
      </c>
      <c r="B1" s="66"/>
      <c r="C1" s="66"/>
      <c r="D1" s="66"/>
      <c r="E1" s="66"/>
      <c r="F1" s="67"/>
      <c r="G1" s="66"/>
      <c r="H1" s="66"/>
      <c r="I1" s="66"/>
      <c r="J1" s="66"/>
      <c r="K1" s="68"/>
      <c r="L1" s="43"/>
      <c r="M1" s="43"/>
      <c r="N1" s="43"/>
      <c r="O1" s="1" t="s">
        <v>0</v>
      </c>
      <c r="P1" s="2"/>
      <c r="Q1" s="7">
        <f>COUNTA(Q7:Q9953)</f>
        <v>35</v>
      </c>
      <c r="R1" s="7">
        <f t="shared" ref="R1:AD1" si="0">COUNTA(R7:R9953)</f>
        <v>0</v>
      </c>
      <c r="S1" s="7">
        <f t="shared" si="0"/>
        <v>35</v>
      </c>
      <c r="T1" s="7">
        <f>COUNTA(T7:T9953)</f>
        <v>0</v>
      </c>
      <c r="U1" s="7">
        <f t="shared" si="0"/>
        <v>0</v>
      </c>
      <c r="V1" s="7">
        <f t="shared" si="0"/>
        <v>0</v>
      </c>
      <c r="W1" s="7">
        <f t="shared" si="0"/>
        <v>35</v>
      </c>
      <c r="X1" s="7">
        <f t="shared" si="0"/>
        <v>0</v>
      </c>
      <c r="Y1" s="7">
        <f t="shared" si="0"/>
        <v>0</v>
      </c>
      <c r="Z1" s="7">
        <f t="shared" si="0"/>
        <v>0</v>
      </c>
      <c r="AA1" s="7">
        <f t="shared" si="0"/>
        <v>0</v>
      </c>
      <c r="AB1" s="7">
        <f>COUNTA(AB7:AB9953)</f>
        <v>0</v>
      </c>
      <c r="AC1" s="7">
        <f>COUNTA(AC7:AC9953)</f>
        <v>0</v>
      </c>
      <c r="AD1" s="7">
        <f t="shared" si="0"/>
        <v>0</v>
      </c>
      <c r="AE1" s="7">
        <f t="shared" ref="AE1:BD1" si="1">COUNTA(AE8:AE9953)</f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  <c r="AK1" s="7">
        <f t="shared" si="1"/>
        <v>0</v>
      </c>
      <c r="AL1" s="7">
        <f t="shared" si="1"/>
        <v>0</v>
      </c>
      <c r="AM1" s="7">
        <f t="shared" si="1"/>
        <v>0</v>
      </c>
      <c r="AN1" s="7">
        <f t="shared" si="1"/>
        <v>0</v>
      </c>
      <c r="AO1" s="7">
        <f t="shared" si="1"/>
        <v>0</v>
      </c>
      <c r="AP1" s="7">
        <f t="shared" si="1"/>
        <v>0</v>
      </c>
      <c r="AQ1" s="7">
        <f t="shared" si="1"/>
        <v>0</v>
      </c>
      <c r="AR1" s="7">
        <f t="shared" si="1"/>
        <v>0</v>
      </c>
      <c r="AS1" s="7">
        <f t="shared" si="1"/>
        <v>0</v>
      </c>
      <c r="AT1" s="7">
        <f t="shared" si="1"/>
        <v>0</v>
      </c>
      <c r="AU1" s="7">
        <f t="shared" si="1"/>
        <v>0</v>
      </c>
      <c r="AV1" s="7">
        <f t="shared" si="1"/>
        <v>0</v>
      </c>
      <c r="AW1" s="7">
        <f t="shared" si="1"/>
        <v>0</v>
      </c>
      <c r="AX1" s="7">
        <f t="shared" si="1"/>
        <v>0</v>
      </c>
      <c r="AY1" s="7">
        <f t="shared" si="1"/>
        <v>0</v>
      </c>
      <c r="AZ1" s="7">
        <f t="shared" si="1"/>
        <v>0</v>
      </c>
      <c r="BA1" s="7">
        <f t="shared" si="1"/>
        <v>0</v>
      </c>
      <c r="BB1" s="7">
        <f t="shared" si="1"/>
        <v>0</v>
      </c>
      <c r="BC1" s="7">
        <f t="shared" si="1"/>
        <v>0</v>
      </c>
      <c r="BD1" s="7">
        <f t="shared" si="1"/>
        <v>0</v>
      </c>
      <c r="BE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14" customHeight="1">
      <c r="A2" s="69"/>
      <c r="B2" s="70"/>
      <c r="C2" s="70"/>
      <c r="D2" s="70"/>
      <c r="E2" s="70"/>
      <c r="F2" s="71"/>
      <c r="G2" s="70"/>
      <c r="H2" s="70"/>
      <c r="I2" s="70"/>
      <c r="J2" s="70"/>
      <c r="K2" s="72"/>
      <c r="L2" s="44"/>
      <c r="M2" s="44"/>
      <c r="N2" s="44"/>
      <c r="O2" s="1"/>
      <c r="P2" s="4" t="b">
        <f>AND(Q1-Q2=0,R1-R2=0,S1-S2=0,T1-T2=0,U1-U2=0,V1-V2=0,W1-W2=0,X1-X2=0,Y1-Y2=0,Z1-Z2=0,AA1-AA2=0,AB1-AB2=0,AC1-AC2=0,AD1-AD2=0,AE1-AE2=0,AF1-AF2=0,AG1-AG2=0,AH1-AH2=0,AI1-AI2=0,AJ1-AJ2=0,AK1-AK2=0,AL1-AL2=0,AM1-AM2=0,AN1-AN2=0,AO1-AO2=0,AP1-AP2=0,AQ1-AQ2=0,AR1-AR2=0,AS1-AS2=0,AT1-AT2=0,AU1-AU2=0,AV1-AV2=0,AW1-AW2=0,AX1-AX2=0,AY1-AY2=0,AZ1-AZ2=0,BA1-BA2=0,BB1-BB2=0,BC1-BC2=0,BD1-BD2=0)</f>
        <v>1</v>
      </c>
      <c r="Q2" s="7">
        <f>COUNTIF($I:$I,Q$6)</f>
        <v>35</v>
      </c>
      <c r="R2" s="7">
        <f t="shared" ref="R2:BD2" si="2">COUNTIF($I:$I,R$6)</f>
        <v>0</v>
      </c>
      <c r="S2" s="7">
        <f t="shared" si="2"/>
        <v>35</v>
      </c>
      <c r="T2" s="7">
        <f>COUNTIF($I:$I,T$6)</f>
        <v>0</v>
      </c>
      <c r="U2" s="7">
        <f t="shared" si="2"/>
        <v>0</v>
      </c>
      <c r="V2" s="7">
        <f t="shared" si="2"/>
        <v>0</v>
      </c>
      <c r="W2" s="7">
        <f t="shared" si="2"/>
        <v>35</v>
      </c>
      <c r="X2" s="7">
        <f t="shared" si="2"/>
        <v>0</v>
      </c>
      <c r="Y2" s="7">
        <f t="shared" si="2"/>
        <v>0</v>
      </c>
      <c r="Z2" s="7">
        <f t="shared" si="2"/>
        <v>0</v>
      </c>
      <c r="AA2" s="7">
        <f t="shared" si="2"/>
        <v>0</v>
      </c>
      <c r="AB2" s="7">
        <f>COUNTIF($I:$I,AB$6)</f>
        <v>0</v>
      </c>
      <c r="AC2" s="7">
        <f t="shared" si="2"/>
        <v>0</v>
      </c>
      <c r="AD2" s="7">
        <f t="shared" si="2"/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0</v>
      </c>
      <c r="AK2" s="7">
        <f t="shared" si="2"/>
        <v>0</v>
      </c>
      <c r="AL2" s="7">
        <f t="shared" si="2"/>
        <v>0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si="2"/>
        <v>0</v>
      </c>
      <c r="AW2" s="7">
        <f t="shared" si="2"/>
        <v>0</v>
      </c>
      <c r="AX2" s="7">
        <f t="shared" si="2"/>
        <v>0</v>
      </c>
      <c r="AY2" s="7">
        <f t="shared" si="2"/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</row>
    <row r="3" spans="1:90" ht="21" customHeight="1">
      <c r="A3" s="73" t="s">
        <v>34</v>
      </c>
      <c r="B3" s="74"/>
      <c r="C3" s="74"/>
      <c r="D3" s="74"/>
      <c r="E3" s="75"/>
      <c r="F3" s="102" t="str">
        <f ca="1">MID(CELL("filename",$F$3),FIND("]",CELL("filename",$F$3))+1,100)</f>
        <v>INV02</v>
      </c>
      <c r="G3" s="103"/>
      <c r="H3" s="103"/>
      <c r="I3" s="103"/>
      <c r="J3" s="103"/>
      <c r="K3" s="103"/>
      <c r="L3" s="103"/>
      <c r="M3" s="103"/>
      <c r="N3" s="103"/>
      <c r="O3" s="103"/>
      <c r="P3" s="104"/>
      <c r="Q3" s="3" t="s">
        <v>1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ht="20" customHeight="1">
      <c r="A4" s="76"/>
      <c r="B4" s="77"/>
      <c r="C4" s="77"/>
      <c r="D4" s="77"/>
      <c r="E4" s="78"/>
      <c r="F4" s="105"/>
      <c r="G4" s="106"/>
      <c r="H4" s="106"/>
      <c r="I4" s="106"/>
      <c r="J4" s="106"/>
      <c r="K4" s="106"/>
      <c r="L4" s="106"/>
      <c r="M4" s="106"/>
      <c r="N4" s="106"/>
      <c r="O4" s="106"/>
      <c r="P4" s="107"/>
      <c r="Q4" s="37" t="s">
        <v>32</v>
      </c>
      <c r="R4" s="95" t="s">
        <v>25</v>
      </c>
      <c r="S4" s="95"/>
      <c r="T4" s="96"/>
      <c r="U4" s="108" t="s">
        <v>26</v>
      </c>
      <c r="V4" s="109"/>
      <c r="W4" s="109"/>
      <c r="X4" s="109"/>
      <c r="Y4" s="109"/>
      <c r="Z4" s="109"/>
      <c r="AA4" s="110"/>
      <c r="AB4" s="35" t="s">
        <v>33</v>
      </c>
      <c r="AC4" s="97" t="s">
        <v>27</v>
      </c>
      <c r="AD4" s="98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 spans="1:90" ht="20" customHeight="1" thickBot="1">
      <c r="A5" s="79" t="s">
        <v>2</v>
      </c>
      <c r="B5" s="80"/>
      <c r="C5" s="79" t="s">
        <v>3</v>
      </c>
      <c r="D5" s="80"/>
      <c r="E5" s="83" t="s">
        <v>7</v>
      </c>
      <c r="F5" s="85" t="s">
        <v>4</v>
      </c>
      <c r="G5" s="87" t="s">
        <v>5</v>
      </c>
      <c r="H5" s="89" t="s">
        <v>15</v>
      </c>
      <c r="I5" s="91" t="s">
        <v>6</v>
      </c>
      <c r="J5" s="92"/>
      <c r="K5" s="83" t="s">
        <v>24</v>
      </c>
      <c r="L5" s="83" t="s">
        <v>31</v>
      </c>
      <c r="M5" s="83" t="s">
        <v>28</v>
      </c>
      <c r="N5" s="83" t="s">
        <v>19</v>
      </c>
      <c r="O5" s="84" t="s">
        <v>29</v>
      </c>
      <c r="P5" s="83" t="s">
        <v>8</v>
      </c>
      <c r="Q5" s="38">
        <v>1</v>
      </c>
      <c r="R5" s="27">
        <v>2</v>
      </c>
      <c r="S5" s="27">
        <v>3</v>
      </c>
      <c r="T5" s="27">
        <v>4</v>
      </c>
      <c r="U5" s="28">
        <v>5</v>
      </c>
      <c r="V5" s="28">
        <v>6</v>
      </c>
      <c r="W5" s="28">
        <v>7</v>
      </c>
      <c r="X5" s="28">
        <v>8</v>
      </c>
      <c r="Y5" s="28">
        <v>9</v>
      </c>
      <c r="Z5" s="28">
        <v>10</v>
      </c>
      <c r="AA5" s="28">
        <v>11</v>
      </c>
      <c r="AB5" s="36">
        <v>12</v>
      </c>
      <c r="AC5" s="29">
        <v>13</v>
      </c>
      <c r="AD5" s="29">
        <v>14</v>
      </c>
      <c r="AE5" s="10">
        <v>15</v>
      </c>
      <c r="AF5" s="10">
        <v>16</v>
      </c>
      <c r="AG5" s="10">
        <v>17</v>
      </c>
      <c r="AH5" s="10">
        <v>18</v>
      </c>
      <c r="AI5" s="10">
        <v>19</v>
      </c>
      <c r="AJ5" s="10">
        <v>20</v>
      </c>
      <c r="AK5" s="10">
        <v>21</v>
      </c>
      <c r="AL5" s="10">
        <v>22</v>
      </c>
      <c r="AM5" s="10">
        <v>23</v>
      </c>
      <c r="AN5" s="10">
        <v>24</v>
      </c>
      <c r="AO5" s="10">
        <v>25</v>
      </c>
      <c r="AP5" s="10">
        <v>26</v>
      </c>
      <c r="AQ5" s="10">
        <v>27</v>
      </c>
      <c r="AR5" s="10">
        <v>28</v>
      </c>
      <c r="AS5" s="10">
        <v>29</v>
      </c>
      <c r="AT5" s="10">
        <v>30</v>
      </c>
      <c r="AU5" s="10">
        <v>31</v>
      </c>
      <c r="AV5" s="10">
        <v>32</v>
      </c>
      <c r="AW5" s="10">
        <v>33</v>
      </c>
      <c r="AX5" s="10">
        <v>34</v>
      </c>
      <c r="AY5" s="10">
        <v>35</v>
      </c>
      <c r="AZ5" s="10">
        <v>36</v>
      </c>
      <c r="BA5" s="10">
        <v>37</v>
      </c>
      <c r="BB5" s="10">
        <v>38</v>
      </c>
      <c r="BC5" s="10">
        <v>39</v>
      </c>
      <c r="BD5" s="10">
        <v>40</v>
      </c>
      <c r="BE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1:90" s="60" customFormat="1" ht="35" customHeight="1">
      <c r="A6" s="81"/>
      <c r="B6" s="82"/>
      <c r="C6" s="81"/>
      <c r="D6" s="82"/>
      <c r="E6" s="84"/>
      <c r="F6" s="86"/>
      <c r="G6" s="88"/>
      <c r="H6" s="90"/>
      <c r="I6" s="93"/>
      <c r="J6" s="94"/>
      <c r="K6" s="84"/>
      <c r="L6" s="84"/>
      <c r="M6" s="84"/>
      <c r="N6" s="84"/>
      <c r="O6" s="111"/>
      <c r="P6" s="84"/>
      <c r="Q6" s="40" t="s">
        <v>56</v>
      </c>
      <c r="R6" s="53" t="s">
        <v>57</v>
      </c>
      <c r="S6" s="53" t="s">
        <v>58</v>
      </c>
      <c r="T6" s="53" t="s">
        <v>59</v>
      </c>
      <c r="U6" s="54" t="s">
        <v>60</v>
      </c>
      <c r="V6" s="54" t="s">
        <v>61</v>
      </c>
      <c r="W6" s="54" t="s">
        <v>62</v>
      </c>
      <c r="X6" s="54" t="s">
        <v>63</v>
      </c>
      <c r="Y6" s="54" t="s">
        <v>64</v>
      </c>
      <c r="Z6" s="54" t="s">
        <v>65</v>
      </c>
      <c r="AA6" s="54" t="s">
        <v>66</v>
      </c>
      <c r="AB6" s="55" t="s">
        <v>67</v>
      </c>
      <c r="AC6" s="56" t="s">
        <v>69</v>
      </c>
      <c r="AD6" s="56" t="s">
        <v>68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57"/>
      <c r="BF6" s="58"/>
      <c r="BG6" s="59" t="s">
        <v>11</v>
      </c>
      <c r="BH6" s="99" t="s">
        <v>12</v>
      </c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1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</row>
    <row r="7" spans="1:90" ht="15" customHeight="1">
      <c r="A7" s="13" t="s">
        <v>5</v>
      </c>
      <c r="B7" s="14"/>
      <c r="C7" s="15" t="s">
        <v>9</v>
      </c>
      <c r="D7" s="16"/>
      <c r="E7" s="16">
        <f>COUNTA(Q7:BD7)</f>
        <v>1</v>
      </c>
      <c r="F7" s="63" t="s">
        <v>10</v>
      </c>
      <c r="G7" s="64">
        <v>19</v>
      </c>
      <c r="H7" s="64"/>
      <c r="I7" s="45" t="s">
        <v>70</v>
      </c>
      <c r="J7" s="50" t="s">
        <v>35</v>
      </c>
      <c r="K7" s="51" t="str">
        <f t="shared" ref="K7" ca="1" si="3">L7&amp;"-"&amp;M7&amp;"-"&amp;N7&amp;"-"&amp;O7</f>
        <v>RW01-INV02-CB01.01-C14Str</v>
      </c>
      <c r="L7" s="51" t="str">
        <f ca="1">$L$5&amp;TEXT(IF($G7&gt;0,IF(OFFSET($L7,-1,)&lt;&gt;0,($ZG7=OFFSET($ZG7,-1,))+IFERROR(MID(OFFSET($L7,-1,),FIND($L$5,OFFSET($L7,-1,))+2,2),),1),IFERROR(MID(OFFSET($L7,-1,),FIND($L$5,OFFSET($L7,-1,))+2,2),)),"00")</f>
        <v>RW01</v>
      </c>
      <c r="M7" s="51" t="str">
        <f ca="1">$F$3</f>
        <v>INV02</v>
      </c>
      <c r="N7" s="52" t="str">
        <f ca="1">MID($F$5,1,2)&amp;LOOKUP("一",$F$7:$F7)&amp;"."&amp;TEXT(IF($F7&gt;"",1,($ZG7=OFFSET($ZG7,-1,))+IFERROR(MID(OFFSET($N7,-1,),FIND(MID($F$5,1,2),OFFSET($N7,-1,))+5,2),)),"00")</f>
        <v>CB01.01</v>
      </c>
      <c r="O7" s="52" t="str">
        <f>MID(J7,1,6)</f>
        <v>C14Str</v>
      </c>
      <c r="P7" s="51">
        <v>1</v>
      </c>
      <c r="Q7" s="51" t="s">
        <v>54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8"/>
      <c r="BF7" s="7">
        <f>B8-D17</f>
        <v>0</v>
      </c>
      <c r="BG7" s="5">
        <v>1</v>
      </c>
      <c r="BH7" s="16" cm="1">
        <f t="array" ref="BH7">IFERROR(INDEX($G$7:$G$1007,SMALL(IF((LOOKUP(ROW($7:$1007),ROW($7:$1007)/($F$7:$F$1007&lt;&gt;""),$F$7:$F$1007)=RIGHT("0"&amp;$BG7,2))*($G$7:$G$1007&lt;&gt;""),ROW($1:$1001),999999),COLUMN(A1))),"0")</f>
        <v>19</v>
      </c>
      <c r="BI7" s="16" cm="1">
        <f t="array" ref="BI7">IFERROR(INDEX($G$7:$G$1007,SMALL(IF((LOOKUP(ROW($7:$1007),ROW($7:$1007)/($F$7:$F$1007&lt;&gt;""),$F$7:$F$1007)=RIGHT("0"&amp;$BG7,2))*($G$7:$G$1007&lt;&gt;""),ROW($1:$1001),999999),COLUMN(B1))),"0")</f>
        <v>19</v>
      </c>
      <c r="BJ7" s="16" t="str" cm="1">
        <f t="array" ref="BJ7">IFERROR(INDEX($G$7:$G$1007,SMALL(IF((LOOKUP(ROW($7:$1007),ROW($7:$1007)/($F$7:$F$1007&lt;&gt;""),$F$7:$F$1007)=RIGHT("0"&amp;$BG7,2))*($G$7:$G$1007&lt;&gt;""),ROW($1:$1001),999999),COLUMN(C1))),"0")</f>
        <v>0</v>
      </c>
      <c r="BK7" s="16" t="str" cm="1">
        <f t="array" ref="BK7">IFERROR(INDEX($G$7:$G$1007,SMALL(IF((LOOKUP(ROW($7:$1007),ROW($7:$1007)/($F$7:$F$1007&lt;&gt;""),$F$7:$F$1007)=RIGHT("0"&amp;$BG7,2))*($G$7:$G$1007&lt;&gt;""),ROW($1:$1001),999999),COLUMN(D1))),"0")</f>
        <v>0</v>
      </c>
      <c r="BL7" s="16" t="str" cm="1">
        <f t="array" ref="BL7">IFERROR(INDEX($G$7:$G$1007,SMALL(IF((LOOKUP(ROW($7:$1007),ROW($7:$1007)/($F$7:$F$1007&lt;&gt;""),$F$7:$F$1007)=RIGHT("0"&amp;$BG7,2))*($G$7:$G$1007&lt;&gt;""),ROW($1:$1001),999999),COLUMN(E1))),"0")</f>
        <v>0</v>
      </c>
      <c r="BM7" s="16" t="str" cm="1">
        <f t="array" ref="BM7">IFERROR(INDEX($G$7:$G$1007,SMALL(IF((LOOKUP(ROW($7:$1007),ROW($7:$1007)/($F$7:$F$1007&lt;&gt;""),$F$7:$F$1007)=RIGHT("0"&amp;$BG7,2))*($G$7:$G$1007&lt;&gt;""),ROW($1:$1001),999999),COLUMN(F1))),"0")</f>
        <v>0</v>
      </c>
      <c r="BN7" s="16" t="str" cm="1">
        <f t="array" ref="BN7">IFERROR(INDEX($G$7:$G$1007,SMALL(IF((LOOKUP(ROW($7:$1007),ROW($7:$1007)/($F$7:$F$1007&lt;&gt;""),$F$7:$F$1007)=RIGHT("0"&amp;$BG7,2))*($G$7:$G$1007&lt;&gt;""),ROW($1:$1001),999999),COLUMN(G1))),"0")</f>
        <v>0</v>
      </c>
      <c r="BO7" s="16" t="str" cm="1">
        <f t="array" ref="BO7">IFERROR(INDEX($G$7:$G$1007,SMALL(IF((LOOKUP(ROW($7:$1007),ROW($7:$1007)/($F$7:$F$1007&lt;&gt;""),$F$7:$F$1007)=RIGHT("0"&amp;$BG7,2))*($G$7:$G$1007&lt;&gt;""),ROW($1:$1001),999999),COLUMN(H1))),"0")</f>
        <v>0</v>
      </c>
      <c r="BP7" s="16" t="str" cm="1">
        <f t="array" ref="BP7">IFERROR(INDEX($G$7:$G$1007,SMALL(IF((LOOKUP(ROW($7:$1007),ROW($7:$1007)/($F$7:$F$1007&lt;&gt;""),$F$7:$F$1007)=RIGHT("0"&amp;$BG7,2))*($G$7:$G$1007&lt;&gt;""),ROW($1:$1001),999999),COLUMN(I1))),"0")</f>
        <v>0</v>
      </c>
      <c r="BQ7" s="16" t="str" cm="1">
        <f t="array" ref="BQ7">IFERROR(INDEX($G$7:$G$1007,SMALL(IF((LOOKUP(ROW($7:$1007),ROW($7:$1007)/($F$7:$F$1007&lt;&gt;""),$F$7:$F$1007)=RIGHT("0"&amp;$BG7,2))*($G$7:$G$1007&lt;&gt;""),ROW($1:$1001),999999),COLUMN(J1))),"0")</f>
        <v>0</v>
      </c>
      <c r="BR7" s="16" t="str" cm="1">
        <f t="array" ref="BR7">IFERROR(INDEX($G$7:$G$1007,SMALL(IF((LOOKUP(ROW($7:$1007),ROW($7:$1007)/($F$7:$F$1007&lt;&gt;""),$F$7:$F$1007)=RIGHT("0"&amp;$BG7,2))*($G$7:$G$1007&lt;&gt;""),ROW($1:$1001),999999),COLUMN(K1))),"0")</f>
        <v>0</v>
      </c>
      <c r="BS7" s="16" t="str" cm="1">
        <f t="array" ref="BS7">IFERROR(INDEX($G$7:$G$1007,SMALL(IF((LOOKUP(ROW($7:$1007),ROW($7:$1007)/($F$7:$F$1007&lt;&gt;""),$F$7:$F$1007)=RIGHT("0"&amp;$BG7,2))*($G$7:$G$1007&lt;&gt;""),ROW($1:$1001),999999),COLUMN(L1))),"0")</f>
        <v>0</v>
      </c>
      <c r="BT7" s="16" t="str" cm="1">
        <f t="array" ref="BT7">IFERROR(INDEX($G$7:$G$1007,SMALL(IF((LOOKUP(ROW($7:$1007),ROW($7:$1007)/($F$7:$F$1007&lt;&gt;""),$F$7:$F$1007)=RIGHT("0"&amp;$BG7,2))*($G$7:$G$1007&lt;&gt;""),ROW($1:$1001),999999),COLUMN(M1))),"0")</f>
        <v>0</v>
      </c>
      <c r="BU7" s="16" t="str" cm="1">
        <f t="array" ref="BU7">IFERROR(INDEX($G$7:$G$1007,SMALL(IF((LOOKUP(ROW($7:$1007),ROW($7:$1007)/($F$7:$F$1007&lt;&gt;""),$F$7:$F$1007)=RIGHT("0"&amp;$BG7,2))*($G$7:$G$1007&lt;&gt;""),ROW($1:$1001),999999),COLUMN(N1))),"0")</f>
        <v>0</v>
      </c>
      <c r="BV7" s="16" t="str" cm="1">
        <f t="array" ref="BV7">IFERROR(INDEX($G$7:$G$1007,SMALL(IF((LOOKUP(ROW($7:$1007),ROW($7:$1007)/($F$7:$F$1007&lt;&gt;""),$F$7:$F$1007)=RIGHT("0"&amp;$BG7,2))*($G$7:$G$1007&lt;&gt;""),ROW($1:$1001),999999),COLUMN(O1))),"0")</f>
        <v>0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ht="15" customHeight="1">
      <c r="A8" s="16">
        <v>1</v>
      </c>
      <c r="B8" s="13">
        <f t="shared" ref="B8:B36" si="4">COUNTIF($G$7:$G$9952,$A8)</f>
        <v>0</v>
      </c>
      <c r="C8" s="21" t="s">
        <v>22</v>
      </c>
      <c r="D8" s="15">
        <f>COUNTIF($I$7:$J$9947,$C8)</f>
        <v>0</v>
      </c>
      <c r="E8" s="16">
        <f t="shared" ref="E8:E71" si="5">COUNTA(Q8:BD8)</f>
        <v>1</v>
      </c>
      <c r="F8" s="63"/>
      <c r="G8" s="64"/>
      <c r="H8" s="64"/>
      <c r="I8" s="45" t="s">
        <v>49</v>
      </c>
      <c r="J8" s="50" t="s">
        <v>35</v>
      </c>
      <c r="K8" s="51" t="str">
        <f t="shared" ref="K8:K71" ca="1" si="6">L8&amp;"-"&amp;M8&amp;"-"&amp;N8&amp;"-"&amp;O8</f>
        <v>RW01-INV02-CB01.02-C14Str</v>
      </c>
      <c r="L8" s="51" t="str">
        <f t="shared" ref="L8:L71" ca="1" si="7">$L$5&amp;TEXT(IF($G8&gt;0,IF(OFFSET($L8,-1,)&lt;&gt;0,($ZG8=OFFSET($ZG8,-1,))+IFERROR(MID(OFFSET($L8,-1,),FIND($L$5,OFFSET($L8,-1,))+2,2),),1),IFERROR(MID(OFFSET($L8,-1,),FIND($L$5,OFFSET($L8,-1,))+2,2),)),"00")</f>
        <v>RW01</v>
      </c>
      <c r="M8" s="51" t="str">
        <f t="shared" ref="M8:M71" ca="1" si="8">$F$3</f>
        <v>INV02</v>
      </c>
      <c r="N8" s="52" t="str">
        <f ca="1">MID($F$5,1,2)&amp;LOOKUP("一",$F$7:$F8)&amp;"."&amp;TEXT(IF($F8&gt;"",1,($ZG8=OFFSET($ZG8,-1,))+IFERROR(MID(OFFSET($N8,-1,),FIND(MID($F$5,1,2),OFFSET($N8,-1,))+5,2),)),"00")</f>
        <v>CB01.02</v>
      </c>
      <c r="O8" s="52" t="str">
        <f t="shared" ref="O8:O71" si="9">MID(J8,1,6)</f>
        <v>C14Str</v>
      </c>
      <c r="P8" s="51">
        <v>3</v>
      </c>
      <c r="Q8" s="51"/>
      <c r="R8" s="51"/>
      <c r="S8" s="51" t="s">
        <v>157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8"/>
      <c r="BF8" s="7">
        <f t="shared" ref="BF8:BF24" si="10">B9-D18</f>
        <v>0</v>
      </c>
      <c r="BG8" s="5">
        <v>2</v>
      </c>
      <c r="BH8" s="16" cm="1">
        <f t="array" ref="BH8">IFERROR(INDEX($G$7:$G$1007,SMALL(IF((LOOKUP(ROW($7:$1007),ROW($7:$1007)/($F$7:$F$1007&lt;&gt;""),$F$7:$F$1007)=RIGHT("0"&amp;$BG8,2))*($G$7:$G$1007&lt;&gt;""),ROW($1:$1001),999999),COLUMN(A2))),"0")</f>
        <v>19</v>
      </c>
      <c r="BI8" s="16" cm="1">
        <f t="array" ref="BI8">IFERROR(INDEX($G$7:$G$1007,SMALL(IF((LOOKUP(ROW($7:$1007),ROW($7:$1007)/($F$7:$F$1007&lt;&gt;""),$F$7:$F$1007)=RIGHT("0"&amp;$BG8,2))*($G$7:$G$1007&lt;&gt;""),ROW($1:$1001),999999),COLUMN(B2))),"0")</f>
        <v>19</v>
      </c>
      <c r="BJ8" s="16" t="str" cm="1">
        <f t="array" ref="BJ8">IFERROR(INDEX($G$7:$G$1007,SMALL(IF((LOOKUP(ROW($7:$1007),ROW($7:$1007)/($F$7:$F$1007&lt;&gt;""),$F$7:$F$1007)=RIGHT("0"&amp;$BG8,2))*($G$7:$G$1007&lt;&gt;""),ROW($1:$1001),999999),COLUMN(C2))),"0")</f>
        <v>0</v>
      </c>
      <c r="BK8" s="16" t="str" cm="1">
        <f t="array" ref="BK8">IFERROR(INDEX($G$7:$G$1007,SMALL(IF((LOOKUP(ROW($7:$1007),ROW($7:$1007)/($F$7:$F$1007&lt;&gt;""),$F$7:$F$1007)=RIGHT("0"&amp;$BG8,2))*($G$7:$G$1007&lt;&gt;""),ROW($1:$1001),999999),COLUMN(D2))),"0")</f>
        <v>0</v>
      </c>
      <c r="BL8" s="16" t="str" cm="1">
        <f t="array" ref="BL8">IFERROR(INDEX($G$7:$G$1007,SMALL(IF((LOOKUP(ROW($7:$1007),ROW($7:$1007)/($F$7:$F$1007&lt;&gt;""),$F$7:$F$1007)=RIGHT("0"&amp;$BG8,2))*($G$7:$G$1007&lt;&gt;""),ROW($1:$1001),999999),COLUMN(E2))),"0")</f>
        <v>0</v>
      </c>
      <c r="BM8" s="16" t="str" cm="1">
        <f t="array" ref="BM8">IFERROR(INDEX($G$7:$G$1007,SMALL(IF((LOOKUP(ROW($7:$1007),ROW($7:$1007)/($F$7:$F$1007&lt;&gt;""),$F$7:$F$1007)=RIGHT("0"&amp;$BG8,2))*($G$7:$G$1007&lt;&gt;""),ROW($1:$1001),999999),COLUMN(F2))),"0")</f>
        <v>0</v>
      </c>
      <c r="BN8" s="16" t="str" cm="1">
        <f t="array" ref="BN8">IFERROR(INDEX($G$7:$G$1007,SMALL(IF((LOOKUP(ROW($7:$1007),ROW($7:$1007)/($F$7:$F$1007&lt;&gt;""),$F$7:$F$1007)=RIGHT("0"&amp;$BG8,2))*($G$7:$G$1007&lt;&gt;""),ROW($1:$1001),999999),COLUMN(G2))),"0")</f>
        <v>0</v>
      </c>
      <c r="BO8" s="16" t="str" cm="1">
        <f t="array" ref="BO8">IFERROR(INDEX($G$7:$G$1007,SMALL(IF((LOOKUP(ROW($7:$1007),ROW($7:$1007)/($F$7:$F$1007&lt;&gt;""),$F$7:$F$1007)=RIGHT("0"&amp;$BG8,2))*($G$7:$G$1007&lt;&gt;""),ROW($1:$1001),999999),COLUMN(H2))),"0")</f>
        <v>0</v>
      </c>
      <c r="BP8" s="16" t="str" cm="1">
        <f t="array" ref="BP8">IFERROR(INDEX($G$7:$G$1007,SMALL(IF((LOOKUP(ROW($7:$1007),ROW($7:$1007)/($F$7:$F$1007&lt;&gt;""),$F$7:$F$1007)=RIGHT("0"&amp;$BG8,2))*($G$7:$G$1007&lt;&gt;""),ROW($1:$1001),999999),COLUMN(I2))),"0")</f>
        <v>0</v>
      </c>
      <c r="BQ8" s="16" t="str" cm="1">
        <f t="array" ref="BQ8">IFERROR(INDEX($G$7:$G$1007,SMALL(IF((LOOKUP(ROW($7:$1007),ROW($7:$1007)/($F$7:$F$1007&lt;&gt;""),$F$7:$F$1007)=RIGHT("0"&amp;$BG8,2))*($G$7:$G$1007&lt;&gt;""),ROW($1:$1001),999999),COLUMN(J2))),"0")</f>
        <v>0</v>
      </c>
      <c r="BR8" s="16" t="str" cm="1">
        <f t="array" ref="BR8">IFERROR(INDEX($G$7:$G$1007,SMALL(IF((LOOKUP(ROW($7:$1007),ROW($7:$1007)/($F$7:$F$1007&lt;&gt;""),$F$7:$F$1007)=RIGHT("0"&amp;$BG8,2))*($G$7:$G$1007&lt;&gt;""),ROW($1:$1001),999999),COLUMN(K2))),"0")</f>
        <v>0</v>
      </c>
      <c r="BS8" s="16" t="str" cm="1">
        <f t="array" ref="BS8">IFERROR(INDEX($G$7:$G$1007,SMALL(IF((LOOKUP(ROW($7:$1007),ROW($7:$1007)/($F$7:$F$1007&lt;&gt;""),$F$7:$F$1007)=RIGHT("0"&amp;$BG8,2))*($G$7:$G$1007&lt;&gt;""),ROW($1:$1001),999999),COLUMN(L2))),"0")</f>
        <v>0</v>
      </c>
      <c r="BT8" s="16" t="str" cm="1">
        <f t="array" ref="BT8">IFERROR(INDEX($G$7:$G$1007,SMALL(IF((LOOKUP(ROW($7:$1007),ROW($7:$1007)/($F$7:$F$1007&lt;&gt;""),$F$7:$F$1007)=RIGHT("0"&amp;$BG8,2))*($G$7:$G$1007&lt;&gt;""),ROW($1:$1001),999999),COLUMN(M2))),"0")</f>
        <v>0</v>
      </c>
      <c r="BU8" s="16" t="str" cm="1">
        <f t="array" ref="BU8">IFERROR(INDEX($G$7:$G$1007,SMALL(IF((LOOKUP(ROW($7:$1007),ROW($7:$1007)/($F$7:$F$1007&lt;&gt;""),$F$7:$F$1007)=RIGHT("0"&amp;$BG8,2))*($G$7:$G$1007&lt;&gt;""),ROW($1:$1001),999999),COLUMN(N2))),"0")</f>
        <v>0</v>
      </c>
      <c r="BV8" s="16" t="str" cm="1">
        <f t="array" ref="BV8">IFERROR(INDEX($G$7:$G$1007,SMALL(IF((LOOKUP(ROW($7:$1007),ROW($7:$1007)/($F$7:$F$1007&lt;&gt;""),$F$7:$F$1007)=RIGHT("0"&amp;$BG8,2))*($G$7:$G$1007&lt;&gt;""),ROW($1:$1001),999999),COLUMN(O2))),"0")</f>
        <v>0</v>
      </c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ht="15" customHeight="1">
      <c r="A9" s="16">
        <v>2</v>
      </c>
      <c r="B9" s="13">
        <f t="shared" si="4"/>
        <v>0</v>
      </c>
      <c r="C9" s="22" t="s">
        <v>30</v>
      </c>
      <c r="D9" s="15">
        <f>COUNTIF($I$7:$J$9947,$C9)</f>
        <v>0</v>
      </c>
      <c r="E9" s="16">
        <f t="shared" si="5"/>
        <v>1</v>
      </c>
      <c r="F9" s="63"/>
      <c r="G9" s="64"/>
      <c r="H9" s="64"/>
      <c r="I9" s="45" t="s">
        <v>50</v>
      </c>
      <c r="J9" s="50" t="s">
        <v>35</v>
      </c>
      <c r="K9" s="51" t="str">
        <f t="shared" ca="1" si="6"/>
        <v>RW01-INV02-CB01.03-C14Str</v>
      </c>
      <c r="L9" s="51" t="str">
        <f t="shared" ca="1" si="7"/>
        <v>RW01</v>
      </c>
      <c r="M9" s="51" t="str">
        <f t="shared" ca="1" si="8"/>
        <v>INV02</v>
      </c>
      <c r="N9" s="52" t="str">
        <f ca="1">MID($F$5,1,2)&amp;LOOKUP("一",$F$7:$F9)&amp;"."&amp;TEXT(IF($F9&gt;"",1,($ZG9=OFFSET($ZG9,-1,))+IFERROR(MID(OFFSET($N9,-1,),FIND(MID($F$5,1,2),OFFSET($N9,-1,))+5,2),)),"00")</f>
        <v>CB01.03</v>
      </c>
      <c r="O9" s="52" t="str">
        <f t="shared" si="9"/>
        <v>C14Str</v>
      </c>
      <c r="P9" s="51">
        <v>7</v>
      </c>
      <c r="Q9" s="51"/>
      <c r="R9" s="51"/>
      <c r="S9" s="51"/>
      <c r="T9" s="51"/>
      <c r="U9" s="51"/>
      <c r="V9" s="51"/>
      <c r="W9" s="51" t="s">
        <v>158</v>
      </c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8"/>
      <c r="BF9" s="7">
        <f t="shared" si="10"/>
        <v>0</v>
      </c>
      <c r="BG9" s="5">
        <v>3</v>
      </c>
      <c r="BH9" s="16" cm="1">
        <f t="array" ref="BH9">IFERROR(INDEX($G$7:$G$1007,SMALL(IF((LOOKUP(ROW($7:$1007),ROW($7:$1007)/($F$7:$F$1007&lt;&gt;""),$F$7:$F$1007)=RIGHT("0"&amp;$BG9,2))*($G$7:$G$1007&lt;&gt;""),ROW($1:$1001),999999),COLUMN(A3))),"0")</f>
        <v>19</v>
      </c>
      <c r="BI9" s="16" cm="1">
        <f t="array" ref="BI9">IFERROR(INDEX($G$7:$G$1007,SMALL(IF((LOOKUP(ROW($7:$1007),ROW($7:$1007)/($F$7:$F$1007&lt;&gt;""),$F$7:$F$1007)=RIGHT("0"&amp;$BG9,2))*($G$7:$G$1007&lt;&gt;""),ROW($1:$1001),999999),COLUMN(B3))),"0")</f>
        <v>19</v>
      </c>
      <c r="BJ9" s="16" t="str" cm="1">
        <f t="array" ref="BJ9">IFERROR(INDEX($G$7:$G$1007,SMALL(IF((LOOKUP(ROW($7:$1007),ROW($7:$1007)/($F$7:$F$1007&lt;&gt;""),$F$7:$F$1007)=RIGHT("0"&amp;$BG9,2))*($G$7:$G$1007&lt;&gt;""),ROW($1:$1001),999999),COLUMN(C3))),"0")</f>
        <v>0</v>
      </c>
      <c r="BK9" s="16" t="str" cm="1">
        <f t="array" ref="BK9">IFERROR(INDEX($G$7:$G$1007,SMALL(IF((LOOKUP(ROW($7:$1007),ROW($7:$1007)/($F$7:$F$1007&lt;&gt;""),$F$7:$F$1007)=RIGHT("0"&amp;$BG9,2))*($G$7:$G$1007&lt;&gt;""),ROW($1:$1001),999999),COLUMN(D3))),"0")</f>
        <v>0</v>
      </c>
      <c r="BL9" s="16" t="str" cm="1">
        <f t="array" ref="BL9">IFERROR(INDEX($G$7:$G$1007,SMALL(IF((LOOKUP(ROW($7:$1007),ROW($7:$1007)/($F$7:$F$1007&lt;&gt;""),$F$7:$F$1007)=RIGHT("0"&amp;$BG9,2))*($G$7:$G$1007&lt;&gt;""),ROW($1:$1001),999999),COLUMN(E3))),"0")</f>
        <v>0</v>
      </c>
      <c r="BM9" s="16" t="str" cm="1">
        <f t="array" ref="BM9">IFERROR(INDEX($G$7:$G$1007,SMALL(IF((LOOKUP(ROW($7:$1007),ROW($7:$1007)/($F$7:$F$1007&lt;&gt;""),$F$7:$F$1007)=RIGHT("0"&amp;$BG9,2))*($G$7:$G$1007&lt;&gt;""),ROW($1:$1001),999999),COLUMN(F3))),"0")</f>
        <v>0</v>
      </c>
      <c r="BN9" s="16" t="str" cm="1">
        <f t="array" ref="BN9">IFERROR(INDEX($G$7:$G$1007,SMALL(IF((LOOKUP(ROW($7:$1007),ROW($7:$1007)/($F$7:$F$1007&lt;&gt;""),$F$7:$F$1007)=RIGHT("0"&amp;$BG9,2))*($G$7:$G$1007&lt;&gt;""),ROW($1:$1001),999999),COLUMN(G3))),"0")</f>
        <v>0</v>
      </c>
      <c r="BO9" s="16" t="str" cm="1">
        <f t="array" ref="BO9">IFERROR(INDEX($G$7:$G$1007,SMALL(IF((LOOKUP(ROW($7:$1007),ROW($7:$1007)/($F$7:$F$1007&lt;&gt;""),$F$7:$F$1007)=RIGHT("0"&amp;$BG9,2))*($G$7:$G$1007&lt;&gt;""),ROW($1:$1001),999999),COLUMN(H3))),"0")</f>
        <v>0</v>
      </c>
      <c r="BP9" s="16" t="str" cm="1">
        <f t="array" ref="BP9">IFERROR(INDEX($G$7:$G$1007,SMALL(IF((LOOKUP(ROW($7:$1007),ROW($7:$1007)/($F$7:$F$1007&lt;&gt;""),$F$7:$F$1007)=RIGHT("0"&amp;$BG9,2))*($G$7:$G$1007&lt;&gt;""),ROW($1:$1001),999999),COLUMN(I3))),"0")</f>
        <v>0</v>
      </c>
      <c r="BQ9" s="16" t="str" cm="1">
        <f t="array" ref="BQ9">IFERROR(INDEX($G$7:$G$1007,SMALL(IF((LOOKUP(ROW($7:$1007),ROW($7:$1007)/($F$7:$F$1007&lt;&gt;""),$F$7:$F$1007)=RIGHT("0"&amp;$BG9,2))*($G$7:$G$1007&lt;&gt;""),ROW($1:$1001),999999),COLUMN(J3))),"0")</f>
        <v>0</v>
      </c>
      <c r="BR9" s="16" t="str" cm="1">
        <f t="array" ref="BR9">IFERROR(INDEX($G$7:$G$1007,SMALL(IF((LOOKUP(ROW($7:$1007),ROW($7:$1007)/($F$7:$F$1007&lt;&gt;""),$F$7:$F$1007)=RIGHT("0"&amp;$BG9,2))*($G$7:$G$1007&lt;&gt;""),ROW($1:$1001),999999),COLUMN(K3))),"0")</f>
        <v>0</v>
      </c>
      <c r="BS9" s="16" t="str" cm="1">
        <f t="array" ref="BS9">IFERROR(INDEX($G$7:$G$1007,SMALL(IF((LOOKUP(ROW($7:$1007),ROW($7:$1007)/($F$7:$F$1007&lt;&gt;""),$F$7:$F$1007)=RIGHT("0"&amp;$BG9,2))*($G$7:$G$1007&lt;&gt;""),ROW($1:$1001),999999),COLUMN(L3))),"0")</f>
        <v>0</v>
      </c>
      <c r="BT9" s="16" t="str" cm="1">
        <f t="array" ref="BT9">IFERROR(INDEX($G$7:$G$1007,SMALL(IF((LOOKUP(ROW($7:$1007),ROW($7:$1007)/($F$7:$F$1007&lt;&gt;""),$F$7:$F$1007)=RIGHT("0"&amp;$BG9,2))*($G$7:$G$1007&lt;&gt;""),ROW($1:$1001),999999),COLUMN(M3))),"0")</f>
        <v>0</v>
      </c>
      <c r="BU9" s="16" t="str" cm="1">
        <f t="array" ref="BU9">IFERROR(INDEX($G$7:$G$1007,SMALL(IF((LOOKUP(ROW($7:$1007),ROW($7:$1007)/($F$7:$F$1007&lt;&gt;""),$F$7:$F$1007)=RIGHT("0"&amp;$BG9,2))*($G$7:$G$1007&lt;&gt;""),ROW($1:$1001),999999),COLUMN(N3))),"0")</f>
        <v>0</v>
      </c>
      <c r="BV9" s="16" t="str" cm="1">
        <f t="array" ref="BV9">IFERROR(INDEX($G$7:$G$1007,SMALL(IF((LOOKUP(ROW($7:$1007),ROW($7:$1007)/($F$7:$F$1007&lt;&gt;""),$F$7:$F$1007)=RIGHT("0"&amp;$BG9,2))*($G$7:$G$1007&lt;&gt;""),ROW($1:$1001),999999),COLUMN(O3))),"0")</f>
        <v>0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ht="15" customHeight="1">
      <c r="A10" s="16">
        <v>3</v>
      </c>
      <c r="B10" s="13">
        <f t="shared" si="4"/>
        <v>0</v>
      </c>
      <c r="C10" s="23" t="s">
        <v>35</v>
      </c>
      <c r="D10" s="15">
        <f>COUNTIF($I$7:$J$9947,$C10)</f>
        <v>105</v>
      </c>
      <c r="E10" s="16">
        <f t="shared" si="5"/>
        <v>1</v>
      </c>
      <c r="F10" s="63"/>
      <c r="G10" s="64">
        <v>19</v>
      </c>
      <c r="H10" s="64"/>
      <c r="I10" s="45" t="s">
        <v>70</v>
      </c>
      <c r="J10" s="50" t="s">
        <v>35</v>
      </c>
      <c r="K10" s="51" t="str">
        <f t="shared" ca="1" si="6"/>
        <v>RW02-INV02-CB01.04-C14Str</v>
      </c>
      <c r="L10" s="51" t="str">
        <f t="shared" ca="1" si="7"/>
        <v>RW02</v>
      </c>
      <c r="M10" s="51" t="str">
        <f t="shared" ca="1" si="8"/>
        <v>INV02</v>
      </c>
      <c r="N10" s="52" t="str">
        <f ca="1">MID($F$5,1,2)&amp;LOOKUP("一",$F$7:$F10)&amp;"."&amp;TEXT(IF($F10&gt;"",1,($ZG10=OFFSET($ZG10,-1,))+IFERROR(MID(OFFSET($N10,-1,),FIND(MID($F$5,1,2),OFFSET($N10,-1,))+5,2),)),"00")</f>
        <v>CB01.04</v>
      </c>
      <c r="O10" s="52" t="str">
        <f t="shared" si="9"/>
        <v>C14Str</v>
      </c>
      <c r="P10" s="51">
        <v>1</v>
      </c>
      <c r="Q10" s="51" t="s">
        <v>55</v>
      </c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8"/>
      <c r="BF10" s="7">
        <f t="shared" si="10"/>
        <v>0</v>
      </c>
      <c r="BG10" s="5">
        <v>4</v>
      </c>
      <c r="BH10" s="16" cm="1">
        <f t="array" ref="BH10">IFERROR(INDEX($G$7:$G$1007,SMALL(IF((LOOKUP(ROW($7:$1007),ROW($7:$1007)/($F$7:$F$1007&lt;&gt;""),$F$7:$F$1007)=RIGHT("0"&amp;$BG10,2))*($G$7:$G$1007&lt;&gt;""),ROW($1:$1001),999999),COLUMN(A4))),"0")</f>
        <v>19</v>
      </c>
      <c r="BI10" s="16" cm="1">
        <f t="array" ref="BI10">IFERROR(INDEX($G$7:$G$1007,SMALL(IF((LOOKUP(ROW($7:$1007),ROW($7:$1007)/($F$7:$F$1007&lt;&gt;""),$F$7:$F$1007)=RIGHT("0"&amp;$BG10,2))*($G$7:$G$1007&lt;&gt;""),ROW($1:$1001),999999),COLUMN(B4))),"0")</f>
        <v>19</v>
      </c>
      <c r="BJ10" s="16" t="str" cm="1">
        <f t="array" ref="BJ10">IFERROR(INDEX($G$7:$G$1007,SMALL(IF((LOOKUP(ROW($7:$1007),ROW($7:$1007)/($F$7:$F$1007&lt;&gt;""),$F$7:$F$1007)=RIGHT("0"&amp;$BG10,2))*($G$7:$G$1007&lt;&gt;""),ROW($1:$1001),999999),COLUMN(C4))),"0")</f>
        <v>0</v>
      </c>
      <c r="BK10" s="16" t="str" cm="1">
        <f t="array" ref="BK10">IFERROR(INDEX($G$7:$G$1007,SMALL(IF((LOOKUP(ROW($7:$1007),ROW($7:$1007)/($F$7:$F$1007&lt;&gt;""),$F$7:$F$1007)=RIGHT("0"&amp;$BG10,2))*($G$7:$G$1007&lt;&gt;""),ROW($1:$1001),999999),COLUMN(D4))),"0")</f>
        <v>0</v>
      </c>
      <c r="BL10" s="16" t="str" cm="1">
        <f t="array" ref="BL10">IFERROR(INDEX($G$7:$G$1007,SMALL(IF((LOOKUP(ROW($7:$1007),ROW($7:$1007)/($F$7:$F$1007&lt;&gt;""),$F$7:$F$1007)=RIGHT("0"&amp;$BG10,2))*($G$7:$G$1007&lt;&gt;""),ROW($1:$1001),999999),COLUMN(E4))),"0")</f>
        <v>0</v>
      </c>
      <c r="BM10" s="16" t="str" cm="1">
        <f t="array" ref="BM10">IFERROR(INDEX($G$7:$G$1007,SMALL(IF((LOOKUP(ROW($7:$1007),ROW($7:$1007)/($F$7:$F$1007&lt;&gt;""),$F$7:$F$1007)=RIGHT("0"&amp;$BG10,2))*($G$7:$G$1007&lt;&gt;""),ROW($1:$1001),999999),COLUMN(F4))),"0")</f>
        <v>0</v>
      </c>
      <c r="BN10" s="16" t="str" cm="1">
        <f t="array" ref="BN10">IFERROR(INDEX($G$7:$G$1007,SMALL(IF((LOOKUP(ROW($7:$1007),ROW($7:$1007)/($F$7:$F$1007&lt;&gt;""),$F$7:$F$1007)=RIGHT("0"&amp;$BG10,2))*($G$7:$G$1007&lt;&gt;""),ROW($1:$1001),999999),COLUMN(G4))),"0")</f>
        <v>0</v>
      </c>
      <c r="BO10" s="16" t="str" cm="1">
        <f t="array" ref="BO10">IFERROR(INDEX($G$7:$G$1007,SMALL(IF((LOOKUP(ROW($7:$1007),ROW($7:$1007)/($F$7:$F$1007&lt;&gt;""),$F$7:$F$1007)=RIGHT("0"&amp;$BG10,2))*($G$7:$G$1007&lt;&gt;""),ROW($1:$1001),999999),COLUMN(H4))),"0")</f>
        <v>0</v>
      </c>
      <c r="BP10" s="16" t="str" cm="1">
        <f t="array" ref="BP10">IFERROR(INDEX($G$7:$G$1007,SMALL(IF((LOOKUP(ROW($7:$1007),ROW($7:$1007)/($F$7:$F$1007&lt;&gt;""),$F$7:$F$1007)=RIGHT("0"&amp;$BG10,2))*($G$7:$G$1007&lt;&gt;""),ROW($1:$1001),999999),COLUMN(I4))),"0")</f>
        <v>0</v>
      </c>
      <c r="BQ10" s="16" t="str" cm="1">
        <f t="array" ref="BQ10">IFERROR(INDEX($G$7:$G$1007,SMALL(IF((LOOKUP(ROW($7:$1007),ROW($7:$1007)/($F$7:$F$1007&lt;&gt;""),$F$7:$F$1007)=RIGHT("0"&amp;$BG10,2))*($G$7:$G$1007&lt;&gt;""),ROW($1:$1001),999999),COLUMN(J4))),"0")</f>
        <v>0</v>
      </c>
      <c r="BR10" s="16" t="str" cm="1">
        <f t="array" ref="BR10">IFERROR(INDEX($G$7:$G$1007,SMALL(IF((LOOKUP(ROW($7:$1007),ROW($7:$1007)/($F$7:$F$1007&lt;&gt;""),$F$7:$F$1007)=RIGHT("0"&amp;$BG10,2))*($G$7:$G$1007&lt;&gt;""),ROW($1:$1001),999999),COLUMN(K4))),"0")</f>
        <v>0</v>
      </c>
      <c r="BS10" s="16" t="str" cm="1">
        <f t="array" ref="BS10">IFERROR(INDEX($G$7:$G$1007,SMALL(IF((LOOKUP(ROW($7:$1007),ROW($7:$1007)/($F$7:$F$1007&lt;&gt;""),$F$7:$F$1007)=RIGHT("0"&amp;$BG10,2))*($G$7:$G$1007&lt;&gt;""),ROW($1:$1001),999999),COLUMN(L4))),"0")</f>
        <v>0</v>
      </c>
      <c r="BT10" s="16" t="str" cm="1">
        <f t="array" ref="BT10">IFERROR(INDEX($G$7:$G$1007,SMALL(IF((LOOKUP(ROW($7:$1007),ROW($7:$1007)/($F$7:$F$1007&lt;&gt;""),$F$7:$F$1007)=RIGHT("0"&amp;$BG10,2))*($G$7:$G$1007&lt;&gt;""),ROW($1:$1001),999999),COLUMN(M4))),"0")</f>
        <v>0</v>
      </c>
      <c r="BU10" s="16" t="str" cm="1">
        <f t="array" ref="BU10">IFERROR(INDEX($G$7:$G$1007,SMALL(IF((LOOKUP(ROW($7:$1007),ROW($7:$1007)/($F$7:$F$1007&lt;&gt;""),$F$7:$F$1007)=RIGHT("0"&amp;$BG10,2))*($G$7:$G$1007&lt;&gt;""),ROW($1:$1001),999999),COLUMN(N4))),"0")</f>
        <v>0</v>
      </c>
      <c r="BV10" s="16" t="str" cm="1">
        <f t="array" ref="BV10">IFERROR(INDEX($G$7:$G$1007,SMALL(IF((LOOKUP(ROW($7:$1007),ROW($7:$1007)/($F$7:$F$1007&lt;&gt;""),$F$7:$F$1007)=RIGHT("0"&amp;$BG10,2))*($G$7:$G$1007&lt;&gt;""),ROW($1:$1001),999999),COLUMN(O4))),"0")</f>
        <v>0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ht="15" customHeight="1">
      <c r="A11" s="16">
        <v>4</v>
      </c>
      <c r="B11" s="13">
        <f t="shared" si="4"/>
        <v>0</v>
      </c>
      <c r="C11" s="24" t="s">
        <v>23</v>
      </c>
      <c r="D11" s="15">
        <f>COUNTIF($I$7:$J$9947,$C11)</f>
        <v>0</v>
      </c>
      <c r="E11" s="16">
        <f t="shared" si="5"/>
        <v>1</v>
      </c>
      <c r="F11" s="63"/>
      <c r="G11" s="64"/>
      <c r="H11" s="64"/>
      <c r="I11" s="45" t="s">
        <v>49</v>
      </c>
      <c r="J11" s="50" t="s">
        <v>35</v>
      </c>
      <c r="K11" s="51" t="str">
        <f t="shared" ca="1" si="6"/>
        <v>RW02-INV02-CB01.05-C14Str</v>
      </c>
      <c r="L11" s="51" t="str">
        <f t="shared" ca="1" si="7"/>
        <v>RW02</v>
      </c>
      <c r="M11" s="51" t="str">
        <f t="shared" ca="1" si="8"/>
        <v>INV02</v>
      </c>
      <c r="N11" s="52" t="str">
        <f ca="1">MID($F$5,1,2)&amp;LOOKUP("一",$F$7:$F11)&amp;"."&amp;TEXT(IF($F11&gt;"",1,($ZG11=OFFSET($ZG11,-1,))+IFERROR(MID(OFFSET($N11,-1,),FIND(MID($F$5,1,2),OFFSET($N11,-1,))+5,2),)),"00")</f>
        <v>CB01.05</v>
      </c>
      <c r="O11" s="52" t="str">
        <f t="shared" si="9"/>
        <v>C14Str</v>
      </c>
      <c r="P11" s="51">
        <v>3</v>
      </c>
      <c r="Q11" s="51"/>
      <c r="R11" s="51"/>
      <c r="S11" s="51" t="s">
        <v>159</v>
      </c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8"/>
      <c r="BF11" s="7">
        <f t="shared" si="10"/>
        <v>0</v>
      </c>
      <c r="BG11" s="5">
        <v>5</v>
      </c>
      <c r="BH11" s="16" cm="1">
        <f t="array" ref="BH11">IFERROR(INDEX($G$7:$G$1007,SMALL(IF((LOOKUP(ROW($7:$1007),ROW($7:$1007)/($F$7:$F$1007&lt;&gt;""),$F$7:$F$1007)=RIGHT("0"&amp;$BG11,2))*($G$7:$G$1007&lt;&gt;""),ROW($1:$1001),999999),COLUMN(A5))),"0")</f>
        <v>19</v>
      </c>
      <c r="BI11" s="16" cm="1">
        <f t="array" ref="BI11">IFERROR(INDEX($G$7:$G$1007,SMALL(IF((LOOKUP(ROW($7:$1007),ROW($7:$1007)/($F$7:$F$1007&lt;&gt;""),$F$7:$F$1007)=RIGHT("0"&amp;$BG11,2))*($G$7:$G$1007&lt;&gt;""),ROW($1:$1001),999999),COLUMN(B5))),"0")</f>
        <v>19</v>
      </c>
      <c r="BJ11" s="16" t="str" cm="1">
        <f t="array" ref="BJ11">IFERROR(INDEX($G$7:$G$1007,SMALL(IF((LOOKUP(ROW($7:$1007),ROW($7:$1007)/($F$7:$F$1007&lt;&gt;""),$F$7:$F$1007)=RIGHT("0"&amp;$BG11,2))*($G$7:$G$1007&lt;&gt;""),ROW($1:$1001),999999),COLUMN(C5))),"0")</f>
        <v>0</v>
      </c>
      <c r="BK11" s="16" t="str" cm="1">
        <f t="array" ref="BK11">IFERROR(INDEX($G$7:$G$1007,SMALL(IF((LOOKUP(ROW($7:$1007),ROW($7:$1007)/($F$7:$F$1007&lt;&gt;""),$F$7:$F$1007)=RIGHT("0"&amp;$BG11,2))*($G$7:$G$1007&lt;&gt;""),ROW($1:$1001),999999),COLUMN(D5))),"0")</f>
        <v>0</v>
      </c>
      <c r="BL11" s="16" t="str" cm="1">
        <f t="array" ref="BL11">IFERROR(INDEX($G$7:$G$1007,SMALL(IF((LOOKUP(ROW($7:$1007),ROW($7:$1007)/($F$7:$F$1007&lt;&gt;""),$F$7:$F$1007)=RIGHT("0"&amp;$BG11,2))*($G$7:$G$1007&lt;&gt;""),ROW($1:$1001),999999),COLUMN(E5))),"0")</f>
        <v>0</v>
      </c>
      <c r="BM11" s="16" t="str" cm="1">
        <f t="array" ref="BM11">IFERROR(INDEX($G$7:$G$1007,SMALL(IF((LOOKUP(ROW($7:$1007),ROW($7:$1007)/($F$7:$F$1007&lt;&gt;""),$F$7:$F$1007)=RIGHT("0"&amp;$BG11,2))*($G$7:$G$1007&lt;&gt;""),ROW($1:$1001),999999),COLUMN(F5))),"0")</f>
        <v>0</v>
      </c>
      <c r="BN11" s="16" t="str" cm="1">
        <f t="array" ref="BN11">IFERROR(INDEX($G$7:$G$1007,SMALL(IF((LOOKUP(ROW($7:$1007),ROW($7:$1007)/($F$7:$F$1007&lt;&gt;""),$F$7:$F$1007)=RIGHT("0"&amp;$BG11,2))*($G$7:$G$1007&lt;&gt;""),ROW($1:$1001),999999),COLUMN(G5))),"0")</f>
        <v>0</v>
      </c>
      <c r="BO11" s="16" t="str" cm="1">
        <f t="array" ref="BO11">IFERROR(INDEX($G$7:$G$1007,SMALL(IF((LOOKUP(ROW($7:$1007),ROW($7:$1007)/($F$7:$F$1007&lt;&gt;""),$F$7:$F$1007)=RIGHT("0"&amp;$BG11,2))*($G$7:$G$1007&lt;&gt;""),ROW($1:$1001),999999),COLUMN(H5))),"0")</f>
        <v>0</v>
      </c>
      <c r="BP11" s="16" t="str" cm="1">
        <f t="array" ref="BP11">IFERROR(INDEX($G$7:$G$1007,SMALL(IF((LOOKUP(ROW($7:$1007),ROW($7:$1007)/($F$7:$F$1007&lt;&gt;""),$F$7:$F$1007)=RIGHT("0"&amp;$BG11,2))*($G$7:$G$1007&lt;&gt;""),ROW($1:$1001),999999),COLUMN(I5))),"0")</f>
        <v>0</v>
      </c>
      <c r="BQ11" s="16" t="str" cm="1">
        <f t="array" ref="BQ11">IFERROR(INDEX($G$7:$G$1007,SMALL(IF((LOOKUP(ROW($7:$1007),ROW($7:$1007)/($F$7:$F$1007&lt;&gt;""),$F$7:$F$1007)=RIGHT("0"&amp;$BG11,2))*($G$7:$G$1007&lt;&gt;""),ROW($1:$1001),999999),COLUMN(J5))),"0")</f>
        <v>0</v>
      </c>
      <c r="BR11" s="16" t="str" cm="1">
        <f t="array" ref="BR11">IFERROR(INDEX($G$7:$G$1007,SMALL(IF((LOOKUP(ROW($7:$1007),ROW($7:$1007)/($F$7:$F$1007&lt;&gt;""),$F$7:$F$1007)=RIGHT("0"&amp;$BG11,2))*($G$7:$G$1007&lt;&gt;""),ROW($1:$1001),999999),COLUMN(K5))),"0")</f>
        <v>0</v>
      </c>
      <c r="BS11" s="16" t="str" cm="1">
        <f t="array" ref="BS11">IFERROR(INDEX($G$7:$G$1007,SMALL(IF((LOOKUP(ROW($7:$1007),ROW($7:$1007)/($F$7:$F$1007&lt;&gt;""),$F$7:$F$1007)=RIGHT("0"&amp;$BG11,2))*($G$7:$G$1007&lt;&gt;""),ROW($1:$1001),999999),COLUMN(L5))),"0")</f>
        <v>0</v>
      </c>
      <c r="BT11" s="16" t="str" cm="1">
        <f t="array" ref="BT11">IFERROR(INDEX($G$7:$G$1007,SMALL(IF((LOOKUP(ROW($7:$1007),ROW($7:$1007)/($F$7:$F$1007&lt;&gt;""),$F$7:$F$1007)=RIGHT("0"&amp;$BG11,2))*($G$7:$G$1007&lt;&gt;""),ROW($1:$1001),999999),COLUMN(M5))),"0")</f>
        <v>0</v>
      </c>
      <c r="BU11" s="16" t="str" cm="1">
        <f t="array" ref="BU11">IFERROR(INDEX($G$7:$G$1007,SMALL(IF((LOOKUP(ROW($7:$1007),ROW($7:$1007)/($F$7:$F$1007&lt;&gt;""),$F$7:$F$1007)=RIGHT("0"&amp;$BG11,2))*($G$7:$G$1007&lt;&gt;""),ROW($1:$1001),999999),COLUMN(N5))),"0")</f>
        <v>0</v>
      </c>
      <c r="BV11" s="16" t="str" cm="1">
        <f t="array" ref="BV11">IFERROR(INDEX($G$7:$G$1007,SMALL(IF((LOOKUP(ROW($7:$1007),ROW($7:$1007)/($F$7:$F$1007&lt;&gt;""),$F$7:$F$1007)=RIGHT("0"&amp;$BG11,2))*($G$7:$G$1007&lt;&gt;""),ROW($1:$1001),999999),COLUMN(O5))),"0")</f>
        <v>0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ht="15" customHeight="1">
      <c r="A12" s="16">
        <v>5</v>
      </c>
      <c r="B12" s="13">
        <f t="shared" si="4"/>
        <v>0</v>
      </c>
      <c r="C12" s="42" t="s">
        <v>36</v>
      </c>
      <c r="D12" s="15">
        <f t="shared" ref="D12" si="11">COUNTIF($I$7:$J$9947,$C12)</f>
        <v>0</v>
      </c>
      <c r="E12" s="16">
        <f t="shared" si="5"/>
        <v>1</v>
      </c>
      <c r="F12" s="63"/>
      <c r="G12" s="64"/>
      <c r="H12" s="64"/>
      <c r="I12" s="45" t="s">
        <v>50</v>
      </c>
      <c r="J12" s="50" t="s">
        <v>35</v>
      </c>
      <c r="K12" s="51" t="str">
        <f t="shared" ca="1" si="6"/>
        <v>RW02-INV02-CB01.06-C14Str</v>
      </c>
      <c r="L12" s="51" t="str">
        <f t="shared" ca="1" si="7"/>
        <v>RW02</v>
      </c>
      <c r="M12" s="51" t="str">
        <f t="shared" ca="1" si="8"/>
        <v>INV02</v>
      </c>
      <c r="N12" s="52" t="str">
        <f ca="1">MID($F$5,1,2)&amp;LOOKUP("一",$F$7:$F12)&amp;"."&amp;TEXT(IF($F12&gt;"",1,($ZG12=OFFSET($ZG12,-1,))+IFERROR(MID(OFFSET($N12,-1,),FIND(MID($F$5,1,2),OFFSET($N12,-1,))+5,2),)),"00")</f>
        <v>CB01.06</v>
      </c>
      <c r="O12" s="52" t="str">
        <f t="shared" si="9"/>
        <v>C14Str</v>
      </c>
      <c r="P12" s="51">
        <v>7</v>
      </c>
      <c r="Q12" s="51"/>
      <c r="R12" s="51"/>
      <c r="S12" s="51"/>
      <c r="T12" s="51"/>
      <c r="U12" s="51"/>
      <c r="V12" s="51"/>
      <c r="W12" s="51" t="s">
        <v>160</v>
      </c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8"/>
      <c r="BF12" s="7">
        <f t="shared" si="10"/>
        <v>0</v>
      </c>
      <c r="BG12" s="5">
        <v>6</v>
      </c>
      <c r="BH12" s="16" cm="1">
        <f t="array" ref="BH12">IFERROR(INDEX($G$7:$G$1007,SMALL(IF((LOOKUP(ROW($7:$1007),ROW($7:$1007)/($F$7:$F$1007&lt;&gt;""),$F$7:$F$1007)=RIGHT("0"&amp;$BG12,2))*($G$7:$G$1007&lt;&gt;""),ROW($1:$1001),999999),COLUMN(A6))),"0")</f>
        <v>19</v>
      </c>
      <c r="BI12" s="16" cm="1">
        <f t="array" ref="BI12">IFERROR(INDEX($G$7:$G$1007,SMALL(IF((LOOKUP(ROW($7:$1007),ROW($7:$1007)/($F$7:$F$1007&lt;&gt;""),$F$7:$F$1007)=RIGHT("0"&amp;$BG12,2))*($G$7:$G$1007&lt;&gt;""),ROW($1:$1001),999999),COLUMN(B6))),"0")</f>
        <v>19</v>
      </c>
      <c r="BJ12" s="16" t="str" cm="1">
        <f t="array" ref="BJ12">IFERROR(INDEX($G$7:$G$1007,SMALL(IF((LOOKUP(ROW($7:$1007),ROW($7:$1007)/($F$7:$F$1007&lt;&gt;""),$F$7:$F$1007)=RIGHT("0"&amp;$BG12,2))*($G$7:$G$1007&lt;&gt;""),ROW($1:$1001),999999),COLUMN(C6))),"0")</f>
        <v>0</v>
      </c>
      <c r="BK12" s="16" t="str" cm="1">
        <f t="array" ref="BK12">IFERROR(INDEX($G$7:$G$1007,SMALL(IF((LOOKUP(ROW($7:$1007),ROW($7:$1007)/($F$7:$F$1007&lt;&gt;""),$F$7:$F$1007)=RIGHT("0"&amp;$BG12,2))*($G$7:$G$1007&lt;&gt;""),ROW($1:$1001),999999),COLUMN(D6))),"0")</f>
        <v>0</v>
      </c>
      <c r="BL12" s="16" t="str" cm="1">
        <f t="array" ref="BL12">IFERROR(INDEX($G$7:$G$1007,SMALL(IF((LOOKUP(ROW($7:$1007),ROW($7:$1007)/($F$7:$F$1007&lt;&gt;""),$F$7:$F$1007)=RIGHT("0"&amp;$BG12,2))*($G$7:$G$1007&lt;&gt;""),ROW($1:$1001),999999),COLUMN(E6))),"0")</f>
        <v>0</v>
      </c>
      <c r="BM12" s="16" t="str" cm="1">
        <f t="array" ref="BM12">IFERROR(INDEX($G$7:$G$1007,SMALL(IF((LOOKUP(ROW($7:$1007),ROW($7:$1007)/($F$7:$F$1007&lt;&gt;""),$F$7:$F$1007)=RIGHT("0"&amp;$BG12,2))*($G$7:$G$1007&lt;&gt;""),ROW($1:$1001),999999),COLUMN(F6))),"0")</f>
        <v>0</v>
      </c>
      <c r="BN12" s="16" t="str" cm="1">
        <f t="array" ref="BN12">IFERROR(INDEX($G$7:$G$1007,SMALL(IF((LOOKUP(ROW($7:$1007),ROW($7:$1007)/($F$7:$F$1007&lt;&gt;""),$F$7:$F$1007)=RIGHT("0"&amp;$BG12,2))*($G$7:$G$1007&lt;&gt;""),ROW($1:$1001),999999),COLUMN(G6))),"0")</f>
        <v>0</v>
      </c>
      <c r="BO12" s="16" t="str" cm="1">
        <f t="array" ref="BO12">IFERROR(INDEX($G$7:$G$1007,SMALL(IF((LOOKUP(ROW($7:$1007),ROW($7:$1007)/($F$7:$F$1007&lt;&gt;""),$F$7:$F$1007)=RIGHT("0"&amp;$BG12,2))*($G$7:$G$1007&lt;&gt;""),ROW($1:$1001),999999),COLUMN(H6))),"0")</f>
        <v>0</v>
      </c>
      <c r="BP12" s="16" t="str" cm="1">
        <f t="array" ref="BP12">IFERROR(INDEX($G$7:$G$1007,SMALL(IF((LOOKUP(ROW($7:$1007),ROW($7:$1007)/($F$7:$F$1007&lt;&gt;""),$F$7:$F$1007)=RIGHT("0"&amp;$BG12,2))*($G$7:$G$1007&lt;&gt;""),ROW($1:$1001),999999),COLUMN(I6))),"0")</f>
        <v>0</v>
      </c>
      <c r="BQ12" s="16" t="str" cm="1">
        <f t="array" ref="BQ12">IFERROR(INDEX($G$7:$G$1007,SMALL(IF((LOOKUP(ROW($7:$1007),ROW($7:$1007)/($F$7:$F$1007&lt;&gt;""),$F$7:$F$1007)=RIGHT("0"&amp;$BG12,2))*($G$7:$G$1007&lt;&gt;""),ROW($1:$1001),999999),COLUMN(J6))),"0")</f>
        <v>0</v>
      </c>
      <c r="BR12" s="16" t="str" cm="1">
        <f t="array" ref="BR12">IFERROR(INDEX($G$7:$G$1007,SMALL(IF((LOOKUP(ROW($7:$1007),ROW($7:$1007)/($F$7:$F$1007&lt;&gt;""),$F$7:$F$1007)=RIGHT("0"&amp;$BG12,2))*($G$7:$G$1007&lt;&gt;""),ROW($1:$1001),999999),COLUMN(K6))),"0")</f>
        <v>0</v>
      </c>
      <c r="BS12" s="16" t="str" cm="1">
        <f t="array" ref="BS12">IFERROR(INDEX($G$7:$G$1007,SMALL(IF((LOOKUP(ROW($7:$1007),ROW($7:$1007)/($F$7:$F$1007&lt;&gt;""),$F$7:$F$1007)=RIGHT("0"&amp;$BG12,2))*($G$7:$G$1007&lt;&gt;""),ROW($1:$1001),999999),COLUMN(L6))),"0")</f>
        <v>0</v>
      </c>
      <c r="BT12" s="16" t="str" cm="1">
        <f t="array" ref="BT12">IFERROR(INDEX($G$7:$G$1007,SMALL(IF((LOOKUP(ROW($7:$1007),ROW($7:$1007)/($F$7:$F$1007&lt;&gt;""),$F$7:$F$1007)=RIGHT("0"&amp;$BG12,2))*($G$7:$G$1007&lt;&gt;""),ROW($1:$1001),999999),COLUMN(M6))),"0")</f>
        <v>0</v>
      </c>
      <c r="BU12" s="16" t="str" cm="1">
        <f t="array" ref="BU12">IFERROR(INDEX($G$7:$G$1007,SMALL(IF((LOOKUP(ROW($7:$1007),ROW($7:$1007)/($F$7:$F$1007&lt;&gt;""),$F$7:$F$1007)=RIGHT("0"&amp;$BG12,2))*($G$7:$G$1007&lt;&gt;""),ROW($1:$1001),999999),COLUMN(N6))),"0")</f>
        <v>0</v>
      </c>
      <c r="BV12" s="16" t="str" cm="1">
        <f t="array" ref="BV12">IFERROR(INDEX($G$7:$G$1007,SMALL(IF((LOOKUP(ROW($7:$1007),ROW($7:$1007)/($F$7:$F$1007&lt;&gt;""),$F$7:$F$1007)=RIGHT("0"&amp;$BG12,2))*($G$7:$G$1007&lt;&gt;""),ROW($1:$1001),999999),COLUMN(O6))),"0")</f>
        <v>0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ht="15" customHeight="1">
      <c r="A13" s="16">
        <v>6</v>
      </c>
      <c r="B13" s="13">
        <f t="shared" si="4"/>
        <v>0</v>
      </c>
      <c r="C13" s="41" t="s">
        <v>37</v>
      </c>
      <c r="D13" s="15">
        <f>COUNTIF($I$7:$J$9947,$C13)</f>
        <v>0</v>
      </c>
      <c r="E13" s="16">
        <f t="shared" si="5"/>
        <v>1</v>
      </c>
      <c r="F13" s="61" t="s">
        <v>20</v>
      </c>
      <c r="G13" s="62">
        <v>19</v>
      </c>
      <c r="H13" s="62"/>
      <c r="I13" s="45" t="s">
        <v>70</v>
      </c>
      <c r="J13" s="50" t="s">
        <v>35</v>
      </c>
      <c r="K13" s="46" t="str">
        <f t="shared" ca="1" si="6"/>
        <v>RW03-INV02-CB02.01-C14Str</v>
      </c>
      <c r="L13" s="46" t="str">
        <f t="shared" ca="1" si="7"/>
        <v>RW03</v>
      </c>
      <c r="M13" s="46" t="str">
        <f t="shared" ca="1" si="8"/>
        <v>INV02</v>
      </c>
      <c r="N13" s="47" t="str">
        <f ca="1">MID($F$5,1,2)&amp;LOOKUP("一",$F$7:$F13)&amp;"."&amp;TEXT(IF($F13&gt;"",1,($ZG13=OFFSET($ZG13,-1,))+IFERROR(MID(OFFSET($N13,-1,),FIND(MID($F$5,1,2),OFFSET($N13,-1,))+5,2),)),"00")</f>
        <v>CB02.01</v>
      </c>
      <c r="O13" s="47" t="str">
        <f t="shared" si="9"/>
        <v>C14Str</v>
      </c>
      <c r="P13" s="46">
        <v>1</v>
      </c>
      <c r="Q13" s="46" t="s">
        <v>71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9"/>
      <c r="BC13" s="48"/>
      <c r="BD13" s="48"/>
      <c r="BE13" s="8"/>
      <c r="BF13" s="7">
        <f t="shared" si="10"/>
        <v>0</v>
      </c>
      <c r="BG13" s="5">
        <v>7</v>
      </c>
      <c r="BH13" s="16" cm="1">
        <f t="array" ref="BH13">IFERROR(INDEX($G$7:$G$1007,SMALL(IF((LOOKUP(ROW($7:$1007),ROW($7:$1007)/($F$7:$F$1007&lt;&gt;""),$F$7:$F$1007)=RIGHT("0"&amp;$BG13,2))*($G$7:$G$1007&lt;&gt;""),ROW($1:$1001),999999),COLUMN(A7))),"0")</f>
        <v>19</v>
      </c>
      <c r="BI13" s="16" cm="1">
        <f t="array" ref="BI13">IFERROR(INDEX($G$7:$G$1007,SMALL(IF((LOOKUP(ROW($7:$1007),ROW($7:$1007)/($F$7:$F$1007&lt;&gt;""),$F$7:$F$1007)=RIGHT("0"&amp;$BG13,2))*($G$7:$G$1007&lt;&gt;""),ROW($1:$1001),999999),COLUMN(B7))),"0")</f>
        <v>19</v>
      </c>
      <c r="BJ13" s="16" t="str" cm="1">
        <f t="array" ref="BJ13">IFERROR(INDEX($G$7:$G$1007,SMALL(IF((LOOKUP(ROW($7:$1007),ROW($7:$1007)/($F$7:$F$1007&lt;&gt;""),$F$7:$F$1007)=RIGHT("0"&amp;$BG13,2))*($G$7:$G$1007&lt;&gt;""),ROW($1:$1001),999999),COLUMN(C7))),"0")</f>
        <v>0</v>
      </c>
      <c r="BK13" s="16" t="str" cm="1">
        <f t="array" ref="BK13">IFERROR(INDEX($G$7:$G$1007,SMALL(IF((LOOKUP(ROW($7:$1007),ROW($7:$1007)/($F$7:$F$1007&lt;&gt;""),$F$7:$F$1007)=RIGHT("0"&amp;$BG13,2))*($G$7:$G$1007&lt;&gt;""),ROW($1:$1001),999999),COLUMN(D7))),"0")</f>
        <v>0</v>
      </c>
      <c r="BL13" s="16" t="str" cm="1">
        <f t="array" ref="BL13">IFERROR(INDEX($G$7:$G$1007,SMALL(IF((LOOKUP(ROW($7:$1007),ROW($7:$1007)/($F$7:$F$1007&lt;&gt;""),$F$7:$F$1007)=RIGHT("0"&amp;$BG13,2))*($G$7:$G$1007&lt;&gt;""),ROW($1:$1001),999999),COLUMN(E7))),"0")</f>
        <v>0</v>
      </c>
      <c r="BM13" s="16" t="str" cm="1">
        <f t="array" ref="BM13">IFERROR(INDEX($G$7:$G$1007,SMALL(IF((LOOKUP(ROW($7:$1007),ROW($7:$1007)/($F$7:$F$1007&lt;&gt;""),$F$7:$F$1007)=RIGHT("0"&amp;$BG13,2))*($G$7:$G$1007&lt;&gt;""),ROW($1:$1001),999999),COLUMN(F7))),"0")</f>
        <v>0</v>
      </c>
      <c r="BN13" s="16" t="str" cm="1">
        <f t="array" ref="BN13">IFERROR(INDEX($G$7:$G$1007,SMALL(IF((LOOKUP(ROW($7:$1007),ROW($7:$1007)/($F$7:$F$1007&lt;&gt;""),$F$7:$F$1007)=RIGHT("0"&amp;$BG13,2))*($G$7:$G$1007&lt;&gt;""),ROW($1:$1001),999999),COLUMN(G7))),"0")</f>
        <v>0</v>
      </c>
      <c r="BO13" s="16" t="str" cm="1">
        <f t="array" ref="BO13">IFERROR(INDEX($G$7:$G$1007,SMALL(IF((LOOKUP(ROW($7:$1007),ROW($7:$1007)/($F$7:$F$1007&lt;&gt;""),$F$7:$F$1007)=RIGHT("0"&amp;$BG13,2))*($G$7:$G$1007&lt;&gt;""),ROW($1:$1001),999999),COLUMN(H7))),"0")</f>
        <v>0</v>
      </c>
      <c r="BP13" s="16" t="str" cm="1">
        <f t="array" ref="BP13">IFERROR(INDEX($G$7:$G$1007,SMALL(IF((LOOKUP(ROW($7:$1007),ROW($7:$1007)/($F$7:$F$1007&lt;&gt;""),$F$7:$F$1007)=RIGHT("0"&amp;$BG13,2))*($G$7:$G$1007&lt;&gt;""),ROW($1:$1001),999999),COLUMN(I7))),"0")</f>
        <v>0</v>
      </c>
      <c r="BQ13" s="16" t="str" cm="1">
        <f t="array" ref="BQ13">IFERROR(INDEX($G$7:$G$1007,SMALL(IF((LOOKUP(ROW($7:$1007),ROW($7:$1007)/($F$7:$F$1007&lt;&gt;""),$F$7:$F$1007)=RIGHT("0"&amp;$BG13,2))*($G$7:$G$1007&lt;&gt;""),ROW($1:$1001),999999),COLUMN(J7))),"0")</f>
        <v>0</v>
      </c>
      <c r="BR13" s="16" t="str" cm="1">
        <f t="array" ref="BR13">IFERROR(INDEX($G$7:$G$1007,SMALL(IF((LOOKUP(ROW($7:$1007),ROW($7:$1007)/($F$7:$F$1007&lt;&gt;""),$F$7:$F$1007)=RIGHT("0"&amp;$BG13,2))*($G$7:$G$1007&lt;&gt;""),ROW($1:$1001),999999),COLUMN(K7))),"0")</f>
        <v>0</v>
      </c>
      <c r="BS13" s="16" t="str" cm="1">
        <f t="array" ref="BS13">IFERROR(INDEX($G$7:$G$1007,SMALL(IF((LOOKUP(ROW($7:$1007),ROW($7:$1007)/($F$7:$F$1007&lt;&gt;""),$F$7:$F$1007)=RIGHT("0"&amp;$BG13,2))*($G$7:$G$1007&lt;&gt;""),ROW($1:$1001),999999),COLUMN(L7))),"0")</f>
        <v>0</v>
      </c>
      <c r="BT13" s="16" t="str" cm="1">
        <f t="array" ref="BT13">IFERROR(INDEX($G$7:$G$1007,SMALL(IF((LOOKUP(ROW($7:$1007),ROW($7:$1007)/($F$7:$F$1007&lt;&gt;""),$F$7:$F$1007)=RIGHT("0"&amp;$BG13,2))*($G$7:$G$1007&lt;&gt;""),ROW($1:$1001),999999),COLUMN(M7))),"0")</f>
        <v>0</v>
      </c>
      <c r="BU13" s="16" t="str" cm="1">
        <f t="array" ref="BU13">IFERROR(INDEX($G$7:$G$1007,SMALL(IF((LOOKUP(ROW($7:$1007),ROW($7:$1007)/($F$7:$F$1007&lt;&gt;""),$F$7:$F$1007)=RIGHT("0"&amp;$BG13,2))*($G$7:$G$1007&lt;&gt;""),ROW($1:$1001),999999),COLUMN(N7))),"0")</f>
        <v>0</v>
      </c>
      <c r="BV13" s="16" t="str" cm="1">
        <f t="array" ref="BV13">IFERROR(INDEX($G$7:$G$1007,SMALL(IF((LOOKUP(ROW($7:$1007),ROW($7:$1007)/($F$7:$F$1007&lt;&gt;""),$F$7:$F$1007)=RIGHT("0"&amp;$BG13,2))*($G$7:$G$1007&lt;&gt;""),ROW($1:$1001),999999),COLUMN(O7))),"0")</f>
        <v>0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ht="15" customHeight="1">
      <c r="A14" s="16">
        <v>7</v>
      </c>
      <c r="B14" s="13">
        <f t="shared" si="4"/>
        <v>0</v>
      </c>
      <c r="C14" s="39"/>
      <c r="D14" s="39"/>
      <c r="E14" s="16">
        <f t="shared" si="5"/>
        <v>1</v>
      </c>
      <c r="F14" s="62"/>
      <c r="G14" s="62"/>
      <c r="H14" s="62"/>
      <c r="I14" s="45" t="s">
        <v>49</v>
      </c>
      <c r="J14" s="50" t="s">
        <v>35</v>
      </c>
      <c r="K14" s="46" t="str">
        <f t="shared" ca="1" si="6"/>
        <v>RW03-INV02-CB02.02-C14Str</v>
      </c>
      <c r="L14" s="46" t="str">
        <f t="shared" ca="1" si="7"/>
        <v>RW03</v>
      </c>
      <c r="M14" s="46" t="str">
        <f t="shared" ca="1" si="8"/>
        <v>INV02</v>
      </c>
      <c r="N14" s="47" t="str">
        <f ca="1">MID($F$5,1,2)&amp;LOOKUP("一",$F$7:$F14)&amp;"."&amp;TEXT(IF($F14&gt;"",1,($ZG14=OFFSET($ZG14,-1,))+IFERROR(MID(OFFSET($N14,-1,),FIND(MID($F$5,1,2),OFFSET($N14,-1,))+5,2),)),"00")</f>
        <v>CB02.02</v>
      </c>
      <c r="O14" s="47" t="str">
        <f t="shared" si="9"/>
        <v>C14Str</v>
      </c>
      <c r="P14" s="46">
        <v>3</v>
      </c>
      <c r="Q14" s="46"/>
      <c r="R14" s="46"/>
      <c r="S14" s="46" t="s">
        <v>99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9"/>
      <c r="BC14" s="48"/>
      <c r="BD14" s="48"/>
      <c r="BE14" s="8"/>
      <c r="BF14" s="7">
        <f t="shared" si="10"/>
        <v>0</v>
      </c>
      <c r="BG14" s="5">
        <v>8</v>
      </c>
      <c r="BH14" s="16" cm="1">
        <f t="array" ref="BH14">IFERROR(INDEX($G$7:$G$1007,SMALL(IF((LOOKUP(ROW($7:$1007),ROW($7:$1007)/($F$7:$F$1007&lt;&gt;""),$F$7:$F$1007)=RIGHT("0"&amp;$BG14,2))*($G$7:$G$1007&lt;&gt;""),ROW($1:$1001),999999),COLUMN(A8))),"0")</f>
        <v>19</v>
      </c>
      <c r="BI14" s="16" cm="1">
        <f t="array" ref="BI14">IFERROR(INDEX($G$7:$G$1007,SMALL(IF((LOOKUP(ROW($7:$1007),ROW($7:$1007)/($F$7:$F$1007&lt;&gt;""),$F$7:$F$1007)=RIGHT("0"&amp;$BG14,2))*($G$7:$G$1007&lt;&gt;""),ROW($1:$1001),999999),COLUMN(B8))),"0")</f>
        <v>19</v>
      </c>
      <c r="BJ14" s="16" t="str" cm="1">
        <f t="array" ref="BJ14">IFERROR(INDEX($G$7:$G$1007,SMALL(IF((LOOKUP(ROW($7:$1007),ROW($7:$1007)/($F$7:$F$1007&lt;&gt;""),$F$7:$F$1007)=RIGHT("0"&amp;$BG14,2))*($G$7:$G$1007&lt;&gt;""),ROW($1:$1001),999999),COLUMN(C8))),"0")</f>
        <v>0</v>
      </c>
      <c r="BK14" s="16" t="str" cm="1">
        <f t="array" ref="BK14">IFERROR(INDEX($G$7:$G$1007,SMALL(IF((LOOKUP(ROW($7:$1007),ROW($7:$1007)/($F$7:$F$1007&lt;&gt;""),$F$7:$F$1007)=RIGHT("0"&amp;$BG14,2))*($G$7:$G$1007&lt;&gt;""),ROW($1:$1001),999999),COLUMN(D8))),"0")</f>
        <v>0</v>
      </c>
      <c r="BL14" s="16" t="str" cm="1">
        <f t="array" ref="BL14">IFERROR(INDEX($G$7:$G$1007,SMALL(IF((LOOKUP(ROW($7:$1007),ROW($7:$1007)/($F$7:$F$1007&lt;&gt;""),$F$7:$F$1007)=RIGHT("0"&amp;$BG14,2))*($G$7:$G$1007&lt;&gt;""),ROW($1:$1001),999999),COLUMN(E8))),"0")</f>
        <v>0</v>
      </c>
      <c r="BM14" s="16" t="str" cm="1">
        <f t="array" ref="BM14">IFERROR(INDEX($G$7:$G$1007,SMALL(IF((LOOKUP(ROW($7:$1007),ROW($7:$1007)/($F$7:$F$1007&lt;&gt;""),$F$7:$F$1007)=RIGHT("0"&amp;$BG14,2))*($G$7:$G$1007&lt;&gt;""),ROW($1:$1001),999999),COLUMN(F8))),"0")</f>
        <v>0</v>
      </c>
      <c r="BN14" s="16" t="str" cm="1">
        <f t="array" ref="BN14">IFERROR(INDEX($G$7:$G$1007,SMALL(IF((LOOKUP(ROW($7:$1007),ROW($7:$1007)/($F$7:$F$1007&lt;&gt;""),$F$7:$F$1007)=RIGHT("0"&amp;$BG14,2))*($G$7:$G$1007&lt;&gt;""),ROW($1:$1001),999999),COLUMN(G8))),"0")</f>
        <v>0</v>
      </c>
      <c r="BO14" s="16" t="str" cm="1">
        <f t="array" ref="BO14">IFERROR(INDEX($G$7:$G$1007,SMALL(IF((LOOKUP(ROW($7:$1007),ROW($7:$1007)/($F$7:$F$1007&lt;&gt;""),$F$7:$F$1007)=RIGHT("0"&amp;$BG14,2))*($G$7:$G$1007&lt;&gt;""),ROW($1:$1001),999999),COLUMN(H8))),"0")</f>
        <v>0</v>
      </c>
      <c r="BP14" s="16" t="str" cm="1">
        <f t="array" ref="BP14">IFERROR(INDEX($G$7:$G$1007,SMALL(IF((LOOKUP(ROW($7:$1007),ROW($7:$1007)/($F$7:$F$1007&lt;&gt;""),$F$7:$F$1007)=RIGHT("0"&amp;$BG14,2))*($G$7:$G$1007&lt;&gt;""),ROW($1:$1001),999999),COLUMN(I8))),"0")</f>
        <v>0</v>
      </c>
      <c r="BQ14" s="16" t="str" cm="1">
        <f t="array" ref="BQ14">IFERROR(INDEX($G$7:$G$1007,SMALL(IF((LOOKUP(ROW($7:$1007),ROW($7:$1007)/($F$7:$F$1007&lt;&gt;""),$F$7:$F$1007)=RIGHT("0"&amp;$BG14,2))*($G$7:$G$1007&lt;&gt;""),ROW($1:$1001),999999),COLUMN(J8))),"0")</f>
        <v>0</v>
      </c>
      <c r="BR14" s="16" t="str" cm="1">
        <f t="array" ref="BR14">IFERROR(INDEX($G$7:$G$1007,SMALL(IF((LOOKUP(ROW($7:$1007),ROW($7:$1007)/($F$7:$F$1007&lt;&gt;""),$F$7:$F$1007)=RIGHT("0"&amp;$BG14,2))*($G$7:$G$1007&lt;&gt;""),ROW($1:$1001),999999),COLUMN(K8))),"0")</f>
        <v>0</v>
      </c>
      <c r="BS14" s="16" t="str" cm="1">
        <f t="array" ref="BS14">IFERROR(INDEX($G$7:$G$1007,SMALL(IF((LOOKUP(ROW($7:$1007),ROW($7:$1007)/($F$7:$F$1007&lt;&gt;""),$F$7:$F$1007)=RIGHT("0"&amp;$BG14,2))*($G$7:$G$1007&lt;&gt;""),ROW($1:$1001),999999),COLUMN(L8))),"0")</f>
        <v>0</v>
      </c>
      <c r="BT14" s="16" t="str" cm="1">
        <f t="array" ref="BT14">IFERROR(INDEX($G$7:$G$1007,SMALL(IF((LOOKUP(ROW($7:$1007),ROW($7:$1007)/($F$7:$F$1007&lt;&gt;""),$F$7:$F$1007)=RIGHT("0"&amp;$BG14,2))*($G$7:$G$1007&lt;&gt;""),ROW($1:$1001),999999),COLUMN(M8))),"0")</f>
        <v>0</v>
      </c>
      <c r="BU14" s="16" t="str" cm="1">
        <f t="array" ref="BU14">IFERROR(INDEX($G$7:$G$1007,SMALL(IF((LOOKUP(ROW($7:$1007),ROW($7:$1007)/($F$7:$F$1007&lt;&gt;""),$F$7:$F$1007)=RIGHT("0"&amp;$BG14,2))*($G$7:$G$1007&lt;&gt;""),ROW($1:$1001),999999),COLUMN(N8))),"0")</f>
        <v>0</v>
      </c>
      <c r="BV14" s="16" t="str" cm="1">
        <f t="array" ref="BV14">IFERROR(INDEX($G$7:$G$1007,SMALL(IF((LOOKUP(ROW($7:$1007),ROW($7:$1007)/($F$7:$F$1007&lt;&gt;""),$F$7:$F$1007)=RIGHT("0"&amp;$BG14,2))*($G$7:$G$1007&lt;&gt;""),ROW($1:$1001),999999),COLUMN(O8))),"0")</f>
        <v>0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ht="15" customHeight="1">
      <c r="A15" s="16">
        <v>8</v>
      </c>
      <c r="B15" s="13">
        <f t="shared" si="4"/>
        <v>0</v>
      </c>
      <c r="C15" s="30" t="s">
        <v>13</v>
      </c>
      <c r="D15" s="31"/>
      <c r="E15" s="16">
        <f t="shared" si="5"/>
        <v>1</v>
      </c>
      <c r="F15" s="62"/>
      <c r="G15" s="62"/>
      <c r="H15" s="62"/>
      <c r="I15" s="45" t="s">
        <v>50</v>
      </c>
      <c r="J15" s="50" t="s">
        <v>35</v>
      </c>
      <c r="K15" s="46" t="str">
        <f t="shared" ca="1" si="6"/>
        <v>RW03-INV02-CB02.03-C14Str</v>
      </c>
      <c r="L15" s="46" t="str">
        <f t="shared" ca="1" si="7"/>
        <v>RW03</v>
      </c>
      <c r="M15" s="46" t="str">
        <f t="shared" ca="1" si="8"/>
        <v>INV02</v>
      </c>
      <c r="N15" s="47" t="str">
        <f ca="1">MID($F$5,1,2)&amp;LOOKUP("一",$F$7:$F15)&amp;"."&amp;TEXT(IF($F15&gt;"",1,($ZG15=OFFSET($ZG15,-1,))+IFERROR(MID(OFFSET($N15,-1,),FIND(MID($F$5,1,2),OFFSET($N15,-1,))+5,2),)),"00")</f>
        <v>CB02.03</v>
      </c>
      <c r="O15" s="47" t="str">
        <f t="shared" si="9"/>
        <v>C14Str</v>
      </c>
      <c r="P15" s="46">
        <v>7</v>
      </c>
      <c r="Q15" s="46"/>
      <c r="R15" s="46"/>
      <c r="S15" s="46"/>
      <c r="T15" s="46"/>
      <c r="U15" s="46"/>
      <c r="V15" s="46"/>
      <c r="W15" s="46" t="s">
        <v>161</v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9"/>
      <c r="BC15" s="48"/>
      <c r="BD15" s="48"/>
      <c r="BE15" s="8"/>
      <c r="BF15" s="7">
        <f t="shared" si="10"/>
        <v>0</v>
      </c>
      <c r="BG15" s="5">
        <v>9</v>
      </c>
      <c r="BH15" s="16" cm="1">
        <f t="array" ref="BH15">IFERROR(INDEX($G$7:$G$1007,SMALL(IF((LOOKUP(ROW($7:$1007),ROW($7:$1007)/($F$7:$F$1007&lt;&gt;""),$F$7:$F$1007)=RIGHT("0"&amp;$BG15,2))*($G$7:$G$1007&lt;&gt;""),ROW($1:$1001),999999),COLUMN(A9))),"0")</f>
        <v>19</v>
      </c>
      <c r="BI15" s="16" cm="1">
        <f t="array" ref="BI15">IFERROR(INDEX($G$7:$G$1007,SMALL(IF((LOOKUP(ROW($7:$1007),ROW($7:$1007)/($F$7:$F$1007&lt;&gt;""),$F$7:$F$1007)=RIGHT("0"&amp;$BG15,2))*($G$7:$G$1007&lt;&gt;""),ROW($1:$1001),999999),COLUMN(B9))),"0")</f>
        <v>19</v>
      </c>
      <c r="BJ15" s="16" t="str" cm="1">
        <f t="array" ref="BJ15">IFERROR(INDEX($G$7:$G$1007,SMALL(IF((LOOKUP(ROW($7:$1007),ROW($7:$1007)/($F$7:$F$1007&lt;&gt;""),$F$7:$F$1007)=RIGHT("0"&amp;$BG15,2))*($G$7:$G$1007&lt;&gt;""),ROW($1:$1001),999999),COLUMN(C9))),"0")</f>
        <v>0</v>
      </c>
      <c r="BK15" s="16" t="str" cm="1">
        <f t="array" ref="BK15">IFERROR(INDEX($G$7:$G$1007,SMALL(IF((LOOKUP(ROW($7:$1007),ROW($7:$1007)/($F$7:$F$1007&lt;&gt;""),$F$7:$F$1007)=RIGHT("0"&amp;$BG15,2))*($G$7:$G$1007&lt;&gt;""),ROW($1:$1001),999999),COLUMN(D9))),"0")</f>
        <v>0</v>
      </c>
      <c r="BL15" s="16" t="str" cm="1">
        <f t="array" ref="BL15">IFERROR(INDEX($G$7:$G$1007,SMALL(IF((LOOKUP(ROW($7:$1007),ROW($7:$1007)/($F$7:$F$1007&lt;&gt;""),$F$7:$F$1007)=RIGHT("0"&amp;$BG15,2))*($G$7:$G$1007&lt;&gt;""),ROW($1:$1001),999999),COLUMN(E9))),"0")</f>
        <v>0</v>
      </c>
      <c r="BM15" s="16" t="str" cm="1">
        <f t="array" ref="BM15">IFERROR(INDEX($G$7:$G$1007,SMALL(IF((LOOKUP(ROW($7:$1007),ROW($7:$1007)/($F$7:$F$1007&lt;&gt;""),$F$7:$F$1007)=RIGHT("0"&amp;$BG15,2))*($G$7:$G$1007&lt;&gt;""),ROW($1:$1001),999999),COLUMN(F9))),"0")</f>
        <v>0</v>
      </c>
      <c r="BN15" s="16" t="str" cm="1">
        <f t="array" ref="BN15">IFERROR(INDEX($G$7:$G$1007,SMALL(IF((LOOKUP(ROW($7:$1007),ROW($7:$1007)/($F$7:$F$1007&lt;&gt;""),$F$7:$F$1007)=RIGHT("0"&amp;$BG15,2))*($G$7:$G$1007&lt;&gt;""),ROW($1:$1001),999999),COLUMN(G9))),"0")</f>
        <v>0</v>
      </c>
      <c r="BO15" s="16" t="str" cm="1">
        <f t="array" ref="BO15">IFERROR(INDEX($G$7:$G$1007,SMALL(IF((LOOKUP(ROW($7:$1007),ROW($7:$1007)/($F$7:$F$1007&lt;&gt;""),$F$7:$F$1007)=RIGHT("0"&amp;$BG15,2))*($G$7:$G$1007&lt;&gt;""),ROW($1:$1001),999999),COLUMN(H9))),"0")</f>
        <v>0</v>
      </c>
      <c r="BP15" s="16" t="str" cm="1">
        <f t="array" ref="BP15">IFERROR(INDEX($G$7:$G$1007,SMALL(IF((LOOKUP(ROW($7:$1007),ROW($7:$1007)/($F$7:$F$1007&lt;&gt;""),$F$7:$F$1007)=RIGHT("0"&amp;$BG15,2))*($G$7:$G$1007&lt;&gt;""),ROW($1:$1001),999999),COLUMN(I9))),"0")</f>
        <v>0</v>
      </c>
      <c r="BQ15" s="16" t="str" cm="1">
        <f t="array" ref="BQ15">IFERROR(INDEX($G$7:$G$1007,SMALL(IF((LOOKUP(ROW($7:$1007),ROW($7:$1007)/($F$7:$F$1007&lt;&gt;""),$F$7:$F$1007)=RIGHT("0"&amp;$BG15,2))*($G$7:$G$1007&lt;&gt;""),ROW($1:$1001),999999),COLUMN(J9))),"0")</f>
        <v>0</v>
      </c>
      <c r="BR15" s="16" t="str" cm="1">
        <f t="array" ref="BR15">IFERROR(INDEX($G$7:$G$1007,SMALL(IF((LOOKUP(ROW($7:$1007),ROW($7:$1007)/($F$7:$F$1007&lt;&gt;""),$F$7:$F$1007)=RIGHT("0"&amp;$BG15,2))*($G$7:$G$1007&lt;&gt;""),ROW($1:$1001),999999),COLUMN(K9))),"0")</f>
        <v>0</v>
      </c>
      <c r="BS15" s="16" t="str" cm="1">
        <f t="array" ref="BS15">IFERROR(INDEX($G$7:$G$1007,SMALL(IF((LOOKUP(ROW($7:$1007),ROW($7:$1007)/($F$7:$F$1007&lt;&gt;""),$F$7:$F$1007)=RIGHT("0"&amp;$BG15,2))*($G$7:$G$1007&lt;&gt;""),ROW($1:$1001),999999),COLUMN(L9))),"0")</f>
        <v>0</v>
      </c>
      <c r="BT15" s="16" t="str" cm="1">
        <f t="array" ref="BT15">IFERROR(INDEX($G$7:$G$1007,SMALL(IF((LOOKUP(ROW($7:$1007),ROW($7:$1007)/($F$7:$F$1007&lt;&gt;""),$F$7:$F$1007)=RIGHT("0"&amp;$BG15,2))*($G$7:$G$1007&lt;&gt;""),ROW($1:$1001),999999),COLUMN(M9))),"0")</f>
        <v>0</v>
      </c>
      <c r="BU15" s="16" t="str" cm="1">
        <f t="array" ref="BU15">IFERROR(INDEX($G$7:$G$1007,SMALL(IF((LOOKUP(ROW($7:$1007),ROW($7:$1007)/($F$7:$F$1007&lt;&gt;""),$F$7:$F$1007)=RIGHT("0"&amp;$BG15,2))*($G$7:$G$1007&lt;&gt;""),ROW($1:$1001),999999),COLUMN(N9))),"0")</f>
        <v>0</v>
      </c>
      <c r="BV15" s="16" t="str" cm="1">
        <f t="array" ref="BV15">IFERROR(INDEX($G$7:$G$1007,SMALL(IF((LOOKUP(ROW($7:$1007),ROW($7:$1007)/($F$7:$F$1007&lt;&gt;""),$F$7:$F$1007)=RIGHT("0"&amp;$BG15,2))*($G$7:$G$1007&lt;&gt;""),ROW($1:$1001),999999),COLUMN(O9))),"0")</f>
        <v>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ht="15" customHeight="1">
      <c r="A16" s="16">
        <v>9</v>
      </c>
      <c r="B16" s="13">
        <f t="shared" si="4"/>
        <v>0</v>
      </c>
      <c r="C16" s="32"/>
      <c r="D16" s="33"/>
      <c r="E16" s="16">
        <f t="shared" si="5"/>
        <v>1</v>
      </c>
      <c r="F16" s="62"/>
      <c r="G16" s="62">
        <v>19</v>
      </c>
      <c r="H16" s="62"/>
      <c r="I16" s="45" t="s">
        <v>70</v>
      </c>
      <c r="J16" s="50" t="s">
        <v>35</v>
      </c>
      <c r="K16" s="46" t="str">
        <f t="shared" ca="1" si="6"/>
        <v>RW04-INV02-CB02.04-C14Str</v>
      </c>
      <c r="L16" s="46" t="str">
        <f t="shared" ca="1" si="7"/>
        <v>RW04</v>
      </c>
      <c r="M16" s="46" t="str">
        <f t="shared" ca="1" si="8"/>
        <v>INV02</v>
      </c>
      <c r="N16" s="47" t="str">
        <f ca="1">MID($F$5,1,2)&amp;LOOKUP("一",$F$7:$F16)&amp;"."&amp;TEXT(IF($F16&gt;"",1,($ZG16=OFFSET($ZG16,-1,))+IFERROR(MID(OFFSET($N16,-1,),FIND(MID($F$5,1,2),OFFSET($N16,-1,))+5,2),)),"00")</f>
        <v>CB02.04</v>
      </c>
      <c r="O16" s="47" t="str">
        <f t="shared" si="9"/>
        <v>C14Str</v>
      </c>
      <c r="P16" s="46">
        <v>1</v>
      </c>
      <c r="Q16" s="46" t="s">
        <v>162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9"/>
      <c r="BC16" s="48"/>
      <c r="BD16" s="48"/>
      <c r="BE16" s="8"/>
      <c r="BF16" s="7">
        <f t="shared" si="10"/>
        <v>0</v>
      </c>
      <c r="BG16" s="5">
        <v>10</v>
      </c>
      <c r="BH16" s="16" cm="1">
        <f t="array" ref="BH16">IFERROR(INDEX($G$7:$G$1007,SMALL(IF((LOOKUP(ROW($7:$1007),ROW($7:$1007)/($F$7:$F$1007&lt;&gt;""),$F$7:$F$1007)=RIGHT("0"&amp;$BG16,2))*($G$7:$G$1007&lt;&gt;""),ROW($1:$1001),999999),COLUMN(A10))),"0")</f>
        <v>19</v>
      </c>
      <c r="BI16" s="16" cm="1">
        <f t="array" ref="BI16">IFERROR(INDEX($G$7:$G$1007,SMALL(IF((LOOKUP(ROW($7:$1007),ROW($7:$1007)/($F$7:$F$1007&lt;&gt;""),$F$7:$F$1007)=RIGHT("0"&amp;$BG16,2))*($G$7:$G$1007&lt;&gt;""),ROW($1:$1001),999999),COLUMN(B10))),"0")</f>
        <v>19</v>
      </c>
      <c r="BJ16" s="16" t="str" cm="1">
        <f t="array" ref="BJ16">IFERROR(INDEX($G$7:$G$1007,SMALL(IF((LOOKUP(ROW($7:$1007),ROW($7:$1007)/($F$7:$F$1007&lt;&gt;""),$F$7:$F$1007)=RIGHT("0"&amp;$BG16,2))*($G$7:$G$1007&lt;&gt;""),ROW($1:$1001),999999),COLUMN(C10))),"0")</f>
        <v>0</v>
      </c>
      <c r="BK16" s="16" t="str" cm="1">
        <f t="array" ref="BK16">IFERROR(INDEX($G$7:$G$1007,SMALL(IF((LOOKUP(ROW($7:$1007),ROW($7:$1007)/($F$7:$F$1007&lt;&gt;""),$F$7:$F$1007)=RIGHT("0"&amp;$BG16,2))*($G$7:$G$1007&lt;&gt;""),ROW($1:$1001),999999),COLUMN(D10))),"0")</f>
        <v>0</v>
      </c>
      <c r="BL16" s="16" t="str" cm="1">
        <f t="array" ref="BL16">IFERROR(INDEX($G$7:$G$1007,SMALL(IF((LOOKUP(ROW($7:$1007),ROW($7:$1007)/($F$7:$F$1007&lt;&gt;""),$F$7:$F$1007)=RIGHT("0"&amp;$BG16,2))*($G$7:$G$1007&lt;&gt;""),ROW($1:$1001),999999),COLUMN(E10))),"0")</f>
        <v>0</v>
      </c>
      <c r="BM16" s="16" t="str" cm="1">
        <f t="array" ref="BM16">IFERROR(INDEX($G$7:$G$1007,SMALL(IF((LOOKUP(ROW($7:$1007),ROW($7:$1007)/($F$7:$F$1007&lt;&gt;""),$F$7:$F$1007)=RIGHT("0"&amp;$BG16,2))*($G$7:$G$1007&lt;&gt;""),ROW($1:$1001),999999),COLUMN(F10))),"0")</f>
        <v>0</v>
      </c>
      <c r="BN16" s="16" t="str" cm="1">
        <f t="array" ref="BN16">IFERROR(INDEX($G$7:$G$1007,SMALL(IF((LOOKUP(ROW($7:$1007),ROW($7:$1007)/($F$7:$F$1007&lt;&gt;""),$F$7:$F$1007)=RIGHT("0"&amp;$BG16,2))*($G$7:$G$1007&lt;&gt;""),ROW($1:$1001),999999),COLUMN(G10))),"0")</f>
        <v>0</v>
      </c>
      <c r="BO16" s="16" t="str" cm="1">
        <f t="array" ref="BO16">IFERROR(INDEX($G$7:$G$1007,SMALL(IF((LOOKUP(ROW($7:$1007),ROW($7:$1007)/($F$7:$F$1007&lt;&gt;""),$F$7:$F$1007)=RIGHT("0"&amp;$BG16,2))*($G$7:$G$1007&lt;&gt;""),ROW($1:$1001),999999),COLUMN(H10))),"0")</f>
        <v>0</v>
      </c>
      <c r="BP16" s="16" t="str" cm="1">
        <f t="array" ref="BP16">IFERROR(INDEX($G$7:$G$1007,SMALL(IF((LOOKUP(ROW($7:$1007),ROW($7:$1007)/($F$7:$F$1007&lt;&gt;""),$F$7:$F$1007)=RIGHT("0"&amp;$BG16,2))*($G$7:$G$1007&lt;&gt;""),ROW($1:$1001),999999),COLUMN(I10))),"0")</f>
        <v>0</v>
      </c>
      <c r="BQ16" s="16" t="str" cm="1">
        <f t="array" ref="BQ16">IFERROR(INDEX($G$7:$G$1007,SMALL(IF((LOOKUP(ROW($7:$1007),ROW($7:$1007)/($F$7:$F$1007&lt;&gt;""),$F$7:$F$1007)=RIGHT("0"&amp;$BG16,2))*($G$7:$G$1007&lt;&gt;""),ROW($1:$1001),999999),COLUMN(J10))),"0")</f>
        <v>0</v>
      </c>
      <c r="BR16" s="16" t="str" cm="1">
        <f t="array" ref="BR16">IFERROR(INDEX($G$7:$G$1007,SMALL(IF((LOOKUP(ROW($7:$1007),ROW($7:$1007)/($F$7:$F$1007&lt;&gt;""),$F$7:$F$1007)=RIGHT("0"&amp;$BG16,2))*($G$7:$G$1007&lt;&gt;""),ROW($1:$1001),999999),COLUMN(K10))),"0")</f>
        <v>0</v>
      </c>
      <c r="BS16" s="16" t="str" cm="1">
        <f t="array" ref="BS16">IFERROR(INDEX($G$7:$G$1007,SMALL(IF((LOOKUP(ROW($7:$1007),ROW($7:$1007)/($F$7:$F$1007&lt;&gt;""),$F$7:$F$1007)=RIGHT("0"&amp;$BG16,2))*($G$7:$G$1007&lt;&gt;""),ROW($1:$1001),999999),COLUMN(L10))),"0")</f>
        <v>0</v>
      </c>
      <c r="BT16" s="16" t="str" cm="1">
        <f t="array" ref="BT16">IFERROR(INDEX($G$7:$G$1007,SMALL(IF((LOOKUP(ROW($7:$1007),ROW($7:$1007)/($F$7:$F$1007&lt;&gt;""),$F$7:$F$1007)=RIGHT("0"&amp;$BG16,2))*($G$7:$G$1007&lt;&gt;""),ROW($1:$1001),999999),COLUMN(M10))),"0")</f>
        <v>0</v>
      </c>
      <c r="BU16" s="16" t="str" cm="1">
        <f t="array" ref="BU16">IFERROR(INDEX($G$7:$G$1007,SMALL(IF((LOOKUP(ROW($7:$1007),ROW($7:$1007)/($F$7:$F$1007&lt;&gt;""),$F$7:$F$1007)=RIGHT("0"&amp;$BG16,2))*($G$7:$G$1007&lt;&gt;""),ROW($1:$1001),999999),COLUMN(N10))),"0")</f>
        <v>0</v>
      </c>
      <c r="BV16" s="16" t="str" cm="1">
        <f t="array" ref="BV16">IFERROR(INDEX($G$7:$G$1007,SMALL(IF((LOOKUP(ROW($7:$1007),ROW($7:$1007)/($F$7:$F$1007&lt;&gt;""),$F$7:$F$1007)=RIGHT("0"&amp;$BG16,2))*($G$7:$G$1007&lt;&gt;""),ROW($1:$1001),999999),COLUMN(O10))),"0")</f>
        <v>0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ht="15" customHeight="1">
      <c r="A17" s="16">
        <v>10</v>
      </c>
      <c r="B17" s="13">
        <f t="shared" si="4"/>
        <v>0</v>
      </c>
      <c r="C17" s="18">
        <v>1</v>
      </c>
      <c r="D17" s="6">
        <f>COUNTIF($BH$7:$BV$36,C17)</f>
        <v>0</v>
      </c>
      <c r="E17" s="16">
        <f t="shared" si="5"/>
        <v>1</v>
      </c>
      <c r="F17" s="62"/>
      <c r="G17" s="62"/>
      <c r="H17" s="62"/>
      <c r="I17" s="45" t="s">
        <v>49</v>
      </c>
      <c r="J17" s="50" t="s">
        <v>35</v>
      </c>
      <c r="K17" s="46" t="str">
        <f t="shared" ca="1" si="6"/>
        <v>RW04-INV02-CB02.05-C14Str</v>
      </c>
      <c r="L17" s="46" t="str">
        <f t="shared" ca="1" si="7"/>
        <v>RW04</v>
      </c>
      <c r="M17" s="46" t="str">
        <f t="shared" ca="1" si="8"/>
        <v>INV02</v>
      </c>
      <c r="N17" s="47" t="str">
        <f ca="1">MID($F$5,1,2)&amp;LOOKUP("一",$F$7:$F17)&amp;"."&amp;TEXT(IF($F17&gt;"",1,($ZG17=OFFSET($ZG17,-1,))+IFERROR(MID(OFFSET($N17,-1,),FIND(MID($F$5,1,2),OFFSET($N17,-1,))+5,2),)),"00")</f>
        <v>CB02.05</v>
      </c>
      <c r="O17" s="47" t="str">
        <f t="shared" si="9"/>
        <v>C14Str</v>
      </c>
      <c r="P17" s="46">
        <v>3</v>
      </c>
      <c r="Q17" s="46"/>
      <c r="R17" s="46"/>
      <c r="S17" s="46" t="s">
        <v>163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9"/>
      <c r="BC17" s="48"/>
      <c r="BD17" s="48"/>
      <c r="BE17" s="8"/>
      <c r="BF17" s="7">
        <f t="shared" si="10"/>
        <v>0</v>
      </c>
      <c r="BG17" s="5">
        <v>11</v>
      </c>
      <c r="BH17" s="16" cm="1">
        <f t="array" ref="BH17">IFERROR(INDEX($G$7:$G$1007,SMALL(IF((LOOKUP(ROW($7:$1007),ROW($7:$1007)/($F$7:$F$1007&lt;&gt;""),$F$7:$F$1007)=RIGHT("0"&amp;$BG17,2))*($G$7:$G$1007&lt;&gt;""),ROW($1:$1001),999999),COLUMN(A11))),"0")</f>
        <v>19</v>
      </c>
      <c r="BI17" s="16" cm="1">
        <f t="array" ref="BI17">IFERROR(INDEX($G$7:$G$1007,SMALL(IF((LOOKUP(ROW($7:$1007),ROW($7:$1007)/($F$7:$F$1007&lt;&gt;""),$F$7:$F$1007)=RIGHT("0"&amp;$BG17,2))*($G$7:$G$1007&lt;&gt;""),ROW($1:$1001),999999),COLUMN(B11))),"0")</f>
        <v>19</v>
      </c>
      <c r="BJ17" s="16" t="str" cm="1">
        <f t="array" ref="BJ17">IFERROR(INDEX($G$7:$G$1007,SMALL(IF((LOOKUP(ROW($7:$1007),ROW($7:$1007)/($F$7:$F$1007&lt;&gt;""),$F$7:$F$1007)=RIGHT("0"&amp;$BG17,2))*($G$7:$G$1007&lt;&gt;""),ROW($1:$1001),999999),COLUMN(C11))),"0")</f>
        <v>0</v>
      </c>
      <c r="BK17" s="16" t="str" cm="1">
        <f t="array" ref="BK17">IFERROR(INDEX($G$7:$G$1007,SMALL(IF((LOOKUP(ROW($7:$1007),ROW($7:$1007)/($F$7:$F$1007&lt;&gt;""),$F$7:$F$1007)=RIGHT("0"&amp;$BG17,2))*($G$7:$G$1007&lt;&gt;""),ROW($1:$1001),999999),COLUMN(D11))),"0")</f>
        <v>0</v>
      </c>
      <c r="BL17" s="16" t="str" cm="1">
        <f t="array" ref="BL17">IFERROR(INDEX($G$7:$G$1007,SMALL(IF((LOOKUP(ROW($7:$1007),ROW($7:$1007)/($F$7:$F$1007&lt;&gt;""),$F$7:$F$1007)=RIGHT("0"&amp;$BG17,2))*($G$7:$G$1007&lt;&gt;""),ROW($1:$1001),999999),COLUMN(E11))),"0")</f>
        <v>0</v>
      </c>
      <c r="BM17" s="16" t="str" cm="1">
        <f t="array" ref="BM17">IFERROR(INDEX($G$7:$G$1007,SMALL(IF((LOOKUP(ROW($7:$1007),ROW($7:$1007)/($F$7:$F$1007&lt;&gt;""),$F$7:$F$1007)=RIGHT("0"&amp;$BG17,2))*($G$7:$G$1007&lt;&gt;""),ROW($1:$1001),999999),COLUMN(F11))),"0")</f>
        <v>0</v>
      </c>
      <c r="BN17" s="16" t="str" cm="1">
        <f t="array" ref="BN17">IFERROR(INDEX($G$7:$G$1007,SMALL(IF((LOOKUP(ROW($7:$1007),ROW($7:$1007)/($F$7:$F$1007&lt;&gt;""),$F$7:$F$1007)=RIGHT("0"&amp;$BG17,2))*($G$7:$G$1007&lt;&gt;""),ROW($1:$1001),999999),COLUMN(G11))),"0")</f>
        <v>0</v>
      </c>
      <c r="BO17" s="16" t="str" cm="1">
        <f t="array" ref="BO17">IFERROR(INDEX($G$7:$G$1007,SMALL(IF((LOOKUP(ROW($7:$1007),ROW($7:$1007)/($F$7:$F$1007&lt;&gt;""),$F$7:$F$1007)=RIGHT("0"&amp;$BG17,2))*($G$7:$G$1007&lt;&gt;""),ROW($1:$1001),999999),COLUMN(H11))),"0")</f>
        <v>0</v>
      </c>
      <c r="BP17" s="16" t="str" cm="1">
        <f t="array" ref="BP17">IFERROR(INDEX($G$7:$G$1007,SMALL(IF((LOOKUP(ROW($7:$1007),ROW($7:$1007)/($F$7:$F$1007&lt;&gt;""),$F$7:$F$1007)=RIGHT("0"&amp;$BG17,2))*($G$7:$G$1007&lt;&gt;""),ROW($1:$1001),999999),COLUMN(I11))),"0")</f>
        <v>0</v>
      </c>
      <c r="BQ17" s="16" t="str" cm="1">
        <f t="array" ref="BQ17">IFERROR(INDEX($G$7:$G$1007,SMALL(IF((LOOKUP(ROW($7:$1007),ROW($7:$1007)/($F$7:$F$1007&lt;&gt;""),$F$7:$F$1007)=RIGHT("0"&amp;$BG17,2))*($G$7:$G$1007&lt;&gt;""),ROW($1:$1001),999999),COLUMN(J11))),"0")</f>
        <v>0</v>
      </c>
      <c r="BR17" s="16" t="str" cm="1">
        <f t="array" ref="BR17">IFERROR(INDEX($G$7:$G$1007,SMALL(IF((LOOKUP(ROW($7:$1007),ROW($7:$1007)/($F$7:$F$1007&lt;&gt;""),$F$7:$F$1007)=RIGHT("0"&amp;$BG17,2))*($G$7:$G$1007&lt;&gt;""),ROW($1:$1001),999999),COLUMN(K11))),"0")</f>
        <v>0</v>
      </c>
      <c r="BS17" s="16" t="str" cm="1">
        <f t="array" ref="BS17">IFERROR(INDEX($G$7:$G$1007,SMALL(IF((LOOKUP(ROW($7:$1007),ROW($7:$1007)/($F$7:$F$1007&lt;&gt;""),$F$7:$F$1007)=RIGHT("0"&amp;$BG17,2))*($G$7:$G$1007&lt;&gt;""),ROW($1:$1001),999999),COLUMN(L11))),"0")</f>
        <v>0</v>
      </c>
      <c r="BT17" s="16" t="str" cm="1">
        <f t="array" ref="BT17">IFERROR(INDEX($G$7:$G$1007,SMALL(IF((LOOKUP(ROW($7:$1007),ROW($7:$1007)/($F$7:$F$1007&lt;&gt;""),$F$7:$F$1007)=RIGHT("0"&amp;$BG17,2))*($G$7:$G$1007&lt;&gt;""),ROW($1:$1001),999999),COLUMN(M11))),"0")</f>
        <v>0</v>
      </c>
      <c r="BU17" s="16" t="str" cm="1">
        <f t="array" ref="BU17">IFERROR(INDEX($G$7:$G$1007,SMALL(IF((LOOKUP(ROW($7:$1007),ROW($7:$1007)/($F$7:$F$1007&lt;&gt;""),$F$7:$F$1007)=RIGHT("0"&amp;$BG17,2))*($G$7:$G$1007&lt;&gt;""),ROW($1:$1001),999999),COLUMN(N11))),"0")</f>
        <v>0</v>
      </c>
      <c r="BV17" s="16" t="str" cm="1">
        <f t="array" ref="BV17">IFERROR(INDEX($G$7:$G$1007,SMALL(IF((LOOKUP(ROW($7:$1007),ROW($7:$1007)/($F$7:$F$1007&lt;&gt;""),$F$7:$F$1007)=RIGHT("0"&amp;$BG17,2))*($G$7:$G$1007&lt;&gt;""),ROW($1:$1001),999999),COLUMN(O11))),"0")</f>
        <v>0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ht="15" customHeight="1">
      <c r="A18" s="16">
        <v>11</v>
      </c>
      <c r="B18" s="13">
        <f t="shared" si="4"/>
        <v>0</v>
      </c>
      <c r="C18" s="18">
        <v>2</v>
      </c>
      <c r="D18" s="6">
        <f t="shared" ref="D18:D45" si="12">COUNTIF($BH$7:$BV$36,C18)</f>
        <v>0</v>
      </c>
      <c r="E18" s="16">
        <f t="shared" si="5"/>
        <v>1</v>
      </c>
      <c r="F18" s="62"/>
      <c r="G18" s="62"/>
      <c r="H18" s="62"/>
      <c r="I18" s="45" t="s">
        <v>50</v>
      </c>
      <c r="J18" s="50" t="s">
        <v>35</v>
      </c>
      <c r="K18" s="46" t="str">
        <f t="shared" ca="1" si="6"/>
        <v>RW04-INV02-CB02.06-C14Str</v>
      </c>
      <c r="L18" s="46" t="str">
        <f t="shared" ca="1" si="7"/>
        <v>RW04</v>
      </c>
      <c r="M18" s="46" t="str">
        <f t="shared" ca="1" si="8"/>
        <v>INV02</v>
      </c>
      <c r="N18" s="47" t="str">
        <f ca="1">MID($F$5,1,2)&amp;LOOKUP("一",$F$7:$F18)&amp;"."&amp;TEXT(IF($F18&gt;"",1,($ZG18=OFFSET($ZG18,-1,))+IFERROR(MID(OFFSET($N18,-1,),FIND(MID($F$5,1,2),OFFSET($N18,-1,))+5,2),)),"00")</f>
        <v>CB02.06</v>
      </c>
      <c r="O18" s="47" t="str">
        <f t="shared" si="9"/>
        <v>C14Str</v>
      </c>
      <c r="P18" s="46">
        <v>7</v>
      </c>
      <c r="Q18" s="46"/>
      <c r="R18" s="46"/>
      <c r="S18" s="46"/>
      <c r="T18" s="46"/>
      <c r="U18" s="46"/>
      <c r="V18" s="46"/>
      <c r="W18" s="46" t="s">
        <v>100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9"/>
      <c r="BC18" s="48"/>
      <c r="BD18" s="48"/>
      <c r="BE18" s="8"/>
      <c r="BF18" s="7">
        <f t="shared" si="10"/>
        <v>0</v>
      </c>
      <c r="BG18" s="5">
        <v>12</v>
      </c>
      <c r="BH18" s="16" cm="1">
        <f t="array" ref="BH18">IFERROR(INDEX($G$7:$G$1007,SMALL(IF((LOOKUP(ROW($7:$1007),ROW($7:$1007)/($F$7:$F$1007&lt;&gt;""),$F$7:$F$1007)=RIGHT("0"&amp;$BG18,2))*($G$7:$G$1007&lt;&gt;""),ROW($1:$1001),999999),COLUMN(A12))),"0")</f>
        <v>19</v>
      </c>
      <c r="BI18" s="16" cm="1">
        <f t="array" ref="BI18">IFERROR(INDEX($G$7:$G$1007,SMALL(IF((LOOKUP(ROW($7:$1007),ROW($7:$1007)/($F$7:$F$1007&lt;&gt;""),$F$7:$F$1007)=RIGHT("0"&amp;$BG18,2))*($G$7:$G$1007&lt;&gt;""),ROW($1:$1001),999999),COLUMN(B12))),"0")</f>
        <v>19</v>
      </c>
      <c r="BJ18" s="16" t="str" cm="1">
        <f t="array" ref="BJ18">IFERROR(INDEX($G$7:$G$1007,SMALL(IF((LOOKUP(ROW($7:$1007),ROW($7:$1007)/($F$7:$F$1007&lt;&gt;""),$F$7:$F$1007)=RIGHT("0"&amp;$BG18,2))*($G$7:$G$1007&lt;&gt;""),ROW($1:$1001),999999),COLUMN(C12))),"0")</f>
        <v>0</v>
      </c>
      <c r="BK18" s="16" t="str" cm="1">
        <f t="array" ref="BK18">IFERROR(INDEX($G$7:$G$1007,SMALL(IF((LOOKUP(ROW($7:$1007),ROW($7:$1007)/($F$7:$F$1007&lt;&gt;""),$F$7:$F$1007)=RIGHT("0"&amp;$BG18,2))*($G$7:$G$1007&lt;&gt;""),ROW($1:$1001),999999),COLUMN(D12))),"0")</f>
        <v>0</v>
      </c>
      <c r="BL18" s="16" t="str" cm="1">
        <f t="array" ref="BL18">IFERROR(INDEX($G$7:$G$1007,SMALL(IF((LOOKUP(ROW($7:$1007),ROW($7:$1007)/($F$7:$F$1007&lt;&gt;""),$F$7:$F$1007)=RIGHT("0"&amp;$BG18,2))*($G$7:$G$1007&lt;&gt;""),ROW($1:$1001),999999),COLUMN(E12))),"0")</f>
        <v>0</v>
      </c>
      <c r="BM18" s="16" t="str" cm="1">
        <f t="array" ref="BM18">IFERROR(INDEX($G$7:$G$1007,SMALL(IF((LOOKUP(ROW($7:$1007),ROW($7:$1007)/($F$7:$F$1007&lt;&gt;""),$F$7:$F$1007)=RIGHT("0"&amp;$BG18,2))*($G$7:$G$1007&lt;&gt;""),ROW($1:$1001),999999),COLUMN(F12))),"0")</f>
        <v>0</v>
      </c>
      <c r="BN18" s="16" t="str" cm="1">
        <f t="array" ref="BN18">IFERROR(INDEX($G$7:$G$1007,SMALL(IF((LOOKUP(ROW($7:$1007),ROW($7:$1007)/($F$7:$F$1007&lt;&gt;""),$F$7:$F$1007)=RIGHT("0"&amp;$BG18,2))*($G$7:$G$1007&lt;&gt;""),ROW($1:$1001),999999),COLUMN(G12))),"0")</f>
        <v>0</v>
      </c>
      <c r="BO18" s="16" t="str" cm="1">
        <f t="array" ref="BO18">IFERROR(INDEX($G$7:$G$1007,SMALL(IF((LOOKUP(ROW($7:$1007),ROW($7:$1007)/($F$7:$F$1007&lt;&gt;""),$F$7:$F$1007)=RIGHT("0"&amp;$BG18,2))*($G$7:$G$1007&lt;&gt;""),ROW($1:$1001),999999),COLUMN(H12))),"0")</f>
        <v>0</v>
      </c>
      <c r="BP18" s="16" t="str" cm="1">
        <f t="array" ref="BP18">IFERROR(INDEX($G$7:$G$1007,SMALL(IF((LOOKUP(ROW($7:$1007),ROW($7:$1007)/($F$7:$F$1007&lt;&gt;""),$F$7:$F$1007)=RIGHT("0"&amp;$BG18,2))*($G$7:$G$1007&lt;&gt;""),ROW($1:$1001),999999),COLUMN(I12))),"0")</f>
        <v>0</v>
      </c>
      <c r="BQ18" s="16" t="str" cm="1">
        <f t="array" ref="BQ18">IFERROR(INDEX($G$7:$G$1007,SMALL(IF((LOOKUP(ROW($7:$1007),ROW($7:$1007)/($F$7:$F$1007&lt;&gt;""),$F$7:$F$1007)=RIGHT("0"&amp;$BG18,2))*($G$7:$G$1007&lt;&gt;""),ROW($1:$1001),999999),COLUMN(J12))),"0")</f>
        <v>0</v>
      </c>
      <c r="BR18" s="16" t="str" cm="1">
        <f t="array" ref="BR18">IFERROR(INDEX($G$7:$G$1007,SMALL(IF((LOOKUP(ROW($7:$1007),ROW($7:$1007)/($F$7:$F$1007&lt;&gt;""),$F$7:$F$1007)=RIGHT("0"&amp;$BG18,2))*($G$7:$G$1007&lt;&gt;""),ROW($1:$1001),999999),COLUMN(K12))),"0")</f>
        <v>0</v>
      </c>
      <c r="BS18" s="16" t="str" cm="1">
        <f t="array" ref="BS18">IFERROR(INDEX($G$7:$G$1007,SMALL(IF((LOOKUP(ROW($7:$1007),ROW($7:$1007)/($F$7:$F$1007&lt;&gt;""),$F$7:$F$1007)=RIGHT("0"&amp;$BG18,2))*($G$7:$G$1007&lt;&gt;""),ROW($1:$1001),999999),COLUMN(L12))),"0")</f>
        <v>0</v>
      </c>
      <c r="BT18" s="16" t="str" cm="1">
        <f t="array" ref="BT18">IFERROR(INDEX($G$7:$G$1007,SMALL(IF((LOOKUP(ROW($7:$1007),ROW($7:$1007)/($F$7:$F$1007&lt;&gt;""),$F$7:$F$1007)=RIGHT("0"&amp;$BG18,2))*($G$7:$G$1007&lt;&gt;""),ROW($1:$1001),999999),COLUMN(M12))),"0")</f>
        <v>0</v>
      </c>
      <c r="BU18" s="16" t="str" cm="1">
        <f t="array" ref="BU18">IFERROR(INDEX($G$7:$G$1007,SMALL(IF((LOOKUP(ROW($7:$1007),ROW($7:$1007)/($F$7:$F$1007&lt;&gt;""),$F$7:$F$1007)=RIGHT("0"&amp;$BG18,2))*($G$7:$G$1007&lt;&gt;""),ROW($1:$1001),999999),COLUMN(N12))),"0")</f>
        <v>0</v>
      </c>
      <c r="BV18" s="16" t="str" cm="1">
        <f t="array" ref="BV18">IFERROR(INDEX($G$7:$G$1007,SMALL(IF((LOOKUP(ROW($7:$1007),ROW($7:$1007)/($F$7:$F$1007&lt;&gt;""),$F$7:$F$1007)=RIGHT("0"&amp;$BG18,2))*($G$7:$G$1007&lt;&gt;""),ROW($1:$1001),999999),COLUMN(O12))),"0")</f>
        <v>0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ht="15" customHeight="1">
      <c r="A19" s="16">
        <v>12</v>
      </c>
      <c r="B19" s="13">
        <f t="shared" si="4"/>
        <v>0</v>
      </c>
      <c r="C19" s="18">
        <v>3</v>
      </c>
      <c r="D19" s="6">
        <f t="shared" si="12"/>
        <v>0</v>
      </c>
      <c r="E19" s="16">
        <f t="shared" si="5"/>
        <v>1</v>
      </c>
      <c r="F19" s="63" t="s">
        <v>21</v>
      </c>
      <c r="G19" s="64">
        <v>19</v>
      </c>
      <c r="H19" s="64"/>
      <c r="I19" s="45" t="s">
        <v>70</v>
      </c>
      <c r="J19" s="50" t="s">
        <v>35</v>
      </c>
      <c r="K19" s="51" t="str">
        <f t="shared" ca="1" si="6"/>
        <v>RW05-INV02-CB03.01-C14Str</v>
      </c>
      <c r="L19" s="51" t="str">
        <f t="shared" ca="1" si="7"/>
        <v>RW05</v>
      </c>
      <c r="M19" s="51" t="str">
        <f t="shared" ca="1" si="8"/>
        <v>INV02</v>
      </c>
      <c r="N19" s="52" t="str">
        <f ca="1">MID($F$5,1,2)&amp;LOOKUP("一",$F$7:$F19)&amp;"."&amp;TEXT(IF($F19&gt;"",1,($ZG19=OFFSET($ZG19,-1,))+IFERROR(MID(OFFSET($N19,-1,),FIND(MID($F$5,1,2),OFFSET($N19,-1,))+5,2),)),"00")</f>
        <v>CB03.01</v>
      </c>
      <c r="O19" s="52" t="str">
        <f t="shared" si="9"/>
        <v>C14Str</v>
      </c>
      <c r="P19" s="51">
        <v>1</v>
      </c>
      <c r="Q19" s="51" t="s">
        <v>72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8"/>
      <c r="BF19" s="7">
        <f t="shared" si="10"/>
        <v>0</v>
      </c>
      <c r="BG19" s="5">
        <v>13</v>
      </c>
      <c r="BH19" s="16" cm="1">
        <f t="array" ref="BH19">IFERROR(INDEX($G$7:$G$1007,SMALL(IF((LOOKUP(ROW($7:$1007),ROW($7:$1007)/($F$7:$F$1007&lt;&gt;""),$F$7:$F$1007)=RIGHT("0"&amp;$BG19,2))*($G$7:$G$1007&lt;&gt;""),ROW($1:$1001),999999),COLUMN(A13))),"0")</f>
        <v>19</v>
      </c>
      <c r="BI19" s="16" cm="1">
        <f t="array" ref="BI19">IFERROR(INDEX($G$7:$G$1007,SMALL(IF((LOOKUP(ROW($7:$1007),ROW($7:$1007)/($F$7:$F$1007&lt;&gt;""),$F$7:$F$1007)=RIGHT("0"&amp;$BG19,2))*($G$7:$G$1007&lt;&gt;""),ROW($1:$1001),999999),COLUMN(B13))),"0")</f>
        <v>19</v>
      </c>
      <c r="BJ19" s="16" t="str" cm="1">
        <f t="array" ref="BJ19">IFERROR(INDEX($G$7:$G$1007,SMALL(IF((LOOKUP(ROW($7:$1007),ROW($7:$1007)/($F$7:$F$1007&lt;&gt;""),$F$7:$F$1007)=RIGHT("0"&amp;$BG19,2))*($G$7:$G$1007&lt;&gt;""),ROW($1:$1001),999999),COLUMN(C13))),"0")</f>
        <v>0</v>
      </c>
      <c r="BK19" s="16" t="str" cm="1">
        <f t="array" ref="BK19">IFERROR(INDEX($G$7:$G$1007,SMALL(IF((LOOKUP(ROW($7:$1007),ROW($7:$1007)/($F$7:$F$1007&lt;&gt;""),$F$7:$F$1007)=RIGHT("0"&amp;$BG19,2))*($G$7:$G$1007&lt;&gt;""),ROW($1:$1001),999999),COLUMN(D13))),"0")</f>
        <v>0</v>
      </c>
      <c r="BL19" s="16" t="str" cm="1">
        <f t="array" ref="BL19">IFERROR(INDEX($G$7:$G$1007,SMALL(IF((LOOKUP(ROW($7:$1007),ROW($7:$1007)/($F$7:$F$1007&lt;&gt;""),$F$7:$F$1007)=RIGHT("0"&amp;$BG19,2))*($G$7:$G$1007&lt;&gt;""),ROW($1:$1001),999999),COLUMN(E13))),"0")</f>
        <v>0</v>
      </c>
      <c r="BM19" s="16" t="str" cm="1">
        <f t="array" ref="BM19">IFERROR(INDEX($G$7:$G$1007,SMALL(IF((LOOKUP(ROW($7:$1007),ROW($7:$1007)/($F$7:$F$1007&lt;&gt;""),$F$7:$F$1007)=RIGHT("0"&amp;$BG19,2))*($G$7:$G$1007&lt;&gt;""),ROW($1:$1001),999999),COLUMN(F13))),"0")</f>
        <v>0</v>
      </c>
      <c r="BN19" s="16" t="str" cm="1">
        <f t="array" ref="BN19">IFERROR(INDEX($G$7:$G$1007,SMALL(IF((LOOKUP(ROW($7:$1007),ROW($7:$1007)/($F$7:$F$1007&lt;&gt;""),$F$7:$F$1007)=RIGHT("0"&amp;$BG19,2))*($G$7:$G$1007&lt;&gt;""),ROW($1:$1001),999999),COLUMN(G13))),"0")</f>
        <v>0</v>
      </c>
      <c r="BO19" s="16" t="str" cm="1">
        <f t="array" ref="BO19">IFERROR(INDEX($G$7:$G$1007,SMALL(IF((LOOKUP(ROW($7:$1007),ROW($7:$1007)/($F$7:$F$1007&lt;&gt;""),$F$7:$F$1007)=RIGHT("0"&amp;$BG19,2))*($G$7:$G$1007&lt;&gt;""),ROW($1:$1001),999999),COLUMN(H13))),"0")</f>
        <v>0</v>
      </c>
      <c r="BP19" s="16" t="str" cm="1">
        <f t="array" ref="BP19">IFERROR(INDEX($G$7:$G$1007,SMALL(IF((LOOKUP(ROW($7:$1007),ROW($7:$1007)/($F$7:$F$1007&lt;&gt;""),$F$7:$F$1007)=RIGHT("0"&amp;$BG19,2))*($G$7:$G$1007&lt;&gt;""),ROW($1:$1001),999999),COLUMN(I13))),"0")</f>
        <v>0</v>
      </c>
      <c r="BQ19" s="16" t="str" cm="1">
        <f t="array" ref="BQ19">IFERROR(INDEX($G$7:$G$1007,SMALL(IF((LOOKUP(ROW($7:$1007),ROW($7:$1007)/($F$7:$F$1007&lt;&gt;""),$F$7:$F$1007)=RIGHT("0"&amp;$BG19,2))*($G$7:$G$1007&lt;&gt;""),ROW($1:$1001),999999),COLUMN(J13))),"0")</f>
        <v>0</v>
      </c>
      <c r="BR19" s="16" t="str" cm="1">
        <f t="array" ref="BR19">IFERROR(INDEX($G$7:$G$1007,SMALL(IF((LOOKUP(ROW($7:$1007),ROW($7:$1007)/($F$7:$F$1007&lt;&gt;""),$F$7:$F$1007)=RIGHT("0"&amp;$BG19,2))*($G$7:$G$1007&lt;&gt;""),ROW($1:$1001),999999),COLUMN(K13))),"0")</f>
        <v>0</v>
      </c>
      <c r="BS19" s="16" t="str" cm="1">
        <f t="array" ref="BS19">IFERROR(INDEX($G$7:$G$1007,SMALL(IF((LOOKUP(ROW($7:$1007),ROW($7:$1007)/($F$7:$F$1007&lt;&gt;""),$F$7:$F$1007)=RIGHT("0"&amp;$BG19,2))*($G$7:$G$1007&lt;&gt;""),ROW($1:$1001),999999),COLUMN(L13))),"0")</f>
        <v>0</v>
      </c>
      <c r="BT19" s="16" t="str" cm="1">
        <f t="array" ref="BT19">IFERROR(INDEX($G$7:$G$1007,SMALL(IF((LOOKUP(ROW($7:$1007),ROW($7:$1007)/($F$7:$F$1007&lt;&gt;""),$F$7:$F$1007)=RIGHT("0"&amp;$BG19,2))*($G$7:$G$1007&lt;&gt;""),ROW($1:$1001),999999),COLUMN(M13))),"0")</f>
        <v>0</v>
      </c>
      <c r="BU19" s="16" t="str" cm="1">
        <f t="array" ref="BU19">IFERROR(INDEX($G$7:$G$1007,SMALL(IF((LOOKUP(ROW($7:$1007),ROW($7:$1007)/($F$7:$F$1007&lt;&gt;""),$F$7:$F$1007)=RIGHT("0"&amp;$BG19,2))*($G$7:$G$1007&lt;&gt;""),ROW($1:$1001),999999),COLUMN(N13))),"0")</f>
        <v>0</v>
      </c>
      <c r="BV19" s="16" t="str" cm="1">
        <f t="array" ref="BV19">IFERROR(INDEX($G$7:$G$1007,SMALL(IF((LOOKUP(ROW($7:$1007),ROW($7:$1007)/($F$7:$F$1007&lt;&gt;""),$F$7:$F$1007)=RIGHT("0"&amp;$BG19,2))*($G$7:$G$1007&lt;&gt;""),ROW($1:$1001),999999),COLUMN(O13))),"0")</f>
        <v>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ht="15" customHeight="1">
      <c r="A20" s="16">
        <v>13</v>
      </c>
      <c r="B20" s="13">
        <f t="shared" si="4"/>
        <v>0</v>
      </c>
      <c r="C20" s="18">
        <v>4</v>
      </c>
      <c r="D20" s="6">
        <f t="shared" si="12"/>
        <v>0</v>
      </c>
      <c r="E20" s="16">
        <f t="shared" si="5"/>
        <v>1</v>
      </c>
      <c r="F20" s="64"/>
      <c r="G20" s="64"/>
      <c r="H20" s="64"/>
      <c r="I20" s="45" t="s">
        <v>49</v>
      </c>
      <c r="J20" s="50" t="s">
        <v>35</v>
      </c>
      <c r="K20" s="51" t="str">
        <f t="shared" ca="1" si="6"/>
        <v>RW05-INV02-CB03.02-C14Str</v>
      </c>
      <c r="L20" s="51" t="str">
        <f t="shared" ca="1" si="7"/>
        <v>RW05</v>
      </c>
      <c r="M20" s="51" t="str">
        <f t="shared" ca="1" si="8"/>
        <v>INV02</v>
      </c>
      <c r="N20" s="52" t="str">
        <f ca="1">MID($F$5,1,2)&amp;LOOKUP("一",$F$7:$F20)&amp;"."&amp;TEXT(IF($F20&gt;"",1,($ZG20=OFFSET($ZG20,-1,))+IFERROR(MID(OFFSET($N20,-1,),FIND(MID($F$5,1,2),OFFSET($N20,-1,))+5,2),)),"00")</f>
        <v>CB03.02</v>
      </c>
      <c r="O20" s="52" t="str">
        <f t="shared" si="9"/>
        <v>C14Str</v>
      </c>
      <c r="P20" s="51">
        <v>3</v>
      </c>
      <c r="Q20" s="51"/>
      <c r="R20" s="51"/>
      <c r="S20" s="51" t="s">
        <v>101</v>
      </c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8"/>
      <c r="BF20" s="7">
        <f t="shared" si="10"/>
        <v>0</v>
      </c>
      <c r="BG20" s="5">
        <v>14</v>
      </c>
      <c r="BH20" s="16" cm="1">
        <f t="array" ref="BH20">IFERROR(INDEX($G$7:$G$1007,SMALL(IF((LOOKUP(ROW($7:$1007),ROW($7:$1007)/($F$7:$F$1007&lt;&gt;""),$F$7:$F$1007)=RIGHT("0"&amp;$BG20,2))*($G$7:$G$1007&lt;&gt;""),ROW($1:$1001),999999),COLUMN(A14))),"0")</f>
        <v>19</v>
      </c>
      <c r="BI20" s="16" cm="1">
        <f t="array" ref="BI20">IFERROR(INDEX($G$7:$G$1007,SMALL(IF((LOOKUP(ROW($7:$1007),ROW($7:$1007)/($F$7:$F$1007&lt;&gt;""),$F$7:$F$1007)=RIGHT("0"&amp;$BG20,2))*($G$7:$G$1007&lt;&gt;""),ROW($1:$1001),999999),COLUMN(B14))),"0")</f>
        <v>19</v>
      </c>
      <c r="BJ20" s="16" t="str" cm="1">
        <f t="array" ref="BJ20">IFERROR(INDEX($G$7:$G$1007,SMALL(IF((LOOKUP(ROW($7:$1007),ROW($7:$1007)/($F$7:$F$1007&lt;&gt;""),$F$7:$F$1007)=RIGHT("0"&amp;$BG20,2))*($G$7:$G$1007&lt;&gt;""),ROW($1:$1001),999999),COLUMN(C14))),"0")</f>
        <v>0</v>
      </c>
      <c r="BK20" s="16" t="str" cm="1">
        <f t="array" ref="BK20">IFERROR(INDEX($G$7:$G$1007,SMALL(IF((LOOKUP(ROW($7:$1007),ROW($7:$1007)/($F$7:$F$1007&lt;&gt;""),$F$7:$F$1007)=RIGHT("0"&amp;$BG20,2))*($G$7:$G$1007&lt;&gt;""),ROW($1:$1001),999999),COLUMN(D14))),"0")</f>
        <v>0</v>
      </c>
      <c r="BL20" s="16" t="str" cm="1">
        <f t="array" ref="BL20">IFERROR(INDEX($G$7:$G$1007,SMALL(IF((LOOKUP(ROW($7:$1007),ROW($7:$1007)/($F$7:$F$1007&lt;&gt;""),$F$7:$F$1007)=RIGHT("0"&amp;$BG20,2))*($G$7:$G$1007&lt;&gt;""),ROW($1:$1001),999999),COLUMN(E14))),"0")</f>
        <v>0</v>
      </c>
      <c r="BM20" s="16" t="str" cm="1">
        <f t="array" ref="BM20">IFERROR(INDEX($G$7:$G$1007,SMALL(IF((LOOKUP(ROW($7:$1007),ROW($7:$1007)/($F$7:$F$1007&lt;&gt;""),$F$7:$F$1007)=RIGHT("0"&amp;$BG20,2))*($G$7:$G$1007&lt;&gt;""),ROW($1:$1001),999999),COLUMN(F14))),"0")</f>
        <v>0</v>
      </c>
      <c r="BN20" s="16" t="str" cm="1">
        <f t="array" ref="BN20">IFERROR(INDEX($G$7:$G$1007,SMALL(IF((LOOKUP(ROW($7:$1007),ROW($7:$1007)/($F$7:$F$1007&lt;&gt;""),$F$7:$F$1007)=RIGHT("0"&amp;$BG20,2))*($G$7:$G$1007&lt;&gt;""),ROW($1:$1001),999999),COLUMN(G14))),"0")</f>
        <v>0</v>
      </c>
      <c r="BO20" s="16" t="str" cm="1">
        <f t="array" ref="BO20">IFERROR(INDEX($G$7:$G$1007,SMALL(IF((LOOKUP(ROW($7:$1007),ROW($7:$1007)/($F$7:$F$1007&lt;&gt;""),$F$7:$F$1007)=RIGHT("0"&amp;$BG20,2))*($G$7:$G$1007&lt;&gt;""),ROW($1:$1001),999999),COLUMN(H14))),"0")</f>
        <v>0</v>
      </c>
      <c r="BP20" s="16" t="str" cm="1">
        <f t="array" ref="BP20">IFERROR(INDEX($G$7:$G$1007,SMALL(IF((LOOKUP(ROW($7:$1007),ROW($7:$1007)/($F$7:$F$1007&lt;&gt;""),$F$7:$F$1007)=RIGHT("0"&amp;$BG20,2))*($G$7:$G$1007&lt;&gt;""),ROW($1:$1001),999999),COLUMN(I14))),"0")</f>
        <v>0</v>
      </c>
      <c r="BQ20" s="16" t="str" cm="1">
        <f t="array" ref="BQ20">IFERROR(INDEX($G$7:$G$1007,SMALL(IF((LOOKUP(ROW($7:$1007),ROW($7:$1007)/($F$7:$F$1007&lt;&gt;""),$F$7:$F$1007)=RIGHT("0"&amp;$BG20,2))*($G$7:$G$1007&lt;&gt;""),ROW($1:$1001),999999),COLUMN(J14))),"0")</f>
        <v>0</v>
      </c>
      <c r="BR20" s="16" t="str" cm="1">
        <f t="array" ref="BR20">IFERROR(INDEX($G$7:$G$1007,SMALL(IF((LOOKUP(ROW($7:$1007),ROW($7:$1007)/($F$7:$F$1007&lt;&gt;""),$F$7:$F$1007)=RIGHT("0"&amp;$BG20,2))*($G$7:$G$1007&lt;&gt;""),ROW($1:$1001),999999),COLUMN(K14))),"0")</f>
        <v>0</v>
      </c>
      <c r="BS20" s="16" t="str" cm="1">
        <f t="array" ref="BS20">IFERROR(INDEX($G$7:$G$1007,SMALL(IF((LOOKUP(ROW($7:$1007),ROW($7:$1007)/($F$7:$F$1007&lt;&gt;""),$F$7:$F$1007)=RIGHT("0"&amp;$BG20,2))*($G$7:$G$1007&lt;&gt;""),ROW($1:$1001),999999),COLUMN(L14))),"0")</f>
        <v>0</v>
      </c>
      <c r="BT20" s="16" t="str" cm="1">
        <f t="array" ref="BT20">IFERROR(INDEX($G$7:$G$1007,SMALL(IF((LOOKUP(ROW($7:$1007),ROW($7:$1007)/($F$7:$F$1007&lt;&gt;""),$F$7:$F$1007)=RIGHT("0"&amp;$BG20,2))*($G$7:$G$1007&lt;&gt;""),ROW($1:$1001),999999),COLUMN(M14))),"0")</f>
        <v>0</v>
      </c>
      <c r="BU20" s="16" t="str" cm="1">
        <f t="array" ref="BU20">IFERROR(INDEX($G$7:$G$1007,SMALL(IF((LOOKUP(ROW($7:$1007),ROW($7:$1007)/($F$7:$F$1007&lt;&gt;""),$F$7:$F$1007)=RIGHT("0"&amp;$BG20,2))*($G$7:$G$1007&lt;&gt;""),ROW($1:$1001),999999),COLUMN(N14))),"0")</f>
        <v>0</v>
      </c>
      <c r="BV20" s="16" t="str" cm="1">
        <f t="array" ref="BV20">IFERROR(INDEX($G$7:$G$1007,SMALL(IF((LOOKUP(ROW($7:$1007),ROW($7:$1007)/($F$7:$F$1007&lt;&gt;""),$F$7:$F$1007)=RIGHT("0"&amp;$BG20,2))*($G$7:$G$1007&lt;&gt;""),ROW($1:$1001),999999),COLUMN(O14))),"0")</f>
        <v>0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ht="15" customHeight="1">
      <c r="A21" s="16">
        <v>14</v>
      </c>
      <c r="B21" s="13">
        <f t="shared" si="4"/>
        <v>0</v>
      </c>
      <c r="C21" s="18">
        <v>5</v>
      </c>
      <c r="D21" s="6">
        <f t="shared" si="12"/>
        <v>0</v>
      </c>
      <c r="E21" s="16">
        <f t="shared" si="5"/>
        <v>1</v>
      </c>
      <c r="F21" s="64"/>
      <c r="G21" s="64"/>
      <c r="H21" s="64"/>
      <c r="I21" s="45" t="s">
        <v>50</v>
      </c>
      <c r="J21" s="50" t="s">
        <v>35</v>
      </c>
      <c r="K21" s="51" t="str">
        <f t="shared" ca="1" si="6"/>
        <v>RW05-INV02-CB03.03-C14Str</v>
      </c>
      <c r="L21" s="51" t="str">
        <f t="shared" ca="1" si="7"/>
        <v>RW05</v>
      </c>
      <c r="M21" s="51" t="str">
        <f t="shared" ca="1" si="8"/>
        <v>INV02</v>
      </c>
      <c r="N21" s="52" t="str">
        <f ca="1">MID($F$5,1,2)&amp;LOOKUP("一",$F$7:$F21)&amp;"."&amp;TEXT(IF($F21&gt;"",1,($ZG21=OFFSET($ZG21,-1,))+IFERROR(MID(OFFSET($N21,-1,),FIND(MID($F$5,1,2),OFFSET($N21,-1,))+5,2),)),"00")</f>
        <v>CB03.03</v>
      </c>
      <c r="O21" s="52" t="str">
        <f t="shared" si="9"/>
        <v>C14Str</v>
      </c>
      <c r="P21" s="51">
        <v>7</v>
      </c>
      <c r="Q21" s="51"/>
      <c r="R21" s="51"/>
      <c r="S21" s="51"/>
      <c r="T21" s="51"/>
      <c r="U21" s="51"/>
      <c r="V21" s="51"/>
      <c r="W21" s="51" t="s">
        <v>164</v>
      </c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8"/>
      <c r="BF21" s="7">
        <f t="shared" si="10"/>
        <v>0</v>
      </c>
      <c r="BG21" s="5">
        <v>15</v>
      </c>
      <c r="BH21" s="16" cm="1">
        <f t="array" ref="BH21">IFERROR(INDEX($G$7:$G$1007,SMALL(IF((LOOKUP(ROW($7:$1007),ROW($7:$1007)/($F$7:$F$1007&lt;&gt;""),$F$7:$F$1007)=RIGHT("0"&amp;$BG21,2))*($G$7:$G$1007&lt;&gt;""),ROW($1:$1001),999999),COLUMN(A15))),"0")</f>
        <v>19</v>
      </c>
      <c r="BI21" s="16" cm="1">
        <f t="array" ref="BI21">IFERROR(INDEX($G$7:$G$1007,SMALL(IF((LOOKUP(ROW($7:$1007),ROW($7:$1007)/($F$7:$F$1007&lt;&gt;""),$F$7:$F$1007)=RIGHT("0"&amp;$BG21,2))*($G$7:$G$1007&lt;&gt;""),ROW($1:$1001),999999),COLUMN(B15))),"0")</f>
        <v>19</v>
      </c>
      <c r="BJ21" s="16" t="str" cm="1">
        <f t="array" ref="BJ21">IFERROR(INDEX($G$7:$G$1007,SMALL(IF((LOOKUP(ROW($7:$1007),ROW($7:$1007)/($F$7:$F$1007&lt;&gt;""),$F$7:$F$1007)=RIGHT("0"&amp;$BG21,2))*($G$7:$G$1007&lt;&gt;""),ROW($1:$1001),999999),COLUMN(C15))),"0")</f>
        <v>0</v>
      </c>
      <c r="BK21" s="16" t="str" cm="1">
        <f t="array" ref="BK21">IFERROR(INDEX($G$7:$G$1007,SMALL(IF((LOOKUP(ROW($7:$1007),ROW($7:$1007)/($F$7:$F$1007&lt;&gt;""),$F$7:$F$1007)=RIGHT("0"&amp;$BG21,2))*($G$7:$G$1007&lt;&gt;""),ROW($1:$1001),999999),COLUMN(D15))),"0")</f>
        <v>0</v>
      </c>
      <c r="BL21" s="16" t="str" cm="1">
        <f t="array" ref="BL21">IFERROR(INDEX($G$7:$G$1007,SMALL(IF((LOOKUP(ROW($7:$1007),ROW($7:$1007)/($F$7:$F$1007&lt;&gt;""),$F$7:$F$1007)=RIGHT("0"&amp;$BG21,2))*($G$7:$G$1007&lt;&gt;""),ROW($1:$1001),999999),COLUMN(E15))),"0")</f>
        <v>0</v>
      </c>
      <c r="BM21" s="16" t="str" cm="1">
        <f t="array" ref="BM21">IFERROR(INDEX($G$7:$G$1007,SMALL(IF((LOOKUP(ROW($7:$1007),ROW($7:$1007)/($F$7:$F$1007&lt;&gt;""),$F$7:$F$1007)=RIGHT("0"&amp;$BG21,2))*($G$7:$G$1007&lt;&gt;""),ROW($1:$1001),999999),COLUMN(F15))),"0")</f>
        <v>0</v>
      </c>
      <c r="BN21" s="16" t="str" cm="1">
        <f t="array" ref="BN21">IFERROR(INDEX($G$7:$G$1007,SMALL(IF((LOOKUP(ROW($7:$1007),ROW($7:$1007)/($F$7:$F$1007&lt;&gt;""),$F$7:$F$1007)=RIGHT("0"&amp;$BG21,2))*($G$7:$G$1007&lt;&gt;""),ROW($1:$1001),999999),COLUMN(G15))),"0")</f>
        <v>0</v>
      </c>
      <c r="BO21" s="16" t="str" cm="1">
        <f t="array" ref="BO21">IFERROR(INDEX($G$7:$G$1007,SMALL(IF((LOOKUP(ROW($7:$1007),ROW($7:$1007)/($F$7:$F$1007&lt;&gt;""),$F$7:$F$1007)=RIGHT("0"&amp;$BG21,2))*($G$7:$G$1007&lt;&gt;""),ROW($1:$1001),999999),COLUMN(H15))),"0")</f>
        <v>0</v>
      </c>
      <c r="BP21" s="16" t="str" cm="1">
        <f t="array" ref="BP21">IFERROR(INDEX($G$7:$G$1007,SMALL(IF((LOOKUP(ROW($7:$1007),ROW($7:$1007)/($F$7:$F$1007&lt;&gt;""),$F$7:$F$1007)=RIGHT("0"&amp;$BG21,2))*($G$7:$G$1007&lt;&gt;""),ROW($1:$1001),999999),COLUMN(I15))),"0")</f>
        <v>0</v>
      </c>
      <c r="BQ21" s="16" t="str" cm="1">
        <f t="array" ref="BQ21">IFERROR(INDEX($G$7:$G$1007,SMALL(IF((LOOKUP(ROW($7:$1007),ROW($7:$1007)/($F$7:$F$1007&lt;&gt;""),$F$7:$F$1007)=RIGHT("0"&amp;$BG21,2))*($G$7:$G$1007&lt;&gt;""),ROW($1:$1001),999999),COLUMN(J15))),"0")</f>
        <v>0</v>
      </c>
      <c r="BR21" s="16" t="str" cm="1">
        <f t="array" ref="BR21">IFERROR(INDEX($G$7:$G$1007,SMALL(IF((LOOKUP(ROW($7:$1007),ROW($7:$1007)/($F$7:$F$1007&lt;&gt;""),$F$7:$F$1007)=RIGHT("0"&amp;$BG21,2))*($G$7:$G$1007&lt;&gt;""),ROW($1:$1001),999999),COLUMN(K15))),"0")</f>
        <v>0</v>
      </c>
      <c r="BS21" s="16" t="str" cm="1">
        <f t="array" ref="BS21">IFERROR(INDEX($G$7:$G$1007,SMALL(IF((LOOKUP(ROW($7:$1007),ROW($7:$1007)/($F$7:$F$1007&lt;&gt;""),$F$7:$F$1007)=RIGHT("0"&amp;$BG21,2))*($G$7:$G$1007&lt;&gt;""),ROW($1:$1001),999999),COLUMN(L15))),"0")</f>
        <v>0</v>
      </c>
      <c r="BT21" s="16" t="str" cm="1">
        <f t="array" ref="BT21">IFERROR(INDEX($G$7:$G$1007,SMALL(IF((LOOKUP(ROW($7:$1007),ROW($7:$1007)/($F$7:$F$1007&lt;&gt;""),$F$7:$F$1007)=RIGHT("0"&amp;$BG21,2))*($G$7:$G$1007&lt;&gt;""),ROW($1:$1001),999999),COLUMN(M15))),"0")</f>
        <v>0</v>
      </c>
      <c r="BU21" s="16" t="str" cm="1">
        <f t="array" ref="BU21">IFERROR(INDEX($G$7:$G$1007,SMALL(IF((LOOKUP(ROW($7:$1007),ROW($7:$1007)/($F$7:$F$1007&lt;&gt;""),$F$7:$F$1007)=RIGHT("0"&amp;$BG21,2))*($G$7:$G$1007&lt;&gt;""),ROW($1:$1001),999999),COLUMN(N15))),"0")</f>
        <v>0</v>
      </c>
      <c r="BV21" s="16" t="str" cm="1">
        <f t="array" ref="BV21">IFERROR(INDEX($G$7:$G$1007,SMALL(IF((LOOKUP(ROW($7:$1007),ROW($7:$1007)/($F$7:$F$1007&lt;&gt;""),$F$7:$F$1007)=RIGHT("0"&amp;$BG21,2))*($G$7:$G$1007&lt;&gt;""),ROW($1:$1001),999999),COLUMN(O15))),"0")</f>
        <v>0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ht="15" customHeight="1">
      <c r="A22" s="16">
        <v>15</v>
      </c>
      <c r="B22" s="13">
        <f t="shared" si="4"/>
        <v>0</v>
      </c>
      <c r="C22" s="18">
        <v>6</v>
      </c>
      <c r="D22" s="6">
        <f t="shared" si="12"/>
        <v>0</v>
      </c>
      <c r="E22" s="16">
        <f t="shared" si="5"/>
        <v>1</v>
      </c>
      <c r="F22" s="64"/>
      <c r="G22" s="64">
        <v>19</v>
      </c>
      <c r="H22" s="64"/>
      <c r="I22" s="45" t="s">
        <v>70</v>
      </c>
      <c r="J22" s="50" t="s">
        <v>35</v>
      </c>
      <c r="K22" s="51" t="str">
        <f t="shared" ca="1" si="6"/>
        <v>RW06-INV02-CB03.04-C14Str</v>
      </c>
      <c r="L22" s="51" t="str">
        <f t="shared" ca="1" si="7"/>
        <v>RW06</v>
      </c>
      <c r="M22" s="51" t="str">
        <f t="shared" ca="1" si="8"/>
        <v>INV02</v>
      </c>
      <c r="N22" s="52" t="str">
        <f ca="1">MID($F$5,1,2)&amp;LOOKUP("一",$F$7:$F22)&amp;"."&amp;TEXT(IF($F22&gt;"",1,($ZG22=OFFSET($ZG22,-1,))+IFERROR(MID(OFFSET($N22,-1,),FIND(MID($F$5,1,2),OFFSET($N22,-1,))+5,2),)),"00")</f>
        <v>CB03.04</v>
      </c>
      <c r="O22" s="52" t="str">
        <f t="shared" si="9"/>
        <v>C14Str</v>
      </c>
      <c r="P22" s="51">
        <v>1</v>
      </c>
      <c r="Q22" s="51" t="s">
        <v>165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8"/>
      <c r="BF22" s="7">
        <f t="shared" si="10"/>
        <v>0</v>
      </c>
      <c r="BG22" s="5">
        <v>16</v>
      </c>
      <c r="BH22" s="16" cm="1">
        <f t="array" ref="BH22">IFERROR(INDEX($G$7:$G$1007,SMALL(IF((LOOKUP(ROW($7:$1007),ROW($7:$1007)/($F$7:$F$1007&lt;&gt;""),$F$7:$F$1007)=RIGHT("0"&amp;$BG22,2))*($G$7:$G$1007&lt;&gt;""),ROW($1:$1001),999999),COLUMN(A16))),"0")</f>
        <v>19</v>
      </c>
      <c r="BI22" s="16" cm="1">
        <f t="array" ref="BI22">IFERROR(INDEX($G$7:$G$1007,SMALL(IF((LOOKUP(ROW($7:$1007),ROW($7:$1007)/($F$7:$F$1007&lt;&gt;""),$F$7:$F$1007)=RIGHT("0"&amp;$BG22,2))*($G$7:$G$1007&lt;&gt;""),ROW($1:$1001),999999),COLUMN(B16))),"0")</f>
        <v>19</v>
      </c>
      <c r="BJ22" s="16" t="str" cm="1">
        <f t="array" ref="BJ22">IFERROR(INDEX($G$7:$G$1007,SMALL(IF((LOOKUP(ROW($7:$1007),ROW($7:$1007)/($F$7:$F$1007&lt;&gt;""),$F$7:$F$1007)=RIGHT("0"&amp;$BG22,2))*($G$7:$G$1007&lt;&gt;""),ROW($1:$1001),999999),COLUMN(C16))),"0")</f>
        <v>0</v>
      </c>
      <c r="BK22" s="16" t="str" cm="1">
        <f t="array" ref="BK22">IFERROR(INDEX($G$7:$G$1007,SMALL(IF((LOOKUP(ROW($7:$1007),ROW($7:$1007)/($F$7:$F$1007&lt;&gt;""),$F$7:$F$1007)=RIGHT("0"&amp;$BG22,2))*($G$7:$G$1007&lt;&gt;""),ROW($1:$1001),999999),COLUMN(D16))),"0")</f>
        <v>0</v>
      </c>
      <c r="BL22" s="16" t="str" cm="1">
        <f t="array" ref="BL22">IFERROR(INDEX($G$7:$G$1007,SMALL(IF((LOOKUP(ROW($7:$1007),ROW($7:$1007)/($F$7:$F$1007&lt;&gt;""),$F$7:$F$1007)=RIGHT("0"&amp;$BG22,2))*($G$7:$G$1007&lt;&gt;""),ROW($1:$1001),999999),COLUMN(E16))),"0")</f>
        <v>0</v>
      </c>
      <c r="BM22" s="16" t="str" cm="1">
        <f t="array" ref="BM22">IFERROR(INDEX($G$7:$G$1007,SMALL(IF((LOOKUP(ROW($7:$1007),ROW($7:$1007)/($F$7:$F$1007&lt;&gt;""),$F$7:$F$1007)=RIGHT("0"&amp;$BG22,2))*($G$7:$G$1007&lt;&gt;""),ROW($1:$1001),999999),COLUMN(F16))),"0")</f>
        <v>0</v>
      </c>
      <c r="BN22" s="16" t="str" cm="1">
        <f t="array" ref="BN22">IFERROR(INDEX($G$7:$G$1007,SMALL(IF((LOOKUP(ROW($7:$1007),ROW($7:$1007)/($F$7:$F$1007&lt;&gt;""),$F$7:$F$1007)=RIGHT("0"&amp;$BG22,2))*($G$7:$G$1007&lt;&gt;""),ROW($1:$1001),999999),COLUMN(G16))),"0")</f>
        <v>0</v>
      </c>
      <c r="BO22" s="16" t="str" cm="1">
        <f t="array" ref="BO22">IFERROR(INDEX($G$7:$G$1007,SMALL(IF((LOOKUP(ROW($7:$1007),ROW($7:$1007)/($F$7:$F$1007&lt;&gt;""),$F$7:$F$1007)=RIGHT("0"&amp;$BG22,2))*($G$7:$G$1007&lt;&gt;""),ROW($1:$1001),999999),COLUMN(H16))),"0")</f>
        <v>0</v>
      </c>
      <c r="BP22" s="16" t="str" cm="1">
        <f t="array" ref="BP22">IFERROR(INDEX($G$7:$G$1007,SMALL(IF((LOOKUP(ROW($7:$1007),ROW($7:$1007)/($F$7:$F$1007&lt;&gt;""),$F$7:$F$1007)=RIGHT("0"&amp;$BG22,2))*($G$7:$G$1007&lt;&gt;""),ROW($1:$1001),999999),COLUMN(I16))),"0")</f>
        <v>0</v>
      </c>
      <c r="BQ22" s="16" t="str" cm="1">
        <f t="array" ref="BQ22">IFERROR(INDEX($G$7:$G$1007,SMALL(IF((LOOKUP(ROW($7:$1007),ROW($7:$1007)/($F$7:$F$1007&lt;&gt;""),$F$7:$F$1007)=RIGHT("0"&amp;$BG22,2))*($G$7:$G$1007&lt;&gt;""),ROW($1:$1001),999999),COLUMN(J16))),"0")</f>
        <v>0</v>
      </c>
      <c r="BR22" s="16" t="str" cm="1">
        <f t="array" ref="BR22">IFERROR(INDEX($G$7:$G$1007,SMALL(IF((LOOKUP(ROW($7:$1007),ROW($7:$1007)/($F$7:$F$1007&lt;&gt;""),$F$7:$F$1007)=RIGHT("0"&amp;$BG22,2))*($G$7:$G$1007&lt;&gt;""),ROW($1:$1001),999999),COLUMN(K16))),"0")</f>
        <v>0</v>
      </c>
      <c r="BS22" s="16" t="str" cm="1">
        <f t="array" ref="BS22">IFERROR(INDEX($G$7:$G$1007,SMALL(IF((LOOKUP(ROW($7:$1007),ROW($7:$1007)/($F$7:$F$1007&lt;&gt;""),$F$7:$F$1007)=RIGHT("0"&amp;$BG22,2))*($G$7:$G$1007&lt;&gt;""),ROW($1:$1001),999999),COLUMN(L16))),"0")</f>
        <v>0</v>
      </c>
      <c r="BT22" s="16" t="str" cm="1">
        <f t="array" ref="BT22">IFERROR(INDEX($G$7:$G$1007,SMALL(IF((LOOKUP(ROW($7:$1007),ROW($7:$1007)/($F$7:$F$1007&lt;&gt;""),$F$7:$F$1007)=RIGHT("0"&amp;$BG22,2))*($G$7:$G$1007&lt;&gt;""),ROW($1:$1001),999999),COLUMN(M16))),"0")</f>
        <v>0</v>
      </c>
      <c r="BU22" s="16" t="str" cm="1">
        <f t="array" ref="BU22">IFERROR(INDEX($G$7:$G$1007,SMALL(IF((LOOKUP(ROW($7:$1007),ROW($7:$1007)/($F$7:$F$1007&lt;&gt;""),$F$7:$F$1007)=RIGHT("0"&amp;$BG22,2))*($G$7:$G$1007&lt;&gt;""),ROW($1:$1001),999999),COLUMN(N16))),"0")</f>
        <v>0</v>
      </c>
      <c r="BV22" s="16" t="str" cm="1">
        <f t="array" ref="BV22">IFERROR(INDEX($G$7:$G$1007,SMALL(IF((LOOKUP(ROW($7:$1007),ROW($7:$1007)/($F$7:$F$1007&lt;&gt;""),$F$7:$F$1007)=RIGHT("0"&amp;$BG22,2))*($G$7:$G$1007&lt;&gt;""),ROW($1:$1001),999999),COLUMN(O16))),"0")</f>
        <v>0</v>
      </c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ht="15.5" customHeight="1">
      <c r="A23" s="16">
        <v>16</v>
      </c>
      <c r="B23" s="13">
        <f t="shared" si="4"/>
        <v>0</v>
      </c>
      <c r="C23" s="18">
        <v>7</v>
      </c>
      <c r="D23" s="6">
        <f t="shared" si="12"/>
        <v>0</v>
      </c>
      <c r="E23" s="16">
        <f t="shared" si="5"/>
        <v>1</v>
      </c>
      <c r="F23" s="64"/>
      <c r="G23" s="64"/>
      <c r="H23" s="64"/>
      <c r="I23" s="45" t="s">
        <v>49</v>
      </c>
      <c r="J23" s="50" t="s">
        <v>35</v>
      </c>
      <c r="K23" s="51" t="str">
        <f t="shared" ca="1" si="6"/>
        <v>RW06-INV02-CB03.05-C14Str</v>
      </c>
      <c r="L23" s="51" t="str">
        <f t="shared" ca="1" si="7"/>
        <v>RW06</v>
      </c>
      <c r="M23" s="51" t="str">
        <f t="shared" ca="1" si="8"/>
        <v>INV02</v>
      </c>
      <c r="N23" s="52" t="str">
        <f ca="1">MID($F$5,1,2)&amp;LOOKUP("一",$F$7:$F23)&amp;"."&amp;TEXT(IF($F23&gt;"",1,($ZG23=OFFSET($ZG23,-1,))+IFERROR(MID(OFFSET($N23,-1,),FIND(MID($F$5,1,2),OFFSET($N23,-1,))+5,2),)),"00")</f>
        <v>CB03.05</v>
      </c>
      <c r="O23" s="52" t="str">
        <f t="shared" si="9"/>
        <v>C14Str</v>
      </c>
      <c r="P23" s="51">
        <v>3</v>
      </c>
      <c r="Q23" s="51"/>
      <c r="R23" s="51"/>
      <c r="S23" s="51" t="s">
        <v>166</v>
      </c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8"/>
      <c r="BF23" s="7">
        <f t="shared" si="10"/>
        <v>0</v>
      </c>
      <c r="BG23" s="5">
        <v>17</v>
      </c>
      <c r="BH23" s="16" cm="1">
        <f t="array" ref="BH23">IFERROR(INDEX($G$7:$G$1007,SMALL(IF((LOOKUP(ROW($7:$1007),ROW($7:$1007)/($F$7:$F$1007&lt;&gt;""),$F$7:$F$1007)=RIGHT("0"&amp;$BG23,2))*($G$7:$G$1007&lt;&gt;""),ROW($1:$1001),999999),COLUMN(A17))),"0")</f>
        <v>19</v>
      </c>
      <c r="BI23" s="16" cm="1">
        <f t="array" ref="BI23">IFERROR(INDEX($G$7:$G$1007,SMALL(IF((LOOKUP(ROW($7:$1007),ROW($7:$1007)/($F$7:$F$1007&lt;&gt;""),$F$7:$F$1007)=RIGHT("0"&amp;$BG23,2))*($G$7:$G$1007&lt;&gt;""),ROW($1:$1001),999999),COLUMN(B17))),"0")</f>
        <v>19</v>
      </c>
      <c r="BJ23" s="16" t="str" cm="1">
        <f t="array" ref="BJ23">IFERROR(INDEX($G$7:$G$1007,SMALL(IF((LOOKUP(ROW($7:$1007),ROW($7:$1007)/($F$7:$F$1007&lt;&gt;""),$F$7:$F$1007)=RIGHT("0"&amp;$BG23,2))*($G$7:$G$1007&lt;&gt;""),ROW($1:$1001),999999),COLUMN(C17))),"0")</f>
        <v>0</v>
      </c>
      <c r="BK23" s="16" t="str" cm="1">
        <f t="array" ref="BK23">IFERROR(INDEX($G$7:$G$1007,SMALL(IF((LOOKUP(ROW($7:$1007),ROW($7:$1007)/($F$7:$F$1007&lt;&gt;""),$F$7:$F$1007)=RIGHT("0"&amp;$BG23,2))*($G$7:$G$1007&lt;&gt;""),ROW($1:$1001),999999),COLUMN(D17))),"0")</f>
        <v>0</v>
      </c>
      <c r="BL23" s="16" t="str" cm="1">
        <f t="array" ref="BL23">IFERROR(INDEX($G$7:$G$1007,SMALL(IF((LOOKUP(ROW($7:$1007),ROW($7:$1007)/($F$7:$F$1007&lt;&gt;""),$F$7:$F$1007)=RIGHT("0"&amp;$BG23,2))*($G$7:$G$1007&lt;&gt;""),ROW($1:$1001),999999),COLUMN(E17))),"0")</f>
        <v>0</v>
      </c>
      <c r="BM23" s="16" t="str" cm="1">
        <f t="array" ref="BM23">IFERROR(INDEX($G$7:$G$1007,SMALL(IF((LOOKUP(ROW($7:$1007),ROW($7:$1007)/($F$7:$F$1007&lt;&gt;""),$F$7:$F$1007)=RIGHT("0"&amp;$BG23,2))*($G$7:$G$1007&lt;&gt;""),ROW($1:$1001),999999),COLUMN(F17))),"0")</f>
        <v>0</v>
      </c>
      <c r="BN23" s="16" t="str" cm="1">
        <f t="array" ref="BN23">IFERROR(INDEX($G$7:$G$1007,SMALL(IF((LOOKUP(ROW($7:$1007),ROW($7:$1007)/($F$7:$F$1007&lt;&gt;""),$F$7:$F$1007)=RIGHT("0"&amp;$BG23,2))*($G$7:$G$1007&lt;&gt;""),ROW($1:$1001),999999),COLUMN(G17))),"0")</f>
        <v>0</v>
      </c>
      <c r="BO23" s="16" t="str" cm="1">
        <f t="array" ref="BO23">IFERROR(INDEX($G$7:$G$1007,SMALL(IF((LOOKUP(ROW($7:$1007),ROW($7:$1007)/($F$7:$F$1007&lt;&gt;""),$F$7:$F$1007)=RIGHT("0"&amp;$BG23,2))*($G$7:$G$1007&lt;&gt;""),ROW($1:$1001),999999),COLUMN(H17))),"0")</f>
        <v>0</v>
      </c>
      <c r="BP23" s="16" t="str" cm="1">
        <f t="array" ref="BP23">IFERROR(INDEX($G$7:$G$1007,SMALL(IF((LOOKUP(ROW($7:$1007),ROW($7:$1007)/($F$7:$F$1007&lt;&gt;""),$F$7:$F$1007)=RIGHT("0"&amp;$BG23,2))*($G$7:$G$1007&lt;&gt;""),ROW($1:$1001),999999),COLUMN(I17))),"0")</f>
        <v>0</v>
      </c>
      <c r="BQ23" s="16" t="str" cm="1">
        <f t="array" ref="BQ23">IFERROR(INDEX($G$7:$G$1007,SMALL(IF((LOOKUP(ROW($7:$1007),ROW($7:$1007)/($F$7:$F$1007&lt;&gt;""),$F$7:$F$1007)=RIGHT("0"&amp;$BG23,2))*($G$7:$G$1007&lt;&gt;""),ROW($1:$1001),999999),COLUMN(J17))),"0")</f>
        <v>0</v>
      </c>
      <c r="BR23" s="16" t="str" cm="1">
        <f t="array" ref="BR23">IFERROR(INDEX($G$7:$G$1007,SMALL(IF((LOOKUP(ROW($7:$1007),ROW($7:$1007)/($F$7:$F$1007&lt;&gt;""),$F$7:$F$1007)=RIGHT("0"&amp;$BG23,2))*($G$7:$G$1007&lt;&gt;""),ROW($1:$1001),999999),COLUMN(K17))),"0")</f>
        <v>0</v>
      </c>
      <c r="BS23" s="16" t="str" cm="1">
        <f t="array" ref="BS23">IFERROR(INDEX($G$7:$G$1007,SMALL(IF((LOOKUP(ROW($7:$1007),ROW($7:$1007)/($F$7:$F$1007&lt;&gt;""),$F$7:$F$1007)=RIGHT("0"&amp;$BG23,2))*($G$7:$G$1007&lt;&gt;""),ROW($1:$1001),999999),COLUMN(L17))),"0")</f>
        <v>0</v>
      </c>
      <c r="BT23" s="16" t="str" cm="1">
        <f t="array" ref="BT23">IFERROR(INDEX($G$7:$G$1007,SMALL(IF((LOOKUP(ROW($7:$1007),ROW($7:$1007)/($F$7:$F$1007&lt;&gt;""),$F$7:$F$1007)=RIGHT("0"&amp;$BG23,2))*($G$7:$G$1007&lt;&gt;""),ROW($1:$1001),999999),COLUMN(M17))),"0")</f>
        <v>0</v>
      </c>
      <c r="BU23" s="16" t="str" cm="1">
        <f t="array" ref="BU23">IFERROR(INDEX($G$7:$G$1007,SMALL(IF((LOOKUP(ROW($7:$1007),ROW($7:$1007)/($F$7:$F$1007&lt;&gt;""),$F$7:$F$1007)=RIGHT("0"&amp;$BG23,2))*($G$7:$G$1007&lt;&gt;""),ROW($1:$1001),999999),COLUMN(N17))),"0")</f>
        <v>0</v>
      </c>
      <c r="BV23" s="16" t="str" cm="1">
        <f t="array" ref="BV23">IFERROR(INDEX($G$7:$G$1007,SMALL(IF((LOOKUP(ROW($7:$1007),ROW($7:$1007)/($F$7:$F$1007&lt;&gt;""),$F$7:$F$1007)=RIGHT("0"&amp;$BG23,2))*($G$7:$G$1007&lt;&gt;""),ROW($1:$1001),999999),COLUMN(O17))),"0")</f>
        <v>0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ht="15.5" customHeight="1">
      <c r="A24" s="16">
        <v>17</v>
      </c>
      <c r="B24" s="13">
        <f t="shared" si="4"/>
        <v>0</v>
      </c>
      <c r="C24" s="18">
        <v>8</v>
      </c>
      <c r="D24" s="6">
        <f t="shared" si="12"/>
        <v>0</v>
      </c>
      <c r="E24" s="16">
        <f t="shared" si="5"/>
        <v>1</v>
      </c>
      <c r="F24" s="64"/>
      <c r="G24" s="64"/>
      <c r="H24" s="64"/>
      <c r="I24" s="45" t="s">
        <v>50</v>
      </c>
      <c r="J24" s="50" t="s">
        <v>35</v>
      </c>
      <c r="K24" s="51" t="str">
        <f t="shared" ca="1" si="6"/>
        <v>RW06-INV02-CB03.06-C14Str</v>
      </c>
      <c r="L24" s="51" t="str">
        <f t="shared" ca="1" si="7"/>
        <v>RW06</v>
      </c>
      <c r="M24" s="51" t="str">
        <f t="shared" ca="1" si="8"/>
        <v>INV02</v>
      </c>
      <c r="N24" s="52" t="str">
        <f ca="1">MID($F$5,1,2)&amp;LOOKUP("一",$F$7:$F24)&amp;"."&amp;TEXT(IF($F24&gt;"",1,($ZG24=OFFSET($ZG24,-1,))+IFERROR(MID(OFFSET($N24,-1,),FIND(MID($F$5,1,2),OFFSET($N24,-1,))+5,2),)),"00")</f>
        <v>CB03.06</v>
      </c>
      <c r="O24" s="52" t="str">
        <f t="shared" si="9"/>
        <v>C14Str</v>
      </c>
      <c r="P24" s="51">
        <v>7</v>
      </c>
      <c r="Q24" s="51"/>
      <c r="R24" s="51"/>
      <c r="S24" s="51"/>
      <c r="T24" s="51"/>
      <c r="U24" s="51"/>
      <c r="V24" s="51"/>
      <c r="W24" s="51" t="s">
        <v>102</v>
      </c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8"/>
      <c r="BF24" s="7">
        <f t="shared" si="10"/>
        <v>0</v>
      </c>
      <c r="BG24" s="5">
        <v>18</v>
      </c>
      <c r="BH24" s="16" cm="1">
        <f t="array" ref="BH24">IFERROR(INDEX($G$7:$G$1007,SMALL(IF((LOOKUP(ROW($7:$1007),ROW($7:$1007)/($F$7:$F$1007&lt;&gt;""),$F$7:$F$1007)=RIGHT("0"&amp;$BG24,2))*($G$7:$G$1007&lt;&gt;""),ROW($1:$1001),999999),COLUMN(A18))),"0")</f>
        <v>19</v>
      </c>
      <c r="BI24" s="16" t="str" cm="1">
        <f t="array" ref="BI24">IFERROR(INDEX($G$7:$G$1007,SMALL(IF((LOOKUP(ROW($7:$1007),ROW($7:$1007)/($F$7:$F$1007&lt;&gt;""),$F$7:$F$1007)=RIGHT("0"&amp;$BG24,2))*($G$7:$G$1007&lt;&gt;""),ROW($1:$1001),999999),COLUMN(B18))),"0")</f>
        <v>0</v>
      </c>
      <c r="BJ24" s="16" t="str" cm="1">
        <f t="array" ref="BJ24">IFERROR(INDEX($G$7:$G$1007,SMALL(IF((LOOKUP(ROW($7:$1007),ROW($7:$1007)/($F$7:$F$1007&lt;&gt;""),$F$7:$F$1007)=RIGHT("0"&amp;$BG24,2))*($G$7:$G$1007&lt;&gt;""),ROW($1:$1001),999999),COLUMN(C18))),"0")</f>
        <v>0</v>
      </c>
      <c r="BK24" s="16" t="str" cm="1">
        <f t="array" ref="BK24">IFERROR(INDEX($G$7:$G$1007,SMALL(IF((LOOKUP(ROW($7:$1007),ROW($7:$1007)/($F$7:$F$1007&lt;&gt;""),$F$7:$F$1007)=RIGHT("0"&amp;$BG24,2))*($G$7:$G$1007&lt;&gt;""),ROW($1:$1001),999999),COLUMN(D18))),"0")</f>
        <v>0</v>
      </c>
      <c r="BL24" s="16" t="str" cm="1">
        <f t="array" ref="BL24">IFERROR(INDEX($G$7:$G$1007,SMALL(IF((LOOKUP(ROW($7:$1007),ROW($7:$1007)/($F$7:$F$1007&lt;&gt;""),$F$7:$F$1007)=RIGHT("0"&amp;$BG24,2))*($G$7:$G$1007&lt;&gt;""),ROW($1:$1001),999999),COLUMN(E18))),"0")</f>
        <v>0</v>
      </c>
      <c r="BM24" s="16" t="str" cm="1">
        <f t="array" ref="BM24">IFERROR(INDEX($G$7:$G$1007,SMALL(IF((LOOKUP(ROW($7:$1007),ROW($7:$1007)/($F$7:$F$1007&lt;&gt;""),$F$7:$F$1007)=RIGHT("0"&amp;$BG24,2))*($G$7:$G$1007&lt;&gt;""),ROW($1:$1001),999999),COLUMN(F18))),"0")</f>
        <v>0</v>
      </c>
      <c r="BN24" s="16" t="str" cm="1">
        <f t="array" ref="BN24">IFERROR(INDEX($G$7:$G$1007,SMALL(IF((LOOKUP(ROW($7:$1007),ROW($7:$1007)/($F$7:$F$1007&lt;&gt;""),$F$7:$F$1007)=RIGHT("0"&amp;$BG24,2))*($G$7:$G$1007&lt;&gt;""),ROW($1:$1001),999999),COLUMN(G18))),"0")</f>
        <v>0</v>
      </c>
      <c r="BO24" s="16" t="str" cm="1">
        <f t="array" ref="BO24">IFERROR(INDEX($G$7:$G$1007,SMALL(IF((LOOKUP(ROW($7:$1007),ROW($7:$1007)/($F$7:$F$1007&lt;&gt;""),$F$7:$F$1007)=RIGHT("0"&amp;$BG24,2))*($G$7:$G$1007&lt;&gt;""),ROW($1:$1001),999999),COLUMN(H18))),"0")</f>
        <v>0</v>
      </c>
      <c r="BP24" s="16" t="str" cm="1">
        <f t="array" ref="BP24">IFERROR(INDEX($G$7:$G$1007,SMALL(IF((LOOKUP(ROW($7:$1007),ROW($7:$1007)/($F$7:$F$1007&lt;&gt;""),$F$7:$F$1007)=RIGHT("0"&amp;$BG24,2))*($G$7:$G$1007&lt;&gt;""),ROW($1:$1001),999999),COLUMN(I18))),"0")</f>
        <v>0</v>
      </c>
      <c r="BQ24" s="16" t="str" cm="1">
        <f t="array" ref="BQ24">IFERROR(INDEX($G$7:$G$1007,SMALL(IF((LOOKUP(ROW($7:$1007),ROW($7:$1007)/($F$7:$F$1007&lt;&gt;""),$F$7:$F$1007)=RIGHT("0"&amp;$BG24,2))*($G$7:$G$1007&lt;&gt;""),ROW($1:$1001),999999),COLUMN(J18))),"0")</f>
        <v>0</v>
      </c>
      <c r="BR24" s="16" t="str" cm="1">
        <f t="array" ref="BR24">IFERROR(INDEX($G$7:$G$1007,SMALL(IF((LOOKUP(ROW($7:$1007),ROW($7:$1007)/($F$7:$F$1007&lt;&gt;""),$F$7:$F$1007)=RIGHT("0"&amp;$BG24,2))*($G$7:$G$1007&lt;&gt;""),ROW($1:$1001),999999),COLUMN(K18))),"0")</f>
        <v>0</v>
      </c>
      <c r="BS24" s="16" t="str" cm="1">
        <f t="array" ref="BS24">IFERROR(INDEX($G$7:$G$1007,SMALL(IF((LOOKUP(ROW($7:$1007),ROW($7:$1007)/($F$7:$F$1007&lt;&gt;""),$F$7:$F$1007)=RIGHT("0"&amp;$BG24,2))*($G$7:$G$1007&lt;&gt;""),ROW($1:$1001),999999),COLUMN(L18))),"0")</f>
        <v>0</v>
      </c>
      <c r="BT24" s="16" t="str" cm="1">
        <f t="array" ref="BT24">IFERROR(INDEX($G$7:$G$1007,SMALL(IF((LOOKUP(ROW($7:$1007),ROW($7:$1007)/($F$7:$F$1007&lt;&gt;""),$F$7:$F$1007)=RIGHT("0"&amp;$BG24,2))*($G$7:$G$1007&lt;&gt;""),ROW($1:$1001),999999),COLUMN(M18))),"0")</f>
        <v>0</v>
      </c>
      <c r="BU24" s="16" t="str" cm="1">
        <f t="array" ref="BU24">IFERROR(INDEX($G$7:$G$1007,SMALL(IF((LOOKUP(ROW($7:$1007),ROW($7:$1007)/($F$7:$F$1007&lt;&gt;""),$F$7:$F$1007)=RIGHT("0"&amp;$BG24,2))*($G$7:$G$1007&lt;&gt;""),ROW($1:$1001),999999),COLUMN(N18))),"0")</f>
        <v>0</v>
      </c>
      <c r="BV24" s="16" t="str" cm="1">
        <f t="array" ref="BV24">IFERROR(INDEX($G$7:$G$1007,SMALL(IF((LOOKUP(ROW($7:$1007),ROW($7:$1007)/($F$7:$F$1007&lt;&gt;""),$F$7:$F$1007)=RIGHT("0"&amp;$BG24,2))*($G$7:$G$1007&lt;&gt;""),ROW($1:$1001),999999),COLUMN(O18))),"0")</f>
        <v>0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ht="16">
      <c r="A25" s="16">
        <v>18</v>
      </c>
      <c r="B25" s="13">
        <f t="shared" si="4"/>
        <v>0</v>
      </c>
      <c r="C25" s="18">
        <v>9</v>
      </c>
      <c r="D25" s="6">
        <f t="shared" si="12"/>
        <v>0</v>
      </c>
      <c r="E25" s="16">
        <f t="shared" si="5"/>
        <v>1</v>
      </c>
      <c r="F25" s="61" t="s">
        <v>39</v>
      </c>
      <c r="G25" s="62">
        <v>19</v>
      </c>
      <c r="H25" s="62"/>
      <c r="I25" s="45" t="s">
        <v>70</v>
      </c>
      <c r="J25" s="50" t="s">
        <v>35</v>
      </c>
      <c r="K25" s="46" t="str">
        <f t="shared" ca="1" si="6"/>
        <v>RW07-INV02-CB04.01-C14Str</v>
      </c>
      <c r="L25" s="46" t="str">
        <f t="shared" ca="1" si="7"/>
        <v>RW07</v>
      </c>
      <c r="M25" s="46" t="str">
        <f t="shared" ca="1" si="8"/>
        <v>INV02</v>
      </c>
      <c r="N25" s="47" t="str">
        <f ca="1">MID($F$5,1,2)&amp;LOOKUP("一",$F$7:$F25)&amp;"."&amp;TEXT(IF($F25&gt;"",1,($ZG25=OFFSET($ZG25,-1,))+IFERROR(MID(OFFSET($N25,-1,),FIND(MID($F$5,1,2),OFFSET($N25,-1,))+5,2),)),"00")</f>
        <v>CB04.01</v>
      </c>
      <c r="O25" s="47" t="str">
        <f t="shared" si="9"/>
        <v>C14Str</v>
      </c>
      <c r="P25" s="46">
        <v>1</v>
      </c>
      <c r="Q25" s="46" t="s">
        <v>73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9"/>
      <c r="BC25" s="49"/>
      <c r="BD25" s="49"/>
      <c r="BF25" s="7">
        <f t="shared" ref="BF25:BF30" si="13">B26-D35</f>
        <v>0</v>
      </c>
      <c r="BG25" s="5">
        <v>19</v>
      </c>
      <c r="BH25" s="16" t="str" cm="1">
        <f t="array" ref="BH25">IFERROR(INDEX($G$7:$G$1007,SMALL(IF((LOOKUP(ROW($7:$1007),ROW($7:$1007)/($F$7:$F$1007&lt;&gt;""),$F$7:$F$1007)=RIGHT("0"&amp;$BG25,2))*($G$7:$G$1007&lt;&gt;""),ROW($1:$1001),999999),COLUMN(A19))),"0")</f>
        <v>0</v>
      </c>
      <c r="BI25" s="16" t="str" cm="1">
        <f t="array" ref="BI25">IFERROR(INDEX($G$7:$G$1007,SMALL(IF((LOOKUP(ROW($7:$1007),ROW($7:$1007)/($F$7:$F$1007&lt;&gt;""),$F$7:$F$1007)=RIGHT("0"&amp;$BG25,2))*($G$7:$G$1007&lt;&gt;""),ROW($1:$1001),999999),COLUMN(B19))),"0")</f>
        <v>0</v>
      </c>
      <c r="BJ25" s="16" t="str" cm="1">
        <f t="array" ref="BJ25">IFERROR(INDEX($G$7:$G$1007,SMALL(IF((LOOKUP(ROW($7:$1007),ROW($7:$1007)/($F$7:$F$1007&lt;&gt;""),$F$7:$F$1007)=RIGHT("0"&amp;$BG25,2))*($G$7:$G$1007&lt;&gt;""),ROW($1:$1001),999999),COLUMN(C19))),"0")</f>
        <v>0</v>
      </c>
      <c r="BK25" s="16" t="str" cm="1">
        <f t="array" ref="BK25">IFERROR(INDEX($G$7:$G$1007,SMALL(IF((LOOKUP(ROW($7:$1007),ROW($7:$1007)/($F$7:$F$1007&lt;&gt;""),$F$7:$F$1007)=RIGHT("0"&amp;$BG25,2))*($G$7:$G$1007&lt;&gt;""),ROW($1:$1001),999999),COLUMN(D19))),"0")</f>
        <v>0</v>
      </c>
      <c r="BL25" s="16" t="str" cm="1">
        <f t="array" ref="BL25">IFERROR(INDEX($G$7:$G$1007,SMALL(IF((LOOKUP(ROW($7:$1007),ROW($7:$1007)/($F$7:$F$1007&lt;&gt;""),$F$7:$F$1007)=RIGHT("0"&amp;$BG25,2))*($G$7:$G$1007&lt;&gt;""),ROW($1:$1001),999999),COLUMN(E19))),"0")</f>
        <v>0</v>
      </c>
      <c r="BM25" s="16" t="str" cm="1">
        <f t="array" ref="BM25">IFERROR(INDEX($G$7:$G$1007,SMALL(IF((LOOKUP(ROW($7:$1007),ROW($7:$1007)/($F$7:$F$1007&lt;&gt;""),$F$7:$F$1007)=RIGHT("0"&amp;$BG25,2))*($G$7:$G$1007&lt;&gt;""),ROW($1:$1001),999999),COLUMN(F19))),"0")</f>
        <v>0</v>
      </c>
      <c r="BN25" s="16" t="str" cm="1">
        <f t="array" ref="BN25">IFERROR(INDEX($G$7:$G$1007,SMALL(IF((LOOKUP(ROW($7:$1007),ROW($7:$1007)/($F$7:$F$1007&lt;&gt;""),$F$7:$F$1007)=RIGHT("0"&amp;$BG25,2))*($G$7:$G$1007&lt;&gt;""),ROW($1:$1001),999999),COLUMN(G19))),"0")</f>
        <v>0</v>
      </c>
      <c r="BO25" s="16" t="str" cm="1">
        <f t="array" ref="BO25">IFERROR(INDEX($G$7:$G$1007,SMALL(IF((LOOKUP(ROW($7:$1007),ROW($7:$1007)/($F$7:$F$1007&lt;&gt;""),$F$7:$F$1007)=RIGHT("0"&amp;$BG25,2))*($G$7:$G$1007&lt;&gt;""),ROW($1:$1001),999999),COLUMN(H19))),"0")</f>
        <v>0</v>
      </c>
      <c r="BP25" s="16" t="str" cm="1">
        <f t="array" ref="BP25">IFERROR(INDEX($G$7:$G$1007,SMALL(IF((LOOKUP(ROW($7:$1007),ROW($7:$1007)/($F$7:$F$1007&lt;&gt;""),$F$7:$F$1007)=RIGHT("0"&amp;$BG25,2))*($G$7:$G$1007&lt;&gt;""),ROW($1:$1001),999999),COLUMN(I19))),"0")</f>
        <v>0</v>
      </c>
      <c r="BQ25" s="16" t="str" cm="1">
        <f t="array" ref="BQ25">IFERROR(INDEX($G$7:$G$1007,SMALL(IF((LOOKUP(ROW($7:$1007),ROW($7:$1007)/($F$7:$F$1007&lt;&gt;""),$F$7:$F$1007)=RIGHT("0"&amp;$BG25,2))*($G$7:$G$1007&lt;&gt;""),ROW($1:$1001),999999),COLUMN(J19))),"0")</f>
        <v>0</v>
      </c>
      <c r="BR25" s="16" t="str" cm="1">
        <f t="array" ref="BR25">IFERROR(INDEX($G$7:$G$1007,SMALL(IF((LOOKUP(ROW($7:$1007),ROW($7:$1007)/($F$7:$F$1007&lt;&gt;""),$F$7:$F$1007)=RIGHT("0"&amp;$BG25,2))*($G$7:$G$1007&lt;&gt;""),ROW($1:$1001),999999),COLUMN(K19))),"0")</f>
        <v>0</v>
      </c>
      <c r="BS25" s="16" t="str" cm="1">
        <f t="array" ref="BS25">IFERROR(INDEX($G$7:$G$1007,SMALL(IF((LOOKUP(ROW($7:$1007),ROW($7:$1007)/($F$7:$F$1007&lt;&gt;""),$F$7:$F$1007)=RIGHT("0"&amp;$BG25,2))*($G$7:$G$1007&lt;&gt;""),ROW($1:$1001),999999),COLUMN(L19))),"0")</f>
        <v>0</v>
      </c>
      <c r="BT25" s="16" t="str" cm="1">
        <f t="array" ref="BT25">IFERROR(INDEX($G$7:$G$1007,SMALL(IF((LOOKUP(ROW($7:$1007),ROW($7:$1007)/($F$7:$F$1007&lt;&gt;""),$F$7:$F$1007)=RIGHT("0"&amp;$BG25,2))*($G$7:$G$1007&lt;&gt;""),ROW($1:$1001),999999),COLUMN(M19))),"0")</f>
        <v>0</v>
      </c>
      <c r="BU25" s="16" t="str" cm="1">
        <f t="array" ref="BU25">IFERROR(INDEX($G$7:$G$1007,SMALL(IF((LOOKUP(ROW($7:$1007),ROW($7:$1007)/($F$7:$F$1007&lt;&gt;""),$F$7:$F$1007)=RIGHT("0"&amp;$BG25,2))*($G$7:$G$1007&lt;&gt;""),ROW($1:$1001),999999),COLUMN(N19))),"0")</f>
        <v>0</v>
      </c>
      <c r="BV25" s="16" t="str" cm="1">
        <f t="array" ref="BV25">IFERROR(INDEX($G$7:$G$1007,SMALL(IF((LOOKUP(ROW($7:$1007),ROW($7:$1007)/($F$7:$F$1007&lt;&gt;""),$F$7:$F$1007)=RIGHT("0"&amp;$BG25,2))*($G$7:$G$1007&lt;&gt;""),ROW($1:$1001),999999),COLUMN(O19))),"0")</f>
        <v>0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ht="16">
      <c r="A26" s="16">
        <v>19</v>
      </c>
      <c r="B26" s="13">
        <f t="shared" si="4"/>
        <v>35</v>
      </c>
      <c r="C26" s="18">
        <v>10</v>
      </c>
      <c r="D26" s="6">
        <f t="shared" si="12"/>
        <v>0</v>
      </c>
      <c r="E26" s="16">
        <f t="shared" si="5"/>
        <v>1</v>
      </c>
      <c r="F26" s="62"/>
      <c r="G26" s="62"/>
      <c r="H26" s="62"/>
      <c r="I26" s="45" t="s">
        <v>49</v>
      </c>
      <c r="J26" s="50" t="s">
        <v>35</v>
      </c>
      <c r="K26" s="46" t="str">
        <f t="shared" ca="1" si="6"/>
        <v>RW07-INV02-CB04.02-C14Str</v>
      </c>
      <c r="L26" s="46" t="str">
        <f t="shared" ca="1" si="7"/>
        <v>RW07</v>
      </c>
      <c r="M26" s="46" t="str">
        <f t="shared" ca="1" si="8"/>
        <v>INV02</v>
      </c>
      <c r="N26" s="47" t="str">
        <f ca="1">MID($F$5,1,2)&amp;LOOKUP("一",$F$7:$F26)&amp;"."&amp;TEXT(IF($F26&gt;"",1,($ZG26=OFFSET($ZG26,-1,))+IFERROR(MID(OFFSET($N26,-1,),FIND(MID($F$5,1,2),OFFSET($N26,-1,))+5,2),)),"00")</f>
        <v>CB04.02</v>
      </c>
      <c r="O26" s="47" t="str">
        <f t="shared" si="9"/>
        <v>C14Str</v>
      </c>
      <c r="P26" s="46">
        <v>3</v>
      </c>
      <c r="Q26" s="46"/>
      <c r="R26" s="46"/>
      <c r="S26" s="46" t="s">
        <v>103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9"/>
      <c r="BC26" s="49"/>
      <c r="BD26" s="49"/>
      <c r="BF26" s="7">
        <f t="shared" si="13"/>
        <v>0</v>
      </c>
      <c r="BG26" s="5">
        <v>20</v>
      </c>
      <c r="BH26" s="16" t="str" cm="1">
        <f t="array" ref="BH26">IFERROR(INDEX($G$7:$G$1007,SMALL(IF((LOOKUP(ROW($7:$1007),ROW($7:$1007)/($F$7:$F$1007&lt;&gt;""),$F$7:$F$1007)=RIGHT("0"&amp;$BG26,2))*($G$7:$G$1007&lt;&gt;""),ROW($1:$1001),999999),COLUMN(A20))),"0")</f>
        <v>0</v>
      </c>
      <c r="BI26" s="16" t="str" cm="1">
        <f t="array" ref="BI26">IFERROR(INDEX($G$7:$G$1007,SMALL(IF((LOOKUP(ROW($7:$1007),ROW($7:$1007)/($F$7:$F$1007&lt;&gt;""),$F$7:$F$1007)=RIGHT("0"&amp;$BG26,2))*($G$7:$G$1007&lt;&gt;""),ROW($1:$1001),999999),COLUMN(B20))),"0")</f>
        <v>0</v>
      </c>
      <c r="BJ26" s="16" t="str" cm="1">
        <f t="array" ref="BJ26">IFERROR(INDEX($G$7:$G$1007,SMALL(IF((LOOKUP(ROW($7:$1007),ROW($7:$1007)/($F$7:$F$1007&lt;&gt;""),$F$7:$F$1007)=RIGHT("0"&amp;$BG26,2))*($G$7:$G$1007&lt;&gt;""),ROW($1:$1001),999999),COLUMN(C20))),"0")</f>
        <v>0</v>
      </c>
      <c r="BK26" s="16" t="str" cm="1">
        <f t="array" ref="BK26">IFERROR(INDEX($G$7:$G$1007,SMALL(IF((LOOKUP(ROW($7:$1007),ROW($7:$1007)/($F$7:$F$1007&lt;&gt;""),$F$7:$F$1007)=RIGHT("0"&amp;$BG26,2))*($G$7:$G$1007&lt;&gt;""),ROW($1:$1001),999999),COLUMN(D20))),"0")</f>
        <v>0</v>
      </c>
      <c r="BL26" s="16" t="str" cm="1">
        <f t="array" ref="BL26">IFERROR(INDEX($G$7:$G$1007,SMALL(IF((LOOKUP(ROW($7:$1007),ROW($7:$1007)/($F$7:$F$1007&lt;&gt;""),$F$7:$F$1007)=RIGHT("0"&amp;$BG26,2))*($G$7:$G$1007&lt;&gt;""),ROW($1:$1001),999999),COLUMN(E20))),"0")</f>
        <v>0</v>
      </c>
      <c r="BM26" s="16" t="str" cm="1">
        <f t="array" ref="BM26">IFERROR(INDEX($G$7:$G$1007,SMALL(IF((LOOKUP(ROW($7:$1007),ROW($7:$1007)/($F$7:$F$1007&lt;&gt;""),$F$7:$F$1007)=RIGHT("0"&amp;$BG26,2))*($G$7:$G$1007&lt;&gt;""),ROW($1:$1001),999999),COLUMN(F20))),"0")</f>
        <v>0</v>
      </c>
      <c r="BN26" s="16" t="str" cm="1">
        <f t="array" ref="BN26">IFERROR(INDEX($G$7:$G$1007,SMALL(IF((LOOKUP(ROW($7:$1007),ROW($7:$1007)/($F$7:$F$1007&lt;&gt;""),$F$7:$F$1007)=RIGHT("0"&amp;$BG26,2))*($G$7:$G$1007&lt;&gt;""),ROW($1:$1001),999999),COLUMN(G20))),"0")</f>
        <v>0</v>
      </c>
      <c r="BO26" s="16" t="str" cm="1">
        <f t="array" ref="BO26">IFERROR(INDEX($G$7:$G$1007,SMALL(IF((LOOKUP(ROW($7:$1007),ROW($7:$1007)/($F$7:$F$1007&lt;&gt;""),$F$7:$F$1007)=RIGHT("0"&amp;$BG26,2))*($G$7:$G$1007&lt;&gt;""),ROW($1:$1001),999999),COLUMN(H20))),"0")</f>
        <v>0</v>
      </c>
      <c r="BP26" s="16" t="str" cm="1">
        <f t="array" ref="BP26">IFERROR(INDEX($G$7:$G$1007,SMALL(IF((LOOKUP(ROW($7:$1007),ROW($7:$1007)/($F$7:$F$1007&lt;&gt;""),$F$7:$F$1007)=RIGHT("0"&amp;$BG26,2))*($G$7:$G$1007&lt;&gt;""),ROW($1:$1001),999999),COLUMN(I20))),"0")</f>
        <v>0</v>
      </c>
      <c r="BQ26" s="16" t="str" cm="1">
        <f t="array" ref="BQ26">IFERROR(INDEX($G$7:$G$1007,SMALL(IF((LOOKUP(ROW($7:$1007),ROW($7:$1007)/($F$7:$F$1007&lt;&gt;""),$F$7:$F$1007)=RIGHT("0"&amp;$BG26,2))*($G$7:$G$1007&lt;&gt;""),ROW($1:$1001),999999),COLUMN(J20))),"0")</f>
        <v>0</v>
      </c>
      <c r="BR26" s="16" t="str" cm="1">
        <f t="array" ref="BR26">IFERROR(INDEX($G$7:$G$1007,SMALL(IF((LOOKUP(ROW($7:$1007),ROW($7:$1007)/($F$7:$F$1007&lt;&gt;""),$F$7:$F$1007)=RIGHT("0"&amp;$BG26,2))*($G$7:$G$1007&lt;&gt;""),ROW($1:$1001),999999),COLUMN(K20))),"0")</f>
        <v>0</v>
      </c>
      <c r="BS26" s="16" t="str" cm="1">
        <f t="array" ref="BS26">IFERROR(INDEX($G$7:$G$1007,SMALL(IF((LOOKUP(ROW($7:$1007),ROW($7:$1007)/($F$7:$F$1007&lt;&gt;""),$F$7:$F$1007)=RIGHT("0"&amp;$BG26,2))*($G$7:$G$1007&lt;&gt;""),ROW($1:$1001),999999),COLUMN(L20))),"0")</f>
        <v>0</v>
      </c>
      <c r="BT26" s="16" t="str" cm="1">
        <f t="array" ref="BT26">IFERROR(INDEX($G$7:$G$1007,SMALL(IF((LOOKUP(ROW($7:$1007),ROW($7:$1007)/($F$7:$F$1007&lt;&gt;""),$F$7:$F$1007)=RIGHT("0"&amp;$BG26,2))*($G$7:$G$1007&lt;&gt;""),ROW($1:$1001),999999),COLUMN(M20))),"0")</f>
        <v>0</v>
      </c>
      <c r="BU26" s="16" t="str" cm="1">
        <f t="array" ref="BU26">IFERROR(INDEX($G$7:$G$1007,SMALL(IF((LOOKUP(ROW($7:$1007),ROW($7:$1007)/($F$7:$F$1007&lt;&gt;""),$F$7:$F$1007)=RIGHT("0"&amp;$BG26,2))*($G$7:$G$1007&lt;&gt;""),ROW($1:$1001),999999),COLUMN(N20))),"0")</f>
        <v>0</v>
      </c>
      <c r="BV26" s="16" t="str" cm="1">
        <f t="array" ref="BV26">IFERROR(INDEX($G$7:$G$1007,SMALL(IF((LOOKUP(ROW($7:$1007),ROW($7:$1007)/($F$7:$F$1007&lt;&gt;""),$F$7:$F$1007)=RIGHT("0"&amp;$BG26,2))*($G$7:$G$1007&lt;&gt;""),ROW($1:$1001),999999),COLUMN(O20))),"0")</f>
        <v>0</v>
      </c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ht="16">
      <c r="A27" s="16">
        <v>20</v>
      </c>
      <c r="B27" s="13">
        <f t="shared" si="4"/>
        <v>0</v>
      </c>
      <c r="C27" s="18">
        <v>11</v>
      </c>
      <c r="D27" s="6">
        <f t="shared" si="12"/>
        <v>0</v>
      </c>
      <c r="E27" s="16">
        <f t="shared" si="5"/>
        <v>1</v>
      </c>
      <c r="F27" s="62"/>
      <c r="G27" s="62"/>
      <c r="H27" s="62"/>
      <c r="I27" s="45" t="s">
        <v>50</v>
      </c>
      <c r="J27" s="50" t="s">
        <v>35</v>
      </c>
      <c r="K27" s="46" t="str">
        <f t="shared" ca="1" si="6"/>
        <v>RW07-INV02-CB04.03-C14Str</v>
      </c>
      <c r="L27" s="46" t="str">
        <f t="shared" ca="1" si="7"/>
        <v>RW07</v>
      </c>
      <c r="M27" s="46" t="str">
        <f t="shared" ca="1" si="8"/>
        <v>INV02</v>
      </c>
      <c r="N27" s="47" t="str">
        <f ca="1">MID($F$5,1,2)&amp;LOOKUP("一",$F$7:$F27)&amp;"."&amp;TEXT(IF($F27&gt;"",1,($ZG27=OFFSET($ZG27,-1,))+IFERROR(MID(OFFSET($N27,-1,),FIND(MID($F$5,1,2),OFFSET($N27,-1,))+5,2),)),"00")</f>
        <v>CB04.03</v>
      </c>
      <c r="O27" s="47" t="str">
        <f t="shared" si="9"/>
        <v>C14Str</v>
      </c>
      <c r="P27" s="46">
        <v>7</v>
      </c>
      <c r="Q27" s="46"/>
      <c r="R27" s="46"/>
      <c r="S27" s="46"/>
      <c r="T27" s="46"/>
      <c r="U27" s="46"/>
      <c r="V27" s="46"/>
      <c r="W27" s="46" t="s">
        <v>167</v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9"/>
      <c r="BC27" s="49"/>
      <c r="BD27" s="49"/>
      <c r="BF27" s="7">
        <f t="shared" si="13"/>
        <v>0</v>
      </c>
      <c r="BG27" s="5">
        <v>21</v>
      </c>
      <c r="BH27" s="16" t="str" cm="1">
        <f t="array" ref="BH27">IFERROR(INDEX($G$7:$G$1007,SMALL(IF((LOOKUP(ROW($7:$1007),ROW($7:$1007)/($F$7:$F$1007&lt;&gt;""),$F$7:$F$1007)=RIGHT("0"&amp;$BG27,2))*($G$7:$G$1007&lt;&gt;""),ROW($1:$1001),999999),COLUMN(A21))),"0")</f>
        <v>0</v>
      </c>
      <c r="BI27" s="16" t="str" cm="1">
        <f t="array" ref="BI27">IFERROR(INDEX($G$7:$G$1007,SMALL(IF((LOOKUP(ROW($7:$1007),ROW($7:$1007)/($F$7:$F$1007&lt;&gt;""),$F$7:$F$1007)=RIGHT("0"&amp;$BG27,2))*($G$7:$G$1007&lt;&gt;""),ROW($1:$1001),999999),COLUMN(B21))),"0")</f>
        <v>0</v>
      </c>
      <c r="BJ27" s="16" t="str" cm="1">
        <f t="array" ref="BJ27">IFERROR(INDEX($G$7:$G$1007,SMALL(IF((LOOKUP(ROW($7:$1007),ROW($7:$1007)/($F$7:$F$1007&lt;&gt;""),$F$7:$F$1007)=RIGHT("0"&amp;$BG27,2))*($G$7:$G$1007&lt;&gt;""),ROW($1:$1001),999999),COLUMN(C21))),"0")</f>
        <v>0</v>
      </c>
      <c r="BK27" s="16" t="str" cm="1">
        <f t="array" ref="BK27">IFERROR(INDEX($G$7:$G$1007,SMALL(IF((LOOKUP(ROW($7:$1007),ROW($7:$1007)/($F$7:$F$1007&lt;&gt;""),$F$7:$F$1007)=RIGHT("0"&amp;$BG27,2))*($G$7:$G$1007&lt;&gt;""),ROW($1:$1001),999999),COLUMN(D21))),"0")</f>
        <v>0</v>
      </c>
      <c r="BL27" s="16" t="str" cm="1">
        <f t="array" ref="BL27">IFERROR(INDEX($G$7:$G$1007,SMALL(IF((LOOKUP(ROW($7:$1007),ROW($7:$1007)/($F$7:$F$1007&lt;&gt;""),$F$7:$F$1007)=RIGHT("0"&amp;$BG27,2))*($G$7:$G$1007&lt;&gt;""),ROW($1:$1001),999999),COLUMN(E21))),"0")</f>
        <v>0</v>
      </c>
      <c r="BM27" s="16" t="str" cm="1">
        <f t="array" ref="BM27">IFERROR(INDEX($G$7:$G$1007,SMALL(IF((LOOKUP(ROW($7:$1007),ROW($7:$1007)/($F$7:$F$1007&lt;&gt;""),$F$7:$F$1007)=RIGHT("0"&amp;$BG27,2))*($G$7:$G$1007&lt;&gt;""),ROW($1:$1001),999999),COLUMN(F21))),"0")</f>
        <v>0</v>
      </c>
      <c r="BN27" s="16" t="str" cm="1">
        <f t="array" ref="BN27">IFERROR(INDEX($G$7:$G$1007,SMALL(IF((LOOKUP(ROW($7:$1007),ROW($7:$1007)/($F$7:$F$1007&lt;&gt;""),$F$7:$F$1007)=RIGHT("0"&amp;$BG27,2))*($G$7:$G$1007&lt;&gt;""),ROW($1:$1001),999999),COLUMN(G21))),"0")</f>
        <v>0</v>
      </c>
      <c r="BO27" s="16" t="str" cm="1">
        <f t="array" ref="BO27">IFERROR(INDEX($G$7:$G$1007,SMALL(IF((LOOKUP(ROW($7:$1007),ROW($7:$1007)/($F$7:$F$1007&lt;&gt;""),$F$7:$F$1007)=RIGHT("0"&amp;$BG27,2))*($G$7:$G$1007&lt;&gt;""),ROW($1:$1001),999999),COLUMN(H21))),"0")</f>
        <v>0</v>
      </c>
      <c r="BP27" s="16" t="str" cm="1">
        <f t="array" ref="BP27">IFERROR(INDEX($G$7:$G$1007,SMALL(IF((LOOKUP(ROW($7:$1007),ROW($7:$1007)/($F$7:$F$1007&lt;&gt;""),$F$7:$F$1007)=RIGHT("0"&amp;$BG27,2))*($G$7:$G$1007&lt;&gt;""),ROW($1:$1001),999999),COLUMN(I21))),"0")</f>
        <v>0</v>
      </c>
      <c r="BQ27" s="16" t="str" cm="1">
        <f t="array" ref="BQ27">IFERROR(INDEX($G$7:$G$1007,SMALL(IF((LOOKUP(ROW($7:$1007),ROW($7:$1007)/($F$7:$F$1007&lt;&gt;""),$F$7:$F$1007)=RIGHT("0"&amp;$BG27,2))*($G$7:$G$1007&lt;&gt;""),ROW($1:$1001),999999),COLUMN(J21))),"0")</f>
        <v>0</v>
      </c>
      <c r="BR27" s="16" t="str" cm="1">
        <f t="array" ref="BR27">IFERROR(INDEX($G$7:$G$1007,SMALL(IF((LOOKUP(ROW($7:$1007),ROW($7:$1007)/($F$7:$F$1007&lt;&gt;""),$F$7:$F$1007)=RIGHT("0"&amp;$BG27,2))*($G$7:$G$1007&lt;&gt;""),ROW($1:$1001),999999),COLUMN(K21))),"0")</f>
        <v>0</v>
      </c>
      <c r="BS27" s="16" t="str" cm="1">
        <f t="array" ref="BS27">IFERROR(INDEX($G$7:$G$1007,SMALL(IF((LOOKUP(ROW($7:$1007),ROW($7:$1007)/($F$7:$F$1007&lt;&gt;""),$F$7:$F$1007)=RIGHT("0"&amp;$BG27,2))*($G$7:$G$1007&lt;&gt;""),ROW($1:$1001),999999),COLUMN(L21))),"0")</f>
        <v>0</v>
      </c>
      <c r="BT27" s="16" t="str" cm="1">
        <f t="array" ref="BT27">IFERROR(INDEX($G$7:$G$1007,SMALL(IF((LOOKUP(ROW($7:$1007),ROW($7:$1007)/($F$7:$F$1007&lt;&gt;""),$F$7:$F$1007)=RIGHT("0"&amp;$BG27,2))*($G$7:$G$1007&lt;&gt;""),ROW($1:$1001),999999),COLUMN(M21))),"0")</f>
        <v>0</v>
      </c>
      <c r="BU27" s="16" t="str" cm="1">
        <f t="array" ref="BU27">IFERROR(INDEX($G$7:$G$1007,SMALL(IF((LOOKUP(ROW($7:$1007),ROW($7:$1007)/($F$7:$F$1007&lt;&gt;""),$F$7:$F$1007)=RIGHT("0"&amp;$BG27,2))*($G$7:$G$1007&lt;&gt;""),ROW($1:$1001),999999),COLUMN(N21))),"0")</f>
        <v>0</v>
      </c>
      <c r="BV27" s="16" t="str" cm="1">
        <f t="array" ref="BV27">IFERROR(INDEX($G$7:$G$1007,SMALL(IF((LOOKUP(ROW($7:$1007),ROW($7:$1007)/($F$7:$F$1007&lt;&gt;""),$F$7:$F$1007)=RIGHT("0"&amp;$BG27,2))*($G$7:$G$1007&lt;&gt;""),ROW($1:$1001),999999),COLUMN(O21))),"0")</f>
        <v>0</v>
      </c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ht="16">
      <c r="A28" s="16">
        <v>21</v>
      </c>
      <c r="B28" s="13">
        <f t="shared" si="4"/>
        <v>0</v>
      </c>
      <c r="C28" s="18">
        <v>12</v>
      </c>
      <c r="D28" s="6">
        <f t="shared" si="12"/>
        <v>0</v>
      </c>
      <c r="E28" s="16">
        <f t="shared" si="5"/>
        <v>1</v>
      </c>
      <c r="F28" s="62"/>
      <c r="G28" s="62">
        <v>19</v>
      </c>
      <c r="H28" s="62"/>
      <c r="I28" s="45" t="s">
        <v>70</v>
      </c>
      <c r="J28" s="50" t="s">
        <v>35</v>
      </c>
      <c r="K28" s="46" t="str">
        <f t="shared" ca="1" si="6"/>
        <v>RW08-INV02-CB04.04-C14Str</v>
      </c>
      <c r="L28" s="46" t="str">
        <f t="shared" ca="1" si="7"/>
        <v>RW08</v>
      </c>
      <c r="M28" s="46" t="str">
        <f t="shared" ca="1" si="8"/>
        <v>INV02</v>
      </c>
      <c r="N28" s="47" t="str">
        <f ca="1">MID($F$5,1,2)&amp;LOOKUP("一",$F$7:$F28)&amp;"."&amp;TEXT(IF($F28&gt;"",1,($ZG28=OFFSET($ZG28,-1,))+IFERROR(MID(OFFSET($N28,-1,),FIND(MID($F$5,1,2),OFFSET($N28,-1,))+5,2),)),"00")</f>
        <v>CB04.04</v>
      </c>
      <c r="O28" s="47" t="str">
        <f t="shared" si="9"/>
        <v>C14Str</v>
      </c>
      <c r="P28" s="46">
        <v>1</v>
      </c>
      <c r="Q28" s="46" t="s">
        <v>168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9"/>
      <c r="BC28" s="49"/>
      <c r="BD28" s="49"/>
      <c r="BF28" s="7">
        <f t="shared" si="13"/>
        <v>0</v>
      </c>
      <c r="BG28" s="5">
        <v>22</v>
      </c>
      <c r="BH28" s="16" t="str" cm="1">
        <f t="array" ref="BH28">IFERROR(INDEX($G$7:$G$1007,SMALL(IF((LOOKUP(ROW($7:$1007),ROW($7:$1007)/($F$7:$F$1007&lt;&gt;""),$F$7:$F$1007)=RIGHT("0"&amp;$BG28,2))*($G$7:$G$1007&lt;&gt;""),ROW($1:$1001),999999),COLUMN(A22))),"0")</f>
        <v>0</v>
      </c>
      <c r="BI28" s="16" t="str" cm="1">
        <f t="array" ref="BI28">IFERROR(INDEX($G$7:$G$1007,SMALL(IF((LOOKUP(ROW($7:$1007),ROW($7:$1007)/($F$7:$F$1007&lt;&gt;""),$F$7:$F$1007)=RIGHT("0"&amp;$BG28,2))*($G$7:$G$1007&lt;&gt;""),ROW($1:$1001),999999),COLUMN(B22))),"0")</f>
        <v>0</v>
      </c>
      <c r="BJ28" s="16" t="str" cm="1">
        <f t="array" ref="BJ28">IFERROR(INDEX($G$7:$G$1007,SMALL(IF((LOOKUP(ROW($7:$1007),ROW($7:$1007)/($F$7:$F$1007&lt;&gt;""),$F$7:$F$1007)=RIGHT("0"&amp;$BG28,2))*($G$7:$G$1007&lt;&gt;""),ROW($1:$1001),999999),COLUMN(C22))),"0")</f>
        <v>0</v>
      </c>
      <c r="BK28" s="16" t="str" cm="1">
        <f t="array" ref="BK28">IFERROR(INDEX($G$7:$G$1007,SMALL(IF((LOOKUP(ROW($7:$1007),ROW($7:$1007)/($F$7:$F$1007&lt;&gt;""),$F$7:$F$1007)=RIGHT("0"&amp;$BG28,2))*($G$7:$G$1007&lt;&gt;""),ROW($1:$1001),999999),COLUMN(D22))),"0")</f>
        <v>0</v>
      </c>
      <c r="BL28" s="16" t="str" cm="1">
        <f t="array" ref="BL28">IFERROR(INDEX($G$7:$G$1007,SMALL(IF((LOOKUP(ROW($7:$1007),ROW($7:$1007)/($F$7:$F$1007&lt;&gt;""),$F$7:$F$1007)=RIGHT("0"&amp;$BG28,2))*($G$7:$G$1007&lt;&gt;""),ROW($1:$1001),999999),COLUMN(E22))),"0")</f>
        <v>0</v>
      </c>
      <c r="BM28" s="16" t="str" cm="1">
        <f t="array" ref="BM28">IFERROR(INDEX($G$7:$G$1007,SMALL(IF((LOOKUP(ROW($7:$1007),ROW($7:$1007)/($F$7:$F$1007&lt;&gt;""),$F$7:$F$1007)=RIGHT("0"&amp;$BG28,2))*($G$7:$G$1007&lt;&gt;""),ROW($1:$1001),999999),COLUMN(F22))),"0")</f>
        <v>0</v>
      </c>
      <c r="BN28" s="16" t="str" cm="1">
        <f t="array" ref="BN28">IFERROR(INDEX($G$7:$G$1007,SMALL(IF((LOOKUP(ROW($7:$1007),ROW($7:$1007)/($F$7:$F$1007&lt;&gt;""),$F$7:$F$1007)=RIGHT("0"&amp;$BG28,2))*($G$7:$G$1007&lt;&gt;""),ROW($1:$1001),999999),COLUMN(G22))),"0")</f>
        <v>0</v>
      </c>
      <c r="BO28" s="16" t="str" cm="1">
        <f t="array" ref="BO28">IFERROR(INDEX($G$7:$G$1007,SMALL(IF((LOOKUP(ROW($7:$1007),ROW($7:$1007)/($F$7:$F$1007&lt;&gt;""),$F$7:$F$1007)=RIGHT("0"&amp;$BG28,2))*($G$7:$G$1007&lt;&gt;""),ROW($1:$1001),999999),COLUMN(H22))),"0")</f>
        <v>0</v>
      </c>
      <c r="BP28" s="16" t="str" cm="1">
        <f t="array" ref="BP28">IFERROR(INDEX($G$7:$G$1007,SMALL(IF((LOOKUP(ROW($7:$1007),ROW($7:$1007)/($F$7:$F$1007&lt;&gt;""),$F$7:$F$1007)=RIGHT("0"&amp;$BG28,2))*($G$7:$G$1007&lt;&gt;""),ROW($1:$1001),999999),COLUMN(I22))),"0")</f>
        <v>0</v>
      </c>
      <c r="BQ28" s="16" t="str" cm="1">
        <f t="array" ref="BQ28">IFERROR(INDEX($G$7:$G$1007,SMALL(IF((LOOKUP(ROW($7:$1007),ROW($7:$1007)/($F$7:$F$1007&lt;&gt;""),$F$7:$F$1007)=RIGHT("0"&amp;$BG28,2))*($G$7:$G$1007&lt;&gt;""),ROW($1:$1001),999999),COLUMN(J22))),"0")</f>
        <v>0</v>
      </c>
      <c r="BR28" s="16" t="str" cm="1">
        <f t="array" ref="BR28">IFERROR(INDEX($G$7:$G$1007,SMALL(IF((LOOKUP(ROW($7:$1007),ROW($7:$1007)/($F$7:$F$1007&lt;&gt;""),$F$7:$F$1007)=RIGHT("0"&amp;$BG28,2))*($G$7:$G$1007&lt;&gt;""),ROW($1:$1001),999999),COLUMN(K22))),"0")</f>
        <v>0</v>
      </c>
      <c r="BS28" s="16" t="str" cm="1">
        <f t="array" ref="BS28">IFERROR(INDEX($G$7:$G$1007,SMALL(IF((LOOKUP(ROW($7:$1007),ROW($7:$1007)/($F$7:$F$1007&lt;&gt;""),$F$7:$F$1007)=RIGHT("0"&amp;$BG28,2))*($G$7:$G$1007&lt;&gt;""),ROW($1:$1001),999999),COLUMN(L22))),"0")</f>
        <v>0</v>
      </c>
      <c r="BT28" s="16" t="str" cm="1">
        <f t="array" ref="BT28">IFERROR(INDEX($G$7:$G$1007,SMALL(IF((LOOKUP(ROW($7:$1007),ROW($7:$1007)/($F$7:$F$1007&lt;&gt;""),$F$7:$F$1007)=RIGHT("0"&amp;$BG28,2))*($G$7:$G$1007&lt;&gt;""),ROW($1:$1001),999999),COLUMN(M22))),"0")</f>
        <v>0</v>
      </c>
      <c r="BU28" s="16" t="str" cm="1">
        <f t="array" ref="BU28">IFERROR(INDEX($G$7:$G$1007,SMALL(IF((LOOKUP(ROW($7:$1007),ROW($7:$1007)/($F$7:$F$1007&lt;&gt;""),$F$7:$F$1007)=RIGHT("0"&amp;$BG28,2))*($G$7:$G$1007&lt;&gt;""),ROW($1:$1001),999999),COLUMN(N22))),"0")</f>
        <v>0</v>
      </c>
      <c r="BV28" s="16" t="str" cm="1">
        <f t="array" ref="BV28">IFERROR(INDEX($G$7:$G$1007,SMALL(IF((LOOKUP(ROW($7:$1007),ROW($7:$1007)/($F$7:$F$1007&lt;&gt;""),$F$7:$F$1007)=RIGHT("0"&amp;$BG28,2))*($G$7:$G$1007&lt;&gt;""),ROW($1:$1001),999999),COLUMN(O22))),"0")</f>
        <v>0</v>
      </c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ht="16">
      <c r="A29" s="16">
        <v>22</v>
      </c>
      <c r="B29" s="13">
        <f t="shared" si="4"/>
        <v>0</v>
      </c>
      <c r="C29" s="18">
        <v>13</v>
      </c>
      <c r="D29" s="6">
        <f t="shared" si="12"/>
        <v>0</v>
      </c>
      <c r="E29" s="16">
        <f t="shared" si="5"/>
        <v>1</v>
      </c>
      <c r="F29" s="62"/>
      <c r="G29" s="62"/>
      <c r="H29" s="62"/>
      <c r="I29" s="45" t="s">
        <v>49</v>
      </c>
      <c r="J29" s="50" t="s">
        <v>35</v>
      </c>
      <c r="K29" s="46" t="str">
        <f t="shared" ca="1" si="6"/>
        <v>RW08-INV02-CB04.05-C14Str</v>
      </c>
      <c r="L29" s="46" t="str">
        <f t="shared" ca="1" si="7"/>
        <v>RW08</v>
      </c>
      <c r="M29" s="46" t="str">
        <f t="shared" ca="1" si="8"/>
        <v>INV02</v>
      </c>
      <c r="N29" s="47" t="str">
        <f ca="1">MID($F$5,1,2)&amp;LOOKUP("一",$F$7:$F29)&amp;"."&amp;TEXT(IF($F29&gt;"",1,($ZG29=OFFSET($ZG29,-1,))+IFERROR(MID(OFFSET($N29,-1,),FIND(MID($F$5,1,2),OFFSET($N29,-1,))+5,2),)),"00")</f>
        <v>CB04.05</v>
      </c>
      <c r="O29" s="47" t="str">
        <f t="shared" si="9"/>
        <v>C14Str</v>
      </c>
      <c r="P29" s="46">
        <v>3</v>
      </c>
      <c r="Q29" s="46"/>
      <c r="R29" s="46"/>
      <c r="S29" s="46" t="s">
        <v>169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9"/>
      <c r="BC29" s="49"/>
      <c r="BD29" s="49"/>
      <c r="BF29" s="7">
        <f t="shared" si="13"/>
        <v>0</v>
      </c>
      <c r="BG29" s="5">
        <v>23</v>
      </c>
      <c r="BH29" s="16" t="str" cm="1">
        <f t="array" ref="BH29">IFERROR(INDEX($G$7:$G$1007,SMALL(IF((LOOKUP(ROW($7:$1007),ROW($7:$1007)/($F$7:$F$1007&lt;&gt;""),$F$7:$F$1007)=RIGHT("0"&amp;$BG29,2))*($G$7:$G$1007&lt;&gt;""),ROW($1:$1001),999999),COLUMN(A23))),"0")</f>
        <v>0</v>
      </c>
      <c r="BI29" s="16" t="str" cm="1">
        <f t="array" ref="BI29">IFERROR(INDEX($G$7:$G$1007,SMALL(IF((LOOKUP(ROW($7:$1007),ROW($7:$1007)/($F$7:$F$1007&lt;&gt;""),$F$7:$F$1007)=RIGHT("0"&amp;$BG29,2))*($G$7:$G$1007&lt;&gt;""),ROW($1:$1001),999999),COLUMN(B23))),"0")</f>
        <v>0</v>
      </c>
      <c r="BJ29" s="16" t="str" cm="1">
        <f t="array" ref="BJ29">IFERROR(INDEX($G$7:$G$1007,SMALL(IF((LOOKUP(ROW($7:$1007),ROW($7:$1007)/($F$7:$F$1007&lt;&gt;""),$F$7:$F$1007)=RIGHT("0"&amp;$BG29,2))*($G$7:$G$1007&lt;&gt;""),ROW($1:$1001),999999),COLUMN(C23))),"0")</f>
        <v>0</v>
      </c>
      <c r="BK29" s="16" t="str" cm="1">
        <f t="array" ref="BK29">IFERROR(INDEX($G$7:$G$1007,SMALL(IF((LOOKUP(ROW($7:$1007),ROW($7:$1007)/($F$7:$F$1007&lt;&gt;""),$F$7:$F$1007)=RIGHT("0"&amp;$BG29,2))*($G$7:$G$1007&lt;&gt;""),ROW($1:$1001),999999),COLUMN(D23))),"0")</f>
        <v>0</v>
      </c>
      <c r="BL29" s="16" t="str" cm="1">
        <f t="array" ref="BL29">IFERROR(INDEX($G$7:$G$1007,SMALL(IF((LOOKUP(ROW($7:$1007),ROW($7:$1007)/($F$7:$F$1007&lt;&gt;""),$F$7:$F$1007)=RIGHT("0"&amp;$BG29,2))*($G$7:$G$1007&lt;&gt;""),ROW($1:$1001),999999),COLUMN(E23))),"0")</f>
        <v>0</v>
      </c>
      <c r="BM29" s="16" t="str" cm="1">
        <f t="array" ref="BM29">IFERROR(INDEX($G$7:$G$1007,SMALL(IF((LOOKUP(ROW($7:$1007),ROW($7:$1007)/($F$7:$F$1007&lt;&gt;""),$F$7:$F$1007)=RIGHT("0"&amp;$BG29,2))*($G$7:$G$1007&lt;&gt;""),ROW($1:$1001),999999),COLUMN(F23))),"0")</f>
        <v>0</v>
      </c>
      <c r="BN29" s="16" t="str" cm="1">
        <f t="array" ref="BN29">IFERROR(INDEX($G$7:$G$1007,SMALL(IF((LOOKUP(ROW($7:$1007),ROW($7:$1007)/($F$7:$F$1007&lt;&gt;""),$F$7:$F$1007)=RIGHT("0"&amp;$BG29,2))*($G$7:$G$1007&lt;&gt;""),ROW($1:$1001),999999),COLUMN(G23))),"0")</f>
        <v>0</v>
      </c>
      <c r="BO29" s="16" t="str" cm="1">
        <f t="array" ref="BO29">IFERROR(INDEX($G$7:$G$1007,SMALL(IF((LOOKUP(ROW($7:$1007),ROW($7:$1007)/($F$7:$F$1007&lt;&gt;""),$F$7:$F$1007)=RIGHT("0"&amp;$BG29,2))*($G$7:$G$1007&lt;&gt;""),ROW($1:$1001),999999),COLUMN(H23))),"0")</f>
        <v>0</v>
      </c>
      <c r="BP29" s="16" t="str" cm="1">
        <f t="array" ref="BP29">IFERROR(INDEX($G$7:$G$1007,SMALL(IF((LOOKUP(ROW($7:$1007),ROW($7:$1007)/($F$7:$F$1007&lt;&gt;""),$F$7:$F$1007)=RIGHT("0"&amp;$BG29,2))*($G$7:$G$1007&lt;&gt;""),ROW($1:$1001),999999),COLUMN(I23))),"0")</f>
        <v>0</v>
      </c>
      <c r="BQ29" s="16" t="str" cm="1">
        <f t="array" ref="BQ29">IFERROR(INDEX($G$7:$G$1007,SMALL(IF((LOOKUP(ROW($7:$1007),ROW($7:$1007)/($F$7:$F$1007&lt;&gt;""),$F$7:$F$1007)=RIGHT("0"&amp;$BG29,2))*($G$7:$G$1007&lt;&gt;""),ROW($1:$1001),999999),COLUMN(J23))),"0")</f>
        <v>0</v>
      </c>
      <c r="BR29" s="16" t="str" cm="1">
        <f t="array" ref="BR29">IFERROR(INDEX($G$7:$G$1007,SMALL(IF((LOOKUP(ROW($7:$1007),ROW($7:$1007)/($F$7:$F$1007&lt;&gt;""),$F$7:$F$1007)=RIGHT("0"&amp;$BG29,2))*($G$7:$G$1007&lt;&gt;""),ROW($1:$1001),999999),COLUMN(K23))),"0")</f>
        <v>0</v>
      </c>
      <c r="BS29" s="16" t="str" cm="1">
        <f t="array" ref="BS29">IFERROR(INDEX($G$7:$G$1007,SMALL(IF((LOOKUP(ROW($7:$1007),ROW($7:$1007)/($F$7:$F$1007&lt;&gt;""),$F$7:$F$1007)=RIGHT("0"&amp;$BG29,2))*($G$7:$G$1007&lt;&gt;""),ROW($1:$1001),999999),COLUMN(L23))),"0")</f>
        <v>0</v>
      </c>
      <c r="BT29" s="16" t="str" cm="1">
        <f t="array" ref="BT29">IFERROR(INDEX($G$7:$G$1007,SMALL(IF((LOOKUP(ROW($7:$1007),ROW($7:$1007)/($F$7:$F$1007&lt;&gt;""),$F$7:$F$1007)=RIGHT("0"&amp;$BG29,2))*($G$7:$G$1007&lt;&gt;""),ROW($1:$1001),999999),COLUMN(M23))),"0")</f>
        <v>0</v>
      </c>
      <c r="BU29" s="16" t="str" cm="1">
        <f t="array" ref="BU29">IFERROR(INDEX($G$7:$G$1007,SMALL(IF((LOOKUP(ROW($7:$1007),ROW($7:$1007)/($F$7:$F$1007&lt;&gt;""),$F$7:$F$1007)=RIGHT("0"&amp;$BG29,2))*($G$7:$G$1007&lt;&gt;""),ROW($1:$1001),999999),COLUMN(N23))),"0")</f>
        <v>0</v>
      </c>
      <c r="BV29" s="16" t="str" cm="1">
        <f t="array" ref="BV29">IFERROR(INDEX($G$7:$G$1007,SMALL(IF((LOOKUP(ROW($7:$1007),ROW($7:$1007)/($F$7:$F$1007&lt;&gt;""),$F$7:$F$1007)=RIGHT("0"&amp;$BG29,2))*($G$7:$G$1007&lt;&gt;""),ROW($1:$1001),999999),COLUMN(O23))),"0")</f>
        <v>0</v>
      </c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6">
      <c r="A30" s="16">
        <v>23</v>
      </c>
      <c r="B30" s="13">
        <f t="shared" si="4"/>
        <v>0</v>
      </c>
      <c r="C30" s="18">
        <v>14</v>
      </c>
      <c r="D30" s="6">
        <f t="shared" si="12"/>
        <v>0</v>
      </c>
      <c r="E30" s="16">
        <f t="shared" si="5"/>
        <v>1</v>
      </c>
      <c r="F30" s="62"/>
      <c r="G30" s="62"/>
      <c r="H30" s="62"/>
      <c r="I30" s="45" t="s">
        <v>50</v>
      </c>
      <c r="J30" s="50" t="s">
        <v>35</v>
      </c>
      <c r="K30" s="46" t="str">
        <f t="shared" ca="1" si="6"/>
        <v>RW08-INV02-CB04.06-C14Str</v>
      </c>
      <c r="L30" s="46" t="str">
        <f t="shared" ca="1" si="7"/>
        <v>RW08</v>
      </c>
      <c r="M30" s="46" t="str">
        <f t="shared" ca="1" si="8"/>
        <v>INV02</v>
      </c>
      <c r="N30" s="47" t="str">
        <f ca="1">MID($F$5,1,2)&amp;LOOKUP("一",$F$7:$F30)&amp;"."&amp;TEXT(IF($F30&gt;"",1,($ZG30=OFFSET($ZG30,-1,))+IFERROR(MID(OFFSET($N30,-1,),FIND(MID($F$5,1,2),OFFSET($N30,-1,))+5,2),)),"00")</f>
        <v>CB04.06</v>
      </c>
      <c r="O30" s="47" t="str">
        <f t="shared" si="9"/>
        <v>C14Str</v>
      </c>
      <c r="P30" s="46">
        <v>7</v>
      </c>
      <c r="Q30" s="46"/>
      <c r="R30" s="46"/>
      <c r="S30" s="46"/>
      <c r="T30" s="46"/>
      <c r="U30" s="46"/>
      <c r="V30" s="46"/>
      <c r="W30" s="46" t="s">
        <v>104</v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9"/>
      <c r="BC30" s="49"/>
      <c r="BD30" s="49"/>
      <c r="BF30" s="7">
        <f t="shared" si="13"/>
        <v>0</v>
      </c>
      <c r="BG30" s="5">
        <v>24</v>
      </c>
      <c r="BH30" s="16" t="str" cm="1">
        <f t="array" ref="BH30">IFERROR(INDEX($G$7:$G$1007,SMALL(IF((LOOKUP(ROW($7:$1007),ROW($7:$1007)/($F$7:$F$1007&lt;&gt;""),$F$7:$F$1007)=RIGHT("0"&amp;$BG30,2))*($G$7:$G$1007&lt;&gt;""),ROW($1:$1001),999999),COLUMN(A24))),"0")</f>
        <v>0</v>
      </c>
      <c r="BI30" s="16" t="str" cm="1">
        <f t="array" ref="BI30">IFERROR(INDEX($G$7:$G$1007,SMALL(IF((LOOKUP(ROW($7:$1007),ROW($7:$1007)/($F$7:$F$1007&lt;&gt;""),$F$7:$F$1007)=RIGHT("0"&amp;$BG30,2))*($G$7:$G$1007&lt;&gt;""),ROW($1:$1001),999999),COLUMN(B24))),"0")</f>
        <v>0</v>
      </c>
      <c r="BJ30" s="16" t="str" cm="1">
        <f t="array" ref="BJ30">IFERROR(INDEX($G$7:$G$1007,SMALL(IF((LOOKUP(ROW($7:$1007),ROW($7:$1007)/($F$7:$F$1007&lt;&gt;""),$F$7:$F$1007)=RIGHT("0"&amp;$BG30,2))*($G$7:$G$1007&lt;&gt;""),ROW($1:$1001),999999),COLUMN(C24))),"0")</f>
        <v>0</v>
      </c>
      <c r="BK30" s="16" t="str" cm="1">
        <f t="array" ref="BK30">IFERROR(INDEX($G$7:$G$1007,SMALL(IF((LOOKUP(ROW($7:$1007),ROW($7:$1007)/($F$7:$F$1007&lt;&gt;""),$F$7:$F$1007)=RIGHT("0"&amp;$BG30,2))*($G$7:$G$1007&lt;&gt;""),ROW($1:$1001),999999),COLUMN(D24))),"0")</f>
        <v>0</v>
      </c>
      <c r="BL30" s="16" t="str" cm="1">
        <f t="array" ref="BL30">IFERROR(INDEX($G$7:$G$1007,SMALL(IF((LOOKUP(ROW($7:$1007),ROW($7:$1007)/($F$7:$F$1007&lt;&gt;""),$F$7:$F$1007)=RIGHT("0"&amp;$BG30,2))*($G$7:$G$1007&lt;&gt;""),ROW($1:$1001),999999),COLUMN(E24))),"0")</f>
        <v>0</v>
      </c>
      <c r="BM30" s="16" t="str" cm="1">
        <f t="array" ref="BM30">IFERROR(INDEX($G$7:$G$1007,SMALL(IF((LOOKUP(ROW($7:$1007),ROW($7:$1007)/($F$7:$F$1007&lt;&gt;""),$F$7:$F$1007)=RIGHT("0"&amp;$BG30,2))*($G$7:$G$1007&lt;&gt;""),ROW($1:$1001),999999),COLUMN(F24))),"0")</f>
        <v>0</v>
      </c>
      <c r="BN30" s="16" t="str" cm="1">
        <f t="array" ref="BN30">IFERROR(INDEX($G$7:$G$1007,SMALL(IF((LOOKUP(ROW($7:$1007),ROW($7:$1007)/($F$7:$F$1007&lt;&gt;""),$F$7:$F$1007)=RIGHT("0"&amp;$BG30,2))*($G$7:$G$1007&lt;&gt;""),ROW($1:$1001),999999),COLUMN(G24))),"0")</f>
        <v>0</v>
      </c>
      <c r="BO30" s="16" t="str" cm="1">
        <f t="array" ref="BO30">IFERROR(INDEX($G$7:$G$1007,SMALL(IF((LOOKUP(ROW($7:$1007),ROW($7:$1007)/($F$7:$F$1007&lt;&gt;""),$F$7:$F$1007)=RIGHT("0"&amp;$BG30,2))*($G$7:$G$1007&lt;&gt;""),ROW($1:$1001),999999),COLUMN(H24))),"0")</f>
        <v>0</v>
      </c>
      <c r="BP30" s="16" t="str" cm="1">
        <f t="array" ref="BP30">IFERROR(INDEX($G$7:$G$1007,SMALL(IF((LOOKUP(ROW($7:$1007),ROW($7:$1007)/($F$7:$F$1007&lt;&gt;""),$F$7:$F$1007)=RIGHT("0"&amp;$BG30,2))*($G$7:$G$1007&lt;&gt;""),ROW($1:$1001),999999),COLUMN(I24))),"0")</f>
        <v>0</v>
      </c>
      <c r="BQ30" s="16" t="str" cm="1">
        <f t="array" ref="BQ30">IFERROR(INDEX($G$7:$G$1007,SMALL(IF((LOOKUP(ROW($7:$1007),ROW($7:$1007)/($F$7:$F$1007&lt;&gt;""),$F$7:$F$1007)=RIGHT("0"&amp;$BG30,2))*($G$7:$G$1007&lt;&gt;""),ROW($1:$1001),999999),COLUMN(J24))),"0")</f>
        <v>0</v>
      </c>
      <c r="BR30" s="16" t="str" cm="1">
        <f t="array" ref="BR30">IFERROR(INDEX($G$7:$G$1007,SMALL(IF((LOOKUP(ROW($7:$1007),ROW($7:$1007)/($F$7:$F$1007&lt;&gt;""),$F$7:$F$1007)=RIGHT("0"&amp;$BG30,2))*($G$7:$G$1007&lt;&gt;""),ROW($1:$1001),999999),COLUMN(K24))),"0")</f>
        <v>0</v>
      </c>
      <c r="BS30" s="16" t="str" cm="1">
        <f t="array" ref="BS30">IFERROR(INDEX($G$7:$G$1007,SMALL(IF((LOOKUP(ROW($7:$1007),ROW($7:$1007)/($F$7:$F$1007&lt;&gt;""),$F$7:$F$1007)=RIGHT("0"&amp;$BG30,2))*($G$7:$G$1007&lt;&gt;""),ROW($1:$1001),999999),COLUMN(L24))),"0")</f>
        <v>0</v>
      </c>
      <c r="BT30" s="16" t="str" cm="1">
        <f t="array" ref="BT30">IFERROR(INDEX($G$7:$G$1007,SMALL(IF((LOOKUP(ROW($7:$1007),ROW($7:$1007)/($F$7:$F$1007&lt;&gt;""),$F$7:$F$1007)=RIGHT("0"&amp;$BG30,2))*($G$7:$G$1007&lt;&gt;""),ROW($1:$1001),999999),COLUMN(M24))),"0")</f>
        <v>0</v>
      </c>
      <c r="BU30" s="16" t="str" cm="1">
        <f t="array" ref="BU30">IFERROR(INDEX($G$7:$G$1007,SMALL(IF((LOOKUP(ROW($7:$1007),ROW($7:$1007)/($F$7:$F$1007&lt;&gt;""),$F$7:$F$1007)=RIGHT("0"&amp;$BG30,2))*($G$7:$G$1007&lt;&gt;""),ROW($1:$1001),999999),COLUMN(N24))),"0")</f>
        <v>0</v>
      </c>
      <c r="BV30" s="16" t="str" cm="1">
        <f t="array" ref="BV30">IFERROR(INDEX($G$7:$G$1007,SMALL(IF((LOOKUP(ROW($7:$1007),ROW($7:$1007)/($F$7:$F$1007&lt;&gt;""),$F$7:$F$1007)=RIGHT("0"&amp;$BG30,2))*($G$7:$G$1007&lt;&gt;""),ROW($1:$1001),999999),COLUMN(O24))),"0")</f>
        <v>0</v>
      </c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>
      <c r="A31" s="16">
        <v>24</v>
      </c>
      <c r="B31" s="13">
        <f t="shared" si="4"/>
        <v>0</v>
      </c>
      <c r="C31" s="18">
        <v>15</v>
      </c>
      <c r="D31" s="6">
        <f t="shared" si="12"/>
        <v>0</v>
      </c>
      <c r="E31" s="16">
        <f t="shared" si="5"/>
        <v>1</v>
      </c>
      <c r="F31" s="63" t="s">
        <v>40</v>
      </c>
      <c r="G31" s="64">
        <v>19</v>
      </c>
      <c r="H31" s="64"/>
      <c r="I31" s="45" t="s">
        <v>70</v>
      </c>
      <c r="J31" s="50" t="s">
        <v>35</v>
      </c>
      <c r="K31" s="51" t="str">
        <f t="shared" ca="1" si="6"/>
        <v>RW09-INV02-CB05.01-C14Str</v>
      </c>
      <c r="L31" s="51" t="str">
        <f t="shared" ca="1" si="7"/>
        <v>RW09</v>
      </c>
      <c r="M31" s="51" t="str">
        <f t="shared" ca="1" si="8"/>
        <v>INV02</v>
      </c>
      <c r="N31" s="52" t="str">
        <f ca="1">MID($F$5,1,2)&amp;LOOKUP("一",$F$7:$F31)&amp;"."&amp;TEXT(IF($F31&gt;"",1,($ZG31=OFFSET($ZG31,-1,))+IFERROR(MID(OFFSET($N31,-1,),FIND(MID($F$5,1,2),OFFSET($N31,-1,))+5,2),)),"00")</f>
        <v>CB05.01</v>
      </c>
      <c r="O31" s="52" t="str">
        <f t="shared" si="9"/>
        <v>C14Str</v>
      </c>
      <c r="P31" s="51">
        <v>1</v>
      </c>
      <c r="Q31" s="51" t="s">
        <v>74</v>
      </c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F31" s="7">
        <f>B32-D41</f>
        <v>0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>
      <c r="A32" s="16">
        <v>25</v>
      </c>
      <c r="B32" s="13">
        <f t="shared" si="4"/>
        <v>0</v>
      </c>
      <c r="C32" s="18">
        <v>16</v>
      </c>
      <c r="D32" s="6">
        <f t="shared" si="12"/>
        <v>0</v>
      </c>
      <c r="E32" s="16">
        <f t="shared" si="5"/>
        <v>1</v>
      </c>
      <c r="F32" s="64"/>
      <c r="G32" s="64"/>
      <c r="H32" s="64"/>
      <c r="I32" s="45" t="s">
        <v>49</v>
      </c>
      <c r="J32" s="50" t="s">
        <v>35</v>
      </c>
      <c r="K32" s="51" t="str">
        <f t="shared" ca="1" si="6"/>
        <v>RW09-INV02-CB05.02-C14Str</v>
      </c>
      <c r="L32" s="51" t="str">
        <f t="shared" ca="1" si="7"/>
        <v>RW09</v>
      </c>
      <c r="M32" s="51" t="str">
        <f t="shared" ca="1" si="8"/>
        <v>INV02</v>
      </c>
      <c r="N32" s="52" t="str">
        <f ca="1">MID($F$5,1,2)&amp;LOOKUP("一",$F$7:$F32)&amp;"."&amp;TEXT(IF($F32&gt;"",1,($ZG32=OFFSET($ZG32,-1,))+IFERROR(MID(OFFSET($N32,-1,),FIND(MID($F$5,1,2),OFFSET($N32,-1,))+5,2),)),"00")</f>
        <v>CB05.02</v>
      </c>
      <c r="O32" s="52" t="str">
        <f t="shared" si="9"/>
        <v>C14Str</v>
      </c>
      <c r="P32" s="51">
        <v>3</v>
      </c>
      <c r="Q32" s="51"/>
      <c r="R32" s="51"/>
      <c r="S32" s="51" t="s">
        <v>105</v>
      </c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F32" s="7">
        <f t="shared" ref="BF32:BF35" si="14">B33-D42</f>
        <v>0</v>
      </c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>
      <c r="A33" s="16">
        <v>26</v>
      </c>
      <c r="B33" s="13">
        <f t="shared" si="4"/>
        <v>0</v>
      </c>
      <c r="C33" s="18">
        <v>17</v>
      </c>
      <c r="D33" s="6">
        <f t="shared" si="12"/>
        <v>0</v>
      </c>
      <c r="E33" s="16">
        <f t="shared" si="5"/>
        <v>1</v>
      </c>
      <c r="F33" s="64"/>
      <c r="G33" s="64"/>
      <c r="H33" s="64"/>
      <c r="I33" s="45" t="s">
        <v>50</v>
      </c>
      <c r="J33" s="50" t="s">
        <v>35</v>
      </c>
      <c r="K33" s="51" t="str">
        <f t="shared" ca="1" si="6"/>
        <v>RW09-INV02-CB05.03-C14Str</v>
      </c>
      <c r="L33" s="51" t="str">
        <f t="shared" ca="1" si="7"/>
        <v>RW09</v>
      </c>
      <c r="M33" s="51" t="str">
        <f t="shared" ca="1" si="8"/>
        <v>INV02</v>
      </c>
      <c r="N33" s="52" t="str">
        <f ca="1">MID($F$5,1,2)&amp;LOOKUP("一",$F$7:$F33)&amp;"."&amp;TEXT(IF($F33&gt;"",1,($ZG33=OFFSET($ZG33,-1,))+IFERROR(MID(OFFSET($N33,-1,),FIND(MID($F$5,1,2),OFFSET($N33,-1,))+5,2),)),"00")</f>
        <v>CB05.03</v>
      </c>
      <c r="O33" s="52" t="str">
        <f t="shared" si="9"/>
        <v>C14Str</v>
      </c>
      <c r="P33" s="51">
        <v>7</v>
      </c>
      <c r="Q33" s="51"/>
      <c r="R33" s="51"/>
      <c r="S33" s="51"/>
      <c r="T33" s="51"/>
      <c r="U33" s="51"/>
      <c r="V33" s="51"/>
      <c r="W33" s="51" t="s">
        <v>106</v>
      </c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F33" s="7">
        <f t="shared" si="14"/>
        <v>0</v>
      </c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>
      <c r="A34" s="16">
        <v>27</v>
      </c>
      <c r="B34" s="13">
        <f t="shared" si="4"/>
        <v>0</v>
      </c>
      <c r="C34" s="18">
        <v>18</v>
      </c>
      <c r="D34" s="6">
        <f t="shared" si="12"/>
        <v>0</v>
      </c>
      <c r="E34" s="16">
        <f t="shared" si="5"/>
        <v>1</v>
      </c>
      <c r="F34" s="64"/>
      <c r="G34" s="64">
        <v>19</v>
      </c>
      <c r="H34" s="64"/>
      <c r="I34" s="45" t="s">
        <v>70</v>
      </c>
      <c r="J34" s="50" t="s">
        <v>35</v>
      </c>
      <c r="K34" s="51" t="str">
        <f t="shared" ca="1" si="6"/>
        <v>RW10-INV02-CB05.04-C14Str</v>
      </c>
      <c r="L34" s="51" t="str">
        <f t="shared" ca="1" si="7"/>
        <v>RW10</v>
      </c>
      <c r="M34" s="51" t="str">
        <f t="shared" ca="1" si="8"/>
        <v>INV02</v>
      </c>
      <c r="N34" s="52" t="str">
        <f ca="1">MID($F$5,1,2)&amp;LOOKUP("一",$F$7:$F34)&amp;"."&amp;TEXT(IF($F34&gt;"",1,($ZG34=OFFSET($ZG34,-1,))+IFERROR(MID(OFFSET($N34,-1,),FIND(MID($F$5,1,2),OFFSET($N34,-1,))+5,2),)),"00")</f>
        <v>CB05.04</v>
      </c>
      <c r="O34" s="52" t="str">
        <f t="shared" si="9"/>
        <v>C14Str</v>
      </c>
      <c r="P34" s="51">
        <v>1</v>
      </c>
      <c r="Q34" s="51" t="s">
        <v>75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F34" s="7">
        <f t="shared" si="14"/>
        <v>0</v>
      </c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>
      <c r="A35" s="16">
        <v>28</v>
      </c>
      <c r="B35" s="13">
        <f t="shared" si="4"/>
        <v>0</v>
      </c>
      <c r="C35" s="18">
        <v>19</v>
      </c>
      <c r="D35" s="6">
        <f t="shared" si="12"/>
        <v>35</v>
      </c>
      <c r="E35" s="16">
        <f t="shared" si="5"/>
        <v>1</v>
      </c>
      <c r="F35" s="64"/>
      <c r="G35" s="64"/>
      <c r="H35" s="64"/>
      <c r="I35" s="45" t="s">
        <v>49</v>
      </c>
      <c r="J35" s="50" t="s">
        <v>35</v>
      </c>
      <c r="K35" s="51" t="str">
        <f t="shared" ca="1" si="6"/>
        <v>RW10-INV02-CB05.05-C14Str</v>
      </c>
      <c r="L35" s="51" t="str">
        <f t="shared" ca="1" si="7"/>
        <v>RW10</v>
      </c>
      <c r="M35" s="51" t="str">
        <f t="shared" ca="1" si="8"/>
        <v>INV02</v>
      </c>
      <c r="N35" s="52" t="str">
        <f ca="1">MID($F$5,1,2)&amp;LOOKUP("一",$F$7:$F35)&amp;"."&amp;TEXT(IF($F35&gt;"",1,($ZG35=OFFSET($ZG35,-1,))+IFERROR(MID(OFFSET($N35,-1,),FIND(MID($F$5,1,2),OFFSET($N35,-1,))+5,2),)),"00")</f>
        <v>CB05.05</v>
      </c>
      <c r="O35" s="52" t="str">
        <f t="shared" si="9"/>
        <v>C14Str</v>
      </c>
      <c r="P35" s="51">
        <v>3</v>
      </c>
      <c r="Q35" s="51"/>
      <c r="R35" s="51"/>
      <c r="S35" s="51" t="s">
        <v>107</v>
      </c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F35" s="7">
        <f t="shared" si="14"/>
        <v>0</v>
      </c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>
      <c r="A36" s="16">
        <v>29</v>
      </c>
      <c r="B36" s="13">
        <f t="shared" si="4"/>
        <v>0</v>
      </c>
      <c r="C36" s="18">
        <v>20</v>
      </c>
      <c r="D36" s="6">
        <f t="shared" si="12"/>
        <v>0</v>
      </c>
      <c r="E36" s="16">
        <f t="shared" si="5"/>
        <v>1</v>
      </c>
      <c r="F36" s="64"/>
      <c r="G36" s="64"/>
      <c r="H36" s="64"/>
      <c r="I36" s="45" t="s">
        <v>50</v>
      </c>
      <c r="J36" s="50" t="s">
        <v>35</v>
      </c>
      <c r="K36" s="51" t="str">
        <f t="shared" ca="1" si="6"/>
        <v>RW10-INV02-CB05.06-C14Str</v>
      </c>
      <c r="L36" s="51" t="str">
        <f t="shared" ca="1" si="7"/>
        <v>RW10</v>
      </c>
      <c r="M36" s="51" t="str">
        <f t="shared" ca="1" si="8"/>
        <v>INV02</v>
      </c>
      <c r="N36" s="52" t="str">
        <f ca="1">MID($F$5,1,2)&amp;LOOKUP("一",$F$7:$F36)&amp;"."&amp;TEXT(IF($F36&gt;"",1,($ZG36=OFFSET($ZG36,-1,))+IFERROR(MID(OFFSET($N36,-1,),FIND(MID($F$5,1,2),OFFSET($N36,-1,))+5,2),)),"00")</f>
        <v>CB05.06</v>
      </c>
      <c r="O36" s="52" t="str">
        <f t="shared" si="9"/>
        <v>C14Str</v>
      </c>
      <c r="P36" s="51">
        <v>7</v>
      </c>
      <c r="Q36" s="51"/>
      <c r="R36" s="51"/>
      <c r="S36" s="51"/>
      <c r="T36" s="51"/>
      <c r="U36" s="51"/>
      <c r="V36" s="51"/>
      <c r="W36" s="51" t="s">
        <v>108</v>
      </c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F36" s="12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>
      <c r="A37" s="12"/>
      <c r="B37" s="8"/>
      <c r="C37" s="18">
        <v>21</v>
      </c>
      <c r="D37" s="6">
        <f t="shared" si="12"/>
        <v>0</v>
      </c>
      <c r="E37" s="16">
        <f t="shared" si="5"/>
        <v>1</v>
      </c>
      <c r="F37" s="61" t="s">
        <v>41</v>
      </c>
      <c r="G37" s="62">
        <v>19</v>
      </c>
      <c r="H37" s="62"/>
      <c r="I37" s="45" t="s">
        <v>70</v>
      </c>
      <c r="J37" s="50" t="s">
        <v>35</v>
      </c>
      <c r="K37" s="46" t="str">
        <f t="shared" ca="1" si="6"/>
        <v>RW11-INV02-CB06.01-C14Str</v>
      </c>
      <c r="L37" s="46" t="str">
        <f t="shared" ca="1" si="7"/>
        <v>RW11</v>
      </c>
      <c r="M37" s="46" t="str">
        <f t="shared" ca="1" si="8"/>
        <v>INV02</v>
      </c>
      <c r="N37" s="47" t="str">
        <f ca="1">MID($F$5,1,2)&amp;LOOKUP("一",$F$7:$F37)&amp;"."&amp;TEXT(IF($F37&gt;"",1,($ZG37=OFFSET($ZG37,-1,))+IFERROR(MID(OFFSET($N37,-1,),FIND(MID($F$5,1,2),OFFSET($N37,-1,))+5,2),)),"00")</f>
        <v>CB06.01</v>
      </c>
      <c r="O37" s="47" t="str">
        <f t="shared" si="9"/>
        <v>C14Str</v>
      </c>
      <c r="P37" s="46">
        <v>1</v>
      </c>
      <c r="Q37" s="46" t="s">
        <v>76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9"/>
      <c r="BC37" s="49"/>
      <c r="BD37" s="49"/>
      <c r="BF37" s="12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>
      <c r="A38" s="12"/>
      <c r="B38" s="8"/>
      <c r="C38" s="18">
        <v>22</v>
      </c>
      <c r="D38" s="6">
        <f t="shared" si="12"/>
        <v>0</v>
      </c>
      <c r="E38" s="16">
        <f t="shared" si="5"/>
        <v>1</v>
      </c>
      <c r="F38" s="62"/>
      <c r="G38" s="62"/>
      <c r="H38" s="62"/>
      <c r="I38" s="45" t="s">
        <v>49</v>
      </c>
      <c r="J38" s="50" t="s">
        <v>35</v>
      </c>
      <c r="K38" s="46" t="str">
        <f t="shared" ca="1" si="6"/>
        <v>RW11-INV02-CB06.02-C14Str</v>
      </c>
      <c r="L38" s="46" t="str">
        <f t="shared" ca="1" si="7"/>
        <v>RW11</v>
      </c>
      <c r="M38" s="46" t="str">
        <f t="shared" ca="1" si="8"/>
        <v>INV02</v>
      </c>
      <c r="N38" s="47" t="str">
        <f ca="1">MID($F$5,1,2)&amp;LOOKUP("一",$F$7:$F38)&amp;"."&amp;TEXT(IF($F38&gt;"",1,($ZG38=OFFSET($ZG38,-1,))+IFERROR(MID(OFFSET($N38,-1,),FIND(MID($F$5,1,2),OFFSET($N38,-1,))+5,2),)),"00")</f>
        <v>CB06.02</v>
      </c>
      <c r="O38" s="47" t="str">
        <f t="shared" si="9"/>
        <v>C14Str</v>
      </c>
      <c r="P38" s="46">
        <v>3</v>
      </c>
      <c r="Q38" s="46"/>
      <c r="R38" s="46"/>
      <c r="S38" s="46" t="s">
        <v>109</v>
      </c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9"/>
      <c r="BC38" s="49"/>
      <c r="BD38" s="49"/>
      <c r="BF38" s="12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>
      <c r="A39" s="12"/>
      <c r="B39" s="8"/>
      <c r="C39" s="18">
        <v>23</v>
      </c>
      <c r="D39" s="6">
        <f t="shared" si="12"/>
        <v>0</v>
      </c>
      <c r="E39" s="16">
        <f t="shared" si="5"/>
        <v>1</v>
      </c>
      <c r="F39" s="62"/>
      <c r="G39" s="62"/>
      <c r="H39" s="62"/>
      <c r="I39" s="45" t="s">
        <v>50</v>
      </c>
      <c r="J39" s="50" t="s">
        <v>35</v>
      </c>
      <c r="K39" s="46" t="str">
        <f t="shared" ca="1" si="6"/>
        <v>RW11-INV02-CB06.03-C14Str</v>
      </c>
      <c r="L39" s="46" t="str">
        <f t="shared" ca="1" si="7"/>
        <v>RW11</v>
      </c>
      <c r="M39" s="46" t="str">
        <f t="shared" ca="1" si="8"/>
        <v>INV02</v>
      </c>
      <c r="N39" s="47" t="str">
        <f ca="1">MID($F$5,1,2)&amp;LOOKUP("一",$F$7:$F39)&amp;"."&amp;TEXT(IF($F39&gt;"",1,($ZG39=OFFSET($ZG39,-1,))+IFERROR(MID(OFFSET($N39,-1,),FIND(MID($F$5,1,2),OFFSET($N39,-1,))+5,2),)),"00")</f>
        <v>CB06.03</v>
      </c>
      <c r="O39" s="47" t="str">
        <f t="shared" si="9"/>
        <v>C14Str</v>
      </c>
      <c r="P39" s="46">
        <v>7</v>
      </c>
      <c r="Q39" s="46"/>
      <c r="R39" s="46"/>
      <c r="S39" s="46"/>
      <c r="T39" s="46"/>
      <c r="U39" s="46"/>
      <c r="V39" s="46"/>
      <c r="W39" s="46" t="s">
        <v>110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9"/>
      <c r="BC39" s="49"/>
      <c r="BD39" s="49"/>
      <c r="BF39" s="12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>
      <c r="A40" s="12"/>
      <c r="B40" s="8"/>
      <c r="C40" s="18">
        <v>24</v>
      </c>
      <c r="D40" s="6">
        <f t="shared" si="12"/>
        <v>0</v>
      </c>
      <c r="E40" s="16">
        <f t="shared" si="5"/>
        <v>1</v>
      </c>
      <c r="F40" s="62"/>
      <c r="G40" s="62">
        <v>19</v>
      </c>
      <c r="H40" s="62"/>
      <c r="I40" s="45" t="s">
        <v>70</v>
      </c>
      <c r="J40" s="50" t="s">
        <v>35</v>
      </c>
      <c r="K40" s="46" t="str">
        <f t="shared" ca="1" si="6"/>
        <v>RW12-INV02-CB06.04-C14Str</v>
      </c>
      <c r="L40" s="46" t="str">
        <f t="shared" ca="1" si="7"/>
        <v>RW12</v>
      </c>
      <c r="M40" s="46" t="str">
        <f t="shared" ca="1" si="8"/>
        <v>INV02</v>
      </c>
      <c r="N40" s="47" t="str">
        <f ca="1">MID($F$5,1,2)&amp;LOOKUP("一",$F$7:$F40)&amp;"."&amp;TEXT(IF($F40&gt;"",1,($ZG40=OFFSET($ZG40,-1,))+IFERROR(MID(OFFSET($N40,-1,),FIND(MID($F$5,1,2),OFFSET($N40,-1,))+5,2),)),"00")</f>
        <v>CB06.04</v>
      </c>
      <c r="O40" s="47" t="str">
        <f t="shared" si="9"/>
        <v>C14Str</v>
      </c>
      <c r="P40" s="46">
        <v>1</v>
      </c>
      <c r="Q40" s="46" t="s">
        <v>77</v>
      </c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9"/>
      <c r="BC40" s="49"/>
      <c r="BD40" s="49"/>
      <c r="BF40" s="12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>
      <c r="A41" s="12"/>
      <c r="B41" s="8"/>
      <c r="C41" s="18">
        <v>25</v>
      </c>
      <c r="D41" s="6">
        <f t="shared" si="12"/>
        <v>0</v>
      </c>
      <c r="E41" s="16">
        <f t="shared" si="5"/>
        <v>1</v>
      </c>
      <c r="F41" s="62"/>
      <c r="G41" s="62"/>
      <c r="H41" s="62"/>
      <c r="I41" s="45" t="s">
        <v>49</v>
      </c>
      <c r="J41" s="50" t="s">
        <v>35</v>
      </c>
      <c r="K41" s="46" t="str">
        <f t="shared" ca="1" si="6"/>
        <v>RW12-INV02-CB06.05-C14Str</v>
      </c>
      <c r="L41" s="46" t="str">
        <f t="shared" ca="1" si="7"/>
        <v>RW12</v>
      </c>
      <c r="M41" s="46" t="str">
        <f t="shared" ca="1" si="8"/>
        <v>INV02</v>
      </c>
      <c r="N41" s="47" t="str">
        <f ca="1">MID($F$5,1,2)&amp;LOOKUP("一",$F$7:$F41)&amp;"."&amp;TEXT(IF($F41&gt;"",1,($ZG41=OFFSET($ZG41,-1,))+IFERROR(MID(OFFSET($N41,-1,),FIND(MID($F$5,1,2),OFFSET($N41,-1,))+5,2),)),"00")</f>
        <v>CB06.05</v>
      </c>
      <c r="O41" s="47" t="str">
        <f t="shared" si="9"/>
        <v>C14Str</v>
      </c>
      <c r="P41" s="46">
        <v>3</v>
      </c>
      <c r="Q41" s="46"/>
      <c r="R41" s="46"/>
      <c r="S41" s="46" t="s">
        <v>111</v>
      </c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9"/>
      <c r="BC41" s="49"/>
      <c r="BD41" s="49"/>
      <c r="BF41" s="12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>
      <c r="A42" s="12"/>
      <c r="B42" s="8"/>
      <c r="C42" s="18">
        <v>26</v>
      </c>
      <c r="D42" s="6">
        <f t="shared" si="12"/>
        <v>0</v>
      </c>
      <c r="E42" s="16">
        <f t="shared" si="5"/>
        <v>1</v>
      </c>
      <c r="F42" s="62"/>
      <c r="G42" s="62"/>
      <c r="H42" s="62"/>
      <c r="I42" s="45" t="s">
        <v>50</v>
      </c>
      <c r="J42" s="50" t="s">
        <v>35</v>
      </c>
      <c r="K42" s="46" t="str">
        <f t="shared" ca="1" si="6"/>
        <v>RW12-INV02-CB06.06-C14Str</v>
      </c>
      <c r="L42" s="46" t="str">
        <f t="shared" ca="1" si="7"/>
        <v>RW12</v>
      </c>
      <c r="M42" s="46" t="str">
        <f t="shared" ca="1" si="8"/>
        <v>INV02</v>
      </c>
      <c r="N42" s="47" t="str">
        <f ca="1">MID($F$5,1,2)&amp;LOOKUP("一",$F$7:$F42)&amp;"."&amp;TEXT(IF($F42&gt;"",1,($ZG42=OFFSET($ZG42,-1,))+IFERROR(MID(OFFSET($N42,-1,),FIND(MID($F$5,1,2),OFFSET($N42,-1,))+5,2),)),"00")</f>
        <v>CB06.06</v>
      </c>
      <c r="O42" s="47" t="str">
        <f t="shared" si="9"/>
        <v>C14Str</v>
      </c>
      <c r="P42" s="46">
        <v>7</v>
      </c>
      <c r="Q42" s="46"/>
      <c r="R42" s="46"/>
      <c r="S42" s="46"/>
      <c r="T42" s="46"/>
      <c r="U42" s="46"/>
      <c r="V42" s="46"/>
      <c r="W42" s="46" t="s">
        <v>112</v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9"/>
      <c r="BC42" s="49"/>
      <c r="BD42" s="49"/>
      <c r="BF42" s="12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>
      <c r="A43" s="12"/>
      <c r="B43" s="8"/>
      <c r="C43" s="18">
        <v>27</v>
      </c>
      <c r="D43" s="6">
        <f t="shared" si="12"/>
        <v>0</v>
      </c>
      <c r="E43" s="16">
        <f t="shared" si="5"/>
        <v>1</v>
      </c>
      <c r="F43" s="63" t="s">
        <v>42</v>
      </c>
      <c r="G43" s="64">
        <v>19</v>
      </c>
      <c r="H43" s="64"/>
      <c r="I43" s="45" t="s">
        <v>70</v>
      </c>
      <c r="J43" s="50" t="s">
        <v>35</v>
      </c>
      <c r="K43" s="51" t="str">
        <f t="shared" ca="1" si="6"/>
        <v>RW13-INV02-CB07.01-C14Str</v>
      </c>
      <c r="L43" s="51" t="str">
        <f t="shared" ca="1" si="7"/>
        <v>RW13</v>
      </c>
      <c r="M43" s="51" t="str">
        <f t="shared" ca="1" si="8"/>
        <v>INV02</v>
      </c>
      <c r="N43" s="52" t="str">
        <f ca="1">MID($F$5,1,2)&amp;LOOKUP("一",$F$7:$F43)&amp;"."&amp;TEXT(IF($F43&gt;"",1,($ZG43=OFFSET($ZG43,-1,))+IFERROR(MID(OFFSET($N43,-1,),FIND(MID($F$5,1,2),OFFSET($N43,-1,))+5,2),)),"00")</f>
        <v>CB07.01</v>
      </c>
      <c r="O43" s="52" t="str">
        <f t="shared" si="9"/>
        <v>C14Str</v>
      </c>
      <c r="P43" s="51">
        <v>1</v>
      </c>
      <c r="Q43" s="51" t="s">
        <v>78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F43" s="12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>
      <c r="A44" s="12"/>
      <c r="B44" s="8"/>
      <c r="C44" s="18">
        <v>28</v>
      </c>
      <c r="D44" s="6">
        <f t="shared" si="12"/>
        <v>0</v>
      </c>
      <c r="E44" s="16">
        <f t="shared" si="5"/>
        <v>1</v>
      </c>
      <c r="F44" s="64"/>
      <c r="G44" s="64"/>
      <c r="H44" s="64"/>
      <c r="I44" s="45" t="s">
        <v>49</v>
      </c>
      <c r="J44" s="50" t="s">
        <v>35</v>
      </c>
      <c r="K44" s="51" t="str">
        <f t="shared" ca="1" si="6"/>
        <v>RW13-INV02-CB07.02-C14Str</v>
      </c>
      <c r="L44" s="51" t="str">
        <f t="shared" ca="1" si="7"/>
        <v>RW13</v>
      </c>
      <c r="M44" s="51" t="str">
        <f t="shared" ca="1" si="8"/>
        <v>INV02</v>
      </c>
      <c r="N44" s="52" t="str">
        <f ca="1">MID($F$5,1,2)&amp;LOOKUP("一",$F$7:$F44)&amp;"."&amp;TEXT(IF($F44&gt;"",1,($ZG44=OFFSET($ZG44,-1,))+IFERROR(MID(OFFSET($N44,-1,),FIND(MID($F$5,1,2),OFFSET($N44,-1,))+5,2),)),"00")</f>
        <v>CB07.02</v>
      </c>
      <c r="O44" s="52" t="str">
        <f t="shared" si="9"/>
        <v>C14Str</v>
      </c>
      <c r="P44" s="51">
        <v>3</v>
      </c>
      <c r="Q44" s="51"/>
      <c r="R44" s="51"/>
      <c r="S44" s="51" t="s">
        <v>113</v>
      </c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F44" s="12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>
      <c r="A45" s="12"/>
      <c r="B45" s="8"/>
      <c r="C45" s="18">
        <v>29</v>
      </c>
      <c r="D45" s="6">
        <f t="shared" si="12"/>
        <v>0</v>
      </c>
      <c r="E45" s="16">
        <f t="shared" si="5"/>
        <v>1</v>
      </c>
      <c r="F45" s="64"/>
      <c r="G45" s="64"/>
      <c r="H45" s="64"/>
      <c r="I45" s="45" t="s">
        <v>50</v>
      </c>
      <c r="J45" s="50" t="s">
        <v>35</v>
      </c>
      <c r="K45" s="51" t="str">
        <f t="shared" ca="1" si="6"/>
        <v>RW13-INV02-CB07.03-C14Str</v>
      </c>
      <c r="L45" s="51" t="str">
        <f t="shared" ca="1" si="7"/>
        <v>RW13</v>
      </c>
      <c r="M45" s="51" t="str">
        <f t="shared" ca="1" si="8"/>
        <v>INV02</v>
      </c>
      <c r="N45" s="52" t="str">
        <f ca="1">MID($F$5,1,2)&amp;LOOKUP("一",$F$7:$F45)&amp;"."&amp;TEXT(IF($F45&gt;"",1,($ZG45=OFFSET($ZG45,-1,))+IFERROR(MID(OFFSET($N45,-1,),FIND(MID($F$5,1,2),OFFSET($N45,-1,))+5,2),)),"00")</f>
        <v>CB07.03</v>
      </c>
      <c r="O45" s="52" t="str">
        <f t="shared" si="9"/>
        <v>C14Str</v>
      </c>
      <c r="P45" s="51">
        <v>7</v>
      </c>
      <c r="Q45" s="51"/>
      <c r="R45" s="51"/>
      <c r="S45" s="51"/>
      <c r="T45" s="51"/>
      <c r="U45" s="51"/>
      <c r="V45" s="51"/>
      <c r="W45" s="51" t="s">
        <v>114</v>
      </c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F45" s="12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>
      <c r="A46" s="12"/>
      <c r="B46" s="8"/>
      <c r="C46" s="12"/>
      <c r="D46" s="12"/>
      <c r="E46" s="16">
        <f t="shared" si="5"/>
        <v>1</v>
      </c>
      <c r="F46" s="64"/>
      <c r="G46" s="64">
        <v>19</v>
      </c>
      <c r="H46" s="64"/>
      <c r="I46" s="45" t="s">
        <v>70</v>
      </c>
      <c r="J46" s="50" t="s">
        <v>35</v>
      </c>
      <c r="K46" s="51" t="str">
        <f t="shared" ca="1" si="6"/>
        <v>RW14-INV02-CB07.04-C14Str</v>
      </c>
      <c r="L46" s="51" t="str">
        <f t="shared" ca="1" si="7"/>
        <v>RW14</v>
      </c>
      <c r="M46" s="51" t="str">
        <f t="shared" ca="1" si="8"/>
        <v>INV02</v>
      </c>
      <c r="N46" s="52" t="str">
        <f ca="1">MID($F$5,1,2)&amp;LOOKUP("一",$F$7:$F46)&amp;"."&amp;TEXT(IF($F46&gt;"",1,($ZG46=OFFSET($ZG46,-1,))+IFERROR(MID(OFFSET($N46,-1,),FIND(MID($F$5,1,2),OFFSET($N46,-1,))+5,2),)),"00")</f>
        <v>CB07.04</v>
      </c>
      <c r="O46" s="52" t="str">
        <f t="shared" si="9"/>
        <v>C14Str</v>
      </c>
      <c r="P46" s="51">
        <v>1</v>
      </c>
      <c r="Q46" s="51" t="s">
        <v>79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F46" s="12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>
      <c r="A47" s="12"/>
      <c r="B47" s="8"/>
      <c r="C47" s="12"/>
      <c r="D47" s="12"/>
      <c r="E47" s="16">
        <f t="shared" si="5"/>
        <v>1</v>
      </c>
      <c r="F47" s="64"/>
      <c r="G47" s="64"/>
      <c r="H47" s="64"/>
      <c r="I47" s="45" t="s">
        <v>49</v>
      </c>
      <c r="J47" s="50" t="s">
        <v>35</v>
      </c>
      <c r="K47" s="51" t="str">
        <f t="shared" ca="1" si="6"/>
        <v>RW14-INV02-CB07.05-C14Str</v>
      </c>
      <c r="L47" s="51" t="str">
        <f t="shared" ca="1" si="7"/>
        <v>RW14</v>
      </c>
      <c r="M47" s="51" t="str">
        <f t="shared" ca="1" si="8"/>
        <v>INV02</v>
      </c>
      <c r="N47" s="52" t="str">
        <f ca="1">MID($F$5,1,2)&amp;LOOKUP("一",$F$7:$F47)&amp;"."&amp;TEXT(IF($F47&gt;"",1,($ZG47=OFFSET($ZG47,-1,))+IFERROR(MID(OFFSET($N47,-1,),FIND(MID($F$5,1,2),OFFSET($N47,-1,))+5,2),)),"00")</f>
        <v>CB07.05</v>
      </c>
      <c r="O47" s="52" t="str">
        <f t="shared" si="9"/>
        <v>C14Str</v>
      </c>
      <c r="P47" s="51">
        <v>3</v>
      </c>
      <c r="Q47" s="51"/>
      <c r="R47" s="51"/>
      <c r="S47" s="51" t="s">
        <v>115</v>
      </c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F47" s="12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>
      <c r="A48" s="12"/>
      <c r="B48" s="8"/>
      <c r="C48" s="12"/>
      <c r="D48" s="12"/>
      <c r="E48" s="16">
        <f t="shared" si="5"/>
        <v>1</v>
      </c>
      <c r="F48" s="64"/>
      <c r="G48" s="64"/>
      <c r="H48" s="64"/>
      <c r="I48" s="45" t="s">
        <v>50</v>
      </c>
      <c r="J48" s="50" t="s">
        <v>35</v>
      </c>
      <c r="K48" s="51" t="str">
        <f t="shared" ca="1" si="6"/>
        <v>RW14-INV02-CB07.06-C14Str</v>
      </c>
      <c r="L48" s="51" t="str">
        <f t="shared" ca="1" si="7"/>
        <v>RW14</v>
      </c>
      <c r="M48" s="51" t="str">
        <f t="shared" ca="1" si="8"/>
        <v>INV02</v>
      </c>
      <c r="N48" s="52" t="str">
        <f ca="1">MID($F$5,1,2)&amp;LOOKUP("一",$F$7:$F48)&amp;"."&amp;TEXT(IF($F48&gt;"",1,($ZG48=OFFSET($ZG48,-1,))+IFERROR(MID(OFFSET($N48,-1,),FIND(MID($F$5,1,2),OFFSET($N48,-1,))+5,2),)),"00")</f>
        <v>CB07.06</v>
      </c>
      <c r="O48" s="52" t="str">
        <f t="shared" si="9"/>
        <v>C14Str</v>
      </c>
      <c r="P48" s="51">
        <v>7</v>
      </c>
      <c r="Q48" s="51"/>
      <c r="R48" s="51"/>
      <c r="S48" s="51"/>
      <c r="T48" s="51"/>
      <c r="U48" s="51"/>
      <c r="V48" s="51"/>
      <c r="W48" s="51" t="s">
        <v>116</v>
      </c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F48" s="12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>
      <c r="A49" s="19" t="s">
        <v>16</v>
      </c>
      <c r="B49" s="19" t="s">
        <v>18</v>
      </c>
      <c r="C49" s="19" t="s">
        <v>17</v>
      </c>
      <c r="D49" s="12"/>
      <c r="E49" s="16">
        <f t="shared" si="5"/>
        <v>1</v>
      </c>
      <c r="F49" s="61" t="s">
        <v>43</v>
      </c>
      <c r="G49" s="62">
        <v>19</v>
      </c>
      <c r="H49" s="62"/>
      <c r="I49" s="45" t="s">
        <v>70</v>
      </c>
      <c r="J49" s="50" t="s">
        <v>35</v>
      </c>
      <c r="K49" s="46" t="str">
        <f t="shared" ca="1" si="6"/>
        <v>RW15-INV02-CB08.01-C14Str</v>
      </c>
      <c r="L49" s="46" t="str">
        <f t="shared" ca="1" si="7"/>
        <v>RW15</v>
      </c>
      <c r="M49" s="46" t="str">
        <f t="shared" ca="1" si="8"/>
        <v>INV02</v>
      </c>
      <c r="N49" s="47" t="str">
        <f ca="1">MID($F$5,1,2)&amp;LOOKUP("一",$F$7:$F49)&amp;"."&amp;TEXT(IF($F49&gt;"",1,($ZG49=OFFSET($ZG49,-1,))+IFERROR(MID(OFFSET($N49,-1,),FIND(MID($F$5,1,2),OFFSET($N49,-1,))+5,2),)),"00")</f>
        <v>CB08.01</v>
      </c>
      <c r="O49" s="47" t="str">
        <f t="shared" si="9"/>
        <v>C14Str</v>
      </c>
      <c r="P49" s="46">
        <v>1</v>
      </c>
      <c r="Q49" s="46" t="s">
        <v>80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9"/>
      <c r="BC49" s="49"/>
      <c r="BD49" s="49"/>
      <c r="BF49" s="12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  <row r="50" spans="1:90">
      <c r="A50" s="20">
        <v>1</v>
      </c>
      <c r="B50" s="19" t="s">
        <v>38</v>
      </c>
      <c r="C50" s="20">
        <v>6</v>
      </c>
      <c r="D50" s="12"/>
      <c r="E50" s="16">
        <f t="shared" si="5"/>
        <v>1</v>
      </c>
      <c r="F50" s="62"/>
      <c r="G50" s="62"/>
      <c r="H50" s="62"/>
      <c r="I50" s="45" t="s">
        <v>49</v>
      </c>
      <c r="J50" s="50" t="s">
        <v>35</v>
      </c>
      <c r="K50" s="46" t="str">
        <f t="shared" ca="1" si="6"/>
        <v>RW15-INV02-CB08.02-C14Str</v>
      </c>
      <c r="L50" s="46" t="str">
        <f t="shared" ca="1" si="7"/>
        <v>RW15</v>
      </c>
      <c r="M50" s="46" t="str">
        <f t="shared" ca="1" si="8"/>
        <v>INV02</v>
      </c>
      <c r="N50" s="47" t="str">
        <f ca="1">MID($F$5,1,2)&amp;LOOKUP("一",$F$7:$F50)&amp;"."&amp;TEXT(IF($F50&gt;"",1,($ZG50=OFFSET($ZG50,-1,))+IFERROR(MID(OFFSET($N50,-1,),FIND(MID($F$5,1,2),OFFSET($N50,-1,))+5,2),)),"00")</f>
        <v>CB08.02</v>
      </c>
      <c r="O50" s="47" t="str">
        <f t="shared" si="9"/>
        <v>C14Str</v>
      </c>
      <c r="P50" s="46">
        <v>3</v>
      </c>
      <c r="Q50" s="46"/>
      <c r="R50" s="46"/>
      <c r="S50" s="46" t="s">
        <v>117</v>
      </c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9"/>
      <c r="BC50" s="49"/>
      <c r="BD50" s="49"/>
      <c r="BF50" s="12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1:90">
      <c r="A51" s="20">
        <v>2</v>
      </c>
      <c r="B51" s="19" t="s">
        <v>38</v>
      </c>
      <c r="C51" s="20">
        <v>6</v>
      </c>
      <c r="D51" s="12"/>
      <c r="E51" s="16">
        <f t="shared" si="5"/>
        <v>1</v>
      </c>
      <c r="F51" s="62"/>
      <c r="G51" s="62"/>
      <c r="H51" s="62"/>
      <c r="I51" s="45" t="s">
        <v>50</v>
      </c>
      <c r="J51" s="50" t="s">
        <v>35</v>
      </c>
      <c r="K51" s="46" t="str">
        <f t="shared" ca="1" si="6"/>
        <v>RW15-INV02-CB08.03-C14Str</v>
      </c>
      <c r="L51" s="46" t="str">
        <f t="shared" ca="1" si="7"/>
        <v>RW15</v>
      </c>
      <c r="M51" s="46" t="str">
        <f t="shared" ca="1" si="8"/>
        <v>INV02</v>
      </c>
      <c r="N51" s="47" t="str">
        <f ca="1">MID($F$5,1,2)&amp;LOOKUP("一",$F$7:$F51)&amp;"."&amp;TEXT(IF($F51&gt;"",1,($ZG51=OFFSET($ZG51,-1,))+IFERROR(MID(OFFSET($N51,-1,),FIND(MID($F$5,1,2),OFFSET($N51,-1,))+5,2),)),"00")</f>
        <v>CB08.03</v>
      </c>
      <c r="O51" s="47" t="str">
        <f t="shared" si="9"/>
        <v>C14Str</v>
      </c>
      <c r="P51" s="46">
        <v>7</v>
      </c>
      <c r="Q51" s="46"/>
      <c r="R51" s="46"/>
      <c r="S51" s="46"/>
      <c r="T51" s="46"/>
      <c r="U51" s="46"/>
      <c r="V51" s="46"/>
      <c r="W51" s="46" t="s">
        <v>118</v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9"/>
      <c r="BC51" s="49"/>
      <c r="BD51" s="49"/>
      <c r="BF51" s="12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1:90">
      <c r="A52" s="20">
        <v>3</v>
      </c>
      <c r="B52" s="19" t="s">
        <v>38</v>
      </c>
      <c r="C52" s="20">
        <v>6</v>
      </c>
      <c r="D52" s="12"/>
      <c r="E52" s="16">
        <f t="shared" si="5"/>
        <v>1</v>
      </c>
      <c r="F52" s="62"/>
      <c r="G52" s="62">
        <v>19</v>
      </c>
      <c r="H52" s="62"/>
      <c r="I52" s="45" t="s">
        <v>70</v>
      </c>
      <c r="J52" s="50" t="s">
        <v>35</v>
      </c>
      <c r="K52" s="46" t="str">
        <f t="shared" ca="1" si="6"/>
        <v>RW16-INV02-CB08.04-C14Str</v>
      </c>
      <c r="L52" s="46" t="str">
        <f t="shared" ca="1" si="7"/>
        <v>RW16</v>
      </c>
      <c r="M52" s="46" t="str">
        <f t="shared" ca="1" si="8"/>
        <v>INV02</v>
      </c>
      <c r="N52" s="47" t="str">
        <f ca="1">MID($F$5,1,2)&amp;LOOKUP("一",$F$7:$F52)&amp;"."&amp;TEXT(IF($F52&gt;"",1,($ZG52=OFFSET($ZG52,-1,))+IFERROR(MID(OFFSET($N52,-1,),FIND(MID($F$5,1,2),OFFSET($N52,-1,))+5,2),)),"00")</f>
        <v>CB08.04</v>
      </c>
      <c r="O52" s="47" t="str">
        <f t="shared" si="9"/>
        <v>C14Str</v>
      </c>
      <c r="P52" s="46">
        <v>1</v>
      </c>
      <c r="Q52" s="46" t="s">
        <v>81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9"/>
      <c r="BC52" s="49"/>
      <c r="BD52" s="49"/>
      <c r="BF52" s="12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</row>
    <row r="53" spans="1:90">
      <c r="A53" s="20">
        <v>4</v>
      </c>
      <c r="B53" s="19" t="s">
        <v>38</v>
      </c>
      <c r="C53" s="20">
        <v>6</v>
      </c>
      <c r="D53" s="12"/>
      <c r="E53" s="16">
        <f t="shared" si="5"/>
        <v>1</v>
      </c>
      <c r="F53" s="62"/>
      <c r="G53" s="62"/>
      <c r="H53" s="62"/>
      <c r="I53" s="45" t="s">
        <v>49</v>
      </c>
      <c r="J53" s="50" t="s">
        <v>35</v>
      </c>
      <c r="K53" s="46" t="str">
        <f t="shared" ca="1" si="6"/>
        <v>RW16-INV02-CB08.05-C14Str</v>
      </c>
      <c r="L53" s="46" t="str">
        <f t="shared" ca="1" si="7"/>
        <v>RW16</v>
      </c>
      <c r="M53" s="46" t="str">
        <f t="shared" ca="1" si="8"/>
        <v>INV02</v>
      </c>
      <c r="N53" s="47" t="str">
        <f ca="1">MID($F$5,1,2)&amp;LOOKUP("一",$F$7:$F53)&amp;"."&amp;TEXT(IF($F53&gt;"",1,($ZG53=OFFSET($ZG53,-1,))+IFERROR(MID(OFFSET($N53,-1,),FIND(MID($F$5,1,2),OFFSET($N53,-1,))+5,2),)),"00")</f>
        <v>CB08.05</v>
      </c>
      <c r="O53" s="47" t="str">
        <f t="shared" si="9"/>
        <v>C14Str</v>
      </c>
      <c r="P53" s="46">
        <v>3</v>
      </c>
      <c r="Q53" s="46"/>
      <c r="R53" s="46"/>
      <c r="S53" s="46" t="s">
        <v>119</v>
      </c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9"/>
      <c r="BC53" s="49"/>
      <c r="BD53" s="49"/>
      <c r="BF53" s="12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</row>
    <row r="54" spans="1:90">
      <c r="A54" s="20">
        <v>5</v>
      </c>
      <c r="B54" s="19" t="s">
        <v>38</v>
      </c>
      <c r="C54" s="20">
        <v>6</v>
      </c>
      <c r="D54" s="12"/>
      <c r="E54" s="16">
        <f t="shared" si="5"/>
        <v>1</v>
      </c>
      <c r="F54" s="62"/>
      <c r="G54" s="62"/>
      <c r="H54" s="62"/>
      <c r="I54" s="45" t="s">
        <v>50</v>
      </c>
      <c r="J54" s="50" t="s">
        <v>35</v>
      </c>
      <c r="K54" s="46" t="str">
        <f t="shared" ca="1" si="6"/>
        <v>RW16-INV02-CB08.06-C14Str</v>
      </c>
      <c r="L54" s="46" t="str">
        <f t="shared" ca="1" si="7"/>
        <v>RW16</v>
      </c>
      <c r="M54" s="46" t="str">
        <f t="shared" ca="1" si="8"/>
        <v>INV02</v>
      </c>
      <c r="N54" s="47" t="str">
        <f ca="1">MID($F$5,1,2)&amp;LOOKUP("一",$F$7:$F54)&amp;"."&amp;TEXT(IF($F54&gt;"",1,($ZG54=OFFSET($ZG54,-1,))+IFERROR(MID(OFFSET($N54,-1,),FIND(MID($F$5,1,2),OFFSET($N54,-1,))+5,2),)),"00")</f>
        <v>CB08.06</v>
      </c>
      <c r="O54" s="47" t="str">
        <f t="shared" si="9"/>
        <v>C14Str</v>
      </c>
      <c r="P54" s="46">
        <v>7</v>
      </c>
      <c r="Q54" s="46"/>
      <c r="R54" s="46"/>
      <c r="S54" s="46"/>
      <c r="T54" s="46"/>
      <c r="U54" s="46"/>
      <c r="V54" s="46"/>
      <c r="W54" s="46" t="s">
        <v>120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9"/>
      <c r="BC54" s="49"/>
      <c r="BD54" s="49"/>
      <c r="BF54" s="12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</row>
    <row r="55" spans="1:90">
      <c r="A55" s="20">
        <v>6</v>
      </c>
      <c r="B55" s="19" t="s">
        <v>38</v>
      </c>
      <c r="C55" s="20">
        <v>6</v>
      </c>
      <c r="D55" s="12"/>
      <c r="E55" s="16">
        <f t="shared" si="5"/>
        <v>1</v>
      </c>
      <c r="F55" s="63" t="s">
        <v>44</v>
      </c>
      <c r="G55" s="64">
        <v>19</v>
      </c>
      <c r="H55" s="64"/>
      <c r="I55" s="45" t="s">
        <v>70</v>
      </c>
      <c r="J55" s="50" t="s">
        <v>35</v>
      </c>
      <c r="K55" s="51" t="str">
        <f t="shared" ca="1" si="6"/>
        <v>RW17-INV02-CB09.01-C14Str</v>
      </c>
      <c r="L55" s="51" t="str">
        <f t="shared" ca="1" si="7"/>
        <v>RW17</v>
      </c>
      <c r="M55" s="51" t="str">
        <f t="shared" ca="1" si="8"/>
        <v>INV02</v>
      </c>
      <c r="N55" s="52" t="str">
        <f ca="1">MID($F$5,1,2)&amp;LOOKUP("一",$F$7:$F55)&amp;"."&amp;TEXT(IF($F55&gt;"",1,($ZG55=OFFSET($ZG55,-1,))+IFERROR(MID(OFFSET($N55,-1,),FIND(MID($F$5,1,2),OFFSET($N55,-1,))+5,2),)),"00")</f>
        <v>CB09.01</v>
      </c>
      <c r="O55" s="52" t="str">
        <f t="shared" si="9"/>
        <v>C14Str</v>
      </c>
      <c r="P55" s="51">
        <v>1</v>
      </c>
      <c r="Q55" s="51" t="s">
        <v>82</v>
      </c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F55" s="12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56" spans="1:90">
      <c r="A56" s="20">
        <v>7</v>
      </c>
      <c r="B56" s="19" t="s">
        <v>38</v>
      </c>
      <c r="C56" s="20">
        <v>6</v>
      </c>
      <c r="D56" s="12"/>
      <c r="E56" s="16">
        <f t="shared" si="5"/>
        <v>1</v>
      </c>
      <c r="F56" s="64"/>
      <c r="G56" s="64"/>
      <c r="H56" s="64"/>
      <c r="I56" s="45" t="s">
        <v>49</v>
      </c>
      <c r="J56" s="50" t="s">
        <v>35</v>
      </c>
      <c r="K56" s="51" t="str">
        <f t="shared" ca="1" si="6"/>
        <v>RW17-INV02-CB09.02-C14Str</v>
      </c>
      <c r="L56" s="51" t="str">
        <f t="shared" ca="1" si="7"/>
        <v>RW17</v>
      </c>
      <c r="M56" s="51" t="str">
        <f t="shared" ca="1" si="8"/>
        <v>INV02</v>
      </c>
      <c r="N56" s="52" t="str">
        <f ca="1">MID($F$5,1,2)&amp;LOOKUP("一",$F$7:$F56)&amp;"."&amp;TEXT(IF($F56&gt;"",1,($ZG56=OFFSET($ZG56,-1,))+IFERROR(MID(OFFSET($N56,-1,),FIND(MID($F$5,1,2),OFFSET($N56,-1,))+5,2),)),"00")</f>
        <v>CB09.02</v>
      </c>
      <c r="O56" s="52" t="str">
        <f t="shared" si="9"/>
        <v>C14Str</v>
      </c>
      <c r="P56" s="51">
        <v>3</v>
      </c>
      <c r="Q56" s="51"/>
      <c r="R56" s="51"/>
      <c r="S56" s="51" t="s">
        <v>121</v>
      </c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F56" s="12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</row>
    <row r="57" spans="1:90">
      <c r="A57" s="20">
        <v>8</v>
      </c>
      <c r="B57" s="19" t="s">
        <v>38</v>
      </c>
      <c r="C57" s="20">
        <v>6</v>
      </c>
      <c r="D57" s="12"/>
      <c r="E57" s="16">
        <f t="shared" si="5"/>
        <v>1</v>
      </c>
      <c r="F57" s="64"/>
      <c r="G57" s="64"/>
      <c r="H57" s="64"/>
      <c r="I57" s="45" t="s">
        <v>50</v>
      </c>
      <c r="J57" s="50" t="s">
        <v>35</v>
      </c>
      <c r="K57" s="51" t="str">
        <f t="shared" ca="1" si="6"/>
        <v>RW17-INV02-CB09.03-C14Str</v>
      </c>
      <c r="L57" s="51" t="str">
        <f t="shared" ca="1" si="7"/>
        <v>RW17</v>
      </c>
      <c r="M57" s="51" t="str">
        <f t="shared" ca="1" si="8"/>
        <v>INV02</v>
      </c>
      <c r="N57" s="52" t="str">
        <f ca="1">MID($F$5,1,2)&amp;LOOKUP("一",$F$7:$F57)&amp;"."&amp;TEXT(IF($F57&gt;"",1,($ZG57=OFFSET($ZG57,-1,))+IFERROR(MID(OFFSET($N57,-1,),FIND(MID($F$5,1,2),OFFSET($N57,-1,))+5,2),)),"00")</f>
        <v>CB09.03</v>
      </c>
      <c r="O57" s="52" t="str">
        <f t="shared" si="9"/>
        <v>C14Str</v>
      </c>
      <c r="P57" s="51">
        <v>7</v>
      </c>
      <c r="Q57" s="51"/>
      <c r="R57" s="51"/>
      <c r="S57" s="51"/>
      <c r="T57" s="51"/>
      <c r="U57" s="51"/>
      <c r="V57" s="51"/>
      <c r="W57" s="51" t="s">
        <v>122</v>
      </c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F57" s="12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</row>
    <row r="58" spans="1:90">
      <c r="A58" s="20">
        <v>9</v>
      </c>
      <c r="B58" s="19" t="s">
        <v>38</v>
      </c>
      <c r="C58" s="20">
        <v>6</v>
      </c>
      <c r="D58" s="12"/>
      <c r="E58" s="16">
        <f t="shared" si="5"/>
        <v>1</v>
      </c>
      <c r="F58" s="64"/>
      <c r="G58" s="64">
        <v>19</v>
      </c>
      <c r="H58" s="64"/>
      <c r="I58" s="45" t="s">
        <v>70</v>
      </c>
      <c r="J58" s="50" t="s">
        <v>35</v>
      </c>
      <c r="K58" s="51" t="str">
        <f t="shared" ca="1" si="6"/>
        <v>RW18-INV02-CB09.04-C14Str</v>
      </c>
      <c r="L58" s="51" t="str">
        <f t="shared" ca="1" si="7"/>
        <v>RW18</v>
      </c>
      <c r="M58" s="51" t="str">
        <f t="shared" ca="1" si="8"/>
        <v>INV02</v>
      </c>
      <c r="N58" s="52" t="str">
        <f ca="1">MID($F$5,1,2)&amp;LOOKUP("一",$F$7:$F58)&amp;"."&amp;TEXT(IF($F58&gt;"",1,($ZG58=OFFSET($ZG58,-1,))+IFERROR(MID(OFFSET($N58,-1,),FIND(MID($F$5,1,2),OFFSET($N58,-1,))+5,2),)),"00")</f>
        <v>CB09.04</v>
      </c>
      <c r="O58" s="52" t="str">
        <f t="shared" si="9"/>
        <v>C14Str</v>
      </c>
      <c r="P58" s="51">
        <v>1</v>
      </c>
      <c r="Q58" s="51" t="s">
        <v>83</v>
      </c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F58" s="12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</row>
    <row r="59" spans="1:90">
      <c r="A59" s="20">
        <v>10</v>
      </c>
      <c r="B59" s="17" t="s">
        <v>38</v>
      </c>
      <c r="C59" s="17">
        <v>6</v>
      </c>
      <c r="D59" s="12"/>
      <c r="E59" s="16">
        <f t="shared" si="5"/>
        <v>1</v>
      </c>
      <c r="F59" s="64"/>
      <c r="G59" s="64"/>
      <c r="H59" s="64"/>
      <c r="I59" s="45" t="s">
        <v>49</v>
      </c>
      <c r="J59" s="50" t="s">
        <v>35</v>
      </c>
      <c r="K59" s="51" t="str">
        <f t="shared" ca="1" si="6"/>
        <v>RW18-INV02-CB09.05-C14Str</v>
      </c>
      <c r="L59" s="51" t="str">
        <f t="shared" ca="1" si="7"/>
        <v>RW18</v>
      </c>
      <c r="M59" s="51" t="str">
        <f t="shared" ca="1" si="8"/>
        <v>INV02</v>
      </c>
      <c r="N59" s="52" t="str">
        <f ca="1">MID($F$5,1,2)&amp;LOOKUP("一",$F$7:$F59)&amp;"."&amp;TEXT(IF($F59&gt;"",1,($ZG59=OFFSET($ZG59,-1,))+IFERROR(MID(OFFSET($N59,-1,),FIND(MID($F$5,1,2),OFFSET($N59,-1,))+5,2),)),"00")</f>
        <v>CB09.05</v>
      </c>
      <c r="O59" s="52" t="str">
        <f t="shared" si="9"/>
        <v>C14Str</v>
      </c>
      <c r="P59" s="51">
        <v>3</v>
      </c>
      <c r="Q59" s="51"/>
      <c r="R59" s="51"/>
      <c r="S59" s="51" t="s">
        <v>123</v>
      </c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F59" s="12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</row>
    <row r="60" spans="1:90">
      <c r="A60" s="20">
        <v>11</v>
      </c>
      <c r="B60" s="17" t="s">
        <v>38</v>
      </c>
      <c r="C60" s="17">
        <v>6</v>
      </c>
      <c r="D60" s="12"/>
      <c r="E60" s="16">
        <f t="shared" si="5"/>
        <v>1</v>
      </c>
      <c r="F60" s="64"/>
      <c r="G60" s="64"/>
      <c r="H60" s="64"/>
      <c r="I60" s="45" t="s">
        <v>50</v>
      </c>
      <c r="J60" s="50" t="s">
        <v>35</v>
      </c>
      <c r="K60" s="51" t="str">
        <f t="shared" ca="1" si="6"/>
        <v>RW18-INV02-CB09.06-C14Str</v>
      </c>
      <c r="L60" s="51" t="str">
        <f t="shared" ca="1" si="7"/>
        <v>RW18</v>
      </c>
      <c r="M60" s="51" t="str">
        <f t="shared" ca="1" si="8"/>
        <v>INV02</v>
      </c>
      <c r="N60" s="52" t="str">
        <f ca="1">MID($F$5,1,2)&amp;LOOKUP("一",$F$7:$F60)&amp;"."&amp;TEXT(IF($F60&gt;"",1,($ZG60=OFFSET($ZG60,-1,))+IFERROR(MID(OFFSET($N60,-1,),FIND(MID($F$5,1,2),OFFSET($N60,-1,))+5,2),)),"00")</f>
        <v>CB09.06</v>
      </c>
      <c r="O60" s="52" t="str">
        <f t="shared" si="9"/>
        <v>C14Str</v>
      </c>
      <c r="P60" s="51">
        <v>7</v>
      </c>
      <c r="Q60" s="51"/>
      <c r="R60" s="51"/>
      <c r="S60" s="51"/>
      <c r="T60" s="51"/>
      <c r="U60" s="51"/>
      <c r="V60" s="51"/>
      <c r="W60" s="51" t="s">
        <v>124</v>
      </c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F60" s="12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</row>
    <row r="61" spans="1:90">
      <c r="A61" s="20">
        <v>12</v>
      </c>
      <c r="B61" s="17" t="s">
        <v>38</v>
      </c>
      <c r="C61" s="20">
        <v>6</v>
      </c>
      <c r="D61" s="12"/>
      <c r="E61" s="16">
        <f t="shared" si="5"/>
        <v>1</v>
      </c>
      <c r="F61" s="61" t="s">
        <v>45</v>
      </c>
      <c r="G61" s="62">
        <v>19</v>
      </c>
      <c r="H61" s="62"/>
      <c r="I61" s="45" t="s">
        <v>70</v>
      </c>
      <c r="J61" s="50" t="s">
        <v>35</v>
      </c>
      <c r="K61" s="46" t="str">
        <f t="shared" ca="1" si="6"/>
        <v>RW19-INV02-CB10.01-C14Str</v>
      </c>
      <c r="L61" s="46" t="str">
        <f t="shared" ca="1" si="7"/>
        <v>RW19</v>
      </c>
      <c r="M61" s="46" t="str">
        <f t="shared" ca="1" si="8"/>
        <v>INV02</v>
      </c>
      <c r="N61" s="47" t="str">
        <f ca="1">MID($F$5,1,2)&amp;LOOKUP("一",$F$7:$F61)&amp;"."&amp;TEXT(IF($F61&gt;"",1,($ZG61=OFFSET($ZG61,-1,))+IFERROR(MID(OFFSET($N61,-1,),FIND(MID($F$5,1,2),OFFSET($N61,-1,))+5,2),)),"00")</f>
        <v>CB10.01</v>
      </c>
      <c r="O61" s="47" t="str">
        <f t="shared" si="9"/>
        <v>C14Str</v>
      </c>
      <c r="P61" s="46">
        <v>1</v>
      </c>
      <c r="Q61" s="46" t="s">
        <v>84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9"/>
      <c r="BC61" s="49"/>
      <c r="BD61" s="49"/>
      <c r="BF61" s="12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</row>
    <row r="62" spans="1:90">
      <c r="A62" s="20">
        <v>13</v>
      </c>
      <c r="B62" s="19" t="s">
        <v>38</v>
      </c>
      <c r="C62" s="17">
        <v>6</v>
      </c>
      <c r="D62" s="12"/>
      <c r="E62" s="16">
        <f t="shared" si="5"/>
        <v>1</v>
      </c>
      <c r="F62" s="62"/>
      <c r="G62" s="62"/>
      <c r="H62" s="62"/>
      <c r="I62" s="45" t="s">
        <v>49</v>
      </c>
      <c r="J62" s="50" t="s">
        <v>35</v>
      </c>
      <c r="K62" s="46" t="str">
        <f t="shared" ca="1" si="6"/>
        <v>RW19-INV02-CB10.02-C14Str</v>
      </c>
      <c r="L62" s="46" t="str">
        <f t="shared" ca="1" si="7"/>
        <v>RW19</v>
      </c>
      <c r="M62" s="46" t="str">
        <f t="shared" ca="1" si="8"/>
        <v>INV02</v>
      </c>
      <c r="N62" s="47" t="str">
        <f ca="1">MID($F$5,1,2)&amp;LOOKUP("一",$F$7:$F62)&amp;"."&amp;TEXT(IF($F62&gt;"",1,($ZG62=OFFSET($ZG62,-1,))+IFERROR(MID(OFFSET($N62,-1,),FIND(MID($F$5,1,2),OFFSET($N62,-1,))+5,2),)),"00")</f>
        <v>CB10.02</v>
      </c>
      <c r="O62" s="47" t="str">
        <f t="shared" si="9"/>
        <v>C14Str</v>
      </c>
      <c r="P62" s="46">
        <v>3</v>
      </c>
      <c r="Q62" s="46"/>
      <c r="R62" s="46"/>
      <c r="S62" s="46" t="s">
        <v>125</v>
      </c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9"/>
      <c r="BC62" s="49"/>
      <c r="BD62" s="49"/>
      <c r="BF62" s="12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</row>
    <row r="63" spans="1:90">
      <c r="A63" s="20">
        <v>14</v>
      </c>
      <c r="B63" s="19" t="s">
        <v>38</v>
      </c>
      <c r="C63" s="17">
        <v>6</v>
      </c>
      <c r="D63" s="12"/>
      <c r="E63" s="16">
        <f t="shared" si="5"/>
        <v>1</v>
      </c>
      <c r="F63" s="62"/>
      <c r="G63" s="62"/>
      <c r="H63" s="62"/>
      <c r="I63" s="45" t="s">
        <v>50</v>
      </c>
      <c r="J63" s="50" t="s">
        <v>35</v>
      </c>
      <c r="K63" s="46" t="str">
        <f t="shared" ca="1" si="6"/>
        <v>RW19-INV02-CB10.03-C14Str</v>
      </c>
      <c r="L63" s="46" t="str">
        <f t="shared" ca="1" si="7"/>
        <v>RW19</v>
      </c>
      <c r="M63" s="46" t="str">
        <f t="shared" ca="1" si="8"/>
        <v>INV02</v>
      </c>
      <c r="N63" s="47" t="str">
        <f ca="1">MID($F$5,1,2)&amp;LOOKUP("一",$F$7:$F63)&amp;"."&amp;TEXT(IF($F63&gt;"",1,($ZG63=OFFSET($ZG63,-1,))+IFERROR(MID(OFFSET($N63,-1,),FIND(MID($F$5,1,2),OFFSET($N63,-1,))+5,2),)),"00")</f>
        <v>CB10.03</v>
      </c>
      <c r="O63" s="47" t="str">
        <f t="shared" si="9"/>
        <v>C14Str</v>
      </c>
      <c r="P63" s="46">
        <v>7</v>
      </c>
      <c r="Q63" s="46"/>
      <c r="R63" s="46"/>
      <c r="S63" s="46"/>
      <c r="T63" s="46"/>
      <c r="U63" s="46"/>
      <c r="V63" s="46"/>
      <c r="W63" s="46" t="s">
        <v>126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9"/>
      <c r="BC63" s="49"/>
      <c r="BD63" s="49"/>
      <c r="BF63" s="12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</row>
    <row r="64" spans="1:90">
      <c r="A64" s="20">
        <v>15</v>
      </c>
      <c r="B64" s="19" t="s">
        <v>38</v>
      </c>
      <c r="C64" s="17">
        <v>6</v>
      </c>
      <c r="D64" s="12"/>
      <c r="E64" s="16">
        <f t="shared" si="5"/>
        <v>1</v>
      </c>
      <c r="F64" s="62"/>
      <c r="G64" s="62">
        <v>19</v>
      </c>
      <c r="H64" s="62"/>
      <c r="I64" s="45" t="s">
        <v>70</v>
      </c>
      <c r="J64" s="50" t="s">
        <v>35</v>
      </c>
      <c r="K64" s="46" t="str">
        <f t="shared" ca="1" si="6"/>
        <v>RW20-INV02-CB10.04-C14Str</v>
      </c>
      <c r="L64" s="46" t="str">
        <f t="shared" ca="1" si="7"/>
        <v>RW20</v>
      </c>
      <c r="M64" s="46" t="str">
        <f t="shared" ca="1" si="8"/>
        <v>INV02</v>
      </c>
      <c r="N64" s="47" t="str">
        <f ca="1">MID($F$5,1,2)&amp;LOOKUP("一",$F$7:$F64)&amp;"."&amp;TEXT(IF($F64&gt;"",1,($ZG64=OFFSET($ZG64,-1,))+IFERROR(MID(OFFSET($N64,-1,),FIND(MID($F$5,1,2),OFFSET($N64,-1,))+5,2),)),"00")</f>
        <v>CB10.04</v>
      </c>
      <c r="O64" s="47" t="str">
        <f t="shared" si="9"/>
        <v>C14Str</v>
      </c>
      <c r="P64" s="46">
        <v>1</v>
      </c>
      <c r="Q64" s="46" t="s">
        <v>85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9"/>
      <c r="BC64" s="49"/>
      <c r="BD64" s="49"/>
      <c r="BF64" s="12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:90">
      <c r="A65" s="20">
        <v>16</v>
      </c>
      <c r="B65" s="19" t="s">
        <v>38</v>
      </c>
      <c r="C65" s="17">
        <v>6</v>
      </c>
      <c r="D65" s="12"/>
      <c r="E65" s="16">
        <f t="shared" si="5"/>
        <v>1</v>
      </c>
      <c r="F65" s="62"/>
      <c r="G65" s="62"/>
      <c r="H65" s="62"/>
      <c r="I65" s="45" t="s">
        <v>49</v>
      </c>
      <c r="J65" s="50" t="s">
        <v>35</v>
      </c>
      <c r="K65" s="46" t="str">
        <f t="shared" ca="1" si="6"/>
        <v>RW20-INV02-CB10.05-C14Str</v>
      </c>
      <c r="L65" s="46" t="str">
        <f t="shared" ca="1" si="7"/>
        <v>RW20</v>
      </c>
      <c r="M65" s="46" t="str">
        <f t="shared" ca="1" si="8"/>
        <v>INV02</v>
      </c>
      <c r="N65" s="47" t="str">
        <f ca="1">MID($F$5,1,2)&amp;LOOKUP("一",$F$7:$F65)&amp;"."&amp;TEXT(IF($F65&gt;"",1,($ZG65=OFFSET($ZG65,-1,))+IFERROR(MID(OFFSET($N65,-1,),FIND(MID($F$5,1,2),OFFSET($N65,-1,))+5,2),)),"00")</f>
        <v>CB10.05</v>
      </c>
      <c r="O65" s="47" t="str">
        <f t="shared" si="9"/>
        <v>C14Str</v>
      </c>
      <c r="P65" s="46">
        <v>3</v>
      </c>
      <c r="Q65" s="46"/>
      <c r="R65" s="46"/>
      <c r="S65" s="46" t="s">
        <v>127</v>
      </c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9"/>
      <c r="BC65" s="49"/>
      <c r="BD65" s="49"/>
      <c r="BF65" s="12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:90">
      <c r="A66" s="20">
        <v>17</v>
      </c>
      <c r="B66" s="19" t="s">
        <v>38</v>
      </c>
      <c r="C66" s="17">
        <v>6</v>
      </c>
      <c r="D66" s="12"/>
      <c r="E66" s="16">
        <f t="shared" si="5"/>
        <v>1</v>
      </c>
      <c r="F66" s="62"/>
      <c r="G66" s="62"/>
      <c r="H66" s="62"/>
      <c r="I66" s="45" t="s">
        <v>50</v>
      </c>
      <c r="J66" s="50" t="s">
        <v>35</v>
      </c>
      <c r="K66" s="46" t="str">
        <f t="shared" ca="1" si="6"/>
        <v>RW20-INV02-CB10.06-C14Str</v>
      </c>
      <c r="L66" s="46" t="str">
        <f t="shared" ca="1" si="7"/>
        <v>RW20</v>
      </c>
      <c r="M66" s="46" t="str">
        <f t="shared" ca="1" si="8"/>
        <v>INV02</v>
      </c>
      <c r="N66" s="47" t="str">
        <f ca="1">MID($F$5,1,2)&amp;LOOKUP("一",$F$7:$F66)&amp;"."&amp;TEXT(IF($F66&gt;"",1,($ZG66=OFFSET($ZG66,-1,))+IFERROR(MID(OFFSET($N66,-1,),FIND(MID($F$5,1,2),OFFSET($N66,-1,))+5,2),)),"00")</f>
        <v>CB10.06</v>
      </c>
      <c r="O66" s="47" t="str">
        <f t="shared" si="9"/>
        <v>C14Str</v>
      </c>
      <c r="P66" s="46">
        <v>7</v>
      </c>
      <c r="Q66" s="46"/>
      <c r="R66" s="46"/>
      <c r="S66" s="46"/>
      <c r="T66" s="46"/>
      <c r="U66" s="46"/>
      <c r="V66" s="46"/>
      <c r="W66" s="46" t="s">
        <v>128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9"/>
      <c r="BC66" s="49"/>
      <c r="BD66" s="49"/>
      <c r="BF66" s="12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:90">
      <c r="A67" s="20">
        <v>18</v>
      </c>
      <c r="B67" s="19">
        <v>19</v>
      </c>
      <c r="C67" s="17">
        <v>3</v>
      </c>
      <c r="D67" s="12"/>
      <c r="E67" s="16">
        <f t="shared" si="5"/>
        <v>1</v>
      </c>
      <c r="F67" s="63" t="s">
        <v>46</v>
      </c>
      <c r="G67" s="64">
        <v>19</v>
      </c>
      <c r="H67" s="64"/>
      <c r="I67" s="45" t="s">
        <v>70</v>
      </c>
      <c r="J67" s="50" t="s">
        <v>35</v>
      </c>
      <c r="K67" s="51" t="str">
        <f t="shared" ca="1" si="6"/>
        <v>RW21-INV02-CB11.01-C14Str</v>
      </c>
      <c r="L67" s="51" t="str">
        <f t="shared" ca="1" si="7"/>
        <v>RW21</v>
      </c>
      <c r="M67" s="51" t="str">
        <f t="shared" ca="1" si="8"/>
        <v>INV02</v>
      </c>
      <c r="N67" s="52" t="str">
        <f ca="1">MID($F$5,1,2)&amp;LOOKUP("一",$F$7:$F67)&amp;"."&amp;TEXT(IF($F67&gt;"",1,($ZG67=OFFSET($ZG67,-1,))+IFERROR(MID(OFFSET($N67,-1,),FIND(MID($F$5,1,2),OFFSET($N67,-1,))+5,2),)),"00")</f>
        <v>CB11.01</v>
      </c>
      <c r="O67" s="52" t="str">
        <f t="shared" si="9"/>
        <v>C14Str</v>
      </c>
      <c r="P67" s="51">
        <v>1</v>
      </c>
      <c r="Q67" s="51" t="s">
        <v>86</v>
      </c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F67" s="12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</row>
    <row r="68" spans="1:90">
      <c r="A68" s="20">
        <v>19</v>
      </c>
      <c r="B68" s="19"/>
      <c r="C68" s="17"/>
      <c r="D68" s="12"/>
      <c r="E68" s="16">
        <f t="shared" si="5"/>
        <v>1</v>
      </c>
      <c r="F68" s="64"/>
      <c r="G68" s="64"/>
      <c r="H68" s="64"/>
      <c r="I68" s="45" t="s">
        <v>49</v>
      </c>
      <c r="J68" s="50" t="s">
        <v>35</v>
      </c>
      <c r="K68" s="51" t="str">
        <f t="shared" ca="1" si="6"/>
        <v>RW21-INV02-CB11.02-C14Str</v>
      </c>
      <c r="L68" s="51" t="str">
        <f t="shared" ca="1" si="7"/>
        <v>RW21</v>
      </c>
      <c r="M68" s="51" t="str">
        <f t="shared" ca="1" si="8"/>
        <v>INV02</v>
      </c>
      <c r="N68" s="52" t="str">
        <f ca="1">MID($F$5,1,2)&amp;LOOKUP("一",$F$7:$F68)&amp;"."&amp;TEXT(IF($F68&gt;"",1,($ZG68=OFFSET($ZG68,-1,))+IFERROR(MID(OFFSET($N68,-1,),FIND(MID($F$5,1,2),OFFSET($N68,-1,))+5,2),)),"00")</f>
        <v>CB11.02</v>
      </c>
      <c r="O68" s="52" t="str">
        <f t="shared" si="9"/>
        <v>C14Str</v>
      </c>
      <c r="P68" s="51">
        <v>3</v>
      </c>
      <c r="Q68" s="51"/>
      <c r="R68" s="51"/>
      <c r="S68" s="51" t="s">
        <v>129</v>
      </c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F68" s="12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</row>
    <row r="69" spans="1:90">
      <c r="A69" s="20">
        <v>20</v>
      </c>
      <c r="B69" s="19"/>
      <c r="C69" s="17"/>
      <c r="D69" s="12"/>
      <c r="E69" s="16">
        <f t="shared" si="5"/>
        <v>1</v>
      </c>
      <c r="F69" s="64"/>
      <c r="G69" s="64"/>
      <c r="H69" s="64"/>
      <c r="I69" s="45" t="s">
        <v>50</v>
      </c>
      <c r="J69" s="50" t="s">
        <v>35</v>
      </c>
      <c r="K69" s="51" t="str">
        <f t="shared" ca="1" si="6"/>
        <v>RW21-INV02-CB11.03-C14Str</v>
      </c>
      <c r="L69" s="51" t="str">
        <f t="shared" ca="1" si="7"/>
        <v>RW21</v>
      </c>
      <c r="M69" s="51" t="str">
        <f t="shared" ca="1" si="8"/>
        <v>INV02</v>
      </c>
      <c r="N69" s="52" t="str">
        <f ca="1">MID($F$5,1,2)&amp;LOOKUP("一",$F$7:$F69)&amp;"."&amp;TEXT(IF($F69&gt;"",1,($ZG69=OFFSET($ZG69,-1,))+IFERROR(MID(OFFSET($N69,-1,),FIND(MID($F$5,1,2),OFFSET($N69,-1,))+5,2),)),"00")</f>
        <v>CB11.03</v>
      </c>
      <c r="O69" s="52" t="str">
        <f t="shared" si="9"/>
        <v>C14Str</v>
      </c>
      <c r="P69" s="51">
        <v>7</v>
      </c>
      <c r="Q69" s="51"/>
      <c r="R69" s="51"/>
      <c r="S69" s="51"/>
      <c r="T69" s="51"/>
      <c r="U69" s="51"/>
      <c r="V69" s="51"/>
      <c r="W69" s="51" t="s">
        <v>130</v>
      </c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F69" s="12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</row>
    <row r="70" spans="1:90">
      <c r="A70" s="20">
        <v>21</v>
      </c>
      <c r="B70" s="19"/>
      <c r="C70" s="17"/>
      <c r="D70" s="12"/>
      <c r="E70" s="16">
        <f t="shared" si="5"/>
        <v>1</v>
      </c>
      <c r="F70" s="64"/>
      <c r="G70" s="64">
        <v>19</v>
      </c>
      <c r="H70" s="64"/>
      <c r="I70" s="45" t="s">
        <v>70</v>
      </c>
      <c r="J70" s="50" t="s">
        <v>35</v>
      </c>
      <c r="K70" s="51" t="str">
        <f t="shared" ca="1" si="6"/>
        <v>RW22-INV02-CB11.04-C14Str</v>
      </c>
      <c r="L70" s="51" t="str">
        <f t="shared" ca="1" si="7"/>
        <v>RW22</v>
      </c>
      <c r="M70" s="51" t="str">
        <f t="shared" ca="1" si="8"/>
        <v>INV02</v>
      </c>
      <c r="N70" s="52" t="str">
        <f ca="1">MID($F$5,1,2)&amp;LOOKUP("一",$F$7:$F70)&amp;"."&amp;TEXT(IF($F70&gt;"",1,($ZG70=OFFSET($ZG70,-1,))+IFERROR(MID(OFFSET($N70,-1,),FIND(MID($F$5,1,2),OFFSET($N70,-1,))+5,2),)),"00")</f>
        <v>CB11.04</v>
      </c>
      <c r="O70" s="52" t="str">
        <f t="shared" si="9"/>
        <v>C14Str</v>
      </c>
      <c r="P70" s="51">
        <v>1</v>
      </c>
      <c r="Q70" s="51" t="s">
        <v>87</v>
      </c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F70" s="12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</row>
    <row r="71" spans="1:90">
      <c r="A71" s="20">
        <v>22</v>
      </c>
      <c r="B71" s="17"/>
      <c r="C71" s="17"/>
      <c r="D71" s="12"/>
      <c r="E71" s="16">
        <f t="shared" si="5"/>
        <v>1</v>
      </c>
      <c r="F71" s="64"/>
      <c r="G71" s="64"/>
      <c r="H71" s="64"/>
      <c r="I71" s="45" t="s">
        <v>49</v>
      </c>
      <c r="J71" s="50" t="s">
        <v>35</v>
      </c>
      <c r="K71" s="51" t="str">
        <f t="shared" ca="1" si="6"/>
        <v>RW22-INV02-CB11.05-C14Str</v>
      </c>
      <c r="L71" s="51" t="str">
        <f t="shared" ca="1" si="7"/>
        <v>RW22</v>
      </c>
      <c r="M71" s="51" t="str">
        <f t="shared" ca="1" si="8"/>
        <v>INV02</v>
      </c>
      <c r="N71" s="52" t="str">
        <f ca="1">MID($F$5,1,2)&amp;LOOKUP("一",$F$7:$F71)&amp;"."&amp;TEXT(IF($F71&gt;"",1,($ZG71=OFFSET($ZG71,-1,))+IFERROR(MID(OFFSET($N71,-1,),FIND(MID($F$5,1,2),OFFSET($N71,-1,))+5,2),)),"00")</f>
        <v>CB11.05</v>
      </c>
      <c r="O71" s="52" t="str">
        <f t="shared" si="9"/>
        <v>C14Str</v>
      </c>
      <c r="P71" s="51">
        <v>3</v>
      </c>
      <c r="Q71" s="51"/>
      <c r="R71" s="51"/>
      <c r="S71" s="51" t="s">
        <v>131</v>
      </c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F71" s="12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</row>
    <row r="72" spans="1:90">
      <c r="A72" s="20">
        <v>23</v>
      </c>
      <c r="B72" s="17"/>
      <c r="C72" s="17"/>
      <c r="D72" s="12"/>
      <c r="E72" s="16">
        <f t="shared" ref="E72:E111" si="15">COUNTA(Q72:BD72)</f>
        <v>1</v>
      </c>
      <c r="F72" s="64"/>
      <c r="G72" s="64"/>
      <c r="H72" s="64"/>
      <c r="I72" s="45" t="s">
        <v>50</v>
      </c>
      <c r="J72" s="50" t="s">
        <v>35</v>
      </c>
      <c r="K72" s="51" t="str">
        <f t="shared" ref="K72:K111" ca="1" si="16">L72&amp;"-"&amp;M72&amp;"-"&amp;N72&amp;"-"&amp;O72</f>
        <v>RW22-INV02-CB11.06-C14Str</v>
      </c>
      <c r="L72" s="51" t="str">
        <f t="shared" ref="L72:L111" ca="1" si="17">$L$5&amp;TEXT(IF($G72&gt;0,IF(OFFSET($L72,-1,)&lt;&gt;0,($ZG72=OFFSET($ZG72,-1,))+IFERROR(MID(OFFSET($L72,-1,),FIND($L$5,OFFSET($L72,-1,))+2,2),),1),IFERROR(MID(OFFSET($L72,-1,),FIND($L$5,OFFSET($L72,-1,))+2,2),)),"00")</f>
        <v>RW22</v>
      </c>
      <c r="M72" s="51" t="str">
        <f t="shared" ref="M72:M111" ca="1" si="18">$F$3</f>
        <v>INV02</v>
      </c>
      <c r="N72" s="52" t="str">
        <f ca="1">MID($F$5,1,2)&amp;LOOKUP("一",$F$7:$F72)&amp;"."&amp;TEXT(IF($F72&gt;"",1,($ZG72=OFFSET($ZG72,-1,))+IFERROR(MID(OFFSET($N72,-1,),FIND(MID($F$5,1,2),OFFSET($N72,-1,))+5,2),)),"00")</f>
        <v>CB11.06</v>
      </c>
      <c r="O72" s="52" t="str">
        <f t="shared" ref="O72:O111" si="19">MID(J72,1,6)</f>
        <v>C14Str</v>
      </c>
      <c r="P72" s="51">
        <v>7</v>
      </c>
      <c r="Q72" s="51"/>
      <c r="R72" s="51"/>
      <c r="S72" s="51"/>
      <c r="T72" s="51"/>
      <c r="U72" s="51"/>
      <c r="V72" s="51"/>
      <c r="W72" s="51" t="s">
        <v>132</v>
      </c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F72" s="12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</row>
    <row r="73" spans="1:90">
      <c r="A73" s="20">
        <v>24</v>
      </c>
      <c r="B73" s="17"/>
      <c r="C73" s="17"/>
      <c r="D73" s="12"/>
      <c r="E73" s="16">
        <f t="shared" si="15"/>
        <v>1</v>
      </c>
      <c r="F73" s="61" t="s">
        <v>47</v>
      </c>
      <c r="G73" s="62">
        <v>19</v>
      </c>
      <c r="H73" s="62"/>
      <c r="I73" s="45" t="s">
        <v>70</v>
      </c>
      <c r="J73" s="50" t="s">
        <v>35</v>
      </c>
      <c r="K73" s="46" t="str">
        <f t="shared" ca="1" si="16"/>
        <v>RW23-INV02-CB12.01-C14Str</v>
      </c>
      <c r="L73" s="46" t="str">
        <f t="shared" ca="1" si="17"/>
        <v>RW23</v>
      </c>
      <c r="M73" s="46" t="str">
        <f t="shared" ca="1" si="18"/>
        <v>INV02</v>
      </c>
      <c r="N73" s="47" t="str">
        <f ca="1">MID($F$5,1,2)&amp;LOOKUP("一",$F$7:$F73)&amp;"."&amp;TEXT(IF($F73&gt;"",1,($ZG73=OFFSET($ZG73,-1,))+IFERROR(MID(OFFSET($N73,-1,),FIND(MID($F$5,1,2),OFFSET($N73,-1,))+5,2),)),"00")</f>
        <v>CB12.01</v>
      </c>
      <c r="O73" s="47" t="str">
        <f t="shared" si="19"/>
        <v>C14Str</v>
      </c>
      <c r="P73" s="46">
        <v>1</v>
      </c>
      <c r="Q73" s="46" t="s">
        <v>88</v>
      </c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9"/>
      <c r="BC73" s="49"/>
      <c r="BD73" s="49"/>
      <c r="BF73" s="12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</row>
    <row r="74" spans="1:90">
      <c r="A74" s="20">
        <v>25</v>
      </c>
      <c r="B74" s="17"/>
      <c r="C74" s="17"/>
      <c r="D74" s="12"/>
      <c r="E74" s="16">
        <f t="shared" si="15"/>
        <v>1</v>
      </c>
      <c r="F74" s="62"/>
      <c r="G74" s="62"/>
      <c r="H74" s="62"/>
      <c r="I74" s="45" t="s">
        <v>49</v>
      </c>
      <c r="J74" s="50" t="s">
        <v>35</v>
      </c>
      <c r="K74" s="46" t="str">
        <f t="shared" ca="1" si="16"/>
        <v>RW23-INV02-CB12.02-C14Str</v>
      </c>
      <c r="L74" s="46" t="str">
        <f t="shared" ca="1" si="17"/>
        <v>RW23</v>
      </c>
      <c r="M74" s="46" t="str">
        <f t="shared" ca="1" si="18"/>
        <v>INV02</v>
      </c>
      <c r="N74" s="47" t="str">
        <f ca="1">MID($F$5,1,2)&amp;LOOKUP("一",$F$7:$F74)&amp;"."&amp;TEXT(IF($F74&gt;"",1,($ZG74=OFFSET($ZG74,-1,))+IFERROR(MID(OFFSET($N74,-1,),FIND(MID($F$5,1,2),OFFSET($N74,-1,))+5,2),)),"00")</f>
        <v>CB12.02</v>
      </c>
      <c r="O74" s="47" t="str">
        <f t="shared" si="19"/>
        <v>C14Str</v>
      </c>
      <c r="P74" s="46">
        <v>3</v>
      </c>
      <c r="Q74" s="46"/>
      <c r="R74" s="46"/>
      <c r="S74" s="46" t="s">
        <v>133</v>
      </c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9"/>
      <c r="BC74" s="49"/>
      <c r="BD74" s="49"/>
      <c r="BF74" s="12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</row>
    <row r="75" spans="1:90">
      <c r="A75" s="20">
        <v>26</v>
      </c>
      <c r="B75" s="17"/>
      <c r="C75" s="17"/>
      <c r="D75" s="12"/>
      <c r="E75" s="16">
        <f t="shared" si="15"/>
        <v>1</v>
      </c>
      <c r="F75" s="62"/>
      <c r="G75" s="62"/>
      <c r="H75" s="62"/>
      <c r="I75" s="45" t="s">
        <v>50</v>
      </c>
      <c r="J75" s="50" t="s">
        <v>35</v>
      </c>
      <c r="K75" s="46" t="str">
        <f t="shared" ca="1" si="16"/>
        <v>RW23-INV02-CB12.03-C14Str</v>
      </c>
      <c r="L75" s="46" t="str">
        <f t="shared" ca="1" si="17"/>
        <v>RW23</v>
      </c>
      <c r="M75" s="46" t="str">
        <f t="shared" ca="1" si="18"/>
        <v>INV02</v>
      </c>
      <c r="N75" s="47" t="str">
        <f ca="1">MID($F$5,1,2)&amp;LOOKUP("一",$F$7:$F75)&amp;"."&amp;TEXT(IF($F75&gt;"",1,($ZG75=OFFSET($ZG75,-1,))+IFERROR(MID(OFFSET($N75,-1,),FIND(MID($F$5,1,2),OFFSET($N75,-1,))+5,2),)),"00")</f>
        <v>CB12.03</v>
      </c>
      <c r="O75" s="47" t="str">
        <f t="shared" si="19"/>
        <v>C14Str</v>
      </c>
      <c r="P75" s="46">
        <v>7</v>
      </c>
      <c r="Q75" s="46"/>
      <c r="R75" s="46"/>
      <c r="S75" s="46"/>
      <c r="T75" s="46"/>
      <c r="U75" s="46"/>
      <c r="V75" s="46"/>
      <c r="W75" s="46" t="s">
        <v>134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9"/>
      <c r="BC75" s="49"/>
      <c r="BD75" s="49"/>
      <c r="BF75" s="12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</row>
    <row r="76" spans="1:90">
      <c r="A76" s="20">
        <v>27</v>
      </c>
      <c r="B76" s="17"/>
      <c r="C76" s="17"/>
      <c r="D76" s="12"/>
      <c r="E76" s="16">
        <f t="shared" si="15"/>
        <v>1</v>
      </c>
      <c r="F76" s="62"/>
      <c r="G76" s="62">
        <v>19</v>
      </c>
      <c r="H76" s="62"/>
      <c r="I76" s="45" t="s">
        <v>70</v>
      </c>
      <c r="J76" s="50" t="s">
        <v>35</v>
      </c>
      <c r="K76" s="46" t="str">
        <f t="shared" ca="1" si="16"/>
        <v>RW24-INV02-CB12.04-C14Str</v>
      </c>
      <c r="L76" s="46" t="str">
        <f t="shared" ca="1" si="17"/>
        <v>RW24</v>
      </c>
      <c r="M76" s="46" t="str">
        <f t="shared" ca="1" si="18"/>
        <v>INV02</v>
      </c>
      <c r="N76" s="47" t="str">
        <f ca="1">MID($F$5,1,2)&amp;LOOKUP("一",$F$7:$F76)&amp;"."&amp;TEXT(IF($F76&gt;"",1,($ZG76=OFFSET($ZG76,-1,))+IFERROR(MID(OFFSET($N76,-1,),FIND(MID($F$5,1,2),OFFSET($N76,-1,))+5,2),)),"00")</f>
        <v>CB12.04</v>
      </c>
      <c r="O76" s="47" t="str">
        <f t="shared" si="19"/>
        <v>C14Str</v>
      </c>
      <c r="P76" s="46">
        <v>1</v>
      </c>
      <c r="Q76" s="46" t="s">
        <v>89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9"/>
      <c r="BC76" s="49"/>
      <c r="BD76" s="49"/>
      <c r="BF76" s="12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</row>
    <row r="77" spans="1:90">
      <c r="A77" s="20">
        <v>28</v>
      </c>
      <c r="B77" s="17"/>
      <c r="C77" s="17"/>
      <c r="D77" s="12"/>
      <c r="E77" s="16">
        <f t="shared" si="15"/>
        <v>1</v>
      </c>
      <c r="F77" s="62"/>
      <c r="G77" s="62"/>
      <c r="H77" s="62"/>
      <c r="I77" s="45" t="s">
        <v>49</v>
      </c>
      <c r="J77" s="50" t="s">
        <v>35</v>
      </c>
      <c r="K77" s="46" t="str">
        <f t="shared" ca="1" si="16"/>
        <v>RW24-INV02-CB12.05-C14Str</v>
      </c>
      <c r="L77" s="46" t="str">
        <f t="shared" ca="1" si="17"/>
        <v>RW24</v>
      </c>
      <c r="M77" s="46" t="str">
        <f t="shared" ca="1" si="18"/>
        <v>INV02</v>
      </c>
      <c r="N77" s="47" t="str">
        <f ca="1">MID($F$5,1,2)&amp;LOOKUP("一",$F$7:$F77)&amp;"."&amp;TEXT(IF($F77&gt;"",1,($ZG77=OFFSET($ZG77,-1,))+IFERROR(MID(OFFSET($N77,-1,),FIND(MID($F$5,1,2),OFFSET($N77,-1,))+5,2),)),"00")</f>
        <v>CB12.05</v>
      </c>
      <c r="O77" s="47" t="str">
        <f t="shared" si="19"/>
        <v>C14Str</v>
      </c>
      <c r="P77" s="46">
        <v>3</v>
      </c>
      <c r="Q77" s="46"/>
      <c r="R77" s="46"/>
      <c r="S77" s="46" t="s">
        <v>135</v>
      </c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9"/>
      <c r="BC77" s="49"/>
      <c r="BD77" s="49"/>
      <c r="BF77" s="12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  <row r="78" spans="1:90">
      <c r="A78" s="20">
        <v>29</v>
      </c>
      <c r="B78" s="17"/>
      <c r="C78" s="17"/>
      <c r="D78" s="12"/>
      <c r="E78" s="16">
        <f t="shared" si="15"/>
        <v>1</v>
      </c>
      <c r="F78" s="62"/>
      <c r="G78" s="62"/>
      <c r="H78" s="62"/>
      <c r="I78" s="45" t="s">
        <v>50</v>
      </c>
      <c r="J78" s="50" t="s">
        <v>35</v>
      </c>
      <c r="K78" s="46" t="str">
        <f t="shared" ca="1" si="16"/>
        <v>RW24-INV02-CB12.06-C14Str</v>
      </c>
      <c r="L78" s="46" t="str">
        <f t="shared" ca="1" si="17"/>
        <v>RW24</v>
      </c>
      <c r="M78" s="46" t="str">
        <f t="shared" ca="1" si="18"/>
        <v>INV02</v>
      </c>
      <c r="N78" s="47" t="str">
        <f ca="1">MID($F$5,1,2)&amp;LOOKUP("一",$F$7:$F78)&amp;"."&amp;TEXT(IF($F78&gt;"",1,($ZG78=OFFSET($ZG78,-1,))+IFERROR(MID(OFFSET($N78,-1,),FIND(MID($F$5,1,2),OFFSET($N78,-1,))+5,2),)),"00")</f>
        <v>CB12.06</v>
      </c>
      <c r="O78" s="47" t="str">
        <f t="shared" si="19"/>
        <v>C14Str</v>
      </c>
      <c r="P78" s="46">
        <v>7</v>
      </c>
      <c r="Q78" s="46"/>
      <c r="R78" s="46"/>
      <c r="S78" s="46"/>
      <c r="T78" s="46"/>
      <c r="U78" s="46"/>
      <c r="V78" s="46"/>
      <c r="W78" s="46" t="s">
        <v>136</v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9"/>
      <c r="BC78" s="49"/>
      <c r="BD78" s="49"/>
      <c r="BF78" s="12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</row>
    <row r="79" spans="1:90">
      <c r="A79" s="20">
        <v>30</v>
      </c>
      <c r="B79" s="17"/>
      <c r="C79" s="17"/>
      <c r="D79" s="12"/>
      <c r="E79" s="16">
        <f t="shared" si="15"/>
        <v>1</v>
      </c>
      <c r="F79" s="63" t="s">
        <v>48</v>
      </c>
      <c r="G79" s="64">
        <v>19</v>
      </c>
      <c r="H79" s="64"/>
      <c r="I79" s="45" t="s">
        <v>70</v>
      </c>
      <c r="J79" s="50" t="s">
        <v>35</v>
      </c>
      <c r="K79" s="51" t="str">
        <f t="shared" ca="1" si="16"/>
        <v>RW25-INV02-CB13.01-C14Str</v>
      </c>
      <c r="L79" s="51" t="str">
        <f t="shared" ca="1" si="17"/>
        <v>RW25</v>
      </c>
      <c r="M79" s="51" t="str">
        <f t="shared" ca="1" si="18"/>
        <v>INV02</v>
      </c>
      <c r="N79" s="52" t="str">
        <f ca="1">MID($F$5,1,2)&amp;LOOKUP("一",$F$7:$F79)&amp;"."&amp;TEXT(IF($F79&gt;"",1,($ZG79=OFFSET($ZG79,-1,))+IFERROR(MID(OFFSET($N79,-1,),FIND(MID($F$5,1,2),OFFSET($N79,-1,))+5,2),)),"00")</f>
        <v>CB13.01</v>
      </c>
      <c r="O79" s="52" t="str">
        <f t="shared" si="19"/>
        <v>C14Str</v>
      </c>
      <c r="P79" s="51">
        <v>1</v>
      </c>
      <c r="Q79" s="51" t="s">
        <v>90</v>
      </c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F79" s="12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</row>
    <row r="80" spans="1:90">
      <c r="A80" s="20">
        <v>31</v>
      </c>
      <c r="B80" s="17"/>
      <c r="C80" s="17"/>
      <c r="D80" s="12"/>
      <c r="E80" s="16">
        <f t="shared" si="15"/>
        <v>1</v>
      </c>
      <c r="F80" s="64"/>
      <c r="G80" s="64"/>
      <c r="H80" s="64"/>
      <c r="I80" s="45" t="s">
        <v>49</v>
      </c>
      <c r="J80" s="50" t="s">
        <v>35</v>
      </c>
      <c r="K80" s="51" t="str">
        <f t="shared" ca="1" si="16"/>
        <v>RW25-INV02-CB13.02-C14Str</v>
      </c>
      <c r="L80" s="51" t="str">
        <f t="shared" ca="1" si="17"/>
        <v>RW25</v>
      </c>
      <c r="M80" s="51" t="str">
        <f t="shared" ca="1" si="18"/>
        <v>INV02</v>
      </c>
      <c r="N80" s="52" t="str">
        <f ca="1">MID($F$5,1,2)&amp;LOOKUP("一",$F$7:$F80)&amp;"."&amp;TEXT(IF($F80&gt;"",1,($ZG80=OFFSET($ZG80,-1,))+IFERROR(MID(OFFSET($N80,-1,),FIND(MID($F$5,1,2),OFFSET($N80,-1,))+5,2),)),"00")</f>
        <v>CB13.02</v>
      </c>
      <c r="O80" s="52" t="str">
        <f t="shared" si="19"/>
        <v>C14Str</v>
      </c>
      <c r="P80" s="51">
        <v>3</v>
      </c>
      <c r="Q80" s="51"/>
      <c r="R80" s="51"/>
      <c r="S80" s="51" t="s">
        <v>137</v>
      </c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F80" s="12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</row>
    <row r="81" spans="1:90">
      <c r="A81" s="20">
        <v>32</v>
      </c>
      <c r="B81" s="17"/>
      <c r="C81" s="17"/>
      <c r="D81" s="12"/>
      <c r="E81" s="16">
        <f t="shared" si="15"/>
        <v>1</v>
      </c>
      <c r="F81" s="64"/>
      <c r="G81" s="64"/>
      <c r="H81" s="64"/>
      <c r="I81" s="45" t="s">
        <v>50</v>
      </c>
      <c r="J81" s="50" t="s">
        <v>35</v>
      </c>
      <c r="K81" s="51" t="str">
        <f t="shared" ca="1" si="16"/>
        <v>RW25-INV02-CB13.03-C14Str</v>
      </c>
      <c r="L81" s="51" t="str">
        <f t="shared" ca="1" si="17"/>
        <v>RW25</v>
      </c>
      <c r="M81" s="51" t="str">
        <f t="shared" ca="1" si="18"/>
        <v>INV02</v>
      </c>
      <c r="N81" s="52" t="str">
        <f ca="1">MID($F$5,1,2)&amp;LOOKUP("一",$F$7:$F81)&amp;"."&amp;TEXT(IF($F81&gt;"",1,($ZG81=OFFSET($ZG81,-1,))+IFERROR(MID(OFFSET($N81,-1,),FIND(MID($F$5,1,2),OFFSET($N81,-1,))+5,2),)),"00")</f>
        <v>CB13.03</v>
      </c>
      <c r="O81" s="52" t="str">
        <f t="shared" si="19"/>
        <v>C14Str</v>
      </c>
      <c r="P81" s="51">
        <v>7</v>
      </c>
      <c r="Q81" s="51"/>
      <c r="R81" s="51"/>
      <c r="S81" s="51"/>
      <c r="T81" s="51"/>
      <c r="U81" s="51"/>
      <c r="V81" s="51"/>
      <c r="W81" s="51" t="s">
        <v>138</v>
      </c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F81" s="12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</row>
    <row r="82" spans="1:90">
      <c r="A82" s="20">
        <v>33</v>
      </c>
      <c r="B82" s="17"/>
      <c r="C82" s="17"/>
      <c r="D82" s="12"/>
      <c r="E82" s="16">
        <f t="shared" si="15"/>
        <v>1</v>
      </c>
      <c r="F82" s="64"/>
      <c r="G82" s="64">
        <v>19</v>
      </c>
      <c r="H82" s="64"/>
      <c r="I82" s="45" t="s">
        <v>70</v>
      </c>
      <c r="J82" s="50" t="s">
        <v>35</v>
      </c>
      <c r="K82" s="51" t="str">
        <f t="shared" ca="1" si="16"/>
        <v>RW26-INV02-CB13.04-C14Str</v>
      </c>
      <c r="L82" s="51" t="str">
        <f t="shared" ca="1" si="17"/>
        <v>RW26</v>
      </c>
      <c r="M82" s="51" t="str">
        <f t="shared" ca="1" si="18"/>
        <v>INV02</v>
      </c>
      <c r="N82" s="52" t="str">
        <f ca="1">MID($F$5,1,2)&amp;LOOKUP("一",$F$7:$F82)&amp;"."&amp;TEXT(IF($F82&gt;"",1,($ZG82=OFFSET($ZG82,-1,))+IFERROR(MID(OFFSET($N82,-1,),FIND(MID($F$5,1,2),OFFSET($N82,-1,))+5,2),)),"00")</f>
        <v>CB13.04</v>
      </c>
      <c r="O82" s="52" t="str">
        <f t="shared" si="19"/>
        <v>C14Str</v>
      </c>
      <c r="P82" s="51">
        <v>1</v>
      </c>
      <c r="Q82" s="51" t="s">
        <v>91</v>
      </c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F82" s="12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</row>
    <row r="83" spans="1:90">
      <c r="A83" s="20">
        <v>34</v>
      </c>
      <c r="B83" s="17"/>
      <c r="C83" s="17"/>
      <c r="D83" s="12"/>
      <c r="E83" s="16">
        <f t="shared" si="15"/>
        <v>1</v>
      </c>
      <c r="F83" s="64"/>
      <c r="G83" s="64"/>
      <c r="H83" s="64"/>
      <c r="I83" s="45" t="s">
        <v>49</v>
      </c>
      <c r="J83" s="50" t="s">
        <v>35</v>
      </c>
      <c r="K83" s="51" t="str">
        <f t="shared" ca="1" si="16"/>
        <v>RW26-INV02-CB13.05-C14Str</v>
      </c>
      <c r="L83" s="51" t="str">
        <f t="shared" ca="1" si="17"/>
        <v>RW26</v>
      </c>
      <c r="M83" s="51" t="str">
        <f t="shared" ca="1" si="18"/>
        <v>INV02</v>
      </c>
      <c r="N83" s="52" t="str">
        <f ca="1">MID($F$5,1,2)&amp;LOOKUP("一",$F$7:$F83)&amp;"."&amp;TEXT(IF($F83&gt;"",1,($ZG83=OFFSET($ZG83,-1,))+IFERROR(MID(OFFSET($N83,-1,),FIND(MID($F$5,1,2),OFFSET($N83,-1,))+5,2),)),"00")</f>
        <v>CB13.05</v>
      </c>
      <c r="O83" s="52" t="str">
        <f t="shared" si="19"/>
        <v>C14Str</v>
      </c>
      <c r="P83" s="51">
        <v>3</v>
      </c>
      <c r="Q83" s="51"/>
      <c r="R83" s="51"/>
      <c r="S83" s="51" t="s">
        <v>139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F83" s="12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</row>
    <row r="84" spans="1:90">
      <c r="A84" s="20">
        <v>35</v>
      </c>
      <c r="B84" s="17"/>
      <c r="C84" s="17"/>
      <c r="D84" s="12"/>
      <c r="E84" s="16">
        <f t="shared" si="15"/>
        <v>1</v>
      </c>
      <c r="F84" s="64"/>
      <c r="G84" s="64"/>
      <c r="H84" s="64"/>
      <c r="I84" s="45" t="s">
        <v>50</v>
      </c>
      <c r="J84" s="50" t="s">
        <v>35</v>
      </c>
      <c r="K84" s="51" t="str">
        <f t="shared" ca="1" si="16"/>
        <v>RW26-INV02-CB13.06-C14Str</v>
      </c>
      <c r="L84" s="51" t="str">
        <f t="shared" ca="1" si="17"/>
        <v>RW26</v>
      </c>
      <c r="M84" s="51" t="str">
        <f t="shared" ca="1" si="18"/>
        <v>INV02</v>
      </c>
      <c r="N84" s="52" t="str">
        <f ca="1">MID($F$5,1,2)&amp;LOOKUP("一",$F$7:$F84)&amp;"."&amp;TEXT(IF($F84&gt;"",1,($ZG84=OFFSET($ZG84,-1,))+IFERROR(MID(OFFSET($N84,-1,),FIND(MID($F$5,1,2),OFFSET($N84,-1,))+5,2),)),"00")</f>
        <v>CB13.06</v>
      </c>
      <c r="O84" s="52" t="str">
        <f t="shared" si="19"/>
        <v>C14Str</v>
      </c>
      <c r="P84" s="51">
        <v>7</v>
      </c>
      <c r="Q84" s="51"/>
      <c r="R84" s="51"/>
      <c r="S84" s="51"/>
      <c r="T84" s="51"/>
      <c r="U84" s="51"/>
      <c r="V84" s="51"/>
      <c r="W84" s="51" t="s">
        <v>140</v>
      </c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F84" s="12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</row>
    <row r="85" spans="1:90">
      <c r="A85" s="20">
        <v>36</v>
      </c>
      <c r="B85" s="17"/>
      <c r="C85" s="17"/>
      <c r="D85" s="12"/>
      <c r="E85" s="16">
        <f t="shared" si="15"/>
        <v>1</v>
      </c>
      <c r="F85" s="61" t="s">
        <v>155</v>
      </c>
      <c r="G85" s="62">
        <v>19</v>
      </c>
      <c r="H85" s="62"/>
      <c r="I85" s="45" t="s">
        <v>70</v>
      </c>
      <c r="J85" s="50" t="s">
        <v>35</v>
      </c>
      <c r="K85" s="46" t="str">
        <f t="shared" ca="1" si="16"/>
        <v>RW27-INV02-CB14.01-C14Str</v>
      </c>
      <c r="L85" s="46" t="str">
        <f t="shared" ca="1" si="17"/>
        <v>RW27</v>
      </c>
      <c r="M85" s="46" t="str">
        <f t="shared" ca="1" si="18"/>
        <v>INV02</v>
      </c>
      <c r="N85" s="47" t="str">
        <f ca="1">MID($F$5,1,2)&amp;LOOKUP("一",$F$7:$F85)&amp;"."&amp;TEXT(IF($F85&gt;"",1,($ZG85=OFFSET($ZG85,-1,))+IFERROR(MID(OFFSET($N85,-1,),FIND(MID($F$5,1,2),OFFSET($N85,-1,))+5,2),)),"00")</f>
        <v>CB14.01</v>
      </c>
      <c r="O85" s="47" t="str">
        <f t="shared" si="19"/>
        <v>C14Str</v>
      </c>
      <c r="P85" s="46">
        <v>1</v>
      </c>
      <c r="Q85" s="46" t="s">
        <v>92</v>
      </c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9"/>
      <c r="BC85" s="49"/>
      <c r="BD85" s="49"/>
      <c r="BF85" s="12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</row>
    <row r="86" spans="1:90">
      <c r="A86" s="20">
        <v>37</v>
      </c>
      <c r="B86" s="17"/>
      <c r="C86" s="17"/>
      <c r="D86" s="12"/>
      <c r="E86" s="16">
        <f t="shared" si="15"/>
        <v>1</v>
      </c>
      <c r="F86" s="62"/>
      <c r="G86" s="62"/>
      <c r="H86" s="62"/>
      <c r="I86" s="45" t="s">
        <v>49</v>
      </c>
      <c r="J86" s="50" t="s">
        <v>35</v>
      </c>
      <c r="K86" s="46" t="str">
        <f t="shared" ca="1" si="16"/>
        <v>RW27-INV02-CB14.02-C14Str</v>
      </c>
      <c r="L86" s="46" t="str">
        <f t="shared" ca="1" si="17"/>
        <v>RW27</v>
      </c>
      <c r="M86" s="46" t="str">
        <f t="shared" ca="1" si="18"/>
        <v>INV02</v>
      </c>
      <c r="N86" s="47" t="str">
        <f ca="1">MID($F$5,1,2)&amp;LOOKUP("一",$F$7:$F86)&amp;"."&amp;TEXT(IF($F86&gt;"",1,($ZG86=OFFSET($ZG86,-1,))+IFERROR(MID(OFFSET($N86,-1,),FIND(MID($F$5,1,2),OFFSET($N86,-1,))+5,2),)),"00")</f>
        <v>CB14.02</v>
      </c>
      <c r="O86" s="47" t="str">
        <f t="shared" si="19"/>
        <v>C14Str</v>
      </c>
      <c r="P86" s="46">
        <v>3</v>
      </c>
      <c r="Q86" s="46"/>
      <c r="R86" s="46"/>
      <c r="S86" s="46" t="s">
        <v>141</v>
      </c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9"/>
      <c r="BC86" s="49"/>
      <c r="BD86" s="49"/>
      <c r="BF86" s="12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</row>
    <row r="87" spans="1:90">
      <c r="A87" s="20">
        <v>38</v>
      </c>
      <c r="B87" s="17"/>
      <c r="C87" s="17"/>
      <c r="D87" s="12"/>
      <c r="E87" s="16">
        <f t="shared" si="15"/>
        <v>1</v>
      </c>
      <c r="F87" s="62"/>
      <c r="G87" s="62"/>
      <c r="H87" s="62"/>
      <c r="I87" s="45" t="s">
        <v>50</v>
      </c>
      <c r="J87" s="50" t="s">
        <v>35</v>
      </c>
      <c r="K87" s="46" t="str">
        <f t="shared" ca="1" si="16"/>
        <v>RW27-INV02-CB14.03-C14Str</v>
      </c>
      <c r="L87" s="46" t="str">
        <f t="shared" ca="1" si="17"/>
        <v>RW27</v>
      </c>
      <c r="M87" s="46" t="str">
        <f t="shared" ca="1" si="18"/>
        <v>INV02</v>
      </c>
      <c r="N87" s="47" t="str">
        <f ca="1">MID($F$5,1,2)&amp;LOOKUP("一",$F$7:$F87)&amp;"."&amp;TEXT(IF($F87&gt;"",1,($ZG87=OFFSET($ZG87,-1,))+IFERROR(MID(OFFSET($N87,-1,),FIND(MID($F$5,1,2),OFFSET($N87,-1,))+5,2),)),"00")</f>
        <v>CB14.03</v>
      </c>
      <c r="O87" s="47" t="str">
        <f t="shared" si="19"/>
        <v>C14Str</v>
      </c>
      <c r="P87" s="46">
        <v>7</v>
      </c>
      <c r="Q87" s="46"/>
      <c r="R87" s="46"/>
      <c r="S87" s="46"/>
      <c r="T87" s="46"/>
      <c r="U87" s="46"/>
      <c r="V87" s="46"/>
      <c r="W87" s="46" t="s">
        <v>142</v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9"/>
      <c r="BC87" s="49"/>
      <c r="BD87" s="49"/>
      <c r="BF87" s="12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</row>
    <row r="88" spans="1:90">
      <c r="A88" s="20">
        <v>39</v>
      </c>
      <c r="B88" s="17"/>
      <c r="C88" s="17"/>
      <c r="D88" s="12"/>
      <c r="E88" s="16">
        <f t="shared" si="15"/>
        <v>1</v>
      </c>
      <c r="F88" s="62"/>
      <c r="G88" s="62">
        <v>19</v>
      </c>
      <c r="H88" s="62"/>
      <c r="I88" s="45" t="s">
        <v>70</v>
      </c>
      <c r="J88" s="50" t="s">
        <v>35</v>
      </c>
      <c r="K88" s="46" t="str">
        <f t="shared" ca="1" si="16"/>
        <v>RW28-INV02-CB14.04-C14Str</v>
      </c>
      <c r="L88" s="46" t="str">
        <f t="shared" ca="1" si="17"/>
        <v>RW28</v>
      </c>
      <c r="M88" s="46" t="str">
        <f t="shared" ca="1" si="18"/>
        <v>INV02</v>
      </c>
      <c r="N88" s="47" t="str">
        <f ca="1">MID($F$5,1,2)&amp;LOOKUP("一",$F$7:$F88)&amp;"."&amp;TEXT(IF($F88&gt;"",1,($ZG88=OFFSET($ZG88,-1,))+IFERROR(MID(OFFSET($N88,-1,),FIND(MID($F$5,1,2),OFFSET($N88,-1,))+5,2),)),"00")</f>
        <v>CB14.04</v>
      </c>
      <c r="O88" s="47" t="str">
        <f t="shared" si="19"/>
        <v>C14Str</v>
      </c>
      <c r="P88" s="46">
        <v>1</v>
      </c>
      <c r="Q88" s="46" t="s">
        <v>93</v>
      </c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9"/>
      <c r="BC88" s="49"/>
      <c r="BD88" s="49"/>
      <c r="BF88" s="12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</row>
    <row r="89" spans="1:90">
      <c r="A89" s="20">
        <v>40</v>
      </c>
      <c r="B89" s="17"/>
      <c r="C89" s="17"/>
      <c r="D89" s="12"/>
      <c r="E89" s="16">
        <f t="shared" si="15"/>
        <v>1</v>
      </c>
      <c r="F89" s="62"/>
      <c r="G89" s="62"/>
      <c r="H89" s="62"/>
      <c r="I89" s="45" t="s">
        <v>49</v>
      </c>
      <c r="J89" s="50" t="s">
        <v>35</v>
      </c>
      <c r="K89" s="46" t="str">
        <f t="shared" ca="1" si="16"/>
        <v>RW28-INV02-CB14.05-C14Str</v>
      </c>
      <c r="L89" s="46" t="str">
        <f t="shared" ca="1" si="17"/>
        <v>RW28</v>
      </c>
      <c r="M89" s="46" t="str">
        <f t="shared" ca="1" si="18"/>
        <v>INV02</v>
      </c>
      <c r="N89" s="47" t="str">
        <f ca="1">MID($F$5,1,2)&amp;LOOKUP("一",$F$7:$F89)&amp;"."&amp;TEXT(IF($F89&gt;"",1,($ZG89=OFFSET($ZG89,-1,))+IFERROR(MID(OFFSET($N89,-1,),FIND(MID($F$5,1,2),OFFSET($N89,-1,))+5,2),)),"00")</f>
        <v>CB14.05</v>
      </c>
      <c r="O89" s="47" t="str">
        <f t="shared" si="19"/>
        <v>C14Str</v>
      </c>
      <c r="P89" s="46">
        <v>3</v>
      </c>
      <c r="Q89" s="46"/>
      <c r="R89" s="46"/>
      <c r="S89" s="46" t="s">
        <v>143</v>
      </c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9"/>
      <c r="BC89" s="49"/>
      <c r="BD89" s="49"/>
      <c r="BF89" s="12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</row>
    <row r="90" spans="1:90">
      <c r="A90" s="12"/>
      <c r="B90" s="8"/>
      <c r="C90" s="12"/>
      <c r="D90" s="12"/>
      <c r="E90" s="16">
        <f t="shared" si="15"/>
        <v>1</v>
      </c>
      <c r="F90" s="62"/>
      <c r="G90" s="62"/>
      <c r="H90" s="62"/>
      <c r="I90" s="45" t="s">
        <v>50</v>
      </c>
      <c r="J90" s="50" t="s">
        <v>35</v>
      </c>
      <c r="K90" s="46" t="str">
        <f t="shared" ca="1" si="16"/>
        <v>RW28-INV02-CB14.06-C14Str</v>
      </c>
      <c r="L90" s="46" t="str">
        <f t="shared" ca="1" si="17"/>
        <v>RW28</v>
      </c>
      <c r="M90" s="46" t="str">
        <f t="shared" ca="1" si="18"/>
        <v>INV02</v>
      </c>
      <c r="N90" s="47" t="str">
        <f ca="1">MID($F$5,1,2)&amp;LOOKUP("一",$F$7:$F90)&amp;"."&amp;TEXT(IF($F90&gt;"",1,($ZG90=OFFSET($ZG90,-1,))+IFERROR(MID(OFFSET($N90,-1,),FIND(MID($F$5,1,2),OFFSET($N90,-1,))+5,2),)),"00")</f>
        <v>CB14.06</v>
      </c>
      <c r="O90" s="47" t="str">
        <f t="shared" si="19"/>
        <v>C14Str</v>
      </c>
      <c r="P90" s="46">
        <v>7</v>
      </c>
      <c r="Q90" s="46"/>
      <c r="R90" s="46"/>
      <c r="S90" s="46"/>
      <c r="T90" s="46"/>
      <c r="U90" s="46"/>
      <c r="V90" s="46"/>
      <c r="W90" s="46" t="s">
        <v>144</v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9"/>
      <c r="BC90" s="49"/>
      <c r="BD90" s="49"/>
      <c r="BF90" s="12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</row>
    <row r="91" spans="1:90">
      <c r="A91" s="25"/>
      <c r="B91" s="25"/>
      <c r="C91" s="25"/>
      <c r="D91" s="25"/>
      <c r="E91" s="16">
        <f t="shared" si="15"/>
        <v>1</v>
      </c>
      <c r="F91" s="63" t="s">
        <v>51</v>
      </c>
      <c r="G91" s="64">
        <v>19</v>
      </c>
      <c r="H91" s="64"/>
      <c r="I91" s="45" t="s">
        <v>70</v>
      </c>
      <c r="J91" s="50" t="s">
        <v>35</v>
      </c>
      <c r="K91" s="51" t="str">
        <f t="shared" ca="1" si="16"/>
        <v>RW29-INV02-CB15.01-C14Str</v>
      </c>
      <c r="L91" s="51" t="str">
        <f t="shared" ca="1" si="17"/>
        <v>RW29</v>
      </c>
      <c r="M91" s="51" t="str">
        <f t="shared" ca="1" si="18"/>
        <v>INV02</v>
      </c>
      <c r="N91" s="52" t="str">
        <f ca="1">MID($F$5,1,2)&amp;LOOKUP("一",$F$7:$F91)&amp;"."&amp;TEXT(IF($F91&gt;"",1,($ZG91=OFFSET($ZG91,-1,))+IFERROR(MID(OFFSET($N91,-1,),FIND(MID($F$5,1,2),OFFSET($N91,-1,))+5,2),)),"00")</f>
        <v>CB15.01</v>
      </c>
      <c r="O91" s="52" t="str">
        <f t="shared" si="19"/>
        <v>C14Str</v>
      </c>
      <c r="P91" s="51">
        <v>1</v>
      </c>
      <c r="Q91" s="51" t="s">
        <v>94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</row>
    <row r="92" spans="1:90">
      <c r="A92" s="25"/>
      <c r="B92" s="25"/>
      <c r="C92" s="25"/>
      <c r="D92" s="25"/>
      <c r="E92" s="16">
        <f t="shared" si="15"/>
        <v>1</v>
      </c>
      <c r="F92" s="63"/>
      <c r="G92" s="64"/>
      <c r="H92" s="64"/>
      <c r="I92" s="45" t="s">
        <v>49</v>
      </c>
      <c r="J92" s="50" t="s">
        <v>35</v>
      </c>
      <c r="K92" s="51" t="str">
        <f t="shared" ca="1" si="16"/>
        <v>RW29-INV02-CB15.02-C14Str</v>
      </c>
      <c r="L92" s="51" t="str">
        <f t="shared" ca="1" si="17"/>
        <v>RW29</v>
      </c>
      <c r="M92" s="51" t="str">
        <f t="shared" ca="1" si="18"/>
        <v>INV02</v>
      </c>
      <c r="N92" s="52" t="str">
        <f ca="1">MID($F$5,1,2)&amp;LOOKUP("一",$F$7:$F92)&amp;"."&amp;TEXT(IF($F92&gt;"",1,($ZG92=OFFSET($ZG92,-1,))+IFERROR(MID(OFFSET($N92,-1,),FIND(MID($F$5,1,2),OFFSET($N92,-1,))+5,2),)),"00")</f>
        <v>CB15.02</v>
      </c>
      <c r="O92" s="52" t="str">
        <f t="shared" si="19"/>
        <v>C14Str</v>
      </c>
      <c r="P92" s="51">
        <v>3</v>
      </c>
      <c r="Q92" s="51"/>
      <c r="R92" s="51"/>
      <c r="S92" s="51" t="s">
        <v>145</v>
      </c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</row>
    <row r="93" spans="1:90">
      <c r="A93" s="25"/>
      <c r="B93" s="25"/>
      <c r="C93" s="25"/>
      <c r="D93" s="25"/>
      <c r="E93" s="16">
        <f t="shared" si="15"/>
        <v>1</v>
      </c>
      <c r="F93" s="63"/>
      <c r="G93" s="64"/>
      <c r="H93" s="64"/>
      <c r="I93" s="45" t="s">
        <v>50</v>
      </c>
      <c r="J93" s="50" t="s">
        <v>35</v>
      </c>
      <c r="K93" s="51" t="str">
        <f t="shared" ca="1" si="16"/>
        <v>RW29-INV02-CB15.03-C14Str</v>
      </c>
      <c r="L93" s="51" t="str">
        <f t="shared" ca="1" si="17"/>
        <v>RW29</v>
      </c>
      <c r="M93" s="51" t="str">
        <f t="shared" ca="1" si="18"/>
        <v>INV02</v>
      </c>
      <c r="N93" s="52" t="str">
        <f ca="1">MID($F$5,1,2)&amp;LOOKUP("一",$F$7:$F93)&amp;"."&amp;TEXT(IF($F93&gt;"",1,($ZG93=OFFSET($ZG93,-1,))+IFERROR(MID(OFFSET($N93,-1,),FIND(MID($F$5,1,2),OFFSET($N93,-1,))+5,2),)),"00")</f>
        <v>CB15.03</v>
      </c>
      <c r="O93" s="52" t="str">
        <f t="shared" si="19"/>
        <v>C14Str</v>
      </c>
      <c r="P93" s="51">
        <v>7</v>
      </c>
      <c r="Q93" s="51"/>
      <c r="R93" s="51"/>
      <c r="S93" s="51"/>
      <c r="T93" s="51"/>
      <c r="U93" s="51"/>
      <c r="V93" s="51"/>
      <c r="W93" s="51" t="s">
        <v>146</v>
      </c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</row>
    <row r="94" spans="1:90">
      <c r="A94" s="25"/>
      <c r="B94" s="25"/>
      <c r="C94" s="25"/>
      <c r="D94" s="25"/>
      <c r="E94" s="16">
        <f t="shared" si="15"/>
        <v>1</v>
      </c>
      <c r="F94" s="63"/>
      <c r="G94" s="64">
        <v>19</v>
      </c>
      <c r="H94" s="64"/>
      <c r="I94" s="45" t="s">
        <v>70</v>
      </c>
      <c r="J94" s="50" t="s">
        <v>35</v>
      </c>
      <c r="K94" s="51" t="str">
        <f t="shared" ca="1" si="16"/>
        <v>RW30-INV02-CB15.04-C14Str</v>
      </c>
      <c r="L94" s="51" t="str">
        <f t="shared" ca="1" si="17"/>
        <v>RW30</v>
      </c>
      <c r="M94" s="51" t="str">
        <f t="shared" ca="1" si="18"/>
        <v>INV02</v>
      </c>
      <c r="N94" s="52" t="str">
        <f ca="1">MID($F$5,1,2)&amp;LOOKUP("一",$F$7:$F94)&amp;"."&amp;TEXT(IF($F94&gt;"",1,($ZG94=OFFSET($ZG94,-1,))+IFERROR(MID(OFFSET($N94,-1,),FIND(MID($F$5,1,2),OFFSET($N94,-1,))+5,2),)),"00")</f>
        <v>CB15.04</v>
      </c>
      <c r="O94" s="52" t="str">
        <f t="shared" si="19"/>
        <v>C14Str</v>
      </c>
      <c r="P94" s="51">
        <v>1</v>
      </c>
      <c r="Q94" s="51" t="s">
        <v>95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</row>
    <row r="95" spans="1:90">
      <c r="A95" s="25"/>
      <c r="B95" s="25"/>
      <c r="C95" s="25"/>
      <c r="D95" s="25"/>
      <c r="E95" s="16">
        <f t="shared" si="15"/>
        <v>1</v>
      </c>
      <c r="F95" s="63"/>
      <c r="G95" s="64"/>
      <c r="H95" s="64"/>
      <c r="I95" s="45" t="s">
        <v>49</v>
      </c>
      <c r="J95" s="50" t="s">
        <v>35</v>
      </c>
      <c r="K95" s="51" t="str">
        <f t="shared" ca="1" si="16"/>
        <v>RW30-INV02-CB15.05-C14Str</v>
      </c>
      <c r="L95" s="51" t="str">
        <f t="shared" ca="1" si="17"/>
        <v>RW30</v>
      </c>
      <c r="M95" s="51" t="str">
        <f t="shared" ca="1" si="18"/>
        <v>INV02</v>
      </c>
      <c r="N95" s="52" t="str">
        <f ca="1">MID($F$5,1,2)&amp;LOOKUP("一",$F$7:$F95)&amp;"."&amp;TEXT(IF($F95&gt;"",1,($ZG95=OFFSET($ZG95,-1,))+IFERROR(MID(OFFSET($N95,-1,),FIND(MID($F$5,1,2),OFFSET($N95,-1,))+5,2),)),"00")</f>
        <v>CB15.05</v>
      </c>
      <c r="O95" s="52" t="str">
        <f t="shared" si="19"/>
        <v>C14Str</v>
      </c>
      <c r="P95" s="51">
        <v>3</v>
      </c>
      <c r="Q95" s="51"/>
      <c r="R95" s="51"/>
      <c r="S95" s="51" t="s">
        <v>147</v>
      </c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</row>
    <row r="96" spans="1:90">
      <c r="A96" s="25"/>
      <c r="B96" s="25"/>
      <c r="C96" s="25"/>
      <c r="D96" s="25"/>
      <c r="E96" s="16">
        <f t="shared" si="15"/>
        <v>1</v>
      </c>
      <c r="F96" s="63"/>
      <c r="G96" s="64"/>
      <c r="H96" s="64"/>
      <c r="I96" s="45" t="s">
        <v>50</v>
      </c>
      <c r="J96" s="50" t="s">
        <v>35</v>
      </c>
      <c r="K96" s="51" t="str">
        <f t="shared" ca="1" si="16"/>
        <v>RW30-INV02-CB15.06-C14Str</v>
      </c>
      <c r="L96" s="51" t="str">
        <f t="shared" ca="1" si="17"/>
        <v>RW30</v>
      </c>
      <c r="M96" s="51" t="str">
        <f t="shared" ca="1" si="18"/>
        <v>INV02</v>
      </c>
      <c r="N96" s="52" t="str">
        <f ca="1">MID($F$5,1,2)&amp;LOOKUP("一",$F$7:$F96)&amp;"."&amp;TEXT(IF($F96&gt;"",1,($ZG96=OFFSET($ZG96,-1,))+IFERROR(MID(OFFSET($N96,-1,),FIND(MID($F$5,1,2),OFFSET($N96,-1,))+5,2),)),"00")</f>
        <v>CB15.06</v>
      </c>
      <c r="O96" s="52" t="str">
        <f t="shared" si="19"/>
        <v>C14Str</v>
      </c>
      <c r="P96" s="51">
        <v>7</v>
      </c>
      <c r="Q96" s="51"/>
      <c r="R96" s="51"/>
      <c r="S96" s="51"/>
      <c r="T96" s="51"/>
      <c r="U96" s="51"/>
      <c r="V96" s="51"/>
      <c r="W96" s="51" t="s">
        <v>148</v>
      </c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</row>
    <row r="97" spans="1:71">
      <c r="A97" s="25"/>
      <c r="B97" s="25"/>
      <c r="C97" s="25"/>
      <c r="D97" s="25"/>
      <c r="E97" s="16">
        <f t="shared" si="15"/>
        <v>1</v>
      </c>
      <c r="F97" s="61" t="s">
        <v>52</v>
      </c>
      <c r="G97" s="62">
        <v>19</v>
      </c>
      <c r="H97" s="62"/>
      <c r="I97" s="45" t="s">
        <v>70</v>
      </c>
      <c r="J97" s="50" t="s">
        <v>35</v>
      </c>
      <c r="K97" s="46" t="str">
        <f t="shared" ca="1" si="16"/>
        <v>RW31-INV02-CB16.01-C14Str</v>
      </c>
      <c r="L97" s="46" t="str">
        <f t="shared" ca="1" si="17"/>
        <v>RW31</v>
      </c>
      <c r="M97" s="46" t="str">
        <f t="shared" ca="1" si="18"/>
        <v>INV02</v>
      </c>
      <c r="N97" s="47" t="str">
        <f ca="1">MID($F$5,1,2)&amp;LOOKUP("一",$F$7:$F97)&amp;"."&amp;TEXT(IF($F97&gt;"",1,($ZG97=OFFSET($ZG97,-1,))+IFERROR(MID(OFFSET($N97,-1,),FIND(MID($F$5,1,2),OFFSET($N97,-1,))+5,2),)),"00")</f>
        <v>CB16.01</v>
      </c>
      <c r="O97" s="47" t="str">
        <f t="shared" si="19"/>
        <v>C14Str</v>
      </c>
      <c r="P97" s="46">
        <v>1</v>
      </c>
      <c r="Q97" s="46" t="s">
        <v>96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8"/>
      <c r="BC97" s="48"/>
      <c r="BD97" s="48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</row>
    <row r="98" spans="1:71">
      <c r="A98" s="25"/>
      <c r="B98" s="25"/>
      <c r="C98" s="25"/>
      <c r="D98" s="25"/>
      <c r="E98" s="16">
        <f t="shared" si="15"/>
        <v>1</v>
      </c>
      <c r="F98" s="61"/>
      <c r="G98" s="62"/>
      <c r="H98" s="62"/>
      <c r="I98" s="45" t="s">
        <v>49</v>
      </c>
      <c r="J98" s="50" t="s">
        <v>35</v>
      </c>
      <c r="K98" s="46" t="str">
        <f t="shared" ca="1" si="16"/>
        <v>RW31-INV02-CB16.02-C14Str</v>
      </c>
      <c r="L98" s="46" t="str">
        <f t="shared" ca="1" si="17"/>
        <v>RW31</v>
      </c>
      <c r="M98" s="46" t="str">
        <f t="shared" ca="1" si="18"/>
        <v>INV02</v>
      </c>
      <c r="N98" s="47" t="str">
        <f ca="1">MID($F$5,1,2)&amp;LOOKUP("一",$F$7:$F98)&amp;"."&amp;TEXT(IF($F98&gt;"",1,($ZG98=OFFSET($ZG98,-1,))+IFERROR(MID(OFFSET($N98,-1,),FIND(MID($F$5,1,2),OFFSET($N98,-1,))+5,2),)),"00")</f>
        <v>CB16.02</v>
      </c>
      <c r="O98" s="47" t="str">
        <f t="shared" si="19"/>
        <v>C14Str</v>
      </c>
      <c r="P98" s="46">
        <v>3</v>
      </c>
      <c r="Q98" s="46"/>
      <c r="R98" s="46"/>
      <c r="S98" s="46" t="s">
        <v>149</v>
      </c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8"/>
      <c r="BC98" s="48"/>
      <c r="BD98" s="48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</row>
    <row r="99" spans="1:71">
      <c r="A99" s="25"/>
      <c r="B99" s="25"/>
      <c r="C99" s="25"/>
      <c r="D99" s="25"/>
      <c r="E99" s="16">
        <f t="shared" si="15"/>
        <v>1</v>
      </c>
      <c r="F99" s="61"/>
      <c r="G99" s="62"/>
      <c r="H99" s="62"/>
      <c r="I99" s="45" t="s">
        <v>50</v>
      </c>
      <c r="J99" s="50" t="s">
        <v>35</v>
      </c>
      <c r="K99" s="46" t="str">
        <f t="shared" ca="1" si="16"/>
        <v>RW31-INV02-CB16.03-C14Str</v>
      </c>
      <c r="L99" s="46" t="str">
        <f t="shared" ca="1" si="17"/>
        <v>RW31</v>
      </c>
      <c r="M99" s="46" t="str">
        <f t="shared" ca="1" si="18"/>
        <v>INV02</v>
      </c>
      <c r="N99" s="47" t="str">
        <f ca="1">MID($F$5,1,2)&amp;LOOKUP("一",$F$7:$F99)&amp;"."&amp;TEXT(IF($F99&gt;"",1,($ZG99=OFFSET($ZG99,-1,))+IFERROR(MID(OFFSET($N99,-1,),FIND(MID($F$5,1,2),OFFSET($N99,-1,))+5,2),)),"00")</f>
        <v>CB16.03</v>
      </c>
      <c r="O99" s="47" t="str">
        <f t="shared" si="19"/>
        <v>C14Str</v>
      </c>
      <c r="P99" s="46">
        <v>7</v>
      </c>
      <c r="Q99" s="46"/>
      <c r="R99" s="46"/>
      <c r="S99" s="46"/>
      <c r="T99" s="46"/>
      <c r="U99" s="46"/>
      <c r="V99" s="46"/>
      <c r="W99" s="46" t="s">
        <v>150</v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8"/>
      <c r="BC99" s="48"/>
      <c r="BD99" s="48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</row>
    <row r="100" spans="1:71">
      <c r="A100" s="25"/>
      <c r="B100" s="25"/>
      <c r="C100" s="25"/>
      <c r="D100" s="25"/>
      <c r="E100" s="16">
        <f t="shared" si="15"/>
        <v>1</v>
      </c>
      <c r="F100" s="61"/>
      <c r="G100" s="62">
        <v>19</v>
      </c>
      <c r="H100" s="62"/>
      <c r="I100" s="45" t="s">
        <v>70</v>
      </c>
      <c r="J100" s="50" t="s">
        <v>35</v>
      </c>
      <c r="K100" s="46" t="str">
        <f t="shared" ca="1" si="16"/>
        <v>RW32-INV02-CB16.04-C14Str</v>
      </c>
      <c r="L100" s="46" t="str">
        <f t="shared" ca="1" si="17"/>
        <v>RW32</v>
      </c>
      <c r="M100" s="46" t="str">
        <f t="shared" ca="1" si="18"/>
        <v>INV02</v>
      </c>
      <c r="N100" s="47" t="str">
        <f ca="1">MID($F$5,1,2)&amp;LOOKUP("一",$F$7:$F100)&amp;"."&amp;TEXT(IF($F100&gt;"",1,($ZG100=OFFSET($ZG100,-1,))+IFERROR(MID(OFFSET($N100,-1,),FIND(MID($F$5,1,2),OFFSET($N100,-1,))+5,2),)),"00")</f>
        <v>CB16.04</v>
      </c>
      <c r="O100" s="47" t="str">
        <f t="shared" si="19"/>
        <v>C14Str</v>
      </c>
      <c r="P100" s="46">
        <v>1</v>
      </c>
      <c r="Q100" s="46" t="s">
        <v>97</v>
      </c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8"/>
      <c r="BC100" s="48"/>
      <c r="BD100" s="48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</row>
    <row r="101" spans="1:71">
      <c r="A101" s="25"/>
      <c r="B101" s="25"/>
      <c r="C101" s="25"/>
      <c r="D101" s="25"/>
      <c r="E101" s="16">
        <f t="shared" si="15"/>
        <v>1</v>
      </c>
      <c r="F101" s="61"/>
      <c r="G101" s="62"/>
      <c r="H101" s="62"/>
      <c r="I101" s="45" t="s">
        <v>49</v>
      </c>
      <c r="J101" s="50" t="s">
        <v>35</v>
      </c>
      <c r="K101" s="46" t="str">
        <f t="shared" ca="1" si="16"/>
        <v>RW32-INV02-CB16.05-C14Str</v>
      </c>
      <c r="L101" s="46" t="str">
        <f t="shared" ca="1" si="17"/>
        <v>RW32</v>
      </c>
      <c r="M101" s="46" t="str">
        <f t="shared" ca="1" si="18"/>
        <v>INV02</v>
      </c>
      <c r="N101" s="47" t="str">
        <f ca="1">MID($F$5,1,2)&amp;LOOKUP("一",$F$7:$F101)&amp;"."&amp;TEXT(IF($F101&gt;"",1,($ZG101=OFFSET($ZG101,-1,))+IFERROR(MID(OFFSET($N101,-1,),FIND(MID($F$5,1,2),OFFSET($N101,-1,))+5,2),)),"00")</f>
        <v>CB16.05</v>
      </c>
      <c r="O101" s="47" t="str">
        <f t="shared" si="19"/>
        <v>C14Str</v>
      </c>
      <c r="P101" s="46">
        <v>3</v>
      </c>
      <c r="Q101" s="46"/>
      <c r="R101" s="46"/>
      <c r="S101" s="46" t="s">
        <v>151</v>
      </c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8"/>
      <c r="BC101" s="48"/>
      <c r="BD101" s="48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</row>
    <row r="102" spans="1:71">
      <c r="A102" s="25"/>
      <c r="B102" s="25"/>
      <c r="C102" s="25"/>
      <c r="D102" s="25"/>
      <c r="E102" s="16">
        <f t="shared" si="15"/>
        <v>1</v>
      </c>
      <c r="F102" s="61"/>
      <c r="G102" s="62"/>
      <c r="H102" s="62"/>
      <c r="I102" s="45" t="s">
        <v>50</v>
      </c>
      <c r="J102" s="50" t="s">
        <v>35</v>
      </c>
      <c r="K102" s="46" t="str">
        <f t="shared" ca="1" si="16"/>
        <v>RW32-INV02-CB16.06-C14Str</v>
      </c>
      <c r="L102" s="46" t="str">
        <f t="shared" ca="1" si="17"/>
        <v>RW32</v>
      </c>
      <c r="M102" s="46" t="str">
        <f t="shared" ca="1" si="18"/>
        <v>INV02</v>
      </c>
      <c r="N102" s="47" t="str">
        <f ca="1">MID($F$5,1,2)&amp;LOOKUP("一",$F$7:$F102)&amp;"."&amp;TEXT(IF($F102&gt;"",1,($ZG102=OFFSET($ZG102,-1,))+IFERROR(MID(OFFSET($N102,-1,),FIND(MID($F$5,1,2),OFFSET($N102,-1,))+5,2),)),"00")</f>
        <v>CB16.06</v>
      </c>
      <c r="O102" s="47" t="str">
        <f t="shared" si="19"/>
        <v>C14Str</v>
      </c>
      <c r="P102" s="46">
        <v>7</v>
      </c>
      <c r="Q102" s="46"/>
      <c r="R102" s="46"/>
      <c r="S102" s="46"/>
      <c r="T102" s="46"/>
      <c r="U102" s="46"/>
      <c r="V102" s="46"/>
      <c r="W102" s="46" t="s">
        <v>152</v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8"/>
      <c r="BC102" s="48"/>
      <c r="BD102" s="48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</row>
    <row r="103" spans="1:71">
      <c r="A103" s="25"/>
      <c r="B103" s="25"/>
      <c r="C103" s="25"/>
      <c r="D103" s="25"/>
      <c r="E103" s="16">
        <f t="shared" si="15"/>
        <v>1</v>
      </c>
      <c r="F103" s="63" t="s">
        <v>53</v>
      </c>
      <c r="G103" s="64">
        <v>19</v>
      </c>
      <c r="H103" s="64"/>
      <c r="I103" s="45" t="s">
        <v>70</v>
      </c>
      <c r="J103" s="50" t="s">
        <v>35</v>
      </c>
      <c r="K103" s="51" t="str">
        <f t="shared" ca="1" si="16"/>
        <v>RW33-INV02-CB17.01-C14Str</v>
      </c>
      <c r="L103" s="51" t="str">
        <f t="shared" ca="1" si="17"/>
        <v>RW33</v>
      </c>
      <c r="M103" s="51" t="str">
        <f t="shared" ca="1" si="18"/>
        <v>INV02</v>
      </c>
      <c r="N103" s="52" t="str">
        <f ca="1">MID($F$5,1,2)&amp;LOOKUP("一",$F$7:$F103)&amp;"."&amp;TEXT(IF($F103&gt;"",1,($ZG103=OFFSET($ZG103,-1,))+IFERROR(MID(OFFSET($N103,-1,),FIND(MID($F$5,1,2),OFFSET($N103,-1,))+5,2),)),"00")</f>
        <v>CB17.01</v>
      </c>
      <c r="O103" s="52" t="str">
        <f t="shared" si="19"/>
        <v>C14Str</v>
      </c>
      <c r="P103" s="51">
        <v>1</v>
      </c>
      <c r="Q103" s="51" t="s">
        <v>98</v>
      </c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</row>
    <row r="104" spans="1:71">
      <c r="A104" s="25"/>
      <c r="B104" s="25"/>
      <c r="C104" s="25"/>
      <c r="D104" s="25"/>
      <c r="E104" s="16">
        <f t="shared" si="15"/>
        <v>1</v>
      </c>
      <c r="F104" s="63"/>
      <c r="G104" s="64"/>
      <c r="H104" s="64"/>
      <c r="I104" s="45" t="s">
        <v>49</v>
      </c>
      <c r="J104" s="50" t="s">
        <v>35</v>
      </c>
      <c r="K104" s="51" t="str">
        <f t="shared" ca="1" si="16"/>
        <v>RW33-INV02-CB17.02-C14Str</v>
      </c>
      <c r="L104" s="51" t="str">
        <f t="shared" ca="1" si="17"/>
        <v>RW33</v>
      </c>
      <c r="M104" s="51" t="str">
        <f t="shared" ca="1" si="18"/>
        <v>INV02</v>
      </c>
      <c r="N104" s="52" t="str">
        <f ca="1">MID($F$5,1,2)&amp;LOOKUP("一",$F$7:$F104)&amp;"."&amp;TEXT(IF($F104&gt;"",1,($ZG104=OFFSET($ZG104,-1,))+IFERROR(MID(OFFSET($N104,-1,),FIND(MID($F$5,1,2),OFFSET($N104,-1,))+5,2),)),"00")</f>
        <v>CB17.02</v>
      </c>
      <c r="O104" s="52" t="str">
        <f t="shared" si="19"/>
        <v>C14Str</v>
      </c>
      <c r="P104" s="51">
        <v>3</v>
      </c>
      <c r="Q104" s="51"/>
      <c r="R104" s="51"/>
      <c r="S104" s="51" t="s">
        <v>153</v>
      </c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</row>
    <row r="105" spans="1:71">
      <c r="A105" s="25"/>
      <c r="B105" s="25"/>
      <c r="C105" s="25"/>
      <c r="D105" s="25"/>
      <c r="E105" s="16">
        <f t="shared" si="15"/>
        <v>1</v>
      </c>
      <c r="F105" s="63"/>
      <c r="G105" s="64"/>
      <c r="H105" s="64"/>
      <c r="I105" s="45" t="s">
        <v>50</v>
      </c>
      <c r="J105" s="50" t="s">
        <v>35</v>
      </c>
      <c r="K105" s="51" t="str">
        <f t="shared" ca="1" si="16"/>
        <v>RW33-INV02-CB17.03-C14Str</v>
      </c>
      <c r="L105" s="51" t="str">
        <f t="shared" ca="1" si="17"/>
        <v>RW33</v>
      </c>
      <c r="M105" s="51" t="str">
        <f t="shared" ca="1" si="18"/>
        <v>INV02</v>
      </c>
      <c r="N105" s="52" t="str">
        <f ca="1">MID($F$5,1,2)&amp;LOOKUP("一",$F$7:$F105)&amp;"."&amp;TEXT(IF($F105&gt;"",1,($ZG105=OFFSET($ZG105,-1,))+IFERROR(MID(OFFSET($N105,-1,),FIND(MID($F$5,1,2),OFFSET($N105,-1,))+5,2),)),"00")</f>
        <v>CB17.03</v>
      </c>
      <c r="O105" s="52" t="str">
        <f t="shared" si="19"/>
        <v>C14Str</v>
      </c>
      <c r="P105" s="51">
        <v>7</v>
      </c>
      <c r="Q105" s="51"/>
      <c r="R105" s="51"/>
      <c r="S105" s="51"/>
      <c r="T105" s="51"/>
      <c r="U105" s="51"/>
      <c r="V105" s="51"/>
      <c r="W105" s="51" t="s">
        <v>154</v>
      </c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</row>
    <row r="106" spans="1:71">
      <c r="A106" s="25"/>
      <c r="B106" s="25"/>
      <c r="C106" s="25"/>
      <c r="D106" s="25"/>
      <c r="E106" s="16">
        <f t="shared" si="15"/>
        <v>1</v>
      </c>
      <c r="F106" s="63"/>
      <c r="G106" s="64">
        <v>19</v>
      </c>
      <c r="H106" s="64"/>
      <c r="I106" s="45" t="s">
        <v>70</v>
      </c>
      <c r="J106" s="50" t="s">
        <v>35</v>
      </c>
      <c r="K106" s="51" t="str">
        <f t="shared" ca="1" si="16"/>
        <v>RW34-INV02-CB17.04-C14Str</v>
      </c>
      <c r="L106" s="51" t="str">
        <f t="shared" ca="1" si="17"/>
        <v>RW34</v>
      </c>
      <c r="M106" s="51" t="str">
        <f t="shared" ca="1" si="18"/>
        <v>INV02</v>
      </c>
      <c r="N106" s="52" t="str">
        <f ca="1">MID($F$5,1,2)&amp;LOOKUP("一",$F$7:$F106)&amp;"."&amp;TEXT(IF($F106&gt;"",1,($ZG106=OFFSET($ZG106,-1,))+IFERROR(MID(OFFSET($N106,-1,),FIND(MID($F$5,1,2),OFFSET($N106,-1,))+5,2),)),"00")</f>
        <v>CB17.04</v>
      </c>
      <c r="O106" s="52" t="str">
        <f t="shared" si="19"/>
        <v>C14Str</v>
      </c>
      <c r="P106" s="51">
        <v>1</v>
      </c>
      <c r="Q106" s="51" t="s">
        <v>170</v>
      </c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</row>
    <row r="107" spans="1:71">
      <c r="A107" s="25"/>
      <c r="B107" s="25"/>
      <c r="C107" s="25"/>
      <c r="D107" s="25"/>
      <c r="E107" s="16">
        <f t="shared" si="15"/>
        <v>1</v>
      </c>
      <c r="F107" s="63"/>
      <c r="G107" s="64"/>
      <c r="H107" s="64"/>
      <c r="I107" s="45" t="s">
        <v>49</v>
      </c>
      <c r="J107" s="50" t="s">
        <v>35</v>
      </c>
      <c r="K107" s="51" t="str">
        <f t="shared" ca="1" si="16"/>
        <v>RW34-INV02-CB17.05-C14Str</v>
      </c>
      <c r="L107" s="51" t="str">
        <f t="shared" ca="1" si="17"/>
        <v>RW34</v>
      </c>
      <c r="M107" s="51" t="str">
        <f t="shared" ca="1" si="18"/>
        <v>INV02</v>
      </c>
      <c r="N107" s="52" t="str">
        <f ca="1">MID($F$5,1,2)&amp;LOOKUP("一",$F$7:$F107)&amp;"."&amp;TEXT(IF($F107&gt;"",1,($ZG107=OFFSET($ZG107,-1,))+IFERROR(MID(OFFSET($N107,-1,),FIND(MID($F$5,1,2),OFFSET($N107,-1,))+5,2),)),"00")</f>
        <v>CB17.05</v>
      </c>
      <c r="O107" s="52" t="str">
        <f t="shared" si="19"/>
        <v>C14Str</v>
      </c>
      <c r="P107" s="51">
        <v>3</v>
      </c>
      <c r="Q107" s="51"/>
      <c r="R107" s="51"/>
      <c r="S107" s="51" t="s">
        <v>171</v>
      </c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</row>
    <row r="108" spans="1:71">
      <c r="A108" s="25"/>
      <c r="B108" s="25"/>
      <c r="C108" s="25"/>
      <c r="D108" s="25"/>
      <c r="E108" s="16">
        <f t="shared" si="15"/>
        <v>1</v>
      </c>
      <c r="F108" s="63"/>
      <c r="G108" s="64"/>
      <c r="H108" s="64"/>
      <c r="I108" s="45" t="s">
        <v>50</v>
      </c>
      <c r="J108" s="50" t="s">
        <v>35</v>
      </c>
      <c r="K108" s="51" t="str">
        <f t="shared" ca="1" si="16"/>
        <v>RW34-INV02-CB17.06-C14Str</v>
      </c>
      <c r="L108" s="51" t="str">
        <f t="shared" ca="1" si="17"/>
        <v>RW34</v>
      </c>
      <c r="M108" s="51" t="str">
        <f t="shared" ca="1" si="18"/>
        <v>INV02</v>
      </c>
      <c r="N108" s="52" t="str">
        <f ca="1">MID($F$5,1,2)&amp;LOOKUP("一",$F$7:$F108)&amp;"."&amp;TEXT(IF($F108&gt;"",1,($ZG108=OFFSET($ZG108,-1,))+IFERROR(MID(OFFSET($N108,-1,),FIND(MID($F$5,1,2),OFFSET($N108,-1,))+5,2),)),"00")</f>
        <v>CB17.06</v>
      </c>
      <c r="O108" s="52" t="str">
        <f t="shared" si="19"/>
        <v>C14Str</v>
      </c>
      <c r="P108" s="51">
        <v>7</v>
      </c>
      <c r="Q108" s="51"/>
      <c r="R108" s="51"/>
      <c r="S108" s="51"/>
      <c r="T108" s="51"/>
      <c r="U108" s="51"/>
      <c r="V108" s="51"/>
      <c r="W108" s="51" t="s">
        <v>172</v>
      </c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</row>
    <row r="109" spans="1:71">
      <c r="A109" s="25"/>
      <c r="B109" s="25"/>
      <c r="C109" s="25"/>
      <c r="D109" s="25"/>
      <c r="E109" s="16">
        <f t="shared" si="15"/>
        <v>1</v>
      </c>
      <c r="F109" s="61" t="s">
        <v>156</v>
      </c>
      <c r="G109" s="62">
        <v>19</v>
      </c>
      <c r="H109" s="62"/>
      <c r="I109" s="45" t="s">
        <v>70</v>
      </c>
      <c r="J109" s="50" t="s">
        <v>35</v>
      </c>
      <c r="K109" s="46" t="str">
        <f t="shared" ca="1" si="16"/>
        <v>RW35-INV02-CB18.01-C14Str</v>
      </c>
      <c r="L109" s="46" t="str">
        <f t="shared" ca="1" si="17"/>
        <v>RW35</v>
      </c>
      <c r="M109" s="46" t="str">
        <f t="shared" ca="1" si="18"/>
        <v>INV02</v>
      </c>
      <c r="N109" s="47" t="str">
        <f ca="1">MID($F$5,1,2)&amp;LOOKUP("一",$F$7:$F109)&amp;"."&amp;TEXT(IF($F109&gt;"",1,($ZG109=OFFSET($ZG109,-1,))+IFERROR(MID(OFFSET($N109,-1,),FIND(MID($F$5,1,2),OFFSET($N109,-1,))+5,2),)),"00")</f>
        <v>CB18.01</v>
      </c>
      <c r="O109" s="47" t="str">
        <f t="shared" si="19"/>
        <v>C14Str</v>
      </c>
      <c r="P109" s="46">
        <v>1</v>
      </c>
      <c r="Q109" s="46" t="s">
        <v>173</v>
      </c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8"/>
      <c r="BC109" s="48"/>
      <c r="BD109" s="48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</row>
    <row r="110" spans="1:71">
      <c r="A110" s="25"/>
      <c r="B110" s="25"/>
      <c r="C110" s="25"/>
      <c r="D110" s="25"/>
      <c r="E110" s="16">
        <f t="shared" si="15"/>
        <v>1</v>
      </c>
      <c r="F110" s="61"/>
      <c r="G110" s="62"/>
      <c r="H110" s="62"/>
      <c r="I110" s="45" t="s">
        <v>49</v>
      </c>
      <c r="J110" s="50" t="s">
        <v>35</v>
      </c>
      <c r="K110" s="46" t="str">
        <f t="shared" ca="1" si="16"/>
        <v>RW35-INV02-CB18.02-C14Str</v>
      </c>
      <c r="L110" s="46" t="str">
        <f t="shared" ca="1" si="17"/>
        <v>RW35</v>
      </c>
      <c r="M110" s="46" t="str">
        <f t="shared" ca="1" si="18"/>
        <v>INV02</v>
      </c>
      <c r="N110" s="47" t="str">
        <f ca="1">MID($F$5,1,2)&amp;LOOKUP("一",$F$7:$F110)&amp;"."&amp;TEXT(IF($F110&gt;"",1,($ZG110=OFFSET($ZG110,-1,))+IFERROR(MID(OFFSET($N110,-1,),FIND(MID($F$5,1,2),OFFSET($N110,-1,))+5,2),)),"00")</f>
        <v>CB18.02</v>
      </c>
      <c r="O110" s="47" t="str">
        <f t="shared" si="19"/>
        <v>C14Str</v>
      </c>
      <c r="P110" s="46">
        <v>3</v>
      </c>
      <c r="Q110" s="46"/>
      <c r="R110" s="46"/>
      <c r="S110" s="46" t="s">
        <v>174</v>
      </c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8"/>
      <c r="BC110" s="48"/>
      <c r="BD110" s="48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</row>
    <row r="111" spans="1:71">
      <c r="A111" s="25"/>
      <c r="B111" s="25"/>
      <c r="C111" s="25"/>
      <c r="D111" s="25"/>
      <c r="E111" s="16">
        <f t="shared" si="15"/>
        <v>1</v>
      </c>
      <c r="F111" s="61"/>
      <c r="G111" s="62"/>
      <c r="H111" s="62"/>
      <c r="I111" s="45" t="s">
        <v>50</v>
      </c>
      <c r="J111" s="50" t="s">
        <v>35</v>
      </c>
      <c r="K111" s="46" t="str">
        <f t="shared" ca="1" si="16"/>
        <v>RW35-INV02-CB18.03-C14Str</v>
      </c>
      <c r="L111" s="46" t="str">
        <f t="shared" ca="1" si="17"/>
        <v>RW35</v>
      </c>
      <c r="M111" s="46" t="str">
        <f t="shared" ca="1" si="18"/>
        <v>INV02</v>
      </c>
      <c r="N111" s="47" t="str">
        <f ca="1">MID($F$5,1,2)&amp;LOOKUP("一",$F$7:$F111)&amp;"."&amp;TEXT(IF($F111&gt;"",1,($ZG111=OFFSET($ZG111,-1,))+IFERROR(MID(OFFSET($N111,-1,),FIND(MID($F$5,1,2),OFFSET($N111,-1,))+5,2),)),"00")</f>
        <v>CB18.03</v>
      </c>
      <c r="O111" s="47" t="str">
        <f t="shared" si="19"/>
        <v>C14Str</v>
      </c>
      <c r="P111" s="46">
        <v>7</v>
      </c>
      <c r="Q111" s="46"/>
      <c r="R111" s="46"/>
      <c r="S111" s="46"/>
      <c r="T111" s="46"/>
      <c r="U111" s="46"/>
      <c r="V111" s="46"/>
      <c r="W111" s="46" t="s">
        <v>175</v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8"/>
      <c r="BC111" s="48"/>
      <c r="BD111" s="48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</row>
    <row r="112" spans="1:71">
      <c r="A112" s="25"/>
      <c r="B112" s="25"/>
      <c r="C112" s="25"/>
      <c r="D112" s="25"/>
      <c r="E112" s="25"/>
      <c r="F112" s="25"/>
      <c r="G112" s="25"/>
      <c r="H112" s="25"/>
      <c r="I112" s="26"/>
      <c r="J112" s="2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</row>
    <row r="113" spans="1:71">
      <c r="A113" s="25"/>
      <c r="B113" s="25"/>
      <c r="C113" s="25"/>
      <c r="D113" s="25"/>
      <c r="E113" s="25"/>
      <c r="F113" s="25"/>
      <c r="G113" s="25"/>
      <c r="H113" s="25"/>
      <c r="I113" s="26"/>
      <c r="J113" s="26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>
      <c r="A114" s="25"/>
      <c r="B114" s="25"/>
      <c r="C114" s="25"/>
      <c r="D114" s="25"/>
      <c r="E114" s="25"/>
      <c r="F114" s="25"/>
      <c r="G114" s="25"/>
      <c r="H114" s="25"/>
      <c r="I114" s="26"/>
      <c r="J114" s="26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>
      <c r="A115" s="25"/>
      <c r="B115" s="25"/>
      <c r="C115" s="25"/>
      <c r="D115" s="25"/>
      <c r="E115" s="25"/>
      <c r="F115" s="25"/>
      <c r="G115" s="25"/>
      <c r="H115" s="25"/>
      <c r="I115" s="26"/>
      <c r="J115" s="26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>
      <c r="A116" s="25"/>
      <c r="B116" s="25"/>
      <c r="C116" s="25"/>
      <c r="D116" s="25"/>
      <c r="E116" s="25"/>
      <c r="F116" s="25"/>
      <c r="G116" s="25"/>
      <c r="H116" s="25"/>
      <c r="I116" s="26"/>
      <c r="J116" s="26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>
      <c r="A117" s="25"/>
      <c r="B117" s="25"/>
      <c r="C117" s="25"/>
      <c r="D117" s="25"/>
      <c r="E117" s="25"/>
      <c r="F117" s="25"/>
      <c r="G117" s="25"/>
      <c r="H117" s="25"/>
      <c r="I117" s="26"/>
      <c r="J117" s="26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>
      <c r="A118" s="25"/>
      <c r="B118" s="25"/>
      <c r="C118" s="25"/>
      <c r="D118" s="25"/>
      <c r="E118" s="25"/>
      <c r="F118" s="25"/>
      <c r="G118" s="25"/>
      <c r="H118" s="25"/>
      <c r="I118" s="26"/>
      <c r="J118" s="26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>
      <c r="A119" s="25"/>
      <c r="B119" s="25"/>
      <c r="C119" s="25"/>
      <c r="D119" s="25"/>
      <c r="E119" s="25"/>
      <c r="F119" s="25"/>
      <c r="G119" s="25"/>
      <c r="H119" s="25"/>
      <c r="I119" s="26"/>
      <c r="J119" s="26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>
      <c r="A120" s="25"/>
      <c r="B120" s="25"/>
      <c r="C120" s="25"/>
      <c r="D120" s="25"/>
      <c r="E120" s="25"/>
      <c r="F120" s="25"/>
      <c r="G120" s="25"/>
      <c r="H120" s="25"/>
      <c r="I120" s="26"/>
      <c r="J120" s="26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>
      <c r="A121" s="25"/>
      <c r="B121" s="25"/>
      <c r="C121" s="25"/>
      <c r="D121" s="25"/>
      <c r="E121" s="25"/>
      <c r="F121" s="25"/>
      <c r="G121" s="25"/>
      <c r="H121" s="25"/>
      <c r="I121" s="26"/>
      <c r="J121" s="26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>
      <c r="A122" s="25"/>
      <c r="B122" s="25"/>
      <c r="C122" s="25"/>
      <c r="D122" s="25"/>
      <c r="E122" s="25"/>
      <c r="F122" s="25"/>
      <c r="G122" s="25"/>
      <c r="H122" s="25"/>
      <c r="I122" s="26"/>
      <c r="J122" s="26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>
      <c r="A123" s="25"/>
      <c r="B123" s="25"/>
      <c r="C123" s="25"/>
      <c r="D123" s="25"/>
      <c r="E123" s="25"/>
      <c r="F123" s="25"/>
      <c r="G123" s="25"/>
      <c r="H123" s="25"/>
      <c r="I123" s="26"/>
      <c r="J123" s="26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>
      <c r="A124" s="25"/>
      <c r="B124" s="25"/>
      <c r="C124" s="25"/>
      <c r="D124" s="25"/>
      <c r="E124" s="25"/>
      <c r="F124" s="25"/>
      <c r="G124" s="25"/>
      <c r="H124" s="25"/>
      <c r="I124" s="26"/>
      <c r="J124" s="26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>
      <c r="A125" s="25"/>
      <c r="B125" s="25"/>
      <c r="C125" s="25"/>
      <c r="D125" s="25"/>
      <c r="E125" s="25"/>
      <c r="F125" s="25"/>
      <c r="G125" s="25"/>
      <c r="H125" s="25"/>
      <c r="I125" s="26"/>
      <c r="J125" s="26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>
      <c r="A126" s="25"/>
      <c r="B126" s="25"/>
      <c r="C126" s="25"/>
      <c r="D126" s="25"/>
      <c r="E126" s="25"/>
      <c r="F126" s="25"/>
      <c r="G126" s="25"/>
      <c r="H126" s="25"/>
      <c r="I126" s="26"/>
      <c r="J126" s="26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>
      <c r="A127" s="25"/>
      <c r="B127" s="25"/>
      <c r="C127" s="25"/>
      <c r="D127" s="25"/>
      <c r="E127" s="25"/>
      <c r="F127" s="25"/>
      <c r="G127" s="25"/>
      <c r="H127" s="25"/>
      <c r="I127" s="26"/>
      <c r="J127" s="26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>
      <c r="A128" s="25"/>
      <c r="B128" s="25"/>
      <c r="C128" s="25"/>
      <c r="D128" s="25"/>
      <c r="E128" s="25"/>
      <c r="F128" s="25"/>
      <c r="G128" s="25"/>
      <c r="H128" s="25"/>
      <c r="I128" s="26"/>
      <c r="J128" s="26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>
      <c r="A129" s="25"/>
      <c r="B129" s="25"/>
      <c r="C129" s="25"/>
      <c r="D129" s="25"/>
      <c r="E129" s="25"/>
      <c r="F129" s="25"/>
      <c r="G129" s="25"/>
      <c r="H129" s="25"/>
      <c r="I129" s="26"/>
      <c r="J129" s="26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>
      <c r="A130" s="25"/>
      <c r="B130" s="25"/>
      <c r="C130" s="25"/>
      <c r="D130" s="25"/>
      <c r="E130" s="25"/>
      <c r="F130" s="25"/>
      <c r="G130" s="25"/>
      <c r="H130" s="25"/>
      <c r="I130" s="26"/>
      <c r="J130" s="26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>
      <c r="A131" s="25"/>
      <c r="B131" s="25"/>
      <c r="C131" s="25"/>
      <c r="D131" s="25"/>
      <c r="E131" s="25"/>
      <c r="F131" s="25"/>
      <c r="G131" s="25"/>
      <c r="H131" s="25"/>
      <c r="I131" s="26"/>
      <c r="J131" s="26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>
      <c r="A132" s="25"/>
      <c r="B132" s="25"/>
      <c r="C132" s="25"/>
      <c r="D132" s="25"/>
      <c r="E132" s="25"/>
      <c r="F132" s="25"/>
      <c r="G132" s="25"/>
      <c r="H132" s="25"/>
      <c r="I132" s="26"/>
      <c r="J132" s="26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>
      <c r="A133" s="25"/>
      <c r="B133" s="25"/>
      <c r="C133" s="25"/>
      <c r="D133" s="25"/>
      <c r="E133" s="25"/>
      <c r="F133" s="25"/>
      <c r="G133" s="25"/>
      <c r="H133" s="25"/>
      <c r="I133" s="26"/>
      <c r="J133" s="2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>
      <c r="A134" s="25"/>
      <c r="B134" s="25"/>
      <c r="C134" s="25"/>
      <c r="D134" s="25"/>
      <c r="E134" s="25"/>
      <c r="F134" s="25"/>
      <c r="G134" s="25"/>
      <c r="H134" s="25"/>
      <c r="I134" s="26"/>
      <c r="J134" s="26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>
      <c r="A135" s="25"/>
      <c r="B135" s="25"/>
      <c r="C135" s="25"/>
      <c r="D135" s="25"/>
      <c r="E135" s="25"/>
      <c r="F135" s="25"/>
      <c r="G135" s="25"/>
      <c r="H135" s="25"/>
      <c r="I135" s="26"/>
      <c r="J135" s="26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>
      <c r="A136" s="25"/>
      <c r="B136" s="25"/>
      <c r="C136" s="25"/>
      <c r="D136" s="25"/>
      <c r="E136" s="25"/>
      <c r="F136" s="25"/>
      <c r="G136" s="25"/>
      <c r="H136" s="25"/>
      <c r="I136" s="26"/>
      <c r="J136" s="26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>
      <c r="A137" s="25"/>
      <c r="B137" s="25"/>
      <c r="C137" s="25"/>
      <c r="D137" s="25"/>
      <c r="E137" s="25"/>
      <c r="F137" s="25"/>
      <c r="G137" s="25"/>
      <c r="H137" s="25"/>
      <c r="I137" s="26"/>
      <c r="J137" s="26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>
      <c r="A138" s="25"/>
      <c r="B138" s="25"/>
      <c r="C138" s="25"/>
      <c r="D138" s="25"/>
      <c r="E138" s="25"/>
      <c r="F138" s="25"/>
      <c r="G138" s="25"/>
      <c r="H138" s="25"/>
      <c r="I138" s="26"/>
      <c r="J138" s="26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>
      <c r="A139" s="25"/>
      <c r="B139" s="25"/>
      <c r="C139" s="25"/>
      <c r="D139" s="25"/>
      <c r="E139" s="25"/>
      <c r="F139" s="25"/>
      <c r="G139" s="25"/>
      <c r="H139" s="25"/>
      <c r="I139" s="26"/>
      <c r="J139" s="26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>
      <c r="A140" s="25"/>
      <c r="B140" s="25"/>
      <c r="C140" s="25"/>
      <c r="D140" s="25"/>
      <c r="E140" s="25"/>
      <c r="F140" s="25"/>
      <c r="G140" s="25"/>
      <c r="H140" s="25"/>
      <c r="I140" s="26"/>
      <c r="J140" s="26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>
      <c r="A141" s="25"/>
      <c r="B141" s="25"/>
      <c r="C141" s="25"/>
      <c r="D141" s="25"/>
      <c r="E141" s="25"/>
      <c r="F141" s="25"/>
      <c r="G141" s="25"/>
      <c r="H141" s="25"/>
      <c r="I141" s="26"/>
      <c r="J141" s="26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>
      <c r="A142" s="25"/>
      <c r="B142" s="25"/>
      <c r="C142" s="25"/>
      <c r="D142" s="25"/>
      <c r="E142" s="25"/>
      <c r="F142" s="25"/>
      <c r="G142" s="25"/>
      <c r="H142" s="25"/>
      <c r="I142" s="26"/>
      <c r="J142" s="26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>
      <c r="A143" s="25"/>
      <c r="B143" s="25"/>
      <c r="C143" s="25"/>
      <c r="D143" s="25"/>
      <c r="E143" s="25"/>
      <c r="F143" s="25"/>
      <c r="G143" s="25"/>
      <c r="H143" s="25"/>
      <c r="I143" s="26"/>
      <c r="J143" s="26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>
      <c r="A144" s="25"/>
      <c r="B144" s="25"/>
      <c r="C144" s="25"/>
      <c r="D144" s="25"/>
      <c r="E144" s="25"/>
      <c r="F144" s="25"/>
      <c r="G144" s="25"/>
      <c r="H144" s="25"/>
      <c r="I144" s="26"/>
      <c r="J144" s="26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>
      <c r="A145" s="25"/>
      <c r="B145" s="25"/>
      <c r="C145" s="25"/>
      <c r="D145" s="25"/>
      <c r="E145" s="25"/>
      <c r="F145" s="25"/>
      <c r="G145" s="25"/>
      <c r="H145" s="25"/>
      <c r="I145" s="26"/>
      <c r="J145" s="26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>
      <c r="A146" s="25"/>
      <c r="B146" s="25"/>
      <c r="C146" s="25"/>
      <c r="D146" s="25"/>
      <c r="E146" s="25"/>
      <c r="F146" s="25"/>
      <c r="G146" s="25"/>
      <c r="H146" s="25"/>
      <c r="I146" s="26"/>
      <c r="J146" s="26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>
      <c r="A147" s="25"/>
      <c r="B147" s="25"/>
      <c r="C147" s="25"/>
      <c r="D147" s="25"/>
      <c r="E147" s="25"/>
      <c r="F147" s="25"/>
      <c r="G147" s="25"/>
      <c r="H147" s="25"/>
      <c r="I147" s="26"/>
      <c r="J147" s="26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>
      <c r="A148" s="25"/>
      <c r="B148" s="25"/>
      <c r="C148" s="25"/>
      <c r="D148" s="25"/>
      <c r="E148" s="25"/>
      <c r="F148" s="25"/>
      <c r="G148" s="25"/>
      <c r="H148" s="25"/>
      <c r="I148" s="26"/>
      <c r="J148" s="26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>
      <c r="A149" s="25"/>
      <c r="B149" s="25"/>
      <c r="C149" s="25"/>
      <c r="D149" s="25"/>
      <c r="E149" s="25"/>
      <c r="F149" s="25"/>
      <c r="G149" s="25"/>
      <c r="H149" s="25"/>
      <c r="I149" s="26"/>
      <c r="J149" s="26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>
      <c r="A150" s="25"/>
      <c r="B150" s="25"/>
      <c r="C150" s="25"/>
      <c r="D150" s="25"/>
      <c r="E150" s="25"/>
      <c r="F150" s="25"/>
      <c r="G150" s="25"/>
      <c r="H150" s="25"/>
      <c r="I150" s="26"/>
      <c r="J150" s="26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>
      <c r="A151" s="25"/>
      <c r="B151" s="25"/>
      <c r="C151" s="25"/>
      <c r="D151" s="25"/>
      <c r="E151" s="25"/>
      <c r="F151" s="25"/>
      <c r="G151" s="25"/>
      <c r="H151" s="25"/>
      <c r="I151" s="26"/>
      <c r="J151" s="26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>
      <c r="A152" s="25"/>
      <c r="B152" s="25"/>
      <c r="C152" s="25"/>
      <c r="D152" s="25"/>
      <c r="E152" s="25"/>
      <c r="F152" s="25"/>
      <c r="G152" s="25"/>
      <c r="H152" s="25"/>
      <c r="I152" s="26"/>
      <c r="J152" s="26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>
      <c r="A153" s="25"/>
      <c r="B153" s="25"/>
      <c r="C153" s="25"/>
      <c r="D153" s="25"/>
      <c r="E153" s="25"/>
      <c r="F153" s="25"/>
      <c r="G153" s="25"/>
      <c r="H153" s="25"/>
      <c r="I153" s="26"/>
      <c r="J153" s="26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>
      <c r="A154" s="25"/>
      <c r="B154" s="25"/>
      <c r="C154" s="25"/>
      <c r="D154" s="25"/>
      <c r="E154" s="25"/>
      <c r="F154" s="25"/>
      <c r="G154" s="25"/>
      <c r="H154" s="25"/>
      <c r="I154" s="26"/>
      <c r="J154" s="2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>
      <c r="A155" s="25"/>
      <c r="B155" s="25"/>
      <c r="C155" s="25"/>
      <c r="D155" s="25"/>
      <c r="E155" s="25"/>
      <c r="F155" s="25"/>
      <c r="G155" s="25"/>
      <c r="H155" s="25"/>
      <c r="I155" s="26"/>
      <c r="J155" s="2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>
      <c r="A156" s="25"/>
      <c r="B156" s="25"/>
      <c r="C156" s="25"/>
      <c r="D156" s="25"/>
      <c r="E156" s="25"/>
      <c r="F156" s="25"/>
      <c r="G156" s="25"/>
      <c r="H156" s="25"/>
      <c r="I156" s="26"/>
      <c r="J156" s="2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>
      <c r="A157" s="25"/>
      <c r="B157" s="25"/>
      <c r="C157" s="25"/>
      <c r="D157" s="25"/>
      <c r="E157" s="25"/>
      <c r="F157" s="25"/>
      <c r="G157" s="25"/>
      <c r="H157" s="25"/>
      <c r="I157" s="26"/>
      <c r="J157" s="2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>
      <c r="A158" s="25"/>
      <c r="B158" s="25"/>
      <c r="C158" s="25"/>
      <c r="D158" s="25"/>
      <c r="E158" s="25"/>
      <c r="F158" s="25"/>
      <c r="G158" s="25"/>
      <c r="H158" s="25"/>
      <c r="I158" s="26"/>
      <c r="J158" s="2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>
      <c r="A159" s="25"/>
      <c r="B159" s="25"/>
      <c r="C159" s="25"/>
      <c r="D159" s="25"/>
      <c r="E159" s="25"/>
      <c r="F159" s="25"/>
      <c r="G159" s="25"/>
      <c r="H159" s="25"/>
      <c r="I159" s="26"/>
      <c r="J159" s="26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>
      <c r="A160" s="25"/>
      <c r="B160" s="25"/>
      <c r="C160" s="25"/>
      <c r="D160" s="25"/>
      <c r="E160" s="25"/>
      <c r="F160" s="25"/>
      <c r="G160" s="25"/>
      <c r="H160" s="25"/>
      <c r="I160" s="26"/>
      <c r="J160" s="26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>
      <c r="A161" s="25"/>
      <c r="B161" s="25"/>
      <c r="C161" s="25"/>
      <c r="D161" s="25"/>
      <c r="E161" s="25"/>
      <c r="F161" s="25"/>
      <c r="G161" s="25"/>
      <c r="H161" s="25"/>
      <c r="I161" s="26"/>
      <c r="J161" s="26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>
      <c r="A162" s="25"/>
      <c r="B162" s="25"/>
      <c r="C162" s="25"/>
      <c r="D162" s="25"/>
      <c r="E162" s="25"/>
      <c r="F162" s="25"/>
      <c r="G162" s="25"/>
      <c r="H162" s="25"/>
      <c r="I162" s="26"/>
      <c r="J162" s="26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>
      <c r="A163" s="25"/>
      <c r="B163" s="25"/>
      <c r="C163" s="25"/>
      <c r="D163" s="25"/>
      <c r="E163" s="25"/>
      <c r="F163" s="25"/>
      <c r="G163" s="25"/>
      <c r="H163" s="25"/>
      <c r="I163" s="26"/>
      <c r="J163" s="26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>
      <c r="A164" s="25"/>
      <c r="B164" s="25"/>
      <c r="C164" s="25"/>
      <c r="D164" s="25"/>
      <c r="E164" s="25"/>
      <c r="F164" s="25"/>
      <c r="G164" s="25"/>
      <c r="H164" s="25"/>
      <c r="I164" s="26"/>
      <c r="J164" s="26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>
      <c r="A165" s="25"/>
      <c r="B165" s="25"/>
      <c r="C165" s="25"/>
      <c r="D165" s="25"/>
      <c r="E165" s="25"/>
      <c r="F165" s="25"/>
      <c r="G165" s="25"/>
      <c r="H165" s="25"/>
      <c r="I165" s="26"/>
      <c r="J165" s="26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>
      <c r="A166" s="25"/>
      <c r="B166" s="25"/>
      <c r="C166" s="25"/>
      <c r="D166" s="25"/>
      <c r="E166" s="25"/>
      <c r="F166" s="25"/>
      <c r="G166" s="25"/>
      <c r="H166" s="25"/>
      <c r="I166" s="26"/>
      <c r="J166" s="26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>
      <c r="A167" s="25"/>
      <c r="B167" s="25"/>
      <c r="C167" s="25"/>
      <c r="D167" s="25"/>
      <c r="E167" s="25"/>
      <c r="F167" s="25"/>
      <c r="G167" s="25"/>
      <c r="H167" s="25"/>
      <c r="I167" s="26"/>
      <c r="J167" s="26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>
      <c r="A168" s="25"/>
      <c r="B168" s="25"/>
      <c r="C168" s="25"/>
      <c r="D168" s="25"/>
      <c r="E168" s="25"/>
      <c r="F168" s="25"/>
      <c r="G168" s="25"/>
      <c r="H168" s="25"/>
      <c r="I168" s="26"/>
      <c r="J168" s="26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108">
    <mergeCell ref="G22:G24"/>
    <mergeCell ref="H22:H24"/>
    <mergeCell ref="F25:F30"/>
    <mergeCell ref="G25:G27"/>
    <mergeCell ref="H25:H27"/>
    <mergeCell ref="G28:G30"/>
    <mergeCell ref="H28:H30"/>
    <mergeCell ref="N5:N6"/>
    <mergeCell ref="O5:O6"/>
    <mergeCell ref="P5:P6"/>
    <mergeCell ref="R4:T4"/>
    <mergeCell ref="AC4:AD4"/>
    <mergeCell ref="BH6:BV6"/>
    <mergeCell ref="F3:P4"/>
    <mergeCell ref="L5:L6"/>
    <mergeCell ref="M5:M6"/>
    <mergeCell ref="U4:AA4"/>
    <mergeCell ref="H40:H42"/>
    <mergeCell ref="F7:F12"/>
    <mergeCell ref="G7:G9"/>
    <mergeCell ref="H7:H9"/>
    <mergeCell ref="G10:G12"/>
    <mergeCell ref="H10:H12"/>
    <mergeCell ref="F13:F18"/>
    <mergeCell ref="G13:G15"/>
    <mergeCell ref="H13:H15"/>
    <mergeCell ref="G16:G18"/>
    <mergeCell ref="H16:H18"/>
    <mergeCell ref="F19:F24"/>
    <mergeCell ref="G19:G21"/>
    <mergeCell ref="H19:H21"/>
    <mergeCell ref="G31:G33"/>
    <mergeCell ref="H31:H33"/>
    <mergeCell ref="A1:K2"/>
    <mergeCell ref="A3:E4"/>
    <mergeCell ref="A5:B6"/>
    <mergeCell ref="C5:D6"/>
    <mergeCell ref="E5:E6"/>
    <mergeCell ref="F5:F6"/>
    <mergeCell ref="G5:G6"/>
    <mergeCell ref="H5:H6"/>
    <mergeCell ref="I5:J6"/>
    <mergeCell ref="K5:K6"/>
    <mergeCell ref="G34:G36"/>
    <mergeCell ref="H34:H36"/>
    <mergeCell ref="F31:F36"/>
    <mergeCell ref="F55:F60"/>
    <mergeCell ref="G55:G57"/>
    <mergeCell ref="H55:H57"/>
    <mergeCell ref="G58:G60"/>
    <mergeCell ref="H58:H60"/>
    <mergeCell ref="F49:F54"/>
    <mergeCell ref="G49:G51"/>
    <mergeCell ref="H49:H51"/>
    <mergeCell ref="G52:G54"/>
    <mergeCell ref="H52:H54"/>
    <mergeCell ref="F43:F48"/>
    <mergeCell ref="G43:G45"/>
    <mergeCell ref="H43:H45"/>
    <mergeCell ref="G46:G48"/>
    <mergeCell ref="H46:H48"/>
    <mergeCell ref="F37:F42"/>
    <mergeCell ref="G37:G39"/>
    <mergeCell ref="H37:H39"/>
    <mergeCell ref="G40:G42"/>
    <mergeCell ref="F67:F72"/>
    <mergeCell ref="G67:G69"/>
    <mergeCell ref="H67:H69"/>
    <mergeCell ref="G70:G72"/>
    <mergeCell ref="H70:H72"/>
    <mergeCell ref="F61:F66"/>
    <mergeCell ref="G61:G63"/>
    <mergeCell ref="H61:H63"/>
    <mergeCell ref="G64:G66"/>
    <mergeCell ref="H64:H66"/>
    <mergeCell ref="F79:F84"/>
    <mergeCell ref="G79:G81"/>
    <mergeCell ref="H79:H81"/>
    <mergeCell ref="G82:G84"/>
    <mergeCell ref="H82:H84"/>
    <mergeCell ref="F73:F78"/>
    <mergeCell ref="G73:G75"/>
    <mergeCell ref="H73:H75"/>
    <mergeCell ref="G76:G78"/>
    <mergeCell ref="H76:H78"/>
    <mergeCell ref="F91:F96"/>
    <mergeCell ref="G91:G93"/>
    <mergeCell ref="H91:H93"/>
    <mergeCell ref="G94:G96"/>
    <mergeCell ref="H94:H96"/>
    <mergeCell ref="F85:F90"/>
    <mergeCell ref="G85:G87"/>
    <mergeCell ref="H85:H87"/>
    <mergeCell ref="G88:G90"/>
    <mergeCell ref="H88:H90"/>
    <mergeCell ref="F109:F111"/>
    <mergeCell ref="G109:G111"/>
    <mergeCell ref="H109:H111"/>
    <mergeCell ref="F103:F108"/>
    <mergeCell ref="G103:G105"/>
    <mergeCell ref="H103:H105"/>
    <mergeCell ref="G106:G108"/>
    <mergeCell ref="H106:H108"/>
    <mergeCell ref="F97:F102"/>
    <mergeCell ref="G97:G99"/>
    <mergeCell ref="H97:H99"/>
    <mergeCell ref="G100:G102"/>
    <mergeCell ref="H100:H102"/>
  </mergeCells>
  <phoneticPr fontId="10" type="noConversion"/>
  <conditionalFormatting sqref="P2">
    <cfRule type="cellIs" dxfId="5" priority="6" operator="equal">
      <formula>FALSE</formula>
    </cfRule>
  </conditionalFormatting>
  <conditionalFormatting sqref="BF7:BF35">
    <cfRule type="cellIs" dxfId="4" priority="3" operator="notEqual">
      <formula>0</formula>
    </cfRule>
  </conditionalFormatting>
  <conditionalFormatting sqref="F7">
    <cfRule type="expression" dxfId="3" priority="2">
      <formula>TEXT(MID(INDIRECT("J"&amp;ROW()-1),13,2)+1,"00")&lt;&gt;F7</formula>
    </cfRule>
  </conditionalFormatting>
  <conditionalFormatting sqref="F7">
    <cfRule type="cellIs" dxfId="2" priority="1" operator="notEqual">
      <formula>"01"</formula>
    </cfRule>
  </conditionalFormatting>
  <conditionalFormatting sqref="BE3">
    <cfRule type="top10" priority="4" rank="10"/>
    <cfRule type="colorScale" priority="5">
      <colorScale>
        <cfvo type="min"/>
        <cfvo type="max"/>
        <color rgb="FFFF7128"/>
        <color rgb="FFFFEF9C"/>
      </colorScale>
    </cfRule>
  </conditionalFormatting>
  <conditionalFormatting sqref="E7:E111">
    <cfRule type="cellIs" dxfId="1" priority="7" operator="greaterThan">
      <formula>1</formula>
    </cfRule>
    <cfRule type="expression" dxfId="0" priority="8">
      <formula>IF(_xlfn.CONCAT(Q7:BD7)="",MID(K7,17,2),MID((_xlfn.CONCAT(Q7:BD7)),6,2))&lt;&gt;MID(K7,17,2)</formula>
    </cfRule>
  </conditionalFormatting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  <controls>
    <control shapeId="10529" r:id="rId3" name="按钮 5">
      <controlPr defaultSize="0" print="0" autoFill="0" autoPict="0" macro="[0]!mergecell">
        <anchor moveWithCells="1">
          <from>
            <xdr:col>0</xdr:col>
            <xdr:colOff>368300</xdr:colOff>
            <xdr:row>31</xdr:row>
            <xdr:rowOff>38100</xdr:rowOff>
          </from>
          <to>
            <xdr:col>2</xdr:col>
            <xdr:colOff>25400</xdr:colOff>
            <xdr:row>34</xdr:row>
            <xdr:rowOff>38100</xdr:rowOff>
          </to>
        </anchor>
      </controlPr>
    </control>
    <control shapeId="10530" r:id="rId4" name="Button 290">
      <controlPr defaultSize="0" print="0" autoFill="0" autoPict="0" macro="[0]!cable">
        <anchor moveWithCells="1">
          <from>
            <xdr:col>0</xdr:col>
            <xdr:colOff>368300</xdr:colOff>
            <xdr:row>34</xdr:row>
            <xdr:rowOff>76200</xdr:rowOff>
          </from>
          <to>
            <xdr:col>2</xdr:col>
            <xdr:colOff>25400</xdr:colOff>
            <xdr:row>37</xdr:row>
            <xdr:rowOff>101600</xdr:rowOff>
          </to>
        </anchor>
      </controlPr>
    </control>
    <control shapeId="10531" r:id="rId5" name="Button 291">
      <controlPr defaultSize="0" print="0" autoFill="0" autoPict="0" macro="[0]!label">
        <anchor moveWithCells="1">
          <from>
            <xdr:col>0</xdr:col>
            <xdr:colOff>342900</xdr:colOff>
            <xdr:row>37</xdr:row>
            <xdr:rowOff>139700</xdr:rowOff>
          </from>
          <to>
            <xdr:col>2</xdr:col>
            <xdr:colOff>25400</xdr:colOff>
            <xdr:row>40</xdr:row>
            <xdr:rowOff>139700</xdr:rowOff>
          </to>
        </anchor>
      </controlPr>
    </control>
    <control shapeId="10532" r:id="rId6" name="Button 292">
      <controlPr defaultSize="0" print="0" autoFill="0" autoPict="0" macro="[0]!color">
        <anchor moveWithCells="1">
          <from>
            <xdr:col>0</xdr:col>
            <xdr:colOff>330200</xdr:colOff>
            <xdr:row>41</xdr:row>
            <xdr:rowOff>50800</xdr:rowOff>
          </from>
          <to>
            <xdr:col>1</xdr:col>
            <xdr:colOff>1054100</xdr:colOff>
            <xdr:row>43</xdr:row>
            <xdr:rowOff>139700</xdr:rowOff>
          </to>
        </anchor>
      </controlPr>
    </control>
    <control shapeId="10533" r:id="rId7" name="Button 293">
      <controlPr defaultSize="0" print="0" autoFill="0" autoPict="0" macro="[0]!delate">
        <anchor moveWithCells="1">
          <from>
            <xdr:col>0</xdr:col>
            <xdr:colOff>304800</xdr:colOff>
            <xdr:row>44</xdr:row>
            <xdr:rowOff>25400</xdr:rowOff>
          </from>
          <to>
            <xdr:col>1</xdr:col>
            <xdr:colOff>1054100</xdr:colOff>
            <xdr:row>46</xdr:row>
            <xdr:rowOff>139700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jin jialei</cp:lastModifiedBy>
  <dcterms:created xsi:type="dcterms:W3CDTF">2019-08-07T02:46:00Z</dcterms:created>
  <dcterms:modified xsi:type="dcterms:W3CDTF">2022-03-23T09:35:34Z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2052-11.1.0.8799</vt:lpwstr>
  </property>
</Properties>
</file>