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jialei/Desktop/"/>
    </mc:Choice>
  </mc:AlternateContent>
  <xr:revisionPtr revIDLastSave="0" documentId="8_{4BD50F22-BCAF-414A-9733-241F8103C4EF}" xr6:coauthVersionLast="47" xr6:coauthVersionMax="47" xr10:uidLastSave="{00000000-0000-0000-0000-000000000000}"/>
  <bookViews>
    <workbookView xWindow="8080" yWindow="1820" windowWidth="26240" windowHeight="16660" xr2:uid="{60AE5B0A-C278-634E-A589-7EE8E005318C}"/>
  </bookViews>
  <sheets>
    <sheet name="INV11A01" sheetId="1" r:id="rId1"/>
  </sheets>
  <externalReferences>
    <externalReference r:id="rId2"/>
  </externalReferences>
  <definedNames>
    <definedName name="红色">[1]INV11A03!#REF!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" i="1" l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F3" i="1"/>
  <c r="M7" i="1" s="1"/>
  <c r="E7" i="1"/>
  <c r="N7" i="1"/>
  <c r="O7" i="1" s="1"/>
  <c r="BH7" i="1" a="1"/>
  <c r="BH7" i="1" s="1"/>
  <c r="BI7" i="1" a="1"/>
  <c r="BI7" i="1" s="1"/>
  <c r="BJ7" i="1" a="1"/>
  <c r="BJ7" i="1" s="1"/>
  <c r="BK7" i="1" a="1"/>
  <c r="BK7" i="1" s="1"/>
  <c r="BL7" i="1" a="1"/>
  <c r="BL7" i="1" s="1"/>
  <c r="BM7" i="1" a="1"/>
  <c r="BM7" i="1" s="1"/>
  <c r="BN7" i="1" a="1"/>
  <c r="BN7" i="1" s="1"/>
  <c r="BO7" i="1" a="1"/>
  <c r="BO7" i="1" s="1"/>
  <c r="BP7" i="1" a="1"/>
  <c r="BP7" i="1" s="1"/>
  <c r="BQ7" i="1" a="1"/>
  <c r="BQ7" i="1" s="1"/>
  <c r="BR7" i="1" a="1"/>
  <c r="BR7" i="1" s="1"/>
  <c r="BS7" i="1" a="1"/>
  <c r="BS7" i="1" s="1"/>
  <c r="BT7" i="1" a="1"/>
  <c r="BT7" i="1" s="1"/>
  <c r="BU7" i="1" a="1"/>
  <c r="BU7" i="1" s="1"/>
  <c r="BV7" i="1" a="1"/>
  <c r="BV7" i="1" s="1"/>
  <c r="B8" i="1"/>
  <c r="D8" i="1"/>
  <c r="E8" i="1"/>
  <c r="N8" i="1"/>
  <c r="O8" i="1" s="1"/>
  <c r="BH8" i="1" a="1"/>
  <c r="BH8" i="1" s="1"/>
  <c r="BI8" i="1" a="1"/>
  <c r="BI8" i="1" s="1"/>
  <c r="BJ8" i="1" a="1"/>
  <c r="BJ8" i="1" s="1"/>
  <c r="BK8" i="1" a="1"/>
  <c r="BK8" i="1" s="1"/>
  <c r="BL8" i="1" a="1"/>
  <c r="BL8" i="1" s="1"/>
  <c r="BM8" i="1" a="1"/>
  <c r="BM8" i="1" s="1"/>
  <c r="BN8" i="1" a="1"/>
  <c r="BN8" i="1" s="1"/>
  <c r="BO8" i="1" a="1"/>
  <c r="BO8" i="1" s="1"/>
  <c r="BP8" i="1" a="1"/>
  <c r="BP8" i="1" s="1"/>
  <c r="BQ8" i="1" a="1"/>
  <c r="BQ8" i="1" s="1"/>
  <c r="BR8" i="1" a="1"/>
  <c r="BR8" i="1" s="1"/>
  <c r="BS8" i="1" a="1"/>
  <c r="BS8" i="1" s="1"/>
  <c r="BT8" i="1" a="1"/>
  <c r="BT8" i="1" s="1"/>
  <c r="BU8" i="1" a="1"/>
  <c r="BU8" i="1" s="1"/>
  <c r="BV8" i="1" a="1"/>
  <c r="BV8" i="1" s="1"/>
  <c r="B9" i="1"/>
  <c r="D9" i="1"/>
  <c r="E9" i="1"/>
  <c r="M9" i="1"/>
  <c r="L9" i="1" s="1"/>
  <c r="N9" i="1"/>
  <c r="O9" i="1" s="1"/>
  <c r="BH9" i="1" a="1"/>
  <c r="BH9" i="1" s="1"/>
  <c r="BI9" i="1" a="1"/>
  <c r="BI9" i="1" s="1"/>
  <c r="BJ9" i="1" a="1"/>
  <c r="BJ9" i="1" s="1"/>
  <c r="BK9" i="1" a="1"/>
  <c r="BK9" i="1" s="1"/>
  <c r="BL9" i="1" a="1"/>
  <c r="BL9" i="1" s="1"/>
  <c r="BM9" i="1" a="1"/>
  <c r="BM9" i="1" s="1"/>
  <c r="BN9" i="1" a="1"/>
  <c r="BN9" i="1" s="1"/>
  <c r="BO9" i="1" a="1"/>
  <c r="BO9" i="1" s="1"/>
  <c r="BP9" i="1" a="1"/>
  <c r="BP9" i="1" s="1"/>
  <c r="BQ9" i="1" a="1"/>
  <c r="BQ9" i="1" s="1"/>
  <c r="BR9" i="1" a="1"/>
  <c r="BR9" i="1" s="1"/>
  <c r="BS9" i="1" a="1"/>
  <c r="BS9" i="1" s="1"/>
  <c r="BT9" i="1" a="1"/>
  <c r="BT9" i="1" s="1"/>
  <c r="BU9" i="1" a="1"/>
  <c r="BU9" i="1" s="1"/>
  <c r="BV9" i="1" a="1"/>
  <c r="BV9" i="1" s="1"/>
  <c r="B10" i="1"/>
  <c r="D10" i="1"/>
  <c r="E10" i="1"/>
  <c r="M10" i="1"/>
  <c r="N10" i="1"/>
  <c r="N11" i="1" s="1"/>
  <c r="BH10" i="1" a="1"/>
  <c r="BH10" i="1" s="1"/>
  <c r="BI10" i="1" a="1"/>
  <c r="BI10" i="1" s="1"/>
  <c r="BJ10" i="1" a="1"/>
  <c r="BJ10" i="1" s="1"/>
  <c r="BK10" i="1" a="1"/>
  <c r="BK10" i="1" s="1"/>
  <c r="BL10" i="1" a="1"/>
  <c r="BL10" i="1" s="1"/>
  <c r="BM10" i="1" a="1"/>
  <c r="BM10" i="1" s="1"/>
  <c r="BN10" i="1" a="1"/>
  <c r="BN10" i="1" s="1"/>
  <c r="BO10" i="1" a="1"/>
  <c r="BO10" i="1" s="1"/>
  <c r="BP10" i="1" a="1"/>
  <c r="BP10" i="1" s="1"/>
  <c r="BQ10" i="1" a="1"/>
  <c r="BQ10" i="1" s="1"/>
  <c r="BR10" i="1" a="1"/>
  <c r="BR10" i="1" s="1"/>
  <c r="BS10" i="1" a="1"/>
  <c r="BS10" i="1" s="1"/>
  <c r="BT10" i="1" a="1"/>
  <c r="BT10" i="1" s="1"/>
  <c r="BU10" i="1" a="1"/>
  <c r="BU10" i="1" s="1"/>
  <c r="BV10" i="1" a="1"/>
  <c r="BV10" i="1" s="1"/>
  <c r="B11" i="1"/>
  <c r="D11" i="1"/>
  <c r="E11" i="1"/>
  <c r="M11" i="1"/>
  <c r="BH11" i="1" a="1"/>
  <c r="BH11" i="1" s="1"/>
  <c r="BI11" i="1" a="1"/>
  <c r="BI11" i="1" s="1"/>
  <c r="BJ11" i="1" a="1"/>
  <c r="BJ11" i="1" s="1"/>
  <c r="BK11" i="1" a="1"/>
  <c r="BK11" i="1" s="1"/>
  <c r="BL11" i="1" a="1"/>
  <c r="BL11" i="1" s="1"/>
  <c r="BM11" i="1" a="1"/>
  <c r="BM11" i="1" s="1"/>
  <c r="BN11" i="1" a="1"/>
  <c r="BN11" i="1" s="1"/>
  <c r="BO11" i="1" a="1"/>
  <c r="BO11" i="1" s="1"/>
  <c r="BP11" i="1" a="1"/>
  <c r="BP11" i="1" s="1"/>
  <c r="BQ11" i="1" a="1"/>
  <c r="BQ11" i="1" s="1"/>
  <c r="BR11" i="1" a="1"/>
  <c r="BR11" i="1" s="1"/>
  <c r="BS11" i="1" a="1"/>
  <c r="BS11" i="1" s="1"/>
  <c r="BT11" i="1" a="1"/>
  <c r="BT11" i="1" s="1"/>
  <c r="BU11" i="1" a="1"/>
  <c r="BU11" i="1" s="1"/>
  <c r="BV11" i="1" a="1"/>
  <c r="BV11" i="1" s="1"/>
  <c r="B12" i="1"/>
  <c r="D12" i="1"/>
  <c r="E12" i="1"/>
  <c r="M12" i="1"/>
  <c r="BH12" i="1" a="1"/>
  <c r="BH12" i="1" s="1"/>
  <c r="BI12" i="1" a="1"/>
  <c r="BI12" i="1" s="1"/>
  <c r="BJ12" i="1" a="1"/>
  <c r="BJ12" i="1" s="1"/>
  <c r="BK12" i="1" a="1"/>
  <c r="BK12" i="1" s="1"/>
  <c r="BL12" i="1" a="1"/>
  <c r="BL12" i="1" s="1"/>
  <c r="BM12" i="1" a="1"/>
  <c r="BM12" i="1" s="1"/>
  <c r="BN12" i="1" a="1"/>
  <c r="BN12" i="1" s="1"/>
  <c r="BO12" i="1" a="1"/>
  <c r="BO12" i="1" s="1"/>
  <c r="BP12" i="1" a="1"/>
  <c r="BP12" i="1" s="1"/>
  <c r="BQ12" i="1" a="1"/>
  <c r="BQ12" i="1" s="1"/>
  <c r="BR12" i="1" a="1"/>
  <c r="BR12" i="1" s="1"/>
  <c r="BS12" i="1" a="1"/>
  <c r="BS12" i="1" s="1"/>
  <c r="BT12" i="1" a="1"/>
  <c r="BT12" i="1" s="1"/>
  <c r="BU12" i="1" a="1"/>
  <c r="BU12" i="1" s="1"/>
  <c r="BV12" i="1" a="1"/>
  <c r="BV12" i="1" s="1"/>
  <c r="B13" i="1"/>
  <c r="D13" i="1"/>
  <c r="E13" i="1"/>
  <c r="M13" i="1"/>
  <c r="BH13" i="1" a="1"/>
  <c r="BH13" i="1" s="1"/>
  <c r="BI13" i="1" a="1"/>
  <c r="BI13" i="1" s="1"/>
  <c r="BJ13" i="1" a="1"/>
  <c r="BJ13" i="1" s="1"/>
  <c r="BK13" i="1" a="1"/>
  <c r="BK13" i="1" s="1"/>
  <c r="BL13" i="1" a="1"/>
  <c r="BL13" i="1" s="1"/>
  <c r="BM13" i="1" a="1"/>
  <c r="BM13" i="1" s="1"/>
  <c r="BN13" i="1" a="1"/>
  <c r="BN13" i="1" s="1"/>
  <c r="BO13" i="1" a="1"/>
  <c r="BO13" i="1" s="1"/>
  <c r="BP13" i="1" a="1"/>
  <c r="BP13" i="1" s="1"/>
  <c r="BQ13" i="1" a="1"/>
  <c r="BQ13" i="1" s="1"/>
  <c r="BR13" i="1" a="1"/>
  <c r="BR13" i="1" s="1"/>
  <c r="BS13" i="1" a="1"/>
  <c r="BS13" i="1" s="1"/>
  <c r="BT13" i="1" a="1"/>
  <c r="BT13" i="1" s="1"/>
  <c r="BU13" i="1" a="1"/>
  <c r="BU13" i="1" s="1"/>
  <c r="BV13" i="1" a="1"/>
  <c r="BV13" i="1" s="1"/>
  <c r="B14" i="1"/>
  <c r="E14" i="1"/>
  <c r="M14" i="1"/>
  <c r="BH14" i="1" a="1"/>
  <c r="BH14" i="1" s="1"/>
  <c r="BI14" i="1" a="1"/>
  <c r="BI14" i="1" s="1"/>
  <c r="BJ14" i="1" a="1"/>
  <c r="BJ14" i="1" s="1"/>
  <c r="BK14" i="1" a="1"/>
  <c r="BK14" i="1" s="1"/>
  <c r="BL14" i="1" a="1"/>
  <c r="BL14" i="1" s="1"/>
  <c r="BM14" i="1" a="1"/>
  <c r="BM14" i="1" s="1"/>
  <c r="BN14" i="1" a="1"/>
  <c r="BN14" i="1" s="1"/>
  <c r="BO14" i="1" a="1"/>
  <c r="BO14" i="1" s="1"/>
  <c r="BP14" i="1" a="1"/>
  <c r="BP14" i="1" s="1"/>
  <c r="BQ14" i="1" a="1"/>
  <c r="BQ14" i="1" s="1"/>
  <c r="BR14" i="1" a="1"/>
  <c r="BR14" i="1" s="1"/>
  <c r="BS14" i="1" a="1"/>
  <c r="BS14" i="1" s="1"/>
  <c r="BT14" i="1" a="1"/>
  <c r="BT14" i="1" s="1"/>
  <c r="BU14" i="1" a="1"/>
  <c r="BU14" i="1" s="1"/>
  <c r="BV14" i="1" a="1"/>
  <c r="BV14" i="1" s="1"/>
  <c r="B15" i="1"/>
  <c r="E15" i="1"/>
  <c r="M15" i="1"/>
  <c r="N15" i="1"/>
  <c r="N16" i="1" s="1"/>
  <c r="BH15" i="1" a="1"/>
  <c r="BH15" i="1" s="1"/>
  <c r="BI15" i="1" a="1"/>
  <c r="BI15" i="1" s="1"/>
  <c r="BJ15" i="1" a="1"/>
  <c r="BJ15" i="1" s="1"/>
  <c r="BK15" i="1" a="1"/>
  <c r="BK15" i="1" s="1"/>
  <c r="BL15" i="1" a="1"/>
  <c r="BL15" i="1" s="1"/>
  <c r="BM15" i="1" a="1"/>
  <c r="BM15" i="1" s="1"/>
  <c r="BN15" i="1" a="1"/>
  <c r="BN15" i="1" s="1"/>
  <c r="BO15" i="1" a="1"/>
  <c r="BO15" i="1" s="1"/>
  <c r="BP15" i="1" a="1"/>
  <c r="BP15" i="1" s="1"/>
  <c r="BQ15" i="1" a="1"/>
  <c r="BQ15" i="1" s="1"/>
  <c r="BR15" i="1" a="1"/>
  <c r="BR15" i="1" s="1"/>
  <c r="BS15" i="1" a="1"/>
  <c r="BS15" i="1" s="1"/>
  <c r="BT15" i="1" a="1"/>
  <c r="BT15" i="1" s="1"/>
  <c r="BU15" i="1" a="1"/>
  <c r="BU15" i="1" s="1"/>
  <c r="BV15" i="1" a="1"/>
  <c r="BV15" i="1" s="1"/>
  <c r="B16" i="1"/>
  <c r="E16" i="1"/>
  <c r="M16" i="1"/>
  <c r="BH16" i="1" a="1"/>
  <c r="BH16" i="1" s="1"/>
  <c r="BI16" i="1" a="1"/>
  <c r="BI16" i="1" s="1"/>
  <c r="BJ16" i="1" a="1"/>
  <c r="BJ16" i="1" s="1"/>
  <c r="BK16" i="1" a="1"/>
  <c r="BK16" i="1" s="1"/>
  <c r="BL16" i="1" a="1"/>
  <c r="BL16" i="1" s="1"/>
  <c r="BM16" i="1" a="1"/>
  <c r="BM16" i="1" s="1"/>
  <c r="BN16" i="1" a="1"/>
  <c r="BN16" i="1" s="1"/>
  <c r="BO16" i="1" a="1"/>
  <c r="BO16" i="1" s="1"/>
  <c r="BP16" i="1" a="1"/>
  <c r="BP16" i="1" s="1"/>
  <c r="BQ16" i="1" a="1"/>
  <c r="BQ16" i="1" s="1"/>
  <c r="BR16" i="1" a="1"/>
  <c r="BR16" i="1" s="1"/>
  <c r="BS16" i="1" a="1"/>
  <c r="BS16" i="1" s="1"/>
  <c r="BT16" i="1" a="1"/>
  <c r="BT16" i="1" s="1"/>
  <c r="BU16" i="1" a="1"/>
  <c r="BU16" i="1" s="1"/>
  <c r="BV16" i="1" a="1"/>
  <c r="BV16" i="1" s="1"/>
  <c r="B17" i="1"/>
  <c r="E17" i="1"/>
  <c r="M17" i="1"/>
  <c r="BH17" i="1" a="1"/>
  <c r="BH17" i="1" s="1"/>
  <c r="BI17" i="1" a="1"/>
  <c r="BI17" i="1" s="1"/>
  <c r="BJ17" i="1" a="1"/>
  <c r="BJ17" i="1" s="1"/>
  <c r="BK17" i="1" a="1"/>
  <c r="BK17" i="1" s="1"/>
  <c r="BL17" i="1" a="1"/>
  <c r="BL17" i="1" s="1"/>
  <c r="BM17" i="1" a="1"/>
  <c r="BM17" i="1" s="1"/>
  <c r="BN17" i="1" a="1"/>
  <c r="BN17" i="1" s="1"/>
  <c r="BO17" i="1" a="1"/>
  <c r="BO17" i="1" s="1"/>
  <c r="BP17" i="1" a="1"/>
  <c r="BP17" i="1" s="1"/>
  <c r="BQ17" i="1" a="1"/>
  <c r="BQ17" i="1" s="1"/>
  <c r="BR17" i="1" a="1"/>
  <c r="BR17" i="1" s="1"/>
  <c r="BS17" i="1" a="1"/>
  <c r="BS17" i="1" s="1"/>
  <c r="BT17" i="1" a="1"/>
  <c r="BT17" i="1" s="1"/>
  <c r="BU17" i="1" a="1"/>
  <c r="BU17" i="1" s="1"/>
  <c r="BV17" i="1" a="1"/>
  <c r="BV17" i="1" s="1"/>
  <c r="B18" i="1"/>
  <c r="E18" i="1"/>
  <c r="M18" i="1"/>
  <c r="BH18" i="1" a="1"/>
  <c r="BH18" i="1" s="1"/>
  <c r="BI18" i="1" a="1"/>
  <c r="BI18" i="1" s="1"/>
  <c r="BJ18" i="1" a="1"/>
  <c r="BJ18" i="1" s="1"/>
  <c r="BK18" i="1" a="1"/>
  <c r="BK18" i="1" s="1"/>
  <c r="BL18" i="1" a="1"/>
  <c r="BL18" i="1" s="1"/>
  <c r="BM18" i="1" a="1"/>
  <c r="BM18" i="1" s="1"/>
  <c r="BN18" i="1" a="1"/>
  <c r="BN18" i="1" s="1"/>
  <c r="BO18" i="1" a="1"/>
  <c r="BO18" i="1" s="1"/>
  <c r="BP18" i="1" a="1"/>
  <c r="BP18" i="1" s="1"/>
  <c r="BQ18" i="1" a="1"/>
  <c r="BQ18" i="1" s="1"/>
  <c r="BR18" i="1" a="1"/>
  <c r="BR18" i="1" s="1"/>
  <c r="BS18" i="1" a="1"/>
  <c r="BS18" i="1" s="1"/>
  <c r="BT18" i="1" a="1"/>
  <c r="BT18" i="1" s="1"/>
  <c r="BU18" i="1" a="1"/>
  <c r="BU18" i="1" s="1"/>
  <c r="BV18" i="1" a="1"/>
  <c r="BV18" i="1" s="1"/>
  <c r="B19" i="1"/>
  <c r="E19" i="1"/>
  <c r="M19" i="1"/>
  <c r="BH19" i="1" a="1"/>
  <c r="BH19" i="1" s="1"/>
  <c r="BI19" i="1" a="1"/>
  <c r="BI19" i="1" s="1"/>
  <c r="BJ19" i="1" a="1"/>
  <c r="BJ19" i="1"/>
  <c r="BK19" i="1" a="1"/>
  <c r="BK19" i="1" s="1"/>
  <c r="BL19" i="1" a="1"/>
  <c r="BL19" i="1" s="1"/>
  <c r="BM19" i="1" a="1"/>
  <c r="BM19" i="1" s="1"/>
  <c r="BN19" i="1" a="1"/>
  <c r="BN19" i="1" s="1"/>
  <c r="BO19" i="1" a="1"/>
  <c r="BO19" i="1" s="1"/>
  <c r="BP19" i="1" a="1"/>
  <c r="BP19" i="1"/>
  <c r="BQ19" i="1" a="1"/>
  <c r="BQ19" i="1" s="1"/>
  <c r="BR19" i="1" a="1"/>
  <c r="BR19" i="1" s="1"/>
  <c r="BS19" i="1" a="1"/>
  <c r="BS19" i="1" s="1"/>
  <c r="BT19" i="1" a="1"/>
  <c r="BT19" i="1" s="1"/>
  <c r="BU19" i="1" a="1"/>
  <c r="BU19" i="1" s="1"/>
  <c r="BV19" i="1" a="1"/>
  <c r="BV19" i="1" s="1"/>
  <c r="B20" i="1"/>
  <c r="E20" i="1"/>
  <c r="M20" i="1"/>
  <c r="BH20" i="1" a="1"/>
  <c r="BH20" i="1" s="1"/>
  <c r="BI20" i="1" a="1"/>
  <c r="BI20" i="1" s="1"/>
  <c r="BJ20" i="1" a="1"/>
  <c r="BJ20" i="1" s="1"/>
  <c r="BK20" i="1" a="1"/>
  <c r="BK20" i="1" s="1"/>
  <c r="BL20" i="1" a="1"/>
  <c r="BL20" i="1" s="1"/>
  <c r="BM20" i="1" a="1"/>
  <c r="BM20" i="1" s="1"/>
  <c r="BN20" i="1" a="1"/>
  <c r="BN20" i="1" s="1"/>
  <c r="BO20" i="1" a="1"/>
  <c r="BO20" i="1" s="1"/>
  <c r="BP20" i="1" a="1"/>
  <c r="BP20" i="1" s="1"/>
  <c r="BQ20" i="1" a="1"/>
  <c r="BQ20" i="1" s="1"/>
  <c r="BR20" i="1" a="1"/>
  <c r="BR20" i="1" s="1"/>
  <c r="BS20" i="1" a="1"/>
  <c r="BS20" i="1" s="1"/>
  <c r="BT20" i="1" a="1"/>
  <c r="BT20" i="1" s="1"/>
  <c r="BU20" i="1" a="1"/>
  <c r="BU20" i="1" s="1"/>
  <c r="BV20" i="1" a="1"/>
  <c r="BV20" i="1" s="1"/>
  <c r="B21" i="1"/>
  <c r="E21" i="1"/>
  <c r="M21" i="1"/>
  <c r="BH21" i="1" a="1"/>
  <c r="BH21" i="1" s="1"/>
  <c r="BI21" i="1" a="1"/>
  <c r="BI21" i="1" s="1"/>
  <c r="BJ21" i="1" a="1"/>
  <c r="BJ21" i="1" s="1"/>
  <c r="BK21" i="1" a="1"/>
  <c r="BK21" i="1" s="1"/>
  <c r="BL21" i="1" a="1"/>
  <c r="BL21" i="1" s="1"/>
  <c r="BM21" i="1" a="1"/>
  <c r="BM21" i="1" s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22" i="1"/>
  <c r="E22" i="1"/>
  <c r="M22" i="1"/>
  <c r="BH22" i="1" a="1"/>
  <c r="BH22" i="1" s="1"/>
  <c r="BI22" i="1" a="1"/>
  <c r="BI22" i="1" s="1"/>
  <c r="BJ22" i="1" a="1"/>
  <c r="BJ22" i="1" s="1"/>
  <c r="BK22" i="1" a="1"/>
  <c r="BK22" i="1" s="1"/>
  <c r="BL22" i="1" a="1"/>
  <c r="BL22" i="1" s="1"/>
  <c r="BM22" i="1" a="1"/>
  <c r="BM22" i="1" s="1"/>
  <c r="BN22" i="1" a="1"/>
  <c r="BN22" i="1" s="1"/>
  <c r="BO22" i="1" a="1"/>
  <c r="BO22" i="1" s="1"/>
  <c r="BP22" i="1" a="1"/>
  <c r="BP22" i="1" s="1"/>
  <c r="BQ22" i="1" a="1"/>
  <c r="BQ22" i="1" s="1"/>
  <c r="BR22" i="1" a="1"/>
  <c r="BR22" i="1" s="1"/>
  <c r="BS22" i="1" a="1"/>
  <c r="BS22" i="1" s="1"/>
  <c r="BT22" i="1" a="1"/>
  <c r="BT22" i="1" s="1"/>
  <c r="BU22" i="1" a="1"/>
  <c r="BU22" i="1" s="1"/>
  <c r="BV22" i="1" a="1"/>
  <c r="BV22" i="1" s="1"/>
  <c r="B23" i="1"/>
  <c r="E23" i="1"/>
  <c r="M23" i="1"/>
  <c r="L23" i="1" s="1"/>
  <c r="N23" i="1"/>
  <c r="BH23" i="1" a="1"/>
  <c r="BH23" i="1" s="1"/>
  <c r="BI23" i="1" a="1"/>
  <c r="BI23" i="1" s="1"/>
  <c r="BJ23" i="1" a="1"/>
  <c r="BJ23" i="1" s="1"/>
  <c r="BK23" i="1" a="1"/>
  <c r="BK23" i="1" s="1"/>
  <c r="BL23" i="1" a="1"/>
  <c r="BL23" i="1" s="1"/>
  <c r="BM23" i="1" a="1"/>
  <c r="BM23" i="1" s="1"/>
  <c r="BN23" i="1" a="1"/>
  <c r="BN23" i="1" s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 s="1"/>
  <c r="BV23" i="1" a="1"/>
  <c r="BV23" i="1" s="1"/>
  <c r="B24" i="1"/>
  <c r="E24" i="1"/>
  <c r="M24" i="1"/>
  <c r="BH24" i="1" a="1"/>
  <c r="BH24" i="1" s="1"/>
  <c r="BI24" i="1" a="1"/>
  <c r="BI24" i="1" s="1"/>
  <c r="BJ24" i="1" a="1"/>
  <c r="BJ24" i="1" s="1"/>
  <c r="BK24" i="1" a="1"/>
  <c r="BK24" i="1" s="1"/>
  <c r="BL24" i="1" a="1"/>
  <c r="BL24" i="1" s="1"/>
  <c r="BM24" i="1" a="1"/>
  <c r="BM24" i="1" s="1"/>
  <c r="BN24" i="1" a="1"/>
  <c r="BN24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 s="1"/>
  <c r="BU24" i="1" a="1"/>
  <c r="BU24" i="1" s="1"/>
  <c r="BV24" i="1" a="1"/>
  <c r="BV24" i="1" s="1"/>
  <c r="B25" i="1"/>
  <c r="E25" i="1"/>
  <c r="M25" i="1"/>
  <c r="BH25" i="1" a="1"/>
  <c r="BH25" i="1" s="1"/>
  <c r="BI25" i="1" a="1"/>
  <c r="BI25" i="1" s="1"/>
  <c r="BJ25" i="1" a="1"/>
  <c r="BJ25" i="1" s="1"/>
  <c r="BK25" i="1" a="1"/>
  <c r="BK25" i="1" s="1"/>
  <c r="BL25" i="1" a="1"/>
  <c r="BL25" i="1" s="1"/>
  <c r="BM25" i="1" a="1"/>
  <c r="BM25" i="1" s="1"/>
  <c r="BN25" i="1" a="1"/>
  <c r="BN25" i="1" s="1"/>
  <c r="BO25" i="1" a="1"/>
  <c r="BO25" i="1"/>
  <c r="BP25" i="1" a="1"/>
  <c r="BP25" i="1" s="1"/>
  <c r="BQ25" i="1" a="1"/>
  <c r="BQ25" i="1" s="1"/>
  <c r="BR25" i="1" a="1"/>
  <c r="BR25" i="1" s="1"/>
  <c r="BS25" i="1" a="1"/>
  <c r="BS25" i="1" s="1"/>
  <c r="BT25" i="1" a="1"/>
  <c r="BT25" i="1" s="1"/>
  <c r="BU25" i="1" a="1"/>
  <c r="BU25" i="1" s="1"/>
  <c r="BV25" i="1" a="1"/>
  <c r="BV25" i="1" s="1"/>
  <c r="B26" i="1"/>
  <c r="E26" i="1"/>
  <c r="M26" i="1"/>
  <c r="BH26" i="1" a="1"/>
  <c r="BH26" i="1" s="1"/>
  <c r="BI26" i="1" a="1"/>
  <c r="BI26" i="1" s="1"/>
  <c r="BJ26" i="1" a="1"/>
  <c r="BJ26" i="1" s="1"/>
  <c r="BK26" i="1" a="1"/>
  <c r="BK26" i="1" s="1"/>
  <c r="BL26" i="1" a="1"/>
  <c r="BL26" i="1" s="1"/>
  <c r="BM26" i="1" a="1"/>
  <c r="BM26" i="1" s="1"/>
  <c r="BN26" i="1" a="1"/>
  <c r="BN26" i="1" s="1"/>
  <c r="BO26" i="1" a="1"/>
  <c r="BO26" i="1" s="1"/>
  <c r="BP26" i="1" a="1"/>
  <c r="BP26" i="1" s="1"/>
  <c r="BQ26" i="1" a="1"/>
  <c r="BQ26" i="1" s="1"/>
  <c r="BR26" i="1" a="1"/>
  <c r="BR26" i="1" s="1"/>
  <c r="BS26" i="1" a="1"/>
  <c r="BS26" i="1" s="1"/>
  <c r="BT26" i="1" a="1"/>
  <c r="BT26" i="1" s="1"/>
  <c r="BU26" i="1" a="1"/>
  <c r="BU26" i="1" s="1"/>
  <c r="BV26" i="1" a="1"/>
  <c r="BV26" i="1" s="1"/>
  <c r="B27" i="1"/>
  <c r="E27" i="1"/>
  <c r="M27" i="1"/>
  <c r="BH27" i="1" a="1"/>
  <c r="BH27" i="1" s="1"/>
  <c r="BI27" i="1" a="1"/>
  <c r="BI27" i="1" s="1"/>
  <c r="BJ27" i="1" a="1"/>
  <c r="BJ27" i="1" s="1"/>
  <c r="BK27" i="1" a="1"/>
  <c r="BK27" i="1" s="1"/>
  <c r="BL27" i="1" a="1"/>
  <c r="BL27" i="1" s="1"/>
  <c r="BM27" i="1" a="1"/>
  <c r="BM27" i="1" s="1"/>
  <c r="BN27" i="1" a="1"/>
  <c r="BN27" i="1" s="1"/>
  <c r="BO27" i="1" a="1"/>
  <c r="BO27" i="1" s="1"/>
  <c r="BP27" i="1" a="1"/>
  <c r="BP27" i="1" s="1"/>
  <c r="BQ27" i="1" a="1"/>
  <c r="BQ27" i="1" s="1"/>
  <c r="BR27" i="1" a="1"/>
  <c r="BR27" i="1" s="1"/>
  <c r="BS27" i="1" a="1"/>
  <c r="BS27" i="1" s="1"/>
  <c r="BT27" i="1" a="1"/>
  <c r="BT27" i="1" s="1"/>
  <c r="BU27" i="1" a="1"/>
  <c r="BU27" i="1" s="1"/>
  <c r="BV27" i="1" a="1"/>
  <c r="BV27" i="1" s="1"/>
  <c r="B28" i="1"/>
  <c r="E28" i="1"/>
  <c r="M28" i="1"/>
  <c r="BH28" i="1" a="1"/>
  <c r="BH28" i="1" s="1"/>
  <c r="BI28" i="1" a="1"/>
  <c r="BI28" i="1" s="1"/>
  <c r="BJ28" i="1" a="1"/>
  <c r="BJ28" i="1" s="1"/>
  <c r="BK28" i="1" a="1"/>
  <c r="BK28" i="1" s="1"/>
  <c r="BL28" i="1" a="1"/>
  <c r="BL28" i="1" s="1"/>
  <c r="BM28" i="1" a="1"/>
  <c r="BM28" i="1" s="1"/>
  <c r="BN28" i="1" a="1"/>
  <c r="BN28" i="1" s="1"/>
  <c r="BO28" i="1" a="1"/>
  <c r="BO28" i="1" s="1"/>
  <c r="BP28" i="1" a="1"/>
  <c r="BP28" i="1" s="1"/>
  <c r="BQ28" i="1" a="1"/>
  <c r="BQ28" i="1" s="1"/>
  <c r="BR28" i="1" a="1"/>
  <c r="BR28" i="1" s="1"/>
  <c r="BS28" i="1" a="1"/>
  <c r="BS28" i="1" s="1"/>
  <c r="BT28" i="1" a="1"/>
  <c r="BT28" i="1" s="1"/>
  <c r="BU28" i="1" a="1"/>
  <c r="BU28" i="1" s="1"/>
  <c r="BV28" i="1" a="1"/>
  <c r="BV28" i="1" s="1"/>
  <c r="B29" i="1"/>
  <c r="E29" i="1"/>
  <c r="M29" i="1"/>
  <c r="BH29" i="1" a="1"/>
  <c r="BH29" i="1" s="1"/>
  <c r="BI29" i="1" a="1"/>
  <c r="BI29" i="1" s="1"/>
  <c r="BJ29" i="1" a="1"/>
  <c r="BJ29" i="1" s="1"/>
  <c r="BK29" i="1" a="1"/>
  <c r="BK29" i="1" s="1"/>
  <c r="BL29" i="1" a="1"/>
  <c r="BL29" i="1" s="1"/>
  <c r="BM29" i="1" a="1"/>
  <c r="BM29" i="1" s="1"/>
  <c r="BN29" i="1" a="1"/>
  <c r="BN29" i="1" s="1"/>
  <c r="BO29" i="1" a="1"/>
  <c r="BO29" i="1" s="1"/>
  <c r="BP29" i="1" a="1"/>
  <c r="BP29" i="1" s="1"/>
  <c r="BQ29" i="1" a="1"/>
  <c r="BQ29" i="1" s="1"/>
  <c r="BR29" i="1" a="1"/>
  <c r="BR29" i="1" s="1"/>
  <c r="BS29" i="1" a="1"/>
  <c r="BS29" i="1" s="1"/>
  <c r="BT29" i="1" a="1"/>
  <c r="BT29" i="1" s="1"/>
  <c r="BU29" i="1" a="1"/>
  <c r="BU29" i="1" s="1"/>
  <c r="BV29" i="1" a="1"/>
  <c r="BV29" i="1" s="1"/>
  <c r="B30" i="1"/>
  <c r="E30" i="1"/>
  <c r="M30" i="1"/>
  <c r="BH30" i="1" a="1"/>
  <c r="BH30" i="1" s="1"/>
  <c r="BI30" i="1" a="1"/>
  <c r="BI30" i="1" s="1"/>
  <c r="BJ30" i="1" a="1"/>
  <c r="BJ30" i="1" s="1"/>
  <c r="BK30" i="1" a="1"/>
  <c r="BK30" i="1" s="1"/>
  <c r="BL30" i="1" a="1"/>
  <c r="BL30" i="1" s="1"/>
  <c r="BM30" i="1" a="1"/>
  <c r="BM30" i="1" s="1"/>
  <c r="BN30" i="1" a="1"/>
  <c r="BN30" i="1" s="1"/>
  <c r="BO30" i="1" a="1"/>
  <c r="BO30" i="1" s="1"/>
  <c r="BP30" i="1" a="1"/>
  <c r="BP30" i="1" s="1"/>
  <c r="BQ30" i="1" a="1"/>
  <c r="BQ30" i="1" s="1"/>
  <c r="BR30" i="1" a="1"/>
  <c r="BR30" i="1" s="1"/>
  <c r="BS30" i="1" a="1"/>
  <c r="BS30" i="1" s="1"/>
  <c r="BT30" i="1" a="1"/>
  <c r="BT30" i="1" s="1"/>
  <c r="BU30" i="1" a="1"/>
  <c r="BU30" i="1" s="1"/>
  <c r="BV30" i="1" a="1"/>
  <c r="BV30" i="1" s="1"/>
  <c r="B31" i="1"/>
  <c r="E31" i="1"/>
  <c r="M31" i="1"/>
  <c r="N31" i="1"/>
  <c r="N32" i="1" s="1"/>
  <c r="B32" i="1"/>
  <c r="E32" i="1"/>
  <c r="M32" i="1"/>
  <c r="B33" i="1"/>
  <c r="E33" i="1"/>
  <c r="M33" i="1"/>
  <c r="B34" i="1"/>
  <c r="E34" i="1"/>
  <c r="M34" i="1"/>
  <c r="B35" i="1"/>
  <c r="E35" i="1"/>
  <c r="M35" i="1"/>
  <c r="B36" i="1"/>
  <c r="E36" i="1"/>
  <c r="M36" i="1"/>
  <c r="E37" i="1"/>
  <c r="M37" i="1"/>
  <c r="E38" i="1"/>
  <c r="M38" i="1"/>
  <c r="E39" i="1"/>
  <c r="M39" i="1"/>
  <c r="L39" i="1" s="1"/>
  <c r="N39" i="1"/>
  <c r="O39" i="1" s="1"/>
  <c r="E40" i="1"/>
  <c r="M40" i="1"/>
  <c r="E41" i="1"/>
  <c r="M41" i="1"/>
  <c r="E42" i="1"/>
  <c r="M42" i="1"/>
  <c r="E43" i="1"/>
  <c r="M43" i="1"/>
  <c r="E44" i="1"/>
  <c r="M44" i="1"/>
  <c r="E45" i="1"/>
  <c r="M45" i="1"/>
  <c r="E46" i="1"/>
  <c r="M46" i="1"/>
  <c r="E47" i="1"/>
  <c r="M47" i="1"/>
  <c r="N47" i="1"/>
  <c r="E48" i="1"/>
  <c r="M48" i="1"/>
  <c r="L48" i="1" s="1"/>
  <c r="N48" i="1"/>
  <c r="N49" i="1" s="1"/>
  <c r="O48" i="1"/>
  <c r="E49" i="1"/>
  <c r="M49" i="1"/>
  <c r="E50" i="1"/>
  <c r="M50" i="1"/>
  <c r="E51" i="1"/>
  <c r="M51" i="1"/>
  <c r="E52" i="1"/>
  <c r="M52" i="1"/>
  <c r="E53" i="1"/>
  <c r="M53" i="1"/>
  <c r="E54" i="1"/>
  <c r="M54" i="1"/>
  <c r="E55" i="1"/>
  <c r="M55" i="1"/>
  <c r="N55" i="1"/>
  <c r="O55" i="1" s="1"/>
  <c r="E56" i="1"/>
  <c r="M56" i="1"/>
  <c r="E57" i="1"/>
  <c r="M57" i="1"/>
  <c r="E58" i="1"/>
  <c r="M58" i="1"/>
  <c r="E59" i="1"/>
  <c r="M59" i="1"/>
  <c r="E60" i="1"/>
  <c r="M60" i="1"/>
  <c r="E61" i="1"/>
  <c r="M61" i="1"/>
  <c r="E62" i="1"/>
  <c r="M62" i="1"/>
  <c r="E63" i="1"/>
  <c r="M63" i="1"/>
  <c r="N63" i="1"/>
  <c r="O63" i="1" s="1"/>
  <c r="E64" i="1"/>
  <c r="M64" i="1"/>
  <c r="E65" i="1"/>
  <c r="M65" i="1"/>
  <c r="E66" i="1"/>
  <c r="M66" i="1"/>
  <c r="E67" i="1"/>
  <c r="M67" i="1"/>
  <c r="E68" i="1"/>
  <c r="M68" i="1"/>
  <c r="E69" i="1"/>
  <c r="M69" i="1"/>
  <c r="E70" i="1"/>
  <c r="M70" i="1"/>
  <c r="E71" i="1"/>
  <c r="M71" i="1"/>
  <c r="N71" i="1"/>
  <c r="N72" i="1" s="1"/>
  <c r="E72" i="1"/>
  <c r="M72" i="1"/>
  <c r="E73" i="1"/>
  <c r="M73" i="1"/>
  <c r="E74" i="1"/>
  <c r="M74" i="1"/>
  <c r="E75" i="1"/>
  <c r="M75" i="1"/>
  <c r="E76" i="1"/>
  <c r="M76" i="1"/>
  <c r="K76" i="1" s="1"/>
  <c r="N76" i="1"/>
  <c r="O76" i="1"/>
  <c r="E77" i="1"/>
  <c r="M77" i="1"/>
  <c r="K77" i="1" s="1"/>
  <c r="N77" i="1"/>
  <c r="N78" i="1" s="1"/>
  <c r="E78" i="1"/>
  <c r="M78" i="1"/>
  <c r="E79" i="1"/>
  <c r="M79" i="1"/>
  <c r="E80" i="1"/>
  <c r="M80" i="1"/>
  <c r="E81" i="1"/>
  <c r="M81" i="1"/>
  <c r="N81" i="1"/>
  <c r="O81" i="1" s="1"/>
  <c r="E82" i="1"/>
  <c r="M82" i="1"/>
  <c r="E83" i="1"/>
  <c r="M83" i="1"/>
  <c r="E84" i="1"/>
  <c r="M84" i="1"/>
  <c r="E85" i="1"/>
  <c r="M85" i="1"/>
  <c r="E86" i="1"/>
  <c r="M86" i="1"/>
  <c r="E87" i="1"/>
  <c r="M87" i="1"/>
  <c r="N87" i="1"/>
  <c r="N88" i="1" s="1"/>
  <c r="E88" i="1"/>
  <c r="M88" i="1"/>
  <c r="E89" i="1"/>
  <c r="M89" i="1"/>
  <c r="E90" i="1"/>
  <c r="M90" i="1"/>
  <c r="E91" i="1"/>
  <c r="M91" i="1"/>
  <c r="E92" i="1"/>
  <c r="M92" i="1"/>
  <c r="E93" i="1"/>
  <c r="M93" i="1"/>
  <c r="N93" i="1"/>
  <c r="N94" i="1" s="1"/>
  <c r="E94" i="1"/>
  <c r="M94" i="1"/>
  <c r="E95" i="1"/>
  <c r="M95" i="1"/>
  <c r="E96" i="1"/>
  <c r="M96" i="1"/>
  <c r="E97" i="1"/>
  <c r="M97" i="1"/>
  <c r="E98" i="1"/>
  <c r="M98" i="1"/>
  <c r="E99" i="1"/>
  <c r="M99" i="1"/>
  <c r="E100" i="1"/>
  <c r="M100" i="1"/>
  <c r="E101" i="1"/>
  <c r="M101" i="1"/>
  <c r="K101" i="1" s="1"/>
  <c r="N101" i="1"/>
  <c r="N102" i="1" s="1"/>
  <c r="E102" i="1"/>
  <c r="M102" i="1"/>
  <c r="E103" i="1"/>
  <c r="M103" i="1"/>
  <c r="E104" i="1"/>
  <c r="M104" i="1"/>
  <c r="E105" i="1"/>
  <c r="M105" i="1"/>
  <c r="N105" i="1"/>
  <c r="O105" i="1" s="1"/>
  <c r="E106" i="1"/>
  <c r="M106" i="1"/>
  <c r="E107" i="1"/>
  <c r="M107" i="1"/>
  <c r="E108" i="1"/>
  <c r="M108" i="1"/>
  <c r="E109" i="1"/>
  <c r="M109" i="1"/>
  <c r="E110" i="1"/>
  <c r="M110" i="1"/>
  <c r="E111" i="1"/>
  <c r="M111" i="1"/>
  <c r="N111" i="1"/>
  <c r="N112" i="1" s="1"/>
  <c r="O111" i="1"/>
  <c r="E112" i="1"/>
  <c r="M112" i="1"/>
  <c r="E113" i="1"/>
  <c r="M113" i="1"/>
  <c r="E114" i="1"/>
  <c r="M114" i="1"/>
  <c r="E115" i="1"/>
  <c r="M115" i="1"/>
  <c r="E116" i="1"/>
  <c r="M116" i="1"/>
  <c r="E117" i="1"/>
  <c r="M117" i="1"/>
  <c r="N117" i="1"/>
  <c r="N118" i="1" s="1"/>
  <c r="E118" i="1"/>
  <c r="M118" i="1"/>
  <c r="L118" i="1" s="1"/>
  <c r="E119" i="1"/>
  <c r="M119" i="1"/>
  <c r="E120" i="1"/>
  <c r="M120" i="1"/>
  <c r="E121" i="1"/>
  <c r="M121" i="1"/>
  <c r="E122" i="1"/>
  <c r="M122" i="1"/>
  <c r="O117" i="1" l="1"/>
  <c r="K47" i="1"/>
  <c r="K10" i="1"/>
  <c r="L63" i="1"/>
  <c r="N82" i="1"/>
  <c r="N83" i="1" s="1"/>
  <c r="N89" i="1"/>
  <c r="N90" i="1" s="1"/>
  <c r="K88" i="1"/>
  <c r="N113" i="1"/>
  <c r="K112" i="1"/>
  <c r="L94" i="1"/>
  <c r="O93" i="1"/>
  <c r="O87" i="1"/>
  <c r="N106" i="1"/>
  <c r="N107" i="1" s="1"/>
  <c r="K107" i="1" s="1"/>
  <c r="L93" i="1"/>
  <c r="L87" i="1"/>
  <c r="K9" i="1"/>
  <c r="L117" i="1"/>
  <c r="L111" i="1"/>
  <c r="O15" i="1"/>
  <c r="K55" i="1"/>
  <c r="K72" i="1"/>
  <c r="N73" i="1"/>
  <c r="L73" i="1" s="1"/>
  <c r="O72" i="1"/>
  <c r="K16" i="1"/>
  <c r="O16" i="1"/>
  <c r="N17" i="1"/>
  <c r="N18" i="1" s="1"/>
  <c r="N19" i="1" s="1"/>
  <c r="L112" i="1"/>
  <c r="L101" i="1"/>
  <c r="L88" i="1"/>
  <c r="O82" i="1"/>
  <c r="L77" i="1"/>
  <c r="L55" i="1"/>
  <c r="K106" i="1"/>
  <c r="K82" i="1"/>
  <c r="O71" i="1"/>
  <c r="K48" i="1"/>
  <c r="K15" i="1"/>
  <c r="K117" i="1"/>
  <c r="K93" i="1"/>
  <c r="L71" i="1"/>
  <c r="N64" i="1"/>
  <c r="O47" i="1"/>
  <c r="K71" i="1"/>
  <c r="L64" i="1"/>
  <c r="N40" i="1"/>
  <c r="O40" i="1" s="1"/>
  <c r="K111" i="1"/>
  <c r="K105" i="1"/>
  <c r="K87" i="1"/>
  <c r="K81" i="1"/>
  <c r="K64" i="1"/>
  <c r="L47" i="1"/>
  <c r="P2" i="1"/>
  <c r="K114" i="1"/>
  <c r="N56" i="1"/>
  <c r="L56" i="1" s="1"/>
  <c r="K63" i="1"/>
  <c r="K39" i="1"/>
  <c r="K113" i="1"/>
  <c r="L102" i="1"/>
  <c r="K84" i="1"/>
  <c r="L78" i="1"/>
  <c r="K49" i="1"/>
  <c r="K23" i="1"/>
  <c r="L16" i="1"/>
  <c r="O112" i="1"/>
  <c r="O101" i="1"/>
  <c r="O88" i="1"/>
  <c r="K83" i="1"/>
  <c r="O77" i="1"/>
  <c r="L72" i="1"/>
  <c r="K118" i="1"/>
  <c r="O118" i="1"/>
  <c r="N119" i="1"/>
  <c r="L119" i="1" s="1"/>
  <c r="N114" i="1"/>
  <c r="O113" i="1"/>
  <c r="O107" i="1"/>
  <c r="N108" i="1"/>
  <c r="K108" i="1" s="1"/>
  <c r="K102" i="1"/>
  <c r="O102" i="1"/>
  <c r="N103" i="1"/>
  <c r="L103" i="1" s="1"/>
  <c r="K94" i="1"/>
  <c r="O94" i="1"/>
  <c r="N95" i="1"/>
  <c r="L95" i="1" s="1"/>
  <c r="O83" i="1"/>
  <c r="N84" i="1"/>
  <c r="K78" i="1"/>
  <c r="O78" i="1"/>
  <c r="N79" i="1"/>
  <c r="L79" i="1" s="1"/>
  <c r="N50" i="1"/>
  <c r="L50" i="1" s="1"/>
  <c r="O49" i="1"/>
  <c r="K32" i="1"/>
  <c r="L32" i="1"/>
  <c r="O32" i="1"/>
  <c r="N33" i="1"/>
  <c r="O18" i="1"/>
  <c r="L11" i="1"/>
  <c r="O11" i="1"/>
  <c r="N12" i="1"/>
  <c r="K11" i="1"/>
  <c r="D21" i="1"/>
  <c r="BF11" i="1" s="1"/>
  <c r="D28" i="1"/>
  <c r="BF18" i="1" s="1"/>
  <c r="D41" i="1"/>
  <c r="D19" i="1"/>
  <c r="BF9" i="1" s="1"/>
  <c r="D26" i="1"/>
  <c r="BF16" i="1" s="1"/>
  <c r="D39" i="1"/>
  <c r="BF29" i="1" s="1"/>
  <c r="D17" i="1"/>
  <c r="BF7" i="1" s="1"/>
  <c r="D24" i="1"/>
  <c r="BF14" i="1" s="1"/>
  <c r="D37" i="1"/>
  <c r="BF27" i="1" s="1"/>
  <c r="D31" i="1"/>
  <c r="BF21" i="1" s="1"/>
  <c r="D33" i="1"/>
  <c r="BF23" i="1" s="1"/>
  <c r="D35" i="1"/>
  <c r="BF25" i="1" s="1"/>
  <c r="D44" i="1"/>
  <c r="D22" i="1"/>
  <c r="BF12" i="1" s="1"/>
  <c r="D29" i="1"/>
  <c r="BF19" i="1" s="1"/>
  <c r="D42" i="1"/>
  <c r="D20" i="1"/>
  <c r="BF10" i="1" s="1"/>
  <c r="D27" i="1"/>
  <c r="BF17" i="1" s="1"/>
  <c r="D40" i="1"/>
  <c r="BF30" i="1" s="1"/>
  <c r="D18" i="1"/>
  <c r="BF8" i="1" s="1"/>
  <c r="D25" i="1"/>
  <c r="BF15" i="1" s="1"/>
  <c r="D38" i="1"/>
  <c r="BF28" i="1" s="1"/>
  <c r="D45" i="1"/>
  <c r="D23" i="1"/>
  <c r="BF13" i="1" s="1"/>
  <c r="D32" i="1"/>
  <c r="BF22" i="1" s="1"/>
  <c r="D34" i="1"/>
  <c r="BF24" i="1" s="1"/>
  <c r="D36" i="1"/>
  <c r="BF26" i="1" s="1"/>
  <c r="D30" i="1"/>
  <c r="BF20" i="1" s="1"/>
  <c r="D43" i="1"/>
  <c r="K7" i="1"/>
  <c r="L7" i="1"/>
  <c r="L114" i="1"/>
  <c r="L106" i="1"/>
  <c r="L82" i="1"/>
  <c r="L18" i="1"/>
  <c r="O31" i="1"/>
  <c r="O10" i="1"/>
  <c r="M8" i="1"/>
  <c r="L108" i="1"/>
  <c r="L84" i="1"/>
  <c r="L76" i="1"/>
  <c r="N24" i="1"/>
  <c r="K24" i="1" s="1"/>
  <c r="O17" i="1"/>
  <c r="L15" i="1"/>
  <c r="L31" i="1"/>
  <c r="L10" i="1"/>
  <c r="L113" i="1"/>
  <c r="L105" i="1"/>
  <c r="L81" i="1"/>
  <c r="L49" i="1"/>
  <c r="K31" i="1"/>
  <c r="L17" i="1"/>
  <c r="K17" i="1"/>
  <c r="L107" i="1"/>
  <c r="L83" i="1"/>
  <c r="O23" i="1"/>
  <c r="N41" i="1" l="1"/>
  <c r="K40" i="1"/>
  <c r="L40" i="1"/>
  <c r="O106" i="1"/>
  <c r="L89" i="1"/>
  <c r="K18" i="1"/>
  <c r="K90" i="1"/>
  <c r="L90" i="1"/>
  <c r="K89" i="1"/>
  <c r="O73" i="1"/>
  <c r="N74" i="1"/>
  <c r="L24" i="1"/>
  <c r="K50" i="1"/>
  <c r="O89" i="1"/>
  <c r="K73" i="1"/>
  <c r="N57" i="1"/>
  <c r="K56" i="1"/>
  <c r="O56" i="1"/>
  <c r="N65" i="1"/>
  <c r="O64" i="1"/>
  <c r="N25" i="1"/>
  <c r="K25" i="1" s="1"/>
  <c r="O24" i="1"/>
  <c r="K8" i="1"/>
  <c r="L8" i="1"/>
  <c r="N13" i="1"/>
  <c r="K12" i="1"/>
  <c r="L12" i="1"/>
  <c r="O12" i="1"/>
  <c r="K19" i="1"/>
  <c r="L19" i="1"/>
  <c r="O19" i="1"/>
  <c r="N20" i="1"/>
  <c r="L20" i="1" s="1"/>
  <c r="N34" i="1"/>
  <c r="K33" i="1"/>
  <c r="L33" i="1"/>
  <c r="O33" i="1"/>
  <c r="O50" i="1"/>
  <c r="N51" i="1"/>
  <c r="N80" i="1"/>
  <c r="L80" i="1" s="1"/>
  <c r="K79" i="1"/>
  <c r="O79" i="1"/>
  <c r="N85" i="1"/>
  <c r="L85" i="1" s="1"/>
  <c r="O84" i="1"/>
  <c r="O90" i="1"/>
  <c r="N91" i="1"/>
  <c r="N96" i="1"/>
  <c r="L96" i="1" s="1"/>
  <c r="K95" i="1"/>
  <c r="O95" i="1"/>
  <c r="N104" i="1"/>
  <c r="L104" i="1" s="1"/>
  <c r="K103" i="1"/>
  <c r="O103" i="1"/>
  <c r="N109" i="1"/>
  <c r="L109" i="1" s="1"/>
  <c r="O108" i="1"/>
  <c r="O114" i="1"/>
  <c r="N115" i="1"/>
  <c r="N120" i="1"/>
  <c r="L120" i="1" s="1"/>
  <c r="K119" i="1"/>
  <c r="O119" i="1"/>
  <c r="K41" i="1" l="1"/>
  <c r="L41" i="1"/>
  <c r="N42" i="1"/>
  <c r="K42" i="1" s="1"/>
  <c r="O41" i="1"/>
  <c r="K91" i="1"/>
  <c r="L91" i="1"/>
  <c r="L51" i="1"/>
  <c r="K51" i="1"/>
  <c r="K65" i="1"/>
  <c r="L65" i="1"/>
  <c r="N66" i="1"/>
  <c r="O65" i="1"/>
  <c r="K115" i="1"/>
  <c r="L115" i="1"/>
  <c r="L74" i="1"/>
  <c r="K74" i="1"/>
  <c r="N75" i="1"/>
  <c r="K57" i="1"/>
  <c r="L57" i="1"/>
  <c r="N58" i="1"/>
  <c r="O57" i="1"/>
  <c r="O74" i="1"/>
  <c r="L13" i="1"/>
  <c r="K13" i="1"/>
  <c r="K120" i="1"/>
  <c r="O120" i="1"/>
  <c r="N121" i="1"/>
  <c r="O115" i="1"/>
  <c r="N116" i="1"/>
  <c r="O109" i="1"/>
  <c r="N110" i="1"/>
  <c r="L110" i="1" s="1"/>
  <c r="K109" i="1"/>
  <c r="K104" i="1"/>
  <c r="O104" i="1"/>
  <c r="K96" i="1"/>
  <c r="O96" i="1"/>
  <c r="N97" i="1"/>
  <c r="O91" i="1"/>
  <c r="N92" i="1"/>
  <c r="O85" i="1"/>
  <c r="N86" i="1"/>
  <c r="L86" i="1" s="1"/>
  <c r="K85" i="1"/>
  <c r="K80" i="1"/>
  <c r="O80" i="1"/>
  <c r="O51" i="1"/>
  <c r="N52" i="1"/>
  <c r="K34" i="1"/>
  <c r="L34" i="1"/>
  <c r="O34" i="1"/>
  <c r="N35" i="1"/>
  <c r="N21" i="1"/>
  <c r="K21" i="1" s="1"/>
  <c r="K20" i="1"/>
  <c r="O20" i="1"/>
  <c r="O13" i="1"/>
  <c r="N14" i="1"/>
  <c r="O25" i="1"/>
  <c r="N26" i="1"/>
  <c r="L26" i="1" s="1"/>
  <c r="L25" i="1"/>
  <c r="N43" i="1"/>
  <c r="L43" i="1" s="1"/>
  <c r="L42" i="1"/>
  <c r="O42" i="1"/>
  <c r="K97" i="1" l="1"/>
  <c r="L97" i="1"/>
  <c r="O92" i="1"/>
  <c r="K92" i="1"/>
  <c r="L92" i="1"/>
  <c r="L58" i="1"/>
  <c r="K58" i="1"/>
  <c r="N59" i="1"/>
  <c r="O58" i="1"/>
  <c r="K52" i="1"/>
  <c r="L52" i="1"/>
  <c r="O75" i="1"/>
  <c r="K75" i="1"/>
  <c r="L75" i="1"/>
  <c r="O116" i="1"/>
  <c r="K116" i="1"/>
  <c r="L116" i="1"/>
  <c r="O14" i="1"/>
  <c r="L14" i="1"/>
  <c r="K14" i="1"/>
  <c r="L121" i="1"/>
  <c r="K121" i="1"/>
  <c r="K66" i="1"/>
  <c r="L66" i="1"/>
  <c r="O66" i="1"/>
  <c r="N67" i="1"/>
  <c r="K43" i="1"/>
  <c r="O43" i="1"/>
  <c r="N44" i="1"/>
  <c r="K26" i="1"/>
  <c r="O26" i="1"/>
  <c r="N27" i="1"/>
  <c r="K27" i="1" s="1"/>
  <c r="L21" i="1"/>
  <c r="O21" i="1"/>
  <c r="N22" i="1"/>
  <c r="N36" i="1"/>
  <c r="K35" i="1"/>
  <c r="L35" i="1"/>
  <c r="O35" i="1"/>
  <c r="N53" i="1"/>
  <c r="L53" i="1" s="1"/>
  <c r="O52" i="1"/>
  <c r="K86" i="1"/>
  <c r="O86" i="1"/>
  <c r="N98" i="1"/>
  <c r="O97" i="1"/>
  <c r="K110" i="1"/>
  <c r="O110" i="1"/>
  <c r="N122" i="1"/>
  <c r="O121" i="1"/>
  <c r="L59" i="1" l="1"/>
  <c r="K59" i="1"/>
  <c r="O59" i="1"/>
  <c r="N60" i="1"/>
  <c r="O122" i="1"/>
  <c r="L122" i="1"/>
  <c r="K122" i="1"/>
  <c r="O22" i="1"/>
  <c r="K22" i="1"/>
  <c r="L22" i="1"/>
  <c r="L67" i="1"/>
  <c r="K67" i="1"/>
  <c r="O67" i="1"/>
  <c r="N68" i="1"/>
  <c r="L98" i="1"/>
  <c r="K98" i="1"/>
  <c r="O98" i="1"/>
  <c r="N99" i="1"/>
  <c r="O53" i="1"/>
  <c r="N54" i="1"/>
  <c r="L54" i="1" s="1"/>
  <c r="K53" i="1"/>
  <c r="K36" i="1"/>
  <c r="L36" i="1"/>
  <c r="O36" i="1"/>
  <c r="N37" i="1"/>
  <c r="O27" i="1"/>
  <c r="N28" i="1"/>
  <c r="L27" i="1"/>
  <c r="N45" i="1"/>
  <c r="L45" i="1" s="1"/>
  <c r="K44" i="1"/>
  <c r="L44" i="1"/>
  <c r="O44" i="1"/>
  <c r="K99" i="1" l="1"/>
  <c r="L99" i="1"/>
  <c r="L28" i="1"/>
  <c r="K28" i="1"/>
  <c r="K60" i="1"/>
  <c r="L60" i="1"/>
  <c r="N61" i="1"/>
  <c r="O60" i="1"/>
  <c r="K37" i="1"/>
  <c r="L37" i="1"/>
  <c r="L68" i="1"/>
  <c r="K68" i="1"/>
  <c r="N69" i="1"/>
  <c r="O68" i="1"/>
  <c r="O45" i="1"/>
  <c r="N46" i="1"/>
  <c r="L46" i="1" s="1"/>
  <c r="K45" i="1"/>
  <c r="O28" i="1"/>
  <c r="N29" i="1"/>
  <c r="K29" i="1" s="1"/>
  <c r="N38" i="1"/>
  <c r="K38" i="1" s="1"/>
  <c r="O37" i="1"/>
  <c r="K54" i="1"/>
  <c r="O54" i="1"/>
  <c r="O99" i="1"/>
  <c r="N100" i="1"/>
  <c r="O100" i="1" l="1"/>
  <c r="K100" i="1"/>
  <c r="L100" i="1"/>
  <c r="L69" i="1"/>
  <c r="O69" i="1"/>
  <c r="N70" i="1"/>
  <c r="K69" i="1"/>
  <c r="L61" i="1"/>
  <c r="O61" i="1"/>
  <c r="N62" i="1"/>
  <c r="K61" i="1"/>
  <c r="O38" i="1"/>
  <c r="L38" i="1"/>
  <c r="N30" i="1"/>
  <c r="L30" i="1" s="1"/>
  <c r="L29" i="1"/>
  <c r="O29" i="1"/>
  <c r="K46" i="1"/>
  <c r="O46" i="1"/>
  <c r="L70" i="1" l="1"/>
  <c r="K70" i="1"/>
  <c r="O70" i="1"/>
  <c r="L62" i="1"/>
  <c r="K62" i="1"/>
  <c r="O62" i="1"/>
  <c r="K30" i="1"/>
  <c r="O30" i="1"/>
</calcChain>
</file>

<file path=xl/sharedStrings.xml><?xml version="1.0" encoding="utf-8"?>
<sst xmlns="http://schemas.openxmlformats.org/spreadsheetml/2006/main" count="415" uniqueCount="70">
  <si>
    <t>Cir06-Pos/Neg</t>
  </si>
  <si>
    <t>3String</t>
  </si>
  <si>
    <t>Pos - 3333inch/Neg - 4432inch</t>
  </si>
  <si>
    <t>Cir05-Neg</t>
  </si>
  <si>
    <t>Neg - 1099inch</t>
  </si>
  <si>
    <t>Cir04-Pos/Neg</t>
  </si>
  <si>
    <t>Cir03-Neg</t>
  </si>
  <si>
    <t>Cir02-Pos/Neg</t>
  </si>
  <si>
    <t>Cir01-Neg</t>
  </si>
  <si>
    <t>17</t>
  </si>
  <si>
    <t>16</t>
  </si>
  <si>
    <t>15</t>
  </si>
  <si>
    <t>Pos - 2234inch/Neg - 3333inch</t>
  </si>
  <si>
    <t>2String</t>
  </si>
  <si>
    <t>14</t>
  </si>
  <si>
    <t>Cir08-Pos/Neg</t>
  </si>
  <si>
    <t>Cir07-Neg</t>
  </si>
  <si>
    <t>13</t>
  </si>
  <si>
    <t>12</t>
  </si>
  <si>
    <t>11</t>
  </si>
  <si>
    <t>Cir05-Pos</t>
  </si>
  <si>
    <t>Pos - 1099inch</t>
  </si>
  <si>
    <t>Cir04-Pos</t>
  </si>
  <si>
    <t>Cir03-Pos</t>
  </si>
  <si>
    <t>Cir02-Pos</t>
  </si>
  <si>
    <t>Cir01-Pos</t>
  </si>
  <si>
    <t>10</t>
  </si>
  <si>
    <t>09</t>
  </si>
  <si>
    <t>Cir08-Neg/Pos</t>
  </si>
  <si>
    <t>Neg - 3333inch/Pos - 4432inch</t>
  </si>
  <si>
    <t>Cir07-Pos</t>
  </si>
  <si>
    <t>Cir06-Neg/Pos</t>
  </si>
  <si>
    <t>Cir04-Neg/Pos</t>
  </si>
  <si>
    <t>4+4+4</t>
  </si>
  <si>
    <t>Cir02-Neg/Pos</t>
  </si>
  <si>
    <t>08</t>
  </si>
  <si>
    <t>3+3</t>
  </si>
  <si>
    <t>4+4+4+4</t>
  </si>
  <si>
    <t>5+5+5+5+5</t>
  </si>
  <si>
    <t>7+7+7+7</t>
  </si>
  <si>
    <t>07</t>
  </si>
  <si>
    <t>合并单元格数</t>
  </si>
  <si>
    <t>typical 类型组合</t>
  </si>
  <si>
    <t>cbx</t>
  </si>
  <si>
    <t>06</t>
  </si>
  <si>
    <t>05</t>
  </si>
  <si>
    <t>04</t>
  </si>
  <si>
    <t>03</t>
  </si>
  <si>
    <t>02</t>
  </si>
  <si>
    <r>
      <rPr>
        <sz val="14"/>
        <color theme="1"/>
        <rFont val="Arial"/>
        <family val="2"/>
      </rPr>
      <t>Typical</t>
    </r>
    <r>
      <rPr>
        <sz val="14"/>
        <color theme="1"/>
        <rFont val="宋体"/>
        <family val="3"/>
        <charset val="134"/>
      </rPr>
      <t>核对</t>
    </r>
  </si>
  <si>
    <t>01</t>
  </si>
  <si>
    <t>Harness</t>
  </si>
  <si>
    <t>Typical</t>
  </si>
  <si>
    <t>CBX</t>
  </si>
  <si>
    <t>Neg - 2234inch/Pos - 3333inch</t>
  </si>
  <si>
    <r>
      <rPr>
        <sz val="14"/>
        <color theme="1"/>
        <rFont val="宋体"/>
        <family val="3"/>
        <charset val="134"/>
      </rPr>
      <t>长度序号</t>
    </r>
  </si>
  <si>
    <t>STR</t>
  </si>
  <si>
    <t>CBX NO.</t>
  </si>
  <si>
    <t>BLOCK</t>
  </si>
  <si>
    <t>NEG</t>
  </si>
  <si>
    <t>POS</t>
  </si>
  <si>
    <r>
      <rPr>
        <sz val="14"/>
        <color theme="1"/>
        <rFont val="Arial"/>
        <family val="2"/>
      </rPr>
      <t>Typical</t>
    </r>
    <r>
      <rPr>
        <sz val="14"/>
        <color theme="1"/>
        <rFont val="宋体"/>
        <family val="3"/>
        <charset val="134"/>
      </rPr>
      <t>的上轴方式（从</t>
    </r>
    <r>
      <rPr>
        <sz val="14"/>
        <color theme="1"/>
        <rFont val="Arial"/>
        <family val="2"/>
      </rPr>
      <t>Cir01</t>
    </r>
    <r>
      <rPr>
        <sz val="14"/>
        <color theme="1"/>
        <rFont val="宋体"/>
        <family val="3"/>
        <charset val="134"/>
      </rPr>
      <t>开始上轴）</t>
    </r>
  </si>
  <si>
    <t>顺序</t>
  </si>
  <si>
    <r>
      <rPr>
        <sz val="14"/>
        <color theme="1"/>
        <rFont val="宋体"/>
        <family val="3"/>
        <charset val="134"/>
      </rPr>
      <t>校对</t>
    </r>
  </si>
  <si>
    <r>
      <rPr>
        <sz val="14"/>
        <color theme="1"/>
        <rFont val="Arial"/>
        <family val="2"/>
      </rPr>
      <t>Harness</t>
    </r>
    <r>
      <rPr>
        <sz val="14"/>
        <color theme="1"/>
        <rFont val="宋体"/>
        <family val="3"/>
        <charset val="134"/>
      </rPr>
      <t>数量统计</t>
    </r>
  </si>
  <si>
    <r>
      <rPr>
        <sz val="14"/>
        <color theme="1"/>
        <rFont val="Arial"/>
        <family val="2"/>
      </rPr>
      <t>Typical</t>
    </r>
    <r>
      <rPr>
        <sz val="14"/>
        <color theme="1"/>
        <rFont val="宋体"/>
        <family val="3"/>
        <charset val="134"/>
      </rPr>
      <t>数量统计</t>
    </r>
  </si>
  <si>
    <t>Al4AWG&amp;Cu8AWG</t>
  </si>
  <si>
    <r>
      <rPr>
        <b/>
        <sz val="14"/>
        <color theme="1"/>
        <rFont val="宋体"/>
        <family val="3"/>
        <charset val="134"/>
      </rPr>
      <t>线束跳线</t>
    </r>
  </si>
  <si>
    <t>不同长度跳线的数量：</t>
  </si>
  <si>
    <t>当E、F列没有出现红、蓝色，K2没有出现红色时，此表格内容无误。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</si>
</sst>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b/>
      <sz val="14"/>
      <color theme="1"/>
      <name val="宋体"/>
      <family val="3"/>
      <charset val="134"/>
    </font>
    <font>
      <sz val="20"/>
      <color theme="1"/>
      <name val="Arial"/>
      <family val="2"/>
    </font>
    <font>
      <sz val="16"/>
      <color rgb="FFFF0000"/>
      <name val="宋体"/>
      <family val="3"/>
      <charset val="134"/>
    </font>
    <font>
      <b/>
      <sz val="16"/>
      <color rgb="FF000000"/>
      <name val="宋体"/>
      <family val="7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7" fillId="0" borderId="3" xfId="0" applyFont="1" applyBorder="1" applyAlignment="1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9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distributed" vertical="center"/>
    </xf>
    <xf numFmtId="0" fontId="5" fillId="0" borderId="13" xfId="0" applyFont="1" applyBorder="1" applyAlignment="1">
      <alignment horizontal="justify"/>
    </xf>
    <xf numFmtId="0" fontId="5" fillId="0" borderId="5" xfId="0" applyFont="1" applyBorder="1" applyAlignment="1">
      <alignment horizontal="justify"/>
    </xf>
    <xf numFmtId="0" fontId="10" fillId="14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distributed" vertical="center"/>
    </xf>
    <xf numFmtId="0" fontId="5" fillId="0" borderId="15" xfId="0" applyFont="1" applyBorder="1" applyAlignment="1">
      <alignment horizontal="justify"/>
    </xf>
    <xf numFmtId="0" fontId="5" fillId="0" borderId="7" xfId="0" applyFont="1" applyBorder="1" applyAlignment="1">
      <alignment horizontal="justify"/>
    </xf>
    <xf numFmtId="0" fontId="9" fillId="14" borderId="1" xfId="0" applyFont="1" applyFill="1" applyBorder="1" applyAlignment="1">
      <alignment horizontal="left"/>
    </xf>
    <xf numFmtId="0" fontId="9" fillId="14" borderId="3" xfId="0" applyFont="1" applyFill="1" applyBorder="1" applyAlignment="1"/>
    <xf numFmtId="0" fontId="9" fillId="14" borderId="16" xfId="0" applyFont="1" applyFill="1" applyBorder="1" applyAlignment="1"/>
    <xf numFmtId="0" fontId="9" fillId="14" borderId="1" xfId="0" applyFont="1" applyFill="1" applyBorder="1" applyAlignment="1"/>
    <xf numFmtId="0" fontId="9" fillId="14" borderId="3" xfId="0" applyFont="1" applyFill="1" applyBorder="1" applyAlignment="1">
      <alignment horizontal="center"/>
    </xf>
    <xf numFmtId="0" fontId="9" fillId="14" borderId="16" xfId="0" applyFont="1" applyFill="1" applyBorder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12" fillId="0" borderId="1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9" fillId="15" borderId="1" xfId="0" applyFont="1" applyFill="1" applyBorder="1" applyAlignment="1"/>
    <xf numFmtId="0" fontId="9" fillId="15" borderId="3" xfId="0" applyFont="1" applyFill="1" applyBorder="1" applyAlignment="1"/>
    <xf numFmtId="0" fontId="12" fillId="0" borderId="1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2" fillId="0" borderId="1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7" fillId="8" borderId="3" xfId="0" applyFont="1" applyFill="1" applyBorder="1" applyAlignment="1">
      <alignment horizontal="center"/>
    </xf>
    <xf numFmtId="0" fontId="7" fillId="8" borderId="3" xfId="0" applyFont="1" applyFill="1" applyBorder="1" applyAlignment="1"/>
    <xf numFmtId="0" fontId="13" fillId="0" borderId="13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16" borderId="4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7" fillId="8" borderId="3" xfId="0" applyFont="1" applyFill="1" applyBorder="1" applyAlignment="1">
      <alignment horizontal="right"/>
    </xf>
    <xf numFmtId="0" fontId="13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16" borderId="6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</cellXfs>
  <cellStyles count="2">
    <cellStyle name="常规" xfId="0" builtinId="0"/>
    <cellStyle name="常规 2" xfId="1" xr:uid="{B2B7D21B-ED28-1649-B7D7-8859925E2A69}"/>
  </cellStyles>
  <dxfs count="6"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ctrlProps/ctrlProp4.xml><?xml version="1.0" encoding="utf-8"?>
<formControlPr xmlns="http://schemas.microsoft.com/office/spreadsheetml/2009/9/main" objectType="Button"/>
</file>

<file path=xl/ctrlProps/ctrlProp5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368300</xdr:colOff>
          <xdr:row>31</xdr:row>
          <xdr:rowOff>38100</xdr:rowOff>
        </xdr:from>
        <xdr:ext cx="1543957" cy="544286"/>
        <xdr:sp macro="" textlink="">
          <xdr:nvSpPr>
            <xdr:cNvPr id="1025" name="按钮 5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D2EEF07-E8F1-9E47-916D-0EF5821793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600" b="1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生成单元格</a:t>
              </a:r>
            </a:p>
            <a:p>
              <a:pPr algn="ctr" rtl="0">
                <a:defRPr sz="1000"/>
              </a:pPr>
              <a:endParaRPr lang="zh-CN" altLang="en-US" sz="1600" b="1" i="0" u="none" strike="noStrike" baseline="0">
                <a:solidFill>
                  <a:srgbClr val="000000"/>
                </a:solidFill>
                <a:latin typeface="宋体" charset="-122"/>
                <a:ea typeface="宋体" charset="-122"/>
              </a:endParaRP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368300</xdr:colOff>
          <xdr:row>34</xdr:row>
          <xdr:rowOff>76200</xdr:rowOff>
        </xdr:from>
        <xdr:ext cx="1543957" cy="569686"/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C6F41DD-518F-5243-AAAA-1CEB190C2D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600" b="1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填写线束信息</a:t>
              </a:r>
            </a:p>
            <a:p>
              <a:pPr algn="ctr" rtl="0">
                <a:defRPr sz="1000"/>
              </a:pPr>
              <a:endParaRPr lang="zh-CN" altLang="en-US" sz="1600" b="1" i="0" u="none" strike="noStrike" baseline="0">
                <a:solidFill>
                  <a:srgbClr val="000000"/>
                </a:solidFill>
                <a:latin typeface="宋体" charset="-122"/>
                <a:ea typeface="宋体" charset="-122"/>
              </a:endParaRP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342900</xdr:colOff>
          <xdr:row>37</xdr:row>
          <xdr:rowOff>139700</xdr:rowOff>
        </xdr:from>
        <xdr:ext cx="1569357" cy="544286"/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8739ED5-BC3A-784D-9773-840B556923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600" b="1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填写标签</a:t>
              </a:r>
            </a:p>
            <a:p>
              <a:pPr algn="ctr" rtl="0">
                <a:defRPr sz="1000"/>
              </a:pPr>
              <a:endParaRPr lang="zh-CN" altLang="en-US" sz="1600" b="1" i="0" u="none" strike="noStrike" baseline="0">
                <a:solidFill>
                  <a:srgbClr val="000000"/>
                </a:solidFill>
                <a:latin typeface="宋体" charset="-122"/>
                <a:ea typeface="宋体" charset="-122"/>
              </a:endParaRP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330200</xdr:colOff>
          <xdr:row>41</xdr:row>
          <xdr:rowOff>50800</xdr:rowOff>
        </xdr:from>
        <xdr:ext cx="1413329" cy="451757"/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73F00AB-B0F4-AB41-B8E8-7F2ED3729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600" b="1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颜色填充</a:t>
              </a:r>
            </a:p>
            <a:p>
              <a:pPr algn="ctr" rtl="0">
                <a:defRPr sz="1000"/>
              </a:pPr>
              <a:endParaRPr lang="zh-CN" altLang="en-US" sz="1600" b="1" i="0" u="none" strike="noStrike" baseline="0">
                <a:solidFill>
                  <a:srgbClr val="000000"/>
                </a:solidFill>
                <a:latin typeface="宋体" charset="-122"/>
                <a:ea typeface="宋体" charset="-122"/>
              </a:endParaRP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304800</xdr:colOff>
          <xdr:row>44</xdr:row>
          <xdr:rowOff>25400</xdr:rowOff>
        </xdr:from>
        <xdr:ext cx="1438729" cy="477157"/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95289D0-E053-6347-BDD2-FE1B46870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600" b="1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清除单元格</a:t>
              </a:r>
            </a:p>
            <a:p>
              <a:pPr algn="ctr" rtl="0">
                <a:defRPr sz="1000"/>
              </a:pPr>
              <a:endParaRPr lang="zh-CN" altLang="en-US" sz="1600" b="1" i="0" u="none" strike="noStrike" baseline="0">
                <a:solidFill>
                  <a:srgbClr val="000000"/>
                </a:solidFill>
                <a:latin typeface="宋体" charset="-122"/>
                <a:ea typeface="宋体" charset="-122"/>
              </a:endParaRPr>
            </a:p>
          </xdr:txBody>
        </xdr:sp>
        <xdr:clientData fPrintsWithSheet="0"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njialei/Code/voltage-oa/public/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X总表"/>
      <sheetName val="源信息表"/>
      <sheetName val="Typical 汇总"/>
      <sheetName val="Harness汇总"/>
      <sheetName val="跳线汇总"/>
      <sheetName val="模板"/>
      <sheetName val="INV11A02"/>
      <sheetName val="INV11A03"/>
      <sheetName val="INV11A04"/>
      <sheetName val="INV11A05"/>
      <sheetName val="INV11A06"/>
      <sheetName val="INV11A07"/>
      <sheetName val="INV11B01"/>
      <sheetName val="INV11B02"/>
      <sheetName val="INV11B03"/>
      <sheetName val="INV11B04"/>
      <sheetName val="INV11B05"/>
      <sheetName val="INV11B06"/>
      <sheetName val="INV11B07"/>
      <sheetName val="INV12A01"/>
      <sheetName val="INV12A02"/>
      <sheetName val="INV12A03"/>
      <sheetName val="INV12A04"/>
      <sheetName val="INV12A05"/>
      <sheetName val="INV12A06"/>
      <sheetName val="INV12B01"/>
      <sheetName val="INV12B02"/>
      <sheetName val="INV12B03"/>
      <sheetName val="INV12B04"/>
      <sheetName val="INV12B05"/>
      <sheetName val="INV12B06"/>
      <sheetName val="INV27"/>
      <sheetName val="INV28"/>
      <sheetName val="INV29"/>
      <sheetName val="INV30"/>
      <sheetName val="INV31"/>
      <sheetName val="INV32"/>
      <sheetName val="INV33"/>
      <sheetName val="INV34"/>
      <sheetName val="INV35"/>
      <sheetName val="INV36"/>
      <sheetName val="INV37"/>
      <sheetName val="INV38"/>
      <sheetName val="INV39"/>
      <sheetName val="INV40"/>
      <sheetName val="INV41"/>
      <sheetName val="INV42"/>
      <sheetName val="INV43"/>
      <sheetName val="INV44"/>
      <sheetName val="INV45"/>
      <sheetName val="INV46"/>
      <sheetName val="INV 2229"/>
      <sheetName val="INV 2230"/>
      <sheetName val="INV 2231"/>
      <sheetName val="INV 2232"/>
      <sheetName val="INV 2233"/>
      <sheetName val="INV 2234"/>
      <sheetName val="INV 2235"/>
      <sheetName val="INV 2236"/>
      <sheetName val="INV 2237"/>
      <sheetName val="INV 2238"/>
      <sheetName val="INV 2239"/>
      <sheetName val="INV 2240"/>
      <sheetName val="INV 2241"/>
      <sheetName val="INV 2242"/>
      <sheetName val="INV 2243"/>
      <sheetName val="INV 2244"/>
      <sheetName val="INV 2245"/>
      <sheetName val="INV 2246"/>
      <sheetName val="INV 2247"/>
      <sheetName val="INV 2248"/>
      <sheetName val="INV 2249"/>
      <sheetName val="INV 2250"/>
      <sheetName val="INV 2251"/>
      <sheetName val="INV 2252"/>
      <sheetName val="INV 2253"/>
      <sheetName val="INV 2254"/>
      <sheetName val="INV 2255"/>
      <sheetName val="INV 2256"/>
      <sheetName val="INV 2257"/>
      <sheetName val="INV 2258"/>
      <sheetName val="INV 2259"/>
      <sheetName val="INV 2260"/>
      <sheetName val="INV 2261"/>
      <sheetName val="INV 226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85C2-1BF1-5547-9A98-6F475ACFEC82}">
  <dimension ref="A1:CO169"/>
  <sheetViews>
    <sheetView tabSelected="1" zoomScale="70" zoomScaleNormal="70" workbookViewId="0">
      <pane xSplit="11" ySplit="6" topLeftCell="S7" activePane="bottomRight" state="frozen"/>
      <selection pane="topRight"/>
      <selection pane="bottomLeft"/>
      <selection pane="bottomRight" activeCell="A3" sqref="A3:E4"/>
    </sheetView>
  </sheetViews>
  <sheetFormatPr baseColWidth="10" defaultColWidth="9" defaultRowHeight="15"/>
  <cols>
    <col min="1" max="1" width="9" customWidth="1"/>
    <col min="2" max="3" width="15.6640625" customWidth="1"/>
    <col min="4" max="4" width="9" customWidth="1"/>
    <col min="5" max="7" width="15.6640625" customWidth="1"/>
    <col min="8" max="8" width="15.6640625" hidden="1" customWidth="1"/>
    <col min="9" max="9" width="32.6640625" customWidth="1"/>
    <col min="10" max="10" width="15.6640625" customWidth="1"/>
    <col min="11" max="11" width="32.6640625" customWidth="1"/>
    <col min="12" max="12" width="29.33203125" customWidth="1"/>
    <col min="13" max="15" width="15.6640625" hidden="1" customWidth="1"/>
    <col min="16" max="16" width="15.6640625" customWidth="1"/>
    <col min="17" max="22" width="32.6640625" customWidth="1"/>
    <col min="23" max="56" width="32.6640625" hidden="1" customWidth="1"/>
    <col min="57" max="71" width="9" customWidth="1"/>
  </cols>
  <sheetData>
    <row r="1" spans="1:93" ht="13.5" customHeight="1">
      <c r="A1" s="95" t="s">
        <v>69</v>
      </c>
      <c r="B1" s="93"/>
      <c r="C1" s="93"/>
      <c r="D1" s="93"/>
      <c r="E1" s="93"/>
      <c r="F1" s="94"/>
      <c r="G1" s="93"/>
      <c r="H1" s="93"/>
      <c r="I1" s="93"/>
      <c r="J1" s="93"/>
      <c r="K1" s="92"/>
      <c r="L1" s="91"/>
      <c r="M1" s="91"/>
      <c r="N1" s="91"/>
      <c r="O1" s="84" t="s">
        <v>68</v>
      </c>
      <c r="P1" s="90"/>
      <c r="Q1" s="20">
        <f>COUNTA(Q7:Q9953)</f>
        <v>21</v>
      </c>
      <c r="R1" s="20">
        <f>COUNTA(R7:R9953)</f>
        <v>2</v>
      </c>
      <c r="S1" s="20">
        <f>COUNTA(S7:S9953)</f>
        <v>19</v>
      </c>
      <c r="T1" s="20">
        <f>COUNTA(T7:T9953)</f>
        <v>42</v>
      </c>
      <c r="U1" s="20">
        <f>COUNTA(U7:U9953)</f>
        <v>0</v>
      </c>
      <c r="V1" s="20">
        <f>COUNTA(V7:V9953)</f>
        <v>32</v>
      </c>
      <c r="W1" s="20">
        <f>COUNTA(W7:W9953)</f>
        <v>0</v>
      </c>
      <c r="X1" s="20">
        <f>COUNTA(X7:X9953)</f>
        <v>0</v>
      </c>
      <c r="Y1" s="20">
        <f>COUNTA(Y7:Y9953)</f>
        <v>0</v>
      </c>
      <c r="Z1" s="20">
        <f>COUNTA(Z7:Z9953)</f>
        <v>0</v>
      </c>
      <c r="AA1" s="20">
        <f>COUNTA(AA7:AA9953)</f>
        <v>0</v>
      </c>
      <c r="AB1" s="20">
        <f>COUNTA(AB7:AB9953)</f>
        <v>0</v>
      </c>
      <c r="AC1" s="20">
        <f>COUNTA(AC7:AC9953)</f>
        <v>0</v>
      </c>
      <c r="AD1" s="20">
        <f>COUNTA(AD7:AD9953)</f>
        <v>0</v>
      </c>
      <c r="AE1" s="20">
        <f>COUNTA(AE8:AE9953)</f>
        <v>0</v>
      </c>
      <c r="AF1" s="20">
        <f>COUNTA(AF8:AF9953)</f>
        <v>0</v>
      </c>
      <c r="AG1" s="20">
        <f>COUNTA(AG8:AG9953)</f>
        <v>0</v>
      </c>
      <c r="AH1" s="20">
        <f>COUNTA(AH8:AH9953)</f>
        <v>0</v>
      </c>
      <c r="AI1" s="20">
        <f>COUNTA(AI8:AI9953)</f>
        <v>0</v>
      </c>
      <c r="AJ1" s="20">
        <f>COUNTA(AJ8:AJ9953)</f>
        <v>0</v>
      </c>
      <c r="AK1" s="20">
        <f>COUNTA(AK8:AK9953)</f>
        <v>0</v>
      </c>
      <c r="AL1" s="20">
        <f>COUNTA(AL8:AL9953)</f>
        <v>0</v>
      </c>
      <c r="AM1" s="20">
        <f>COUNTA(AM8:AM9953)</f>
        <v>0</v>
      </c>
      <c r="AN1" s="20">
        <f>COUNTA(AN8:AN9953)</f>
        <v>0</v>
      </c>
      <c r="AO1" s="20">
        <f>COUNTA(AO8:AO9953)</f>
        <v>0</v>
      </c>
      <c r="AP1" s="20">
        <f>COUNTA(AP8:AP9953)</f>
        <v>0</v>
      </c>
      <c r="AQ1" s="20">
        <f>COUNTA(AQ8:AQ9953)</f>
        <v>0</v>
      </c>
      <c r="AR1" s="20">
        <f>COUNTA(AR8:AR9953)</f>
        <v>0</v>
      </c>
      <c r="AS1" s="20">
        <f>COUNTA(AS8:AS9953)</f>
        <v>0</v>
      </c>
      <c r="AT1" s="20">
        <f>COUNTA(AT8:AT9953)</f>
        <v>0</v>
      </c>
      <c r="AU1" s="20">
        <f>COUNTA(AU8:AU9953)</f>
        <v>0</v>
      </c>
      <c r="AV1" s="20">
        <f>COUNTA(AV8:AV9953)</f>
        <v>0</v>
      </c>
      <c r="AW1" s="20">
        <f>COUNTA(AW8:AW9953)</f>
        <v>0</v>
      </c>
      <c r="AX1" s="20">
        <f>COUNTA(AX8:AX9953)</f>
        <v>0</v>
      </c>
      <c r="AY1" s="20">
        <f>COUNTA(AY8:AY9953)</f>
        <v>0</v>
      </c>
      <c r="AZ1" s="20">
        <f>COUNTA(AZ8:AZ9953)</f>
        <v>0</v>
      </c>
      <c r="BA1" s="20">
        <f>COUNTA(BA8:BA9953)</f>
        <v>0</v>
      </c>
      <c r="BB1" s="20">
        <f>COUNTA(BB8:BB9953)</f>
        <v>0</v>
      </c>
      <c r="BC1" s="20">
        <f>COUNTA(BC8:BC9953)</f>
        <v>0</v>
      </c>
      <c r="BD1" s="20">
        <f>COUNTA(BD8:BD9953)</f>
        <v>0</v>
      </c>
      <c r="BE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ht="14" customHeight="1">
      <c r="A2" s="89"/>
      <c r="B2" s="87"/>
      <c r="C2" s="87"/>
      <c r="D2" s="87"/>
      <c r="E2" s="87"/>
      <c r="F2" s="88"/>
      <c r="G2" s="87"/>
      <c r="H2" s="87"/>
      <c r="I2" s="87"/>
      <c r="J2" s="87"/>
      <c r="K2" s="86"/>
      <c r="L2" s="85"/>
      <c r="M2" s="85"/>
      <c r="N2" s="85"/>
      <c r="O2" s="84"/>
      <c r="P2" s="83" t="b">
        <f>AND(Q1-Q2=0,R1-R2=0,S1-S2=0,T1-T2=0,U1-U2=0,V1-V2=0,W1-W2=0,X1-X2=0,Y1-Y2=0,Z1-Z2=0,AA1-AA2=0,AB1-AB2=0,AC1-AC2=0,AD1-AD2=0,AE1-AE2=0,AF1-AF2=0,AG1-AG2=0,AH1-AH2=0,AI1-AI2=0,AJ1-AJ2=0,AK1-AK2=0,AL1-AL2=0,AM1-AM2=0,AN1-AN2=0,AO1-AO2=0,AP1-AP2=0,AQ1-AQ2=0,AR1-AR2=0,AS1-AS2=0,AT1-AT2=0,AU1-AU2=0,AV1-AV2=0,AW1-AW2=0,AX1-AX2=0,AY1-AY2=0,AZ1-AZ2=0,BA1-BA2=0,BB1-BB2=0,BC1-BC2=0,BD1-BD2=0)</f>
        <v>1</v>
      </c>
      <c r="Q2" s="20">
        <f>COUNTIF($I:$I,Q$6)</f>
        <v>21</v>
      </c>
      <c r="R2" s="20">
        <f>COUNTIF($I:$I,R$6)</f>
        <v>2</v>
      </c>
      <c r="S2" s="20">
        <f>COUNTIF($I:$I,S$6)</f>
        <v>19</v>
      </c>
      <c r="T2" s="20">
        <f>COUNTIF($I:$I,T$6)</f>
        <v>42</v>
      </c>
      <c r="U2" s="20">
        <f>COUNTIF($I:$I,U$6)</f>
        <v>0</v>
      </c>
      <c r="V2" s="20">
        <f>COUNTIF($I:$I,V$6)</f>
        <v>32</v>
      </c>
      <c r="W2" s="20">
        <f>COUNTIF($I:$I,W$6)</f>
        <v>0</v>
      </c>
      <c r="X2" s="20">
        <f>COUNTIF($I:$I,X$6)</f>
        <v>0</v>
      </c>
      <c r="Y2" s="20">
        <f>COUNTIF($I:$I,Y$6)</f>
        <v>0</v>
      </c>
      <c r="Z2" s="20">
        <f>COUNTIF($I:$I,Z$6)</f>
        <v>0</v>
      </c>
      <c r="AA2" s="20">
        <f>COUNTIF($I:$I,AA$6)</f>
        <v>0</v>
      </c>
      <c r="AB2" s="20">
        <f>COUNTIF($I:$I,AB$6)</f>
        <v>0</v>
      </c>
      <c r="AC2" s="20">
        <f>COUNTIF($I:$I,AC$6)</f>
        <v>0</v>
      </c>
      <c r="AD2" s="20">
        <f>COUNTIF($I:$I,AD$6)</f>
        <v>0</v>
      </c>
      <c r="AE2" s="20">
        <f>COUNTIF($I:$I,AE$6)</f>
        <v>0</v>
      </c>
      <c r="AF2" s="20">
        <f>COUNTIF($I:$I,AF$6)</f>
        <v>0</v>
      </c>
      <c r="AG2" s="20">
        <f>COUNTIF($I:$I,AG$6)</f>
        <v>0</v>
      </c>
      <c r="AH2" s="20">
        <f>COUNTIF($I:$I,AH$6)</f>
        <v>0</v>
      </c>
      <c r="AI2" s="20">
        <f>COUNTIF($I:$I,AI$6)</f>
        <v>0</v>
      </c>
      <c r="AJ2" s="20">
        <f>COUNTIF($I:$I,AJ$6)</f>
        <v>0</v>
      </c>
      <c r="AK2" s="20">
        <f>COUNTIF($I:$I,AK$6)</f>
        <v>0</v>
      </c>
      <c r="AL2" s="20">
        <f>COUNTIF($I:$I,AL$6)</f>
        <v>0</v>
      </c>
      <c r="AM2" s="20">
        <f>COUNTIF($I:$I,AM$6)</f>
        <v>0</v>
      </c>
      <c r="AN2" s="20">
        <f>COUNTIF($I:$I,AN$6)</f>
        <v>0</v>
      </c>
      <c r="AO2" s="20">
        <f>COUNTIF($I:$I,AO$6)</f>
        <v>0</v>
      </c>
      <c r="AP2" s="20">
        <f>COUNTIF($I:$I,AP$6)</f>
        <v>0</v>
      </c>
      <c r="AQ2" s="20">
        <f>COUNTIF($I:$I,AQ$6)</f>
        <v>0</v>
      </c>
      <c r="AR2" s="20">
        <f>COUNTIF($I:$I,AR$6)</f>
        <v>0</v>
      </c>
      <c r="AS2" s="20">
        <f>COUNTIF($I:$I,AS$6)</f>
        <v>0</v>
      </c>
      <c r="AT2" s="20">
        <f>COUNTIF($I:$I,AT$6)</f>
        <v>0</v>
      </c>
      <c r="AU2" s="20">
        <f>COUNTIF($I:$I,AU$6)</f>
        <v>0</v>
      </c>
      <c r="AV2" s="20">
        <f>COUNTIF($I:$I,AV$6)</f>
        <v>0</v>
      </c>
      <c r="AW2" s="20">
        <f>COUNTIF($I:$I,AW$6)</f>
        <v>0</v>
      </c>
      <c r="AX2" s="20">
        <f>COUNTIF($I:$I,AX$6)</f>
        <v>0</v>
      </c>
      <c r="AY2" s="20">
        <f>COUNTIF($I:$I,AY$6)</f>
        <v>0</v>
      </c>
      <c r="AZ2" s="20">
        <f>COUNTIF($I:$I,AZ$6)</f>
        <v>0</v>
      </c>
      <c r="BA2" s="20">
        <f>COUNTIF($I:$I,BA$6)</f>
        <v>0</v>
      </c>
      <c r="BB2" s="20">
        <f>COUNTIF($I:$I,BB$6)</f>
        <v>0</v>
      </c>
      <c r="BC2" s="20">
        <f>COUNTIF($I:$I,BC$6)</f>
        <v>0</v>
      </c>
      <c r="BD2" s="20">
        <f>COUNTIF($I:$I,BD$6)</f>
        <v>0</v>
      </c>
    </row>
    <row r="3" spans="1:93" ht="21" customHeight="1">
      <c r="A3" s="82"/>
      <c r="B3" s="81"/>
      <c r="C3" s="81"/>
      <c r="D3" s="81"/>
      <c r="E3" s="80"/>
      <c r="F3" s="79" t="str">
        <f ca="1">MID(CELL("filename",$F$3),FIND("]",CELL("filename",$F$3))+1,100)</f>
        <v>INV11A01</v>
      </c>
      <c r="G3" s="78"/>
      <c r="H3" s="78"/>
      <c r="I3" s="78"/>
      <c r="J3" s="78"/>
      <c r="K3" s="78"/>
      <c r="L3" s="78"/>
      <c r="M3" s="78"/>
      <c r="N3" s="78"/>
      <c r="O3" s="78"/>
      <c r="P3" s="77"/>
      <c r="Q3" s="76" t="s">
        <v>67</v>
      </c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</row>
    <row r="4" spans="1:93" ht="20" customHeight="1">
      <c r="A4" s="74"/>
      <c r="B4" s="73"/>
      <c r="C4" s="73"/>
      <c r="D4" s="73"/>
      <c r="E4" s="72"/>
      <c r="F4" s="71"/>
      <c r="G4" s="70"/>
      <c r="H4" s="70"/>
      <c r="I4" s="70"/>
      <c r="J4" s="70"/>
      <c r="K4" s="70"/>
      <c r="L4" s="70"/>
      <c r="M4" s="70"/>
      <c r="N4" s="70"/>
      <c r="O4" s="70"/>
      <c r="P4" s="69"/>
      <c r="Q4" s="68" t="s">
        <v>66</v>
      </c>
      <c r="R4" s="67"/>
      <c r="S4" s="67"/>
      <c r="T4" s="67"/>
      <c r="U4" s="67"/>
      <c r="V4" s="66"/>
      <c r="W4" s="65"/>
      <c r="X4" s="65"/>
      <c r="Y4" s="65"/>
      <c r="Z4" s="65"/>
      <c r="AA4" s="65"/>
      <c r="AB4" s="64"/>
      <c r="AC4" s="64"/>
      <c r="AD4" s="63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</row>
    <row r="5" spans="1:93" ht="20" customHeight="1" thickBot="1">
      <c r="A5" s="61" t="s">
        <v>65</v>
      </c>
      <c r="B5" s="60"/>
      <c r="C5" s="61" t="s">
        <v>64</v>
      </c>
      <c r="D5" s="60"/>
      <c r="E5" s="54" t="s">
        <v>63</v>
      </c>
      <c r="F5" s="59" t="s">
        <v>53</v>
      </c>
      <c r="G5" s="58" t="s">
        <v>52</v>
      </c>
      <c r="H5" s="57" t="s">
        <v>62</v>
      </c>
      <c r="I5" s="56" t="s">
        <v>61</v>
      </c>
      <c r="J5" s="55"/>
      <c r="K5" s="54" t="s">
        <v>60</v>
      </c>
      <c r="L5" s="54" t="s">
        <v>59</v>
      </c>
      <c r="M5" s="54" t="s">
        <v>58</v>
      </c>
      <c r="N5" s="54" t="s">
        <v>57</v>
      </c>
      <c r="O5" s="43" t="s">
        <v>56</v>
      </c>
      <c r="P5" s="54" t="s">
        <v>55</v>
      </c>
      <c r="Q5" s="53">
        <v>1</v>
      </c>
      <c r="R5" s="53">
        <v>2</v>
      </c>
      <c r="S5" s="53">
        <v>3</v>
      </c>
      <c r="T5" s="53">
        <v>4</v>
      </c>
      <c r="U5" s="53">
        <v>5</v>
      </c>
      <c r="V5" s="53">
        <v>6</v>
      </c>
      <c r="W5" s="53">
        <v>7</v>
      </c>
      <c r="X5" s="53">
        <v>8</v>
      </c>
      <c r="Y5" s="53">
        <v>9</v>
      </c>
      <c r="Z5" s="53">
        <v>10</v>
      </c>
      <c r="AA5" s="53">
        <v>11</v>
      </c>
      <c r="AB5" s="53">
        <v>12</v>
      </c>
      <c r="AC5" s="53">
        <v>13</v>
      </c>
      <c r="AD5" s="53">
        <v>14</v>
      </c>
      <c r="AE5" s="52">
        <v>15</v>
      </c>
      <c r="AF5" s="52">
        <v>16</v>
      </c>
      <c r="AG5" s="52">
        <v>17</v>
      </c>
      <c r="AH5" s="52">
        <v>18</v>
      </c>
      <c r="AI5" s="52">
        <v>19</v>
      </c>
      <c r="AJ5" s="52">
        <v>20</v>
      </c>
      <c r="AK5" s="52">
        <v>21</v>
      </c>
      <c r="AL5" s="52">
        <v>22</v>
      </c>
      <c r="AM5" s="52">
        <v>23</v>
      </c>
      <c r="AN5" s="52">
        <v>24</v>
      </c>
      <c r="AO5" s="52">
        <v>25</v>
      </c>
      <c r="AP5" s="52">
        <v>26</v>
      </c>
      <c r="AQ5" s="52">
        <v>27</v>
      </c>
      <c r="AR5" s="52">
        <v>28</v>
      </c>
      <c r="AS5" s="52">
        <v>29</v>
      </c>
      <c r="AT5" s="52">
        <v>30</v>
      </c>
      <c r="AU5" s="52">
        <v>31</v>
      </c>
      <c r="AV5" s="52">
        <v>32</v>
      </c>
      <c r="AW5" s="52">
        <v>33</v>
      </c>
      <c r="AX5" s="52">
        <v>34</v>
      </c>
      <c r="AY5" s="52">
        <v>35</v>
      </c>
      <c r="AZ5" s="52">
        <v>36</v>
      </c>
      <c r="BA5" s="52">
        <v>37</v>
      </c>
      <c r="BB5" s="52">
        <v>38</v>
      </c>
      <c r="BC5" s="52">
        <v>39</v>
      </c>
      <c r="BD5" s="52">
        <v>40</v>
      </c>
      <c r="BE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</row>
    <row r="6" spans="1:93" s="34" customFormat="1" ht="35" customHeight="1">
      <c r="A6" s="51"/>
      <c r="B6" s="50"/>
      <c r="C6" s="51"/>
      <c r="D6" s="50"/>
      <c r="E6" s="43"/>
      <c r="F6" s="49"/>
      <c r="G6" s="48"/>
      <c r="H6" s="47"/>
      <c r="I6" s="46"/>
      <c r="J6" s="45"/>
      <c r="K6" s="43"/>
      <c r="L6" s="43"/>
      <c r="M6" s="43"/>
      <c r="N6" s="43"/>
      <c r="O6" s="44"/>
      <c r="P6" s="43"/>
      <c r="Q6" s="42" t="s">
        <v>4</v>
      </c>
      <c r="R6" s="42" t="s">
        <v>12</v>
      </c>
      <c r="S6" s="42" t="s">
        <v>2</v>
      </c>
      <c r="T6" s="42" t="s">
        <v>21</v>
      </c>
      <c r="U6" s="42" t="s">
        <v>54</v>
      </c>
      <c r="V6" s="42" t="s">
        <v>29</v>
      </c>
      <c r="W6" s="42"/>
      <c r="X6" s="41"/>
      <c r="Y6" s="41"/>
      <c r="Z6" s="41"/>
      <c r="AA6" s="41"/>
      <c r="AB6" s="41"/>
      <c r="AC6" s="41"/>
      <c r="AD6" s="41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12"/>
      <c r="BF6" s="13"/>
      <c r="BG6" s="39" t="s">
        <v>53</v>
      </c>
      <c r="BH6" s="38" t="s">
        <v>52</v>
      </c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6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35"/>
      <c r="CN6" s="35"/>
      <c r="CO6" s="35"/>
    </row>
    <row r="7" spans="1:93" ht="15" customHeight="1">
      <c r="A7" s="18" t="s">
        <v>52</v>
      </c>
      <c r="B7" s="33"/>
      <c r="C7" s="26" t="s">
        <v>51</v>
      </c>
      <c r="D7" s="8"/>
      <c r="E7" s="8">
        <f>COUNTA(Q7:BD7)</f>
        <v>1</v>
      </c>
      <c r="F7" s="7" t="s">
        <v>50</v>
      </c>
      <c r="G7" s="6">
        <v>7</v>
      </c>
      <c r="H7" s="6"/>
      <c r="I7" s="5" t="s">
        <v>21</v>
      </c>
      <c r="J7" s="4" t="s">
        <v>1</v>
      </c>
      <c r="K7" s="3" t="str">
        <f ca="1">M7&amp;"-"&amp;N7&amp;"-POS"</f>
        <v>INV11A01-CBX01-Cir01-POS</v>
      </c>
      <c r="L7" s="3" t="str">
        <f ca="1">M7&amp;"-"&amp;N7&amp;"-NEG"</f>
        <v>INV11A01-CBX01-Cir01-NEG</v>
      </c>
      <c r="M7" s="3" t="str">
        <f ca="1">$F$3</f>
        <v>INV11A01</v>
      </c>
      <c r="N7" s="3" t="str">
        <f ca="1">MID($F$5,1,3)&amp;LOOKUP("一",$F$7:$F7)&amp;"-Cir"&amp;TEXT(IF($F7&gt;"",1,($ZG7=OFFSET($ZG7,-1,))+IFERROR(MID(OFFSET($N7,-1,),FIND(MID($F$5,1,2),OFFSET($N7,-1,))+9,2),)),"00")</f>
        <v>CBX01-Cir01</v>
      </c>
      <c r="O7" s="3" t="str">
        <f ca="1">MID(N7,7,10)</f>
        <v>Cir01</v>
      </c>
      <c r="P7" s="3">
        <v>4</v>
      </c>
      <c r="Q7" s="3"/>
      <c r="R7" s="3"/>
      <c r="S7" s="3"/>
      <c r="T7" s="3" t="s">
        <v>25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12"/>
      <c r="BF7" s="20">
        <f>B8-D17</f>
        <v>0</v>
      </c>
      <c r="BG7" s="19">
        <v>1</v>
      </c>
      <c r="BH7" s="8">
        <f t="array" ref="BH7">IFERROR(INDEX($G$7:$G$1007,SMALL(IF((LOOKUP(ROW($7:$1007),ROW($7:$1007)/($F$7:$F$1007&lt;&gt;""),$F$7:$F$1007)=RIGHT("0"&amp;$BG7,2))*($G$7:$G$1007&lt;&gt;""),ROW($1:$1001),999999),COLUMN(A1))),"0")</f>
        <v>7</v>
      </c>
      <c r="BI7" s="8">
        <f t="array" ref="BI7">IFERROR(INDEX($G$7:$G$1007,SMALL(IF((LOOKUP(ROW($7:$1007),ROW($7:$1007)/($F$7:$F$1007&lt;&gt;""),$F$7:$F$1007)=RIGHT("0"&amp;$BG7,2))*($G$7:$G$1007&lt;&gt;""),ROW($1:$1001),999999),COLUMN(B1))),"0")</f>
        <v>7</v>
      </c>
      <c r="BJ7" s="8">
        <f t="array" ref="BJ7">IFERROR(INDEX($G$7:$G$1007,SMALL(IF((LOOKUP(ROW($7:$1007),ROW($7:$1007)/($F$7:$F$1007&lt;&gt;""),$F$7:$F$1007)=RIGHT("0"&amp;$BG7,2))*($G$7:$G$1007&lt;&gt;""),ROW($1:$1001),999999),COLUMN(C1))),"0")</f>
        <v>7</v>
      </c>
      <c r="BK7" s="8">
        <f t="array" ref="BK7">IFERROR(INDEX($G$7:$G$1007,SMALL(IF((LOOKUP(ROW($7:$1007),ROW($7:$1007)/($F$7:$F$1007&lt;&gt;""),$F$7:$F$1007)=RIGHT("0"&amp;$BG7,2))*($G$7:$G$1007&lt;&gt;""),ROW($1:$1001),999999),COLUMN(D1))),"0")</f>
        <v>7</v>
      </c>
      <c r="BL7" s="8" t="str">
        <f t="array" ref="BL7">IFERROR(INDEX($G$7:$G$1007,SMALL(IF((LOOKUP(ROW($7:$1007),ROW($7:$1007)/($F$7:$F$1007&lt;&gt;""),$F$7:$F$1007)=RIGHT("0"&amp;$BG7,2))*($G$7:$G$1007&lt;&gt;""),ROW($1:$1001),999999),COLUMN(E1))),"0")</f>
        <v>0</v>
      </c>
      <c r="BM7" s="8" t="str">
        <f t="array" ref="BM7">IFERROR(INDEX($G$7:$G$1007,SMALL(IF((LOOKUP(ROW($7:$1007),ROW($7:$1007)/($F$7:$F$1007&lt;&gt;""),$F$7:$F$1007)=RIGHT("0"&amp;$BG7,2))*($G$7:$G$1007&lt;&gt;""),ROW($1:$1001),999999),COLUMN(F1))),"0")</f>
        <v>0</v>
      </c>
      <c r="BN7" s="8" t="str">
        <f t="array" ref="BN7">IFERROR(INDEX($G$7:$G$1007,SMALL(IF((LOOKUP(ROW($7:$1007),ROW($7:$1007)/($F$7:$F$1007&lt;&gt;""),$F$7:$F$1007)=RIGHT("0"&amp;$BG7,2))*($G$7:$G$1007&lt;&gt;""),ROW($1:$1001),999999),COLUMN(G1))),"0")</f>
        <v>0</v>
      </c>
      <c r="BO7" s="8" t="str">
        <f t="array" ref="BO7">IFERROR(INDEX($G$7:$G$1007,SMALL(IF((LOOKUP(ROW($7:$1007),ROW($7:$1007)/($F$7:$F$1007&lt;&gt;""),$F$7:$F$1007)=RIGHT("0"&amp;$BG7,2))*($G$7:$G$1007&lt;&gt;""),ROW($1:$1001),999999),COLUMN(H1))),"0")</f>
        <v>0</v>
      </c>
      <c r="BP7" s="8" t="str">
        <f t="array" ref="BP7">IFERROR(INDEX($G$7:$G$1007,SMALL(IF((LOOKUP(ROW($7:$1007),ROW($7:$1007)/($F$7:$F$1007&lt;&gt;""),$F$7:$F$1007)=RIGHT("0"&amp;$BG7,2))*($G$7:$G$1007&lt;&gt;""),ROW($1:$1001),999999),COLUMN(I1))),"0")</f>
        <v>0</v>
      </c>
      <c r="BQ7" s="8" t="str">
        <f t="array" ref="BQ7">IFERROR(INDEX($G$7:$G$1007,SMALL(IF((LOOKUP(ROW($7:$1007),ROW($7:$1007)/($F$7:$F$1007&lt;&gt;""),$F$7:$F$1007)=RIGHT("0"&amp;$BG7,2))*($G$7:$G$1007&lt;&gt;""),ROW($1:$1001),999999),COLUMN(J1))),"0")</f>
        <v>0</v>
      </c>
      <c r="BR7" s="8" t="str">
        <f t="array" ref="BR7">IFERROR(INDEX($G$7:$G$1007,SMALL(IF((LOOKUP(ROW($7:$1007),ROW($7:$1007)/($F$7:$F$1007&lt;&gt;""),$F$7:$F$1007)=RIGHT("0"&amp;$BG7,2))*($G$7:$G$1007&lt;&gt;""),ROW($1:$1001),999999),COLUMN(K1))),"0")</f>
        <v>0</v>
      </c>
      <c r="BS7" s="8" t="str">
        <f t="array" ref="BS7">IFERROR(INDEX($G$7:$G$1007,SMALL(IF((LOOKUP(ROW($7:$1007),ROW($7:$1007)/($F$7:$F$1007&lt;&gt;""),$F$7:$F$1007)=RIGHT("0"&amp;$BG7,2))*($G$7:$G$1007&lt;&gt;""),ROW($1:$1001),999999),COLUMN(L1))),"0")</f>
        <v>0</v>
      </c>
      <c r="BT7" s="8" t="str">
        <f t="array" ref="BT7">IFERROR(INDEX($G$7:$G$1007,SMALL(IF((LOOKUP(ROW($7:$1007),ROW($7:$1007)/($F$7:$F$1007&lt;&gt;""),$F$7:$F$1007)=RIGHT("0"&amp;$BG7,2))*($G$7:$G$1007&lt;&gt;""),ROW($1:$1001),999999),COLUMN(M1))),"0")</f>
        <v>0</v>
      </c>
      <c r="BU7" s="8" t="str">
        <f t="array" ref="BU7">IFERROR(INDEX($G$7:$G$1007,SMALL(IF((LOOKUP(ROW($7:$1007),ROW($7:$1007)/($F$7:$F$1007&lt;&gt;""),$F$7:$F$1007)=RIGHT("0"&amp;$BG7,2))*($G$7:$G$1007&lt;&gt;""),ROW($1:$1001),999999),COLUMN(N1))),"0")</f>
        <v>0</v>
      </c>
      <c r="BV7" s="8" t="str">
        <f t="array" ref="BV7">IFERROR(INDEX($G$7:$G$1007,SMALL(IF((LOOKUP(ROW($7:$1007),ROW($7:$1007)/($F$7:$F$1007&lt;&gt;""),$F$7:$F$1007)=RIGHT("0"&amp;$BG7,2))*($G$7:$G$1007&lt;&gt;""),ROW($1:$1001),999999),COLUMN(O1))),"0")</f>
        <v>0</v>
      </c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</row>
    <row r="8" spans="1:93" ht="15" customHeight="1">
      <c r="A8" s="8">
        <v>1</v>
      </c>
      <c r="B8" s="18">
        <f>COUNTIF($G$7:$G$9952,$A8)</f>
        <v>0</v>
      </c>
      <c r="C8" s="32" t="s">
        <v>13</v>
      </c>
      <c r="D8" s="26">
        <f>COUNTIF($I$7:$J$9947,$C8)</f>
        <v>2</v>
      </c>
      <c r="E8" s="8">
        <f>COUNTA(Q8:BD8)</f>
        <v>1</v>
      </c>
      <c r="F8" s="7"/>
      <c r="G8" s="6"/>
      <c r="H8" s="6"/>
      <c r="I8" s="5" t="s">
        <v>29</v>
      </c>
      <c r="J8" s="4" t="s">
        <v>1</v>
      </c>
      <c r="K8" s="3" t="str">
        <f ca="1">M8&amp;"-"&amp;N8&amp;"-POS"</f>
        <v>INV11A01-CBX01-Cir02-POS</v>
      </c>
      <c r="L8" s="3" t="str">
        <f ca="1">M8&amp;"-"&amp;N8&amp;"-NEG"</f>
        <v>INV11A01-CBX01-Cir02-NEG</v>
      </c>
      <c r="M8" s="3" t="str">
        <f ca="1">$F$3</f>
        <v>INV11A01</v>
      </c>
      <c r="N8" s="3" t="str">
        <f ca="1">MID($F$5,1,3)&amp;LOOKUP("一",$F$7:$F8)&amp;"-Cir"&amp;TEXT(IF($F8&gt;"",1,($ZG8=OFFSET($ZG8,-1,))+IFERROR(MID(OFFSET($N8,-1,),FIND(MID($F$5,1,2),OFFSET($N8,-1,))+9,2),)),"00")</f>
        <v>CBX01-Cir02</v>
      </c>
      <c r="O8" s="3" t="str">
        <f ca="1">MID(N8,7,10)</f>
        <v>Cir02</v>
      </c>
      <c r="P8" s="3">
        <v>6</v>
      </c>
      <c r="Q8" s="3"/>
      <c r="R8" s="3"/>
      <c r="S8" s="3"/>
      <c r="T8" s="3"/>
      <c r="U8" s="3"/>
      <c r="V8" s="3" t="s">
        <v>34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12"/>
      <c r="BF8" s="20">
        <f>B9-D18</f>
        <v>0</v>
      </c>
      <c r="BG8" s="19">
        <v>2</v>
      </c>
      <c r="BH8" s="8">
        <f t="array" ref="BH8">IFERROR(INDEX($G$7:$G$1007,SMALL(IF((LOOKUP(ROW($7:$1007),ROW($7:$1007)/($F$7:$F$1007&lt;&gt;""),$F$7:$F$1007)=RIGHT("0"&amp;$BG8,2))*($G$7:$G$1007&lt;&gt;""),ROW($1:$1001),999999),COLUMN(A2))),"0")</f>
        <v>7</v>
      </c>
      <c r="BI8" s="8">
        <f t="array" ref="BI8">IFERROR(INDEX($G$7:$G$1007,SMALL(IF((LOOKUP(ROW($7:$1007),ROW($7:$1007)/($F$7:$F$1007&lt;&gt;""),$F$7:$F$1007)=RIGHT("0"&amp;$BG8,2))*($G$7:$G$1007&lt;&gt;""),ROW($1:$1001),999999),COLUMN(B2))),"0")</f>
        <v>7</v>
      </c>
      <c r="BJ8" s="8">
        <f t="array" ref="BJ8">IFERROR(INDEX($G$7:$G$1007,SMALL(IF((LOOKUP(ROW($7:$1007),ROW($7:$1007)/($F$7:$F$1007&lt;&gt;""),$F$7:$F$1007)=RIGHT("0"&amp;$BG8,2))*($G$7:$G$1007&lt;&gt;""),ROW($1:$1001),999999),COLUMN(C2))),"0")</f>
        <v>7</v>
      </c>
      <c r="BK8" s="8">
        <f t="array" ref="BK8">IFERROR(INDEX($G$7:$G$1007,SMALL(IF((LOOKUP(ROW($7:$1007),ROW($7:$1007)/($F$7:$F$1007&lt;&gt;""),$F$7:$F$1007)=RIGHT("0"&amp;$BG8,2))*($G$7:$G$1007&lt;&gt;""),ROW($1:$1001),999999),COLUMN(D2))),"0")</f>
        <v>7</v>
      </c>
      <c r="BL8" s="8" t="str">
        <f t="array" ref="BL8">IFERROR(INDEX($G$7:$G$1007,SMALL(IF((LOOKUP(ROW($7:$1007),ROW($7:$1007)/($F$7:$F$1007&lt;&gt;""),$F$7:$F$1007)=RIGHT("0"&amp;$BG8,2))*($G$7:$G$1007&lt;&gt;""),ROW($1:$1001),999999),COLUMN(E2))),"0")</f>
        <v>0</v>
      </c>
      <c r="BM8" s="8" t="str">
        <f t="array" ref="BM8">IFERROR(INDEX($G$7:$G$1007,SMALL(IF((LOOKUP(ROW($7:$1007),ROW($7:$1007)/($F$7:$F$1007&lt;&gt;""),$F$7:$F$1007)=RIGHT("0"&amp;$BG8,2))*($G$7:$G$1007&lt;&gt;""),ROW($1:$1001),999999),COLUMN(F2))),"0")</f>
        <v>0</v>
      </c>
      <c r="BN8" s="8" t="str">
        <f t="array" ref="BN8">IFERROR(INDEX($G$7:$G$1007,SMALL(IF((LOOKUP(ROW($7:$1007),ROW($7:$1007)/($F$7:$F$1007&lt;&gt;""),$F$7:$F$1007)=RIGHT("0"&amp;$BG8,2))*($G$7:$G$1007&lt;&gt;""),ROW($1:$1001),999999),COLUMN(G2))),"0")</f>
        <v>0</v>
      </c>
      <c r="BO8" s="8" t="str">
        <f t="array" ref="BO8">IFERROR(INDEX($G$7:$G$1007,SMALL(IF((LOOKUP(ROW($7:$1007),ROW($7:$1007)/($F$7:$F$1007&lt;&gt;""),$F$7:$F$1007)=RIGHT("0"&amp;$BG8,2))*($G$7:$G$1007&lt;&gt;""),ROW($1:$1001),999999),COLUMN(H2))),"0")</f>
        <v>0</v>
      </c>
      <c r="BP8" s="8" t="str">
        <f t="array" ref="BP8">IFERROR(INDEX($G$7:$G$1007,SMALL(IF((LOOKUP(ROW($7:$1007),ROW($7:$1007)/($F$7:$F$1007&lt;&gt;""),$F$7:$F$1007)=RIGHT("0"&amp;$BG8,2))*($G$7:$G$1007&lt;&gt;""),ROW($1:$1001),999999),COLUMN(I2))),"0")</f>
        <v>0</v>
      </c>
      <c r="BQ8" s="8" t="str">
        <f t="array" ref="BQ8">IFERROR(INDEX($G$7:$G$1007,SMALL(IF((LOOKUP(ROW($7:$1007),ROW($7:$1007)/($F$7:$F$1007&lt;&gt;""),$F$7:$F$1007)=RIGHT("0"&amp;$BG8,2))*($G$7:$G$1007&lt;&gt;""),ROW($1:$1001),999999),COLUMN(J2))),"0")</f>
        <v>0</v>
      </c>
      <c r="BR8" s="8" t="str">
        <f t="array" ref="BR8">IFERROR(INDEX($G$7:$G$1007,SMALL(IF((LOOKUP(ROW($7:$1007),ROW($7:$1007)/($F$7:$F$1007&lt;&gt;""),$F$7:$F$1007)=RIGHT("0"&amp;$BG8,2))*($G$7:$G$1007&lt;&gt;""),ROW($1:$1001),999999),COLUMN(K2))),"0")</f>
        <v>0</v>
      </c>
      <c r="BS8" s="8" t="str">
        <f t="array" ref="BS8">IFERROR(INDEX($G$7:$G$1007,SMALL(IF((LOOKUP(ROW($7:$1007),ROW($7:$1007)/($F$7:$F$1007&lt;&gt;""),$F$7:$F$1007)=RIGHT("0"&amp;$BG8,2))*($G$7:$G$1007&lt;&gt;""),ROW($1:$1001),999999),COLUMN(L2))),"0")</f>
        <v>0</v>
      </c>
      <c r="BT8" s="8" t="str">
        <f t="array" ref="BT8">IFERROR(INDEX($G$7:$G$1007,SMALL(IF((LOOKUP(ROW($7:$1007),ROW($7:$1007)/($F$7:$F$1007&lt;&gt;""),$F$7:$F$1007)=RIGHT("0"&amp;$BG8,2))*($G$7:$G$1007&lt;&gt;""),ROW($1:$1001),999999),COLUMN(M2))),"0")</f>
        <v>0</v>
      </c>
      <c r="BU8" s="8" t="str">
        <f t="array" ref="BU8">IFERROR(INDEX($G$7:$G$1007,SMALL(IF((LOOKUP(ROW($7:$1007),ROW($7:$1007)/($F$7:$F$1007&lt;&gt;""),$F$7:$F$1007)=RIGHT("0"&amp;$BG8,2))*($G$7:$G$1007&lt;&gt;""),ROW($1:$1001),999999),COLUMN(N2))),"0")</f>
        <v>0</v>
      </c>
      <c r="BV8" s="8" t="str">
        <f t="array" ref="BV8">IFERROR(INDEX($G$7:$G$1007,SMALL(IF((LOOKUP(ROW($7:$1007),ROW($7:$1007)/($F$7:$F$1007&lt;&gt;""),$F$7:$F$1007)=RIGHT("0"&amp;$BG8,2))*($G$7:$G$1007&lt;&gt;""),ROW($1:$1001),999999),COLUMN(O2))),"0")</f>
        <v>0</v>
      </c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</row>
    <row r="9" spans="1:93" ht="15" customHeight="1">
      <c r="A9" s="8">
        <v>2</v>
      </c>
      <c r="B9" s="18">
        <f>COUNTIF($G$7:$G$9952,$A9)</f>
        <v>0</v>
      </c>
      <c r="C9" s="31" t="s">
        <v>1</v>
      </c>
      <c r="D9" s="26">
        <f>COUNTIF($I$7:$J$9947,$C9)</f>
        <v>114</v>
      </c>
      <c r="E9" s="8">
        <f>COUNTA(Q9:BD9)</f>
        <v>1</v>
      </c>
      <c r="F9" s="7"/>
      <c r="G9" s="6">
        <v>7</v>
      </c>
      <c r="H9" s="6"/>
      <c r="I9" s="5" t="s">
        <v>21</v>
      </c>
      <c r="J9" s="4" t="s">
        <v>1</v>
      </c>
      <c r="K9" s="3" t="str">
        <f ca="1">M9&amp;"-"&amp;N9&amp;"-POS"</f>
        <v>INV11A01-CBX01-Cir03-POS</v>
      </c>
      <c r="L9" s="3" t="str">
        <f ca="1">M9&amp;"-"&amp;N9&amp;"-NEG"</f>
        <v>INV11A01-CBX01-Cir03-NEG</v>
      </c>
      <c r="M9" s="3" t="str">
        <f ca="1">$F$3</f>
        <v>INV11A01</v>
      </c>
      <c r="N9" s="3" t="str">
        <f ca="1">MID($F$5,1,3)&amp;LOOKUP("一",$F$7:$F9)&amp;"-Cir"&amp;TEXT(IF($F9&gt;"",1,($ZG9=OFFSET($ZG9,-1,))+IFERROR(MID(OFFSET($N9,-1,),FIND(MID($F$5,1,2),OFFSET($N9,-1,))+9,2),)),"00")</f>
        <v>CBX01-Cir03</v>
      </c>
      <c r="O9" s="3" t="str">
        <f ca="1">MID(N9,7,10)</f>
        <v>Cir03</v>
      </c>
      <c r="P9" s="3">
        <v>4</v>
      </c>
      <c r="Q9" s="3"/>
      <c r="R9" s="3"/>
      <c r="S9" s="3"/>
      <c r="T9" s="3" t="s">
        <v>23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12"/>
      <c r="BF9" s="20">
        <f>B10-D19</f>
        <v>0</v>
      </c>
      <c r="BG9" s="19">
        <v>3</v>
      </c>
      <c r="BH9" s="8">
        <f t="array" ref="BH9">IFERROR(INDEX($G$7:$G$1007,SMALL(IF((LOOKUP(ROW($7:$1007),ROW($7:$1007)/($F$7:$F$1007&lt;&gt;""),$F$7:$F$1007)=RIGHT("0"&amp;$BG9,2))*($G$7:$G$1007&lt;&gt;""),ROW($1:$1001),999999),COLUMN(A3))),"0")</f>
        <v>7</v>
      </c>
      <c r="BI9" s="8">
        <f t="array" ref="BI9">IFERROR(INDEX($G$7:$G$1007,SMALL(IF((LOOKUP(ROW($7:$1007),ROW($7:$1007)/($F$7:$F$1007&lt;&gt;""),$F$7:$F$1007)=RIGHT("0"&amp;$BG9,2))*($G$7:$G$1007&lt;&gt;""),ROW($1:$1001),999999),COLUMN(B3))),"0")</f>
        <v>7</v>
      </c>
      <c r="BJ9" s="8">
        <f t="array" ref="BJ9">IFERROR(INDEX($G$7:$G$1007,SMALL(IF((LOOKUP(ROW($7:$1007),ROW($7:$1007)/($F$7:$F$1007&lt;&gt;""),$F$7:$F$1007)=RIGHT("0"&amp;$BG9,2))*($G$7:$G$1007&lt;&gt;""),ROW($1:$1001),999999),COLUMN(C3))),"0")</f>
        <v>7</v>
      </c>
      <c r="BK9" s="8">
        <f t="array" ref="BK9">IFERROR(INDEX($G$7:$G$1007,SMALL(IF((LOOKUP(ROW($7:$1007),ROW($7:$1007)/($F$7:$F$1007&lt;&gt;""),$F$7:$F$1007)=RIGHT("0"&amp;$BG9,2))*($G$7:$G$1007&lt;&gt;""),ROW($1:$1001),999999),COLUMN(D3))),"0")</f>
        <v>7</v>
      </c>
      <c r="BL9" s="8" t="str">
        <f t="array" ref="BL9">IFERROR(INDEX($G$7:$G$1007,SMALL(IF((LOOKUP(ROW($7:$1007),ROW($7:$1007)/($F$7:$F$1007&lt;&gt;""),$F$7:$F$1007)=RIGHT("0"&amp;$BG9,2))*($G$7:$G$1007&lt;&gt;""),ROW($1:$1001),999999),COLUMN(E3))),"0")</f>
        <v>0</v>
      </c>
      <c r="BM9" s="8" t="str">
        <f t="array" ref="BM9">IFERROR(INDEX($G$7:$G$1007,SMALL(IF((LOOKUP(ROW($7:$1007),ROW($7:$1007)/($F$7:$F$1007&lt;&gt;""),$F$7:$F$1007)=RIGHT("0"&amp;$BG9,2))*($G$7:$G$1007&lt;&gt;""),ROW($1:$1001),999999),COLUMN(F3))),"0")</f>
        <v>0</v>
      </c>
      <c r="BN9" s="8" t="str">
        <f t="array" ref="BN9">IFERROR(INDEX($G$7:$G$1007,SMALL(IF((LOOKUP(ROW($7:$1007),ROW($7:$1007)/($F$7:$F$1007&lt;&gt;""),$F$7:$F$1007)=RIGHT("0"&amp;$BG9,2))*($G$7:$G$1007&lt;&gt;""),ROW($1:$1001),999999),COLUMN(G3))),"0")</f>
        <v>0</v>
      </c>
      <c r="BO9" s="8" t="str">
        <f t="array" ref="BO9">IFERROR(INDEX($G$7:$G$1007,SMALL(IF((LOOKUP(ROW($7:$1007),ROW($7:$1007)/($F$7:$F$1007&lt;&gt;""),$F$7:$F$1007)=RIGHT("0"&amp;$BG9,2))*($G$7:$G$1007&lt;&gt;""),ROW($1:$1001),999999),COLUMN(H3))),"0")</f>
        <v>0</v>
      </c>
      <c r="BP9" s="8" t="str">
        <f t="array" ref="BP9">IFERROR(INDEX($G$7:$G$1007,SMALL(IF((LOOKUP(ROW($7:$1007),ROW($7:$1007)/($F$7:$F$1007&lt;&gt;""),$F$7:$F$1007)=RIGHT("0"&amp;$BG9,2))*($G$7:$G$1007&lt;&gt;""),ROW($1:$1001),999999),COLUMN(I3))),"0")</f>
        <v>0</v>
      </c>
      <c r="BQ9" s="8" t="str">
        <f t="array" ref="BQ9">IFERROR(INDEX($G$7:$G$1007,SMALL(IF((LOOKUP(ROW($7:$1007),ROW($7:$1007)/($F$7:$F$1007&lt;&gt;""),$F$7:$F$1007)=RIGHT("0"&amp;$BG9,2))*($G$7:$G$1007&lt;&gt;""),ROW($1:$1001),999999),COLUMN(J3))),"0")</f>
        <v>0</v>
      </c>
      <c r="BR9" s="8" t="str">
        <f t="array" ref="BR9">IFERROR(INDEX($G$7:$G$1007,SMALL(IF((LOOKUP(ROW($7:$1007),ROW($7:$1007)/($F$7:$F$1007&lt;&gt;""),$F$7:$F$1007)=RIGHT("0"&amp;$BG9,2))*($G$7:$G$1007&lt;&gt;""),ROW($1:$1001),999999),COLUMN(K3))),"0")</f>
        <v>0</v>
      </c>
      <c r="BS9" s="8" t="str">
        <f t="array" ref="BS9">IFERROR(INDEX($G$7:$G$1007,SMALL(IF((LOOKUP(ROW($7:$1007),ROW($7:$1007)/($F$7:$F$1007&lt;&gt;""),$F$7:$F$1007)=RIGHT("0"&amp;$BG9,2))*($G$7:$G$1007&lt;&gt;""),ROW($1:$1001),999999),COLUMN(L3))),"0")</f>
        <v>0</v>
      </c>
      <c r="BT9" s="8" t="str">
        <f t="array" ref="BT9">IFERROR(INDEX($G$7:$G$1007,SMALL(IF((LOOKUP(ROW($7:$1007),ROW($7:$1007)/($F$7:$F$1007&lt;&gt;""),$F$7:$F$1007)=RIGHT("0"&amp;$BG9,2))*($G$7:$G$1007&lt;&gt;""),ROW($1:$1001),999999),COLUMN(M3))),"0")</f>
        <v>0</v>
      </c>
      <c r="BU9" s="8" t="str">
        <f t="array" ref="BU9">IFERROR(INDEX($G$7:$G$1007,SMALL(IF((LOOKUP(ROW($7:$1007),ROW($7:$1007)/($F$7:$F$1007&lt;&gt;""),$F$7:$F$1007)=RIGHT("0"&amp;$BG9,2))*($G$7:$G$1007&lt;&gt;""),ROW($1:$1001),999999),COLUMN(N3))),"0")</f>
        <v>0</v>
      </c>
      <c r="BV9" s="8" t="str">
        <f t="array" ref="BV9">IFERROR(INDEX($G$7:$G$1007,SMALL(IF((LOOKUP(ROW($7:$1007),ROW($7:$1007)/($F$7:$F$1007&lt;&gt;""),$F$7:$F$1007)=RIGHT("0"&amp;$BG9,2))*($G$7:$G$1007&lt;&gt;""),ROW($1:$1001),999999),COLUMN(O3))),"0")</f>
        <v>0</v>
      </c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</row>
    <row r="10" spans="1:93" ht="15" customHeight="1">
      <c r="A10" s="8">
        <v>3</v>
      </c>
      <c r="B10" s="18">
        <f>COUNTIF($G$7:$G$9952,$A10)</f>
        <v>2</v>
      </c>
      <c r="C10" s="30"/>
      <c r="D10" s="26">
        <f>COUNTIF($I$7:$J$9947,$C10)</f>
        <v>0</v>
      </c>
      <c r="E10" s="8">
        <f>COUNTA(Q10:BD10)</f>
        <v>1</v>
      </c>
      <c r="F10" s="7"/>
      <c r="G10" s="6"/>
      <c r="H10" s="6"/>
      <c r="I10" s="5" t="s">
        <v>29</v>
      </c>
      <c r="J10" s="4" t="s">
        <v>1</v>
      </c>
      <c r="K10" s="3" t="str">
        <f ca="1">M10&amp;"-"&amp;N10&amp;"-POS"</f>
        <v>INV11A01-CBX01-Cir04-POS</v>
      </c>
      <c r="L10" s="3" t="str">
        <f ca="1">M10&amp;"-"&amp;N10&amp;"-NEG"</f>
        <v>INV11A01-CBX01-Cir04-NEG</v>
      </c>
      <c r="M10" s="3" t="str">
        <f ca="1">$F$3</f>
        <v>INV11A01</v>
      </c>
      <c r="N10" s="3" t="str">
        <f ca="1">MID($F$5,1,3)&amp;LOOKUP("一",$F$7:$F10)&amp;"-Cir"&amp;TEXT(IF($F10&gt;"",1,($ZG10=OFFSET($ZG10,-1,))+IFERROR(MID(OFFSET($N10,-1,),FIND(MID($F$5,1,2),OFFSET($N10,-1,))+9,2),)),"00")</f>
        <v>CBX01-Cir04</v>
      </c>
      <c r="O10" s="3" t="str">
        <f ca="1">MID(N10,7,10)</f>
        <v>Cir04</v>
      </c>
      <c r="P10" s="3">
        <v>6</v>
      </c>
      <c r="Q10" s="3"/>
      <c r="R10" s="3"/>
      <c r="S10" s="3"/>
      <c r="T10" s="3"/>
      <c r="U10" s="3"/>
      <c r="V10" s="3" t="s">
        <v>32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12"/>
      <c r="BF10" s="20">
        <f>B11-D20</f>
        <v>0</v>
      </c>
      <c r="BG10" s="19">
        <v>4</v>
      </c>
      <c r="BH10" s="8">
        <f t="array" ref="BH10">IFERROR(INDEX($G$7:$G$1007,SMALL(IF((LOOKUP(ROW($7:$1007),ROW($7:$1007)/($F$7:$F$1007&lt;&gt;""),$F$7:$F$1007)=RIGHT("0"&amp;$BG10,2))*($G$7:$G$1007&lt;&gt;""),ROW($1:$1001),999999),COLUMN(A4))),"0")</f>
        <v>7</v>
      </c>
      <c r="BI10" s="8">
        <f t="array" ref="BI10">IFERROR(INDEX($G$7:$G$1007,SMALL(IF((LOOKUP(ROW($7:$1007),ROW($7:$1007)/($F$7:$F$1007&lt;&gt;""),$F$7:$F$1007)=RIGHT("0"&amp;$BG10,2))*($G$7:$G$1007&lt;&gt;""),ROW($1:$1001),999999),COLUMN(B4))),"0")</f>
        <v>7</v>
      </c>
      <c r="BJ10" s="8">
        <f t="array" ref="BJ10">IFERROR(INDEX($G$7:$G$1007,SMALL(IF((LOOKUP(ROW($7:$1007),ROW($7:$1007)/($F$7:$F$1007&lt;&gt;""),$F$7:$F$1007)=RIGHT("0"&amp;$BG10,2))*($G$7:$G$1007&lt;&gt;""),ROW($1:$1001),999999),COLUMN(C4))),"0")</f>
        <v>7</v>
      </c>
      <c r="BK10" s="8">
        <f t="array" ref="BK10">IFERROR(INDEX($G$7:$G$1007,SMALL(IF((LOOKUP(ROW($7:$1007),ROW($7:$1007)/($F$7:$F$1007&lt;&gt;""),$F$7:$F$1007)=RIGHT("0"&amp;$BG10,2))*($G$7:$G$1007&lt;&gt;""),ROW($1:$1001),999999),COLUMN(D4))),"0")</f>
        <v>7</v>
      </c>
      <c r="BL10" s="8" t="str">
        <f t="array" ref="BL10">IFERROR(INDEX($G$7:$G$1007,SMALL(IF((LOOKUP(ROW($7:$1007),ROW($7:$1007)/($F$7:$F$1007&lt;&gt;""),$F$7:$F$1007)=RIGHT("0"&amp;$BG10,2))*($G$7:$G$1007&lt;&gt;""),ROW($1:$1001),999999),COLUMN(E4))),"0")</f>
        <v>0</v>
      </c>
      <c r="BM10" s="8" t="str">
        <f t="array" ref="BM10">IFERROR(INDEX($G$7:$G$1007,SMALL(IF((LOOKUP(ROW($7:$1007),ROW($7:$1007)/($F$7:$F$1007&lt;&gt;""),$F$7:$F$1007)=RIGHT("0"&amp;$BG10,2))*($G$7:$G$1007&lt;&gt;""),ROW($1:$1001),999999),COLUMN(F4))),"0")</f>
        <v>0</v>
      </c>
      <c r="BN10" s="8" t="str">
        <f t="array" ref="BN10">IFERROR(INDEX($G$7:$G$1007,SMALL(IF((LOOKUP(ROW($7:$1007),ROW($7:$1007)/($F$7:$F$1007&lt;&gt;""),$F$7:$F$1007)=RIGHT("0"&amp;$BG10,2))*($G$7:$G$1007&lt;&gt;""),ROW($1:$1001),999999),COLUMN(G4))),"0")</f>
        <v>0</v>
      </c>
      <c r="BO10" s="8" t="str">
        <f t="array" ref="BO10">IFERROR(INDEX($G$7:$G$1007,SMALL(IF((LOOKUP(ROW($7:$1007),ROW($7:$1007)/($F$7:$F$1007&lt;&gt;""),$F$7:$F$1007)=RIGHT("0"&amp;$BG10,2))*($G$7:$G$1007&lt;&gt;""),ROW($1:$1001),999999),COLUMN(H4))),"0")</f>
        <v>0</v>
      </c>
      <c r="BP10" s="8" t="str">
        <f t="array" ref="BP10">IFERROR(INDEX($G$7:$G$1007,SMALL(IF((LOOKUP(ROW($7:$1007),ROW($7:$1007)/($F$7:$F$1007&lt;&gt;""),$F$7:$F$1007)=RIGHT("0"&amp;$BG10,2))*($G$7:$G$1007&lt;&gt;""),ROW($1:$1001),999999),COLUMN(I4))),"0")</f>
        <v>0</v>
      </c>
      <c r="BQ10" s="8" t="str">
        <f t="array" ref="BQ10">IFERROR(INDEX($G$7:$G$1007,SMALL(IF((LOOKUP(ROW($7:$1007),ROW($7:$1007)/($F$7:$F$1007&lt;&gt;""),$F$7:$F$1007)=RIGHT("0"&amp;$BG10,2))*($G$7:$G$1007&lt;&gt;""),ROW($1:$1001),999999),COLUMN(J4))),"0")</f>
        <v>0</v>
      </c>
      <c r="BR10" s="8" t="str">
        <f t="array" ref="BR10">IFERROR(INDEX($G$7:$G$1007,SMALL(IF((LOOKUP(ROW($7:$1007),ROW($7:$1007)/($F$7:$F$1007&lt;&gt;""),$F$7:$F$1007)=RIGHT("0"&amp;$BG10,2))*($G$7:$G$1007&lt;&gt;""),ROW($1:$1001),999999),COLUMN(K4))),"0")</f>
        <v>0</v>
      </c>
      <c r="BS10" s="8" t="str">
        <f t="array" ref="BS10">IFERROR(INDEX($G$7:$G$1007,SMALL(IF((LOOKUP(ROW($7:$1007),ROW($7:$1007)/($F$7:$F$1007&lt;&gt;""),$F$7:$F$1007)=RIGHT("0"&amp;$BG10,2))*($G$7:$G$1007&lt;&gt;""),ROW($1:$1001),999999),COLUMN(L4))),"0")</f>
        <v>0</v>
      </c>
      <c r="BT10" s="8" t="str">
        <f t="array" ref="BT10">IFERROR(INDEX($G$7:$G$1007,SMALL(IF((LOOKUP(ROW($7:$1007),ROW($7:$1007)/($F$7:$F$1007&lt;&gt;""),$F$7:$F$1007)=RIGHT("0"&amp;$BG10,2))*($G$7:$G$1007&lt;&gt;""),ROW($1:$1001),999999),COLUMN(M4))),"0")</f>
        <v>0</v>
      </c>
      <c r="BU10" s="8" t="str">
        <f t="array" ref="BU10">IFERROR(INDEX($G$7:$G$1007,SMALL(IF((LOOKUP(ROW($7:$1007),ROW($7:$1007)/($F$7:$F$1007&lt;&gt;""),$F$7:$F$1007)=RIGHT("0"&amp;$BG10,2))*($G$7:$G$1007&lt;&gt;""),ROW($1:$1001),999999),COLUMN(N4))),"0")</f>
        <v>0</v>
      </c>
      <c r="BV10" s="8" t="str">
        <f t="array" ref="BV10">IFERROR(INDEX($G$7:$G$1007,SMALL(IF((LOOKUP(ROW($7:$1007),ROW($7:$1007)/($F$7:$F$1007&lt;&gt;""),$F$7:$F$1007)=RIGHT("0"&amp;$BG10,2))*($G$7:$G$1007&lt;&gt;""),ROW($1:$1001),999999),COLUMN(O4))),"0")</f>
        <v>0</v>
      </c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</row>
    <row r="11" spans="1:93" ht="15" customHeight="1">
      <c r="A11" s="8">
        <v>4</v>
      </c>
      <c r="B11" s="18">
        <f>COUNTIF($G$7:$G$9952,$A11)</f>
        <v>19</v>
      </c>
      <c r="C11" s="29"/>
      <c r="D11" s="26">
        <f>COUNTIF($I$7:$J$9947,$C11)</f>
        <v>0</v>
      </c>
      <c r="E11" s="8">
        <f>COUNTA(Q11:BD11)</f>
        <v>1</v>
      </c>
      <c r="F11" s="7"/>
      <c r="G11" s="6">
        <v>7</v>
      </c>
      <c r="H11" s="6"/>
      <c r="I11" s="5" t="s">
        <v>21</v>
      </c>
      <c r="J11" s="4" t="s">
        <v>1</v>
      </c>
      <c r="K11" s="3" t="str">
        <f ca="1">M11&amp;"-"&amp;N11&amp;"-POS"</f>
        <v>INV11A01-CBX01-Cir05-POS</v>
      </c>
      <c r="L11" s="3" t="str">
        <f ca="1">M11&amp;"-"&amp;N11&amp;"-NEG"</f>
        <v>INV11A01-CBX01-Cir05-NEG</v>
      </c>
      <c r="M11" s="3" t="str">
        <f ca="1">$F$3</f>
        <v>INV11A01</v>
      </c>
      <c r="N11" s="3" t="str">
        <f ca="1">MID($F$5,1,3)&amp;LOOKUP("一",$F$7:$F11)&amp;"-Cir"&amp;TEXT(IF($F11&gt;"",1,($ZG11=OFFSET($ZG11,-1,))+IFERROR(MID(OFFSET($N11,-1,),FIND(MID($F$5,1,2),OFFSET($N11,-1,))+9,2),)),"00")</f>
        <v>CBX01-Cir05</v>
      </c>
      <c r="O11" s="3" t="str">
        <f ca="1">MID(N11,7,10)</f>
        <v>Cir05</v>
      </c>
      <c r="P11" s="3">
        <v>4</v>
      </c>
      <c r="Q11" s="3"/>
      <c r="R11" s="3"/>
      <c r="S11" s="3"/>
      <c r="T11" s="3" t="s">
        <v>20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12"/>
      <c r="BF11" s="20">
        <f>B12-D21</f>
        <v>0</v>
      </c>
      <c r="BG11" s="19">
        <v>5</v>
      </c>
      <c r="BH11" s="8">
        <f t="array" ref="BH11">IFERROR(INDEX($G$7:$G$1007,SMALL(IF((LOOKUP(ROW($7:$1007),ROW($7:$1007)/($F$7:$F$1007&lt;&gt;""),$F$7:$F$1007)=RIGHT("0"&amp;$BG11,2))*($G$7:$G$1007&lt;&gt;""),ROW($1:$1001),999999),COLUMN(A5))),"0")</f>
        <v>7</v>
      </c>
      <c r="BI11" s="8">
        <f t="array" ref="BI11">IFERROR(INDEX($G$7:$G$1007,SMALL(IF((LOOKUP(ROW($7:$1007),ROW($7:$1007)/($F$7:$F$1007&lt;&gt;""),$F$7:$F$1007)=RIGHT("0"&amp;$BG11,2))*($G$7:$G$1007&lt;&gt;""),ROW($1:$1001),999999),COLUMN(B5))),"0")</f>
        <v>7</v>
      </c>
      <c r="BJ11" s="8">
        <f t="array" ref="BJ11">IFERROR(INDEX($G$7:$G$1007,SMALL(IF((LOOKUP(ROW($7:$1007),ROW($7:$1007)/($F$7:$F$1007&lt;&gt;""),$F$7:$F$1007)=RIGHT("0"&amp;$BG11,2))*($G$7:$G$1007&lt;&gt;""),ROW($1:$1001),999999),COLUMN(C5))),"0")</f>
        <v>7</v>
      </c>
      <c r="BK11" s="8">
        <f t="array" ref="BK11">IFERROR(INDEX($G$7:$G$1007,SMALL(IF((LOOKUP(ROW($7:$1007),ROW($7:$1007)/($F$7:$F$1007&lt;&gt;""),$F$7:$F$1007)=RIGHT("0"&amp;$BG11,2))*($G$7:$G$1007&lt;&gt;""),ROW($1:$1001),999999),COLUMN(D5))),"0")</f>
        <v>7</v>
      </c>
      <c r="BL11" s="8" t="str">
        <f t="array" ref="BL11">IFERROR(INDEX($G$7:$G$1007,SMALL(IF((LOOKUP(ROW($7:$1007),ROW($7:$1007)/($F$7:$F$1007&lt;&gt;""),$F$7:$F$1007)=RIGHT("0"&amp;$BG11,2))*($G$7:$G$1007&lt;&gt;""),ROW($1:$1001),999999),COLUMN(E5))),"0")</f>
        <v>0</v>
      </c>
      <c r="BM11" s="8" t="str">
        <f t="array" ref="BM11">IFERROR(INDEX($G$7:$G$1007,SMALL(IF((LOOKUP(ROW($7:$1007),ROW($7:$1007)/($F$7:$F$1007&lt;&gt;""),$F$7:$F$1007)=RIGHT("0"&amp;$BG11,2))*($G$7:$G$1007&lt;&gt;""),ROW($1:$1001),999999),COLUMN(F5))),"0")</f>
        <v>0</v>
      </c>
      <c r="BN11" s="8" t="str">
        <f t="array" ref="BN11">IFERROR(INDEX($G$7:$G$1007,SMALL(IF((LOOKUP(ROW($7:$1007),ROW($7:$1007)/($F$7:$F$1007&lt;&gt;""),$F$7:$F$1007)=RIGHT("0"&amp;$BG11,2))*($G$7:$G$1007&lt;&gt;""),ROW($1:$1001),999999),COLUMN(G5))),"0")</f>
        <v>0</v>
      </c>
      <c r="BO11" s="8" t="str">
        <f t="array" ref="BO11">IFERROR(INDEX($G$7:$G$1007,SMALL(IF((LOOKUP(ROW($7:$1007),ROW($7:$1007)/($F$7:$F$1007&lt;&gt;""),$F$7:$F$1007)=RIGHT("0"&amp;$BG11,2))*($G$7:$G$1007&lt;&gt;""),ROW($1:$1001),999999),COLUMN(H5))),"0")</f>
        <v>0</v>
      </c>
      <c r="BP11" s="8" t="str">
        <f t="array" ref="BP11">IFERROR(INDEX($G$7:$G$1007,SMALL(IF((LOOKUP(ROW($7:$1007),ROW($7:$1007)/($F$7:$F$1007&lt;&gt;""),$F$7:$F$1007)=RIGHT("0"&amp;$BG11,2))*($G$7:$G$1007&lt;&gt;""),ROW($1:$1001),999999),COLUMN(I5))),"0")</f>
        <v>0</v>
      </c>
      <c r="BQ11" s="8" t="str">
        <f t="array" ref="BQ11">IFERROR(INDEX($G$7:$G$1007,SMALL(IF((LOOKUP(ROW($7:$1007),ROW($7:$1007)/($F$7:$F$1007&lt;&gt;""),$F$7:$F$1007)=RIGHT("0"&amp;$BG11,2))*($G$7:$G$1007&lt;&gt;""),ROW($1:$1001),999999),COLUMN(J5))),"0")</f>
        <v>0</v>
      </c>
      <c r="BR11" s="8" t="str">
        <f t="array" ref="BR11">IFERROR(INDEX($G$7:$G$1007,SMALL(IF((LOOKUP(ROW($7:$1007),ROW($7:$1007)/($F$7:$F$1007&lt;&gt;""),$F$7:$F$1007)=RIGHT("0"&amp;$BG11,2))*($G$7:$G$1007&lt;&gt;""),ROW($1:$1001),999999),COLUMN(K5))),"0")</f>
        <v>0</v>
      </c>
      <c r="BS11" s="8" t="str">
        <f t="array" ref="BS11">IFERROR(INDEX($G$7:$G$1007,SMALL(IF((LOOKUP(ROW($7:$1007),ROW($7:$1007)/($F$7:$F$1007&lt;&gt;""),$F$7:$F$1007)=RIGHT("0"&amp;$BG11,2))*($G$7:$G$1007&lt;&gt;""),ROW($1:$1001),999999),COLUMN(L5))),"0")</f>
        <v>0</v>
      </c>
      <c r="BT11" s="8" t="str">
        <f t="array" ref="BT11">IFERROR(INDEX($G$7:$G$1007,SMALL(IF((LOOKUP(ROW($7:$1007),ROW($7:$1007)/($F$7:$F$1007&lt;&gt;""),$F$7:$F$1007)=RIGHT("0"&amp;$BG11,2))*($G$7:$G$1007&lt;&gt;""),ROW($1:$1001),999999),COLUMN(M5))),"0")</f>
        <v>0</v>
      </c>
      <c r="BU11" s="8" t="str">
        <f t="array" ref="BU11">IFERROR(INDEX($G$7:$G$1007,SMALL(IF((LOOKUP(ROW($7:$1007),ROW($7:$1007)/($F$7:$F$1007&lt;&gt;""),$F$7:$F$1007)=RIGHT("0"&amp;$BG11,2))*($G$7:$G$1007&lt;&gt;""),ROW($1:$1001),999999),COLUMN(N5))),"0")</f>
        <v>0</v>
      </c>
      <c r="BV11" s="8" t="str">
        <f t="array" ref="BV11">IFERROR(INDEX($G$7:$G$1007,SMALL(IF((LOOKUP(ROW($7:$1007),ROW($7:$1007)/($F$7:$F$1007&lt;&gt;""),$F$7:$F$1007)=RIGHT("0"&amp;$BG11,2))*($G$7:$G$1007&lt;&gt;""),ROW($1:$1001),999999),COLUMN(O5))),"0")</f>
        <v>0</v>
      </c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</row>
    <row r="12" spans="1:93" ht="15" customHeight="1">
      <c r="A12" s="8">
        <v>5</v>
      </c>
      <c r="B12" s="18">
        <f>COUNTIF($G$7:$G$9952,$A12)</f>
        <v>10</v>
      </c>
      <c r="C12" s="28"/>
      <c r="D12" s="26">
        <f>COUNTIF($I$7:$J$9947,$C12)</f>
        <v>0</v>
      </c>
      <c r="E12" s="8">
        <f>COUNTA(Q12:BD12)</f>
        <v>1</v>
      </c>
      <c r="F12" s="7"/>
      <c r="G12" s="6"/>
      <c r="H12" s="6"/>
      <c r="I12" s="5" t="s">
        <v>29</v>
      </c>
      <c r="J12" s="4" t="s">
        <v>1</v>
      </c>
      <c r="K12" s="3" t="str">
        <f ca="1">M12&amp;"-"&amp;N12&amp;"-POS"</f>
        <v>INV11A01-CBX01-Cir06-POS</v>
      </c>
      <c r="L12" s="3" t="str">
        <f ca="1">M12&amp;"-"&amp;N12&amp;"-NEG"</f>
        <v>INV11A01-CBX01-Cir06-NEG</v>
      </c>
      <c r="M12" s="3" t="str">
        <f ca="1">$F$3</f>
        <v>INV11A01</v>
      </c>
      <c r="N12" s="3" t="str">
        <f ca="1">MID($F$5,1,3)&amp;LOOKUP("一",$F$7:$F12)&amp;"-Cir"&amp;TEXT(IF($F12&gt;"",1,($ZG12=OFFSET($ZG12,-1,))+IFERROR(MID(OFFSET($N12,-1,),FIND(MID($F$5,1,2),OFFSET($N12,-1,))+9,2),)),"00")</f>
        <v>CBX01-Cir06</v>
      </c>
      <c r="O12" s="3" t="str">
        <f ca="1">MID(N12,7,10)</f>
        <v>Cir06</v>
      </c>
      <c r="P12" s="3">
        <v>6</v>
      </c>
      <c r="Q12" s="3"/>
      <c r="R12" s="3"/>
      <c r="S12" s="3"/>
      <c r="T12" s="3"/>
      <c r="U12" s="3"/>
      <c r="V12" s="3" t="s">
        <v>31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12"/>
      <c r="BF12" s="20">
        <f>B13-D22</f>
        <v>0</v>
      </c>
      <c r="BG12" s="19">
        <v>6</v>
      </c>
      <c r="BH12" s="8">
        <f t="array" ref="BH12">IFERROR(INDEX($G$7:$G$1007,SMALL(IF((LOOKUP(ROW($7:$1007),ROW($7:$1007)/($F$7:$F$1007&lt;&gt;""),$F$7:$F$1007)=RIGHT("0"&amp;$BG12,2))*($G$7:$G$1007&lt;&gt;""),ROW($1:$1001),999999),COLUMN(A6))),"0")</f>
        <v>7</v>
      </c>
      <c r="BI12" s="8">
        <f t="array" ref="BI12">IFERROR(INDEX($G$7:$G$1007,SMALL(IF((LOOKUP(ROW($7:$1007),ROW($7:$1007)/($F$7:$F$1007&lt;&gt;""),$F$7:$F$1007)=RIGHT("0"&amp;$BG12,2))*($G$7:$G$1007&lt;&gt;""),ROW($1:$1001),999999),COLUMN(B6))),"0")</f>
        <v>7</v>
      </c>
      <c r="BJ12" s="8">
        <f t="array" ref="BJ12">IFERROR(INDEX($G$7:$G$1007,SMALL(IF((LOOKUP(ROW($7:$1007),ROW($7:$1007)/($F$7:$F$1007&lt;&gt;""),$F$7:$F$1007)=RIGHT("0"&amp;$BG12,2))*($G$7:$G$1007&lt;&gt;""),ROW($1:$1001),999999),COLUMN(C6))),"0")</f>
        <v>7</v>
      </c>
      <c r="BK12" s="8">
        <f t="array" ref="BK12">IFERROR(INDEX($G$7:$G$1007,SMALL(IF((LOOKUP(ROW($7:$1007),ROW($7:$1007)/($F$7:$F$1007&lt;&gt;""),$F$7:$F$1007)=RIGHT("0"&amp;$BG12,2))*($G$7:$G$1007&lt;&gt;""),ROW($1:$1001),999999),COLUMN(D6))),"0")</f>
        <v>7</v>
      </c>
      <c r="BL12" s="8" t="str">
        <f t="array" ref="BL12">IFERROR(INDEX($G$7:$G$1007,SMALL(IF((LOOKUP(ROW($7:$1007),ROW($7:$1007)/($F$7:$F$1007&lt;&gt;""),$F$7:$F$1007)=RIGHT("0"&amp;$BG12,2))*($G$7:$G$1007&lt;&gt;""),ROW($1:$1001),999999),COLUMN(E6))),"0")</f>
        <v>0</v>
      </c>
      <c r="BM12" s="8" t="str">
        <f t="array" ref="BM12">IFERROR(INDEX($G$7:$G$1007,SMALL(IF((LOOKUP(ROW($7:$1007),ROW($7:$1007)/($F$7:$F$1007&lt;&gt;""),$F$7:$F$1007)=RIGHT("0"&amp;$BG12,2))*($G$7:$G$1007&lt;&gt;""),ROW($1:$1001),999999),COLUMN(F6))),"0")</f>
        <v>0</v>
      </c>
      <c r="BN12" s="8" t="str">
        <f t="array" ref="BN12">IFERROR(INDEX($G$7:$G$1007,SMALL(IF((LOOKUP(ROW($7:$1007),ROW($7:$1007)/($F$7:$F$1007&lt;&gt;""),$F$7:$F$1007)=RIGHT("0"&amp;$BG12,2))*($G$7:$G$1007&lt;&gt;""),ROW($1:$1001),999999),COLUMN(G6))),"0")</f>
        <v>0</v>
      </c>
      <c r="BO12" s="8" t="str">
        <f t="array" ref="BO12">IFERROR(INDEX($G$7:$G$1007,SMALL(IF((LOOKUP(ROW($7:$1007),ROW($7:$1007)/($F$7:$F$1007&lt;&gt;""),$F$7:$F$1007)=RIGHT("0"&amp;$BG12,2))*($G$7:$G$1007&lt;&gt;""),ROW($1:$1001),999999),COLUMN(H6))),"0")</f>
        <v>0</v>
      </c>
      <c r="BP12" s="8" t="str">
        <f t="array" ref="BP12">IFERROR(INDEX($G$7:$G$1007,SMALL(IF((LOOKUP(ROW($7:$1007),ROW($7:$1007)/($F$7:$F$1007&lt;&gt;""),$F$7:$F$1007)=RIGHT("0"&amp;$BG12,2))*($G$7:$G$1007&lt;&gt;""),ROW($1:$1001),999999),COLUMN(I6))),"0")</f>
        <v>0</v>
      </c>
      <c r="BQ12" s="8" t="str">
        <f t="array" ref="BQ12">IFERROR(INDEX($G$7:$G$1007,SMALL(IF((LOOKUP(ROW($7:$1007),ROW($7:$1007)/($F$7:$F$1007&lt;&gt;""),$F$7:$F$1007)=RIGHT("0"&amp;$BG12,2))*($G$7:$G$1007&lt;&gt;""),ROW($1:$1001),999999),COLUMN(J6))),"0")</f>
        <v>0</v>
      </c>
      <c r="BR12" s="8" t="str">
        <f t="array" ref="BR12">IFERROR(INDEX($G$7:$G$1007,SMALL(IF((LOOKUP(ROW($7:$1007),ROW($7:$1007)/($F$7:$F$1007&lt;&gt;""),$F$7:$F$1007)=RIGHT("0"&amp;$BG12,2))*($G$7:$G$1007&lt;&gt;""),ROW($1:$1001),999999),COLUMN(K6))),"0")</f>
        <v>0</v>
      </c>
      <c r="BS12" s="8" t="str">
        <f t="array" ref="BS12">IFERROR(INDEX($G$7:$G$1007,SMALL(IF((LOOKUP(ROW($7:$1007),ROW($7:$1007)/($F$7:$F$1007&lt;&gt;""),$F$7:$F$1007)=RIGHT("0"&amp;$BG12,2))*($G$7:$G$1007&lt;&gt;""),ROW($1:$1001),999999),COLUMN(L6))),"0")</f>
        <v>0</v>
      </c>
      <c r="BT12" s="8" t="str">
        <f t="array" ref="BT12">IFERROR(INDEX($G$7:$G$1007,SMALL(IF((LOOKUP(ROW($7:$1007),ROW($7:$1007)/($F$7:$F$1007&lt;&gt;""),$F$7:$F$1007)=RIGHT("0"&amp;$BG12,2))*($G$7:$G$1007&lt;&gt;""),ROW($1:$1001),999999),COLUMN(M6))),"0")</f>
        <v>0</v>
      </c>
      <c r="BU12" s="8" t="str">
        <f t="array" ref="BU12">IFERROR(INDEX($G$7:$G$1007,SMALL(IF((LOOKUP(ROW($7:$1007),ROW($7:$1007)/($F$7:$F$1007&lt;&gt;""),$F$7:$F$1007)=RIGHT("0"&amp;$BG12,2))*($G$7:$G$1007&lt;&gt;""),ROW($1:$1001),999999),COLUMN(N6))),"0")</f>
        <v>0</v>
      </c>
      <c r="BV12" s="8" t="str">
        <f t="array" ref="BV12">IFERROR(INDEX($G$7:$G$1007,SMALL(IF((LOOKUP(ROW($7:$1007),ROW($7:$1007)/($F$7:$F$1007&lt;&gt;""),$F$7:$F$1007)=RIGHT("0"&amp;$BG12,2))*($G$7:$G$1007&lt;&gt;""),ROW($1:$1001),999999),COLUMN(O6))),"0")</f>
        <v>0</v>
      </c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</row>
    <row r="13" spans="1:93" ht="15" customHeight="1">
      <c r="A13" s="8">
        <v>6</v>
      </c>
      <c r="B13" s="18">
        <f>COUNTIF($G$7:$G$9952,$A13)</f>
        <v>0</v>
      </c>
      <c r="C13" s="27"/>
      <c r="D13" s="26">
        <f>COUNTIF($I$7:$J$9947,$C13)</f>
        <v>0</v>
      </c>
      <c r="E13" s="8">
        <f>COUNTA(Q13:BD13)</f>
        <v>1</v>
      </c>
      <c r="F13" s="7"/>
      <c r="G13" s="6">
        <v>7</v>
      </c>
      <c r="H13" s="6"/>
      <c r="I13" s="5" t="s">
        <v>21</v>
      </c>
      <c r="J13" s="4" t="s">
        <v>1</v>
      </c>
      <c r="K13" s="3" t="str">
        <f ca="1">M13&amp;"-"&amp;N13&amp;"-POS"</f>
        <v>INV11A01-CBX01-Cir07-POS</v>
      </c>
      <c r="L13" s="3" t="str">
        <f ca="1">M13&amp;"-"&amp;N13&amp;"-NEG"</f>
        <v>INV11A01-CBX01-Cir07-NEG</v>
      </c>
      <c r="M13" s="3" t="str">
        <f ca="1">$F$3</f>
        <v>INV11A01</v>
      </c>
      <c r="N13" s="3" t="str">
        <f ca="1">MID($F$5,1,3)&amp;LOOKUP("一",$F$7:$F13)&amp;"-Cir"&amp;TEXT(IF($F13&gt;"",1,($ZG13=OFFSET($ZG13,-1,))+IFERROR(MID(OFFSET($N13,-1,),FIND(MID($F$5,1,2),OFFSET($N13,-1,))+9,2),)),"00")</f>
        <v>CBX01-Cir07</v>
      </c>
      <c r="O13" s="3" t="str">
        <f ca="1">MID(N13,7,10)</f>
        <v>Cir07</v>
      </c>
      <c r="P13" s="3">
        <v>4</v>
      </c>
      <c r="Q13" s="3"/>
      <c r="R13" s="3"/>
      <c r="S13" s="3"/>
      <c r="T13" s="3" t="s">
        <v>30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12"/>
      <c r="BF13" s="20">
        <f>B14-D23</f>
        <v>0</v>
      </c>
      <c r="BG13" s="19">
        <v>7</v>
      </c>
      <c r="BH13" s="8">
        <f t="array" ref="BH13">IFERROR(INDEX($G$7:$G$1007,SMALL(IF((LOOKUP(ROW($7:$1007),ROW($7:$1007)/($F$7:$F$1007&lt;&gt;""),$F$7:$F$1007)=RIGHT("0"&amp;$BG13,2))*($G$7:$G$1007&lt;&gt;""),ROW($1:$1001),999999),COLUMN(A7))),"0")</f>
        <v>7</v>
      </c>
      <c r="BI13" s="8">
        <f t="array" ref="BI13">IFERROR(INDEX($G$7:$G$1007,SMALL(IF((LOOKUP(ROW($7:$1007),ROW($7:$1007)/($F$7:$F$1007&lt;&gt;""),$F$7:$F$1007)=RIGHT("0"&amp;$BG13,2))*($G$7:$G$1007&lt;&gt;""),ROW($1:$1001),999999),COLUMN(B7))),"0")</f>
        <v>7</v>
      </c>
      <c r="BJ13" s="8">
        <f t="array" ref="BJ13">IFERROR(INDEX($G$7:$G$1007,SMALL(IF((LOOKUP(ROW($7:$1007),ROW($7:$1007)/($F$7:$F$1007&lt;&gt;""),$F$7:$F$1007)=RIGHT("0"&amp;$BG13,2))*($G$7:$G$1007&lt;&gt;""),ROW($1:$1001),999999),COLUMN(C7))),"0")</f>
        <v>7</v>
      </c>
      <c r="BK13" s="8">
        <f t="array" ref="BK13">IFERROR(INDEX($G$7:$G$1007,SMALL(IF((LOOKUP(ROW($7:$1007),ROW($7:$1007)/($F$7:$F$1007&lt;&gt;""),$F$7:$F$1007)=RIGHT("0"&amp;$BG13,2))*($G$7:$G$1007&lt;&gt;""),ROW($1:$1001),999999),COLUMN(D7))),"0")</f>
        <v>7</v>
      </c>
      <c r="BL13" s="8" t="str">
        <f t="array" ref="BL13">IFERROR(INDEX($G$7:$G$1007,SMALL(IF((LOOKUP(ROW($7:$1007),ROW($7:$1007)/($F$7:$F$1007&lt;&gt;""),$F$7:$F$1007)=RIGHT("0"&amp;$BG13,2))*($G$7:$G$1007&lt;&gt;""),ROW($1:$1001),999999),COLUMN(E7))),"0")</f>
        <v>0</v>
      </c>
      <c r="BM13" s="8" t="str">
        <f t="array" ref="BM13">IFERROR(INDEX($G$7:$G$1007,SMALL(IF((LOOKUP(ROW($7:$1007),ROW($7:$1007)/($F$7:$F$1007&lt;&gt;""),$F$7:$F$1007)=RIGHT("0"&amp;$BG13,2))*($G$7:$G$1007&lt;&gt;""),ROW($1:$1001),999999),COLUMN(F7))),"0")</f>
        <v>0</v>
      </c>
      <c r="BN13" s="8" t="str">
        <f t="array" ref="BN13">IFERROR(INDEX($G$7:$G$1007,SMALL(IF((LOOKUP(ROW($7:$1007),ROW($7:$1007)/($F$7:$F$1007&lt;&gt;""),$F$7:$F$1007)=RIGHT("0"&amp;$BG13,2))*($G$7:$G$1007&lt;&gt;""),ROW($1:$1001),999999),COLUMN(G7))),"0")</f>
        <v>0</v>
      </c>
      <c r="BO13" s="8" t="str">
        <f t="array" ref="BO13">IFERROR(INDEX($G$7:$G$1007,SMALL(IF((LOOKUP(ROW($7:$1007),ROW($7:$1007)/($F$7:$F$1007&lt;&gt;""),$F$7:$F$1007)=RIGHT("0"&amp;$BG13,2))*($G$7:$G$1007&lt;&gt;""),ROW($1:$1001),999999),COLUMN(H7))),"0")</f>
        <v>0</v>
      </c>
      <c r="BP13" s="8" t="str">
        <f t="array" ref="BP13">IFERROR(INDEX($G$7:$G$1007,SMALL(IF((LOOKUP(ROW($7:$1007),ROW($7:$1007)/($F$7:$F$1007&lt;&gt;""),$F$7:$F$1007)=RIGHT("0"&amp;$BG13,2))*($G$7:$G$1007&lt;&gt;""),ROW($1:$1001),999999),COLUMN(I7))),"0")</f>
        <v>0</v>
      </c>
      <c r="BQ13" s="8" t="str">
        <f t="array" ref="BQ13">IFERROR(INDEX($G$7:$G$1007,SMALL(IF((LOOKUP(ROW($7:$1007),ROW($7:$1007)/($F$7:$F$1007&lt;&gt;""),$F$7:$F$1007)=RIGHT("0"&amp;$BG13,2))*($G$7:$G$1007&lt;&gt;""),ROW($1:$1001),999999),COLUMN(J7))),"0")</f>
        <v>0</v>
      </c>
      <c r="BR13" s="8" t="str">
        <f t="array" ref="BR13">IFERROR(INDEX($G$7:$G$1007,SMALL(IF((LOOKUP(ROW($7:$1007),ROW($7:$1007)/($F$7:$F$1007&lt;&gt;""),$F$7:$F$1007)=RIGHT("0"&amp;$BG13,2))*($G$7:$G$1007&lt;&gt;""),ROW($1:$1001),999999),COLUMN(K7))),"0")</f>
        <v>0</v>
      </c>
      <c r="BS13" s="8" t="str">
        <f t="array" ref="BS13">IFERROR(INDEX($G$7:$G$1007,SMALL(IF((LOOKUP(ROW($7:$1007),ROW($7:$1007)/($F$7:$F$1007&lt;&gt;""),$F$7:$F$1007)=RIGHT("0"&amp;$BG13,2))*($G$7:$G$1007&lt;&gt;""),ROW($1:$1001),999999),COLUMN(L7))),"0")</f>
        <v>0</v>
      </c>
      <c r="BT13" s="8" t="str">
        <f t="array" ref="BT13">IFERROR(INDEX($G$7:$G$1007,SMALL(IF((LOOKUP(ROW($7:$1007),ROW($7:$1007)/($F$7:$F$1007&lt;&gt;""),$F$7:$F$1007)=RIGHT("0"&amp;$BG13,2))*($G$7:$G$1007&lt;&gt;""),ROW($1:$1001),999999),COLUMN(M7))),"0")</f>
        <v>0</v>
      </c>
      <c r="BU13" s="8" t="str">
        <f t="array" ref="BU13">IFERROR(INDEX($G$7:$G$1007,SMALL(IF((LOOKUP(ROW($7:$1007),ROW($7:$1007)/($F$7:$F$1007&lt;&gt;""),$F$7:$F$1007)=RIGHT("0"&amp;$BG13,2))*($G$7:$G$1007&lt;&gt;""),ROW($1:$1001),999999),COLUMN(N7))),"0")</f>
        <v>0</v>
      </c>
      <c r="BV13" s="8" t="str">
        <f t="array" ref="BV13">IFERROR(INDEX($G$7:$G$1007,SMALL(IF((LOOKUP(ROW($7:$1007),ROW($7:$1007)/($F$7:$F$1007&lt;&gt;""),$F$7:$F$1007)=RIGHT("0"&amp;$BG13,2))*($G$7:$G$1007&lt;&gt;""),ROW($1:$1001),999999),COLUMN(O7))),"0")</f>
        <v>0</v>
      </c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</row>
    <row r="14" spans="1:93" ht="15" customHeight="1">
      <c r="A14" s="8">
        <v>7</v>
      </c>
      <c r="B14" s="18">
        <f>COUNTIF($G$7:$G$9952,$A14)</f>
        <v>32</v>
      </c>
      <c r="C14" s="25"/>
      <c r="D14" s="25"/>
      <c r="E14" s="8">
        <f>COUNTA(Q14:BD14)</f>
        <v>1</v>
      </c>
      <c r="F14" s="7"/>
      <c r="G14" s="6"/>
      <c r="H14" s="6"/>
      <c r="I14" s="5" t="s">
        <v>29</v>
      </c>
      <c r="J14" s="4" t="s">
        <v>1</v>
      </c>
      <c r="K14" s="3" t="str">
        <f ca="1">M14&amp;"-"&amp;N14&amp;"-POS"</f>
        <v>INV11A01-CBX01-Cir08-POS</v>
      </c>
      <c r="L14" s="3" t="str">
        <f ca="1">M14&amp;"-"&amp;N14&amp;"-NEG"</f>
        <v>INV11A01-CBX01-Cir08-NEG</v>
      </c>
      <c r="M14" s="3" t="str">
        <f ca="1">$F$3</f>
        <v>INV11A01</v>
      </c>
      <c r="N14" s="3" t="str">
        <f ca="1">MID($F$5,1,3)&amp;LOOKUP("一",$F$7:$F14)&amp;"-Cir"&amp;TEXT(IF($F14&gt;"",1,($ZG14=OFFSET($ZG14,-1,))+IFERROR(MID(OFFSET($N14,-1,),FIND(MID($F$5,1,2),OFFSET($N14,-1,))+9,2),)),"00")</f>
        <v>CBX01-Cir08</v>
      </c>
      <c r="O14" s="3" t="str">
        <f ca="1">MID(N14,7,10)</f>
        <v>Cir08</v>
      </c>
      <c r="P14" s="3">
        <v>6</v>
      </c>
      <c r="Q14" s="3"/>
      <c r="R14" s="3"/>
      <c r="S14" s="3"/>
      <c r="T14" s="3"/>
      <c r="U14" s="3"/>
      <c r="V14" s="3" t="s">
        <v>28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12"/>
      <c r="BF14" s="20">
        <f>B15-D24</f>
        <v>0</v>
      </c>
      <c r="BG14" s="19">
        <v>8</v>
      </c>
      <c r="BH14" s="8">
        <f t="array" ref="BH14">IFERROR(INDEX($G$7:$G$1007,SMALL(IF((LOOKUP(ROW($7:$1007),ROW($7:$1007)/($F$7:$F$1007&lt;&gt;""),$F$7:$F$1007)=RIGHT("0"&amp;$BG14,2))*($G$7:$G$1007&lt;&gt;""),ROW($1:$1001),999999),COLUMN(A8))),"0")</f>
        <v>7</v>
      </c>
      <c r="BI14" s="8">
        <f t="array" ref="BI14">IFERROR(INDEX($G$7:$G$1007,SMALL(IF((LOOKUP(ROW($7:$1007),ROW($7:$1007)/($F$7:$F$1007&lt;&gt;""),$F$7:$F$1007)=RIGHT("0"&amp;$BG14,2))*($G$7:$G$1007&lt;&gt;""),ROW($1:$1001),999999),COLUMN(B8))),"0")</f>
        <v>7</v>
      </c>
      <c r="BJ14" s="8">
        <f t="array" ref="BJ14">IFERROR(INDEX($G$7:$G$1007,SMALL(IF((LOOKUP(ROW($7:$1007),ROW($7:$1007)/($F$7:$F$1007&lt;&gt;""),$F$7:$F$1007)=RIGHT("0"&amp;$BG14,2))*($G$7:$G$1007&lt;&gt;""),ROW($1:$1001),999999),COLUMN(C8))),"0")</f>
        <v>7</v>
      </c>
      <c r="BK14" s="8">
        <f t="array" ref="BK14">IFERROR(INDEX($G$7:$G$1007,SMALL(IF((LOOKUP(ROW($7:$1007),ROW($7:$1007)/($F$7:$F$1007&lt;&gt;""),$F$7:$F$1007)=RIGHT("0"&amp;$BG14,2))*($G$7:$G$1007&lt;&gt;""),ROW($1:$1001),999999),COLUMN(D8))),"0")</f>
        <v>7</v>
      </c>
      <c r="BL14" s="8" t="str">
        <f t="array" ref="BL14">IFERROR(INDEX($G$7:$G$1007,SMALL(IF((LOOKUP(ROW($7:$1007),ROW($7:$1007)/($F$7:$F$1007&lt;&gt;""),$F$7:$F$1007)=RIGHT("0"&amp;$BG14,2))*($G$7:$G$1007&lt;&gt;""),ROW($1:$1001),999999),COLUMN(E8))),"0")</f>
        <v>0</v>
      </c>
      <c r="BM14" s="8" t="str">
        <f t="array" ref="BM14">IFERROR(INDEX($G$7:$G$1007,SMALL(IF((LOOKUP(ROW($7:$1007),ROW($7:$1007)/($F$7:$F$1007&lt;&gt;""),$F$7:$F$1007)=RIGHT("0"&amp;$BG14,2))*($G$7:$G$1007&lt;&gt;""),ROW($1:$1001),999999),COLUMN(F8))),"0")</f>
        <v>0</v>
      </c>
      <c r="BN14" s="8" t="str">
        <f t="array" ref="BN14">IFERROR(INDEX($G$7:$G$1007,SMALL(IF((LOOKUP(ROW($7:$1007),ROW($7:$1007)/($F$7:$F$1007&lt;&gt;""),$F$7:$F$1007)=RIGHT("0"&amp;$BG14,2))*($G$7:$G$1007&lt;&gt;""),ROW($1:$1001),999999),COLUMN(G8))),"0")</f>
        <v>0</v>
      </c>
      <c r="BO14" s="8" t="str">
        <f t="array" ref="BO14">IFERROR(INDEX($G$7:$G$1007,SMALL(IF((LOOKUP(ROW($7:$1007),ROW($7:$1007)/($F$7:$F$1007&lt;&gt;""),$F$7:$F$1007)=RIGHT("0"&amp;$BG14,2))*($G$7:$G$1007&lt;&gt;""),ROW($1:$1001),999999),COLUMN(H8))),"0")</f>
        <v>0</v>
      </c>
      <c r="BP14" s="8" t="str">
        <f t="array" ref="BP14">IFERROR(INDEX($G$7:$G$1007,SMALL(IF((LOOKUP(ROW($7:$1007),ROW($7:$1007)/($F$7:$F$1007&lt;&gt;""),$F$7:$F$1007)=RIGHT("0"&amp;$BG14,2))*($G$7:$G$1007&lt;&gt;""),ROW($1:$1001),999999),COLUMN(I8))),"0")</f>
        <v>0</v>
      </c>
      <c r="BQ14" s="8" t="str">
        <f t="array" ref="BQ14">IFERROR(INDEX($G$7:$G$1007,SMALL(IF((LOOKUP(ROW($7:$1007),ROW($7:$1007)/($F$7:$F$1007&lt;&gt;""),$F$7:$F$1007)=RIGHT("0"&amp;$BG14,2))*($G$7:$G$1007&lt;&gt;""),ROW($1:$1001),999999),COLUMN(J8))),"0")</f>
        <v>0</v>
      </c>
      <c r="BR14" s="8" t="str">
        <f t="array" ref="BR14">IFERROR(INDEX($G$7:$G$1007,SMALL(IF((LOOKUP(ROW($7:$1007),ROW($7:$1007)/($F$7:$F$1007&lt;&gt;""),$F$7:$F$1007)=RIGHT("0"&amp;$BG14,2))*($G$7:$G$1007&lt;&gt;""),ROW($1:$1001),999999),COLUMN(K8))),"0")</f>
        <v>0</v>
      </c>
      <c r="BS14" s="8" t="str">
        <f t="array" ref="BS14">IFERROR(INDEX($G$7:$G$1007,SMALL(IF((LOOKUP(ROW($7:$1007),ROW($7:$1007)/($F$7:$F$1007&lt;&gt;""),$F$7:$F$1007)=RIGHT("0"&amp;$BG14,2))*($G$7:$G$1007&lt;&gt;""),ROW($1:$1001),999999),COLUMN(L8))),"0")</f>
        <v>0</v>
      </c>
      <c r="BT14" s="8" t="str">
        <f t="array" ref="BT14">IFERROR(INDEX($G$7:$G$1007,SMALL(IF((LOOKUP(ROW($7:$1007),ROW($7:$1007)/($F$7:$F$1007&lt;&gt;""),$F$7:$F$1007)=RIGHT("0"&amp;$BG14,2))*($G$7:$G$1007&lt;&gt;""),ROW($1:$1001),999999),COLUMN(M8))),"0")</f>
        <v>0</v>
      </c>
      <c r="BU14" s="8" t="str">
        <f t="array" ref="BU14">IFERROR(INDEX($G$7:$G$1007,SMALL(IF((LOOKUP(ROW($7:$1007),ROW($7:$1007)/($F$7:$F$1007&lt;&gt;""),$F$7:$F$1007)=RIGHT("0"&amp;$BG14,2))*($G$7:$G$1007&lt;&gt;""),ROW($1:$1001),999999),COLUMN(N8))),"0")</f>
        <v>0</v>
      </c>
      <c r="BV14" s="8" t="str">
        <f t="array" ref="BV14">IFERROR(INDEX($G$7:$G$1007,SMALL(IF((LOOKUP(ROW($7:$1007),ROW($7:$1007)/($F$7:$F$1007&lt;&gt;""),$F$7:$F$1007)=RIGHT("0"&amp;$BG14,2))*($G$7:$G$1007&lt;&gt;""),ROW($1:$1001),999999),COLUMN(O8))),"0")</f>
        <v>0</v>
      </c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</row>
    <row r="15" spans="1:93" ht="15" customHeight="1">
      <c r="A15" s="8">
        <v>8</v>
      </c>
      <c r="B15" s="18">
        <f>COUNTIF($G$7:$G$9952,$A15)</f>
        <v>0</v>
      </c>
      <c r="C15" s="24" t="s">
        <v>49</v>
      </c>
      <c r="D15" s="23"/>
      <c r="E15" s="8">
        <f>COUNTA(Q15:BD15)</f>
        <v>1</v>
      </c>
      <c r="F15" s="10" t="s">
        <v>48</v>
      </c>
      <c r="G15" s="9">
        <v>7</v>
      </c>
      <c r="H15" s="9"/>
      <c r="I15" s="5" t="s">
        <v>21</v>
      </c>
      <c r="J15" s="4" t="s">
        <v>1</v>
      </c>
      <c r="K15" s="8" t="str">
        <f ca="1">M15&amp;"-"&amp;N15&amp;"-POS"</f>
        <v>INV11A01-CBX02-Cir01-POS</v>
      </c>
      <c r="L15" s="8" t="str">
        <f ca="1">M15&amp;"-"&amp;N15&amp;"-NEG"</f>
        <v>INV11A01-CBX02-Cir01-NEG</v>
      </c>
      <c r="M15" s="8" t="str">
        <f ca="1">$F$3</f>
        <v>INV11A01</v>
      </c>
      <c r="N15" s="8" t="str">
        <f ca="1">MID($F$5,1,3)&amp;LOOKUP("一",$F$7:$F15)&amp;"-Cir"&amp;TEXT(IF($F15&gt;"",1,($ZG15=OFFSET($ZG15,-1,))+IFERROR(MID(OFFSET($N15,-1,),FIND(MID($F$5,1,2),OFFSET($N15,-1,))+9,2),)),"00")</f>
        <v>CBX02-Cir01</v>
      </c>
      <c r="O15" s="8" t="str">
        <f ca="1">MID(N15,7,10)</f>
        <v>Cir01</v>
      </c>
      <c r="P15" s="8">
        <v>4</v>
      </c>
      <c r="Q15" s="8"/>
      <c r="R15" s="8"/>
      <c r="S15" s="8"/>
      <c r="T15" s="8" t="s">
        <v>25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2"/>
      <c r="BD15" s="2"/>
      <c r="BE15" s="12"/>
      <c r="BF15" s="20">
        <f>B16-D25</f>
        <v>0</v>
      </c>
      <c r="BG15" s="19">
        <v>9</v>
      </c>
      <c r="BH15" s="8">
        <f t="array" ref="BH15">IFERROR(INDEX($G$7:$G$1007,SMALL(IF((LOOKUP(ROW($7:$1007),ROW($7:$1007)/($F$7:$F$1007&lt;&gt;""),$F$7:$F$1007)=RIGHT("0"&amp;$BG15,2))*($G$7:$G$1007&lt;&gt;""),ROW($1:$1001),999999),COLUMN(A9))),"0")</f>
        <v>5</v>
      </c>
      <c r="BI15" s="8">
        <f t="array" ref="BI15">IFERROR(INDEX($G$7:$G$1007,SMALL(IF((LOOKUP(ROW($7:$1007),ROW($7:$1007)/($F$7:$F$1007&lt;&gt;""),$F$7:$F$1007)=RIGHT("0"&amp;$BG15,2))*($G$7:$G$1007&lt;&gt;""),ROW($1:$1001),999999),COLUMN(B9))),"0")</f>
        <v>5</v>
      </c>
      <c r="BJ15" s="8">
        <f t="array" ref="BJ15">IFERROR(INDEX($G$7:$G$1007,SMALL(IF((LOOKUP(ROW($7:$1007),ROW($7:$1007)/($F$7:$F$1007&lt;&gt;""),$F$7:$F$1007)=RIGHT("0"&amp;$BG15,2))*($G$7:$G$1007&lt;&gt;""),ROW($1:$1001),999999),COLUMN(C9))),"0")</f>
        <v>5</v>
      </c>
      <c r="BK15" s="8">
        <f t="array" ref="BK15">IFERROR(INDEX($G$7:$G$1007,SMALL(IF((LOOKUP(ROW($7:$1007),ROW($7:$1007)/($F$7:$F$1007&lt;&gt;""),$F$7:$F$1007)=RIGHT("0"&amp;$BG15,2))*($G$7:$G$1007&lt;&gt;""),ROW($1:$1001),999999),COLUMN(D9))),"0")</f>
        <v>5</v>
      </c>
      <c r="BL15" s="8">
        <f t="array" ref="BL15">IFERROR(INDEX($G$7:$G$1007,SMALL(IF((LOOKUP(ROW($7:$1007),ROW($7:$1007)/($F$7:$F$1007&lt;&gt;""),$F$7:$F$1007)=RIGHT("0"&amp;$BG15,2))*($G$7:$G$1007&lt;&gt;""),ROW($1:$1001),999999),COLUMN(E9))),"0")</f>
        <v>5</v>
      </c>
      <c r="BM15" s="8" t="str">
        <f t="array" ref="BM15">IFERROR(INDEX($G$7:$G$1007,SMALL(IF((LOOKUP(ROW($7:$1007),ROW($7:$1007)/($F$7:$F$1007&lt;&gt;""),$F$7:$F$1007)=RIGHT("0"&amp;$BG15,2))*($G$7:$G$1007&lt;&gt;""),ROW($1:$1001),999999),COLUMN(F9))),"0")</f>
        <v>0</v>
      </c>
      <c r="BN15" s="8" t="str">
        <f t="array" ref="BN15">IFERROR(INDEX($G$7:$G$1007,SMALL(IF((LOOKUP(ROW($7:$1007),ROW($7:$1007)/($F$7:$F$1007&lt;&gt;""),$F$7:$F$1007)=RIGHT("0"&amp;$BG15,2))*($G$7:$G$1007&lt;&gt;""),ROW($1:$1001),999999),COLUMN(G9))),"0")</f>
        <v>0</v>
      </c>
      <c r="BO15" s="8" t="str">
        <f t="array" ref="BO15">IFERROR(INDEX($G$7:$G$1007,SMALL(IF((LOOKUP(ROW($7:$1007),ROW($7:$1007)/($F$7:$F$1007&lt;&gt;""),$F$7:$F$1007)=RIGHT("0"&amp;$BG15,2))*($G$7:$G$1007&lt;&gt;""),ROW($1:$1001),999999),COLUMN(H9))),"0")</f>
        <v>0</v>
      </c>
      <c r="BP15" s="8" t="str">
        <f t="array" ref="BP15">IFERROR(INDEX($G$7:$G$1007,SMALL(IF((LOOKUP(ROW($7:$1007),ROW($7:$1007)/($F$7:$F$1007&lt;&gt;""),$F$7:$F$1007)=RIGHT("0"&amp;$BG15,2))*($G$7:$G$1007&lt;&gt;""),ROW($1:$1001),999999),COLUMN(I9))),"0")</f>
        <v>0</v>
      </c>
      <c r="BQ15" s="8" t="str">
        <f t="array" ref="BQ15">IFERROR(INDEX($G$7:$G$1007,SMALL(IF((LOOKUP(ROW($7:$1007),ROW($7:$1007)/($F$7:$F$1007&lt;&gt;""),$F$7:$F$1007)=RIGHT("0"&amp;$BG15,2))*($G$7:$G$1007&lt;&gt;""),ROW($1:$1001),999999),COLUMN(J9))),"0")</f>
        <v>0</v>
      </c>
      <c r="BR15" s="8" t="str">
        <f t="array" ref="BR15">IFERROR(INDEX($G$7:$G$1007,SMALL(IF((LOOKUP(ROW($7:$1007),ROW($7:$1007)/($F$7:$F$1007&lt;&gt;""),$F$7:$F$1007)=RIGHT("0"&amp;$BG15,2))*($G$7:$G$1007&lt;&gt;""),ROW($1:$1001),999999),COLUMN(K9))),"0")</f>
        <v>0</v>
      </c>
      <c r="BS15" s="8" t="str">
        <f t="array" ref="BS15">IFERROR(INDEX($G$7:$G$1007,SMALL(IF((LOOKUP(ROW($7:$1007),ROW($7:$1007)/($F$7:$F$1007&lt;&gt;""),$F$7:$F$1007)=RIGHT("0"&amp;$BG15,2))*($G$7:$G$1007&lt;&gt;""),ROW($1:$1001),999999),COLUMN(L9))),"0")</f>
        <v>0</v>
      </c>
      <c r="BT15" s="8" t="str">
        <f t="array" ref="BT15">IFERROR(INDEX($G$7:$G$1007,SMALL(IF((LOOKUP(ROW($7:$1007),ROW($7:$1007)/($F$7:$F$1007&lt;&gt;""),$F$7:$F$1007)=RIGHT("0"&amp;$BG15,2))*($G$7:$G$1007&lt;&gt;""),ROW($1:$1001),999999),COLUMN(M9))),"0")</f>
        <v>0</v>
      </c>
      <c r="BU15" s="8" t="str">
        <f t="array" ref="BU15">IFERROR(INDEX($G$7:$G$1007,SMALL(IF((LOOKUP(ROW($7:$1007),ROW($7:$1007)/($F$7:$F$1007&lt;&gt;""),$F$7:$F$1007)=RIGHT("0"&amp;$BG15,2))*($G$7:$G$1007&lt;&gt;""),ROW($1:$1001),999999),COLUMN(N9))),"0")</f>
        <v>0</v>
      </c>
      <c r="BV15" s="8" t="str">
        <f t="array" ref="BV15">IFERROR(INDEX($G$7:$G$1007,SMALL(IF((LOOKUP(ROW($7:$1007),ROW($7:$1007)/($F$7:$F$1007&lt;&gt;""),$F$7:$F$1007)=RIGHT("0"&amp;$BG15,2))*($G$7:$G$1007&lt;&gt;""),ROW($1:$1001),999999),COLUMN(O9))),"0")</f>
        <v>0</v>
      </c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</row>
    <row r="16" spans="1:93" ht="15" customHeight="1">
      <c r="A16" s="8">
        <v>9</v>
      </c>
      <c r="B16" s="18">
        <f>COUNTIF($G$7:$G$9952,$A16)</f>
        <v>0</v>
      </c>
      <c r="C16" s="22"/>
      <c r="D16" s="21"/>
      <c r="E16" s="8">
        <f>COUNTA(Q16:BD16)</f>
        <v>1</v>
      </c>
      <c r="F16" s="9"/>
      <c r="G16" s="9"/>
      <c r="H16" s="9"/>
      <c r="I16" s="5" t="s">
        <v>29</v>
      </c>
      <c r="J16" s="4" t="s">
        <v>1</v>
      </c>
      <c r="K16" s="8" t="str">
        <f ca="1">M16&amp;"-"&amp;N16&amp;"-POS"</f>
        <v>INV11A01-CBX02-Cir02-POS</v>
      </c>
      <c r="L16" s="8" t="str">
        <f ca="1">M16&amp;"-"&amp;N16&amp;"-NEG"</f>
        <v>INV11A01-CBX02-Cir02-NEG</v>
      </c>
      <c r="M16" s="8" t="str">
        <f ca="1">$F$3</f>
        <v>INV11A01</v>
      </c>
      <c r="N16" s="8" t="str">
        <f ca="1">MID($F$5,1,3)&amp;LOOKUP("一",$F$7:$F16)&amp;"-Cir"&amp;TEXT(IF($F16&gt;"",1,($ZG16=OFFSET($ZG16,-1,))+IFERROR(MID(OFFSET($N16,-1,),FIND(MID($F$5,1,2),OFFSET($N16,-1,))+9,2),)),"00")</f>
        <v>CBX02-Cir02</v>
      </c>
      <c r="O16" s="8" t="str">
        <f ca="1">MID(N16,7,10)</f>
        <v>Cir02</v>
      </c>
      <c r="P16" s="8">
        <v>6</v>
      </c>
      <c r="Q16" s="8"/>
      <c r="R16" s="8"/>
      <c r="S16" s="8"/>
      <c r="T16" s="8"/>
      <c r="U16" s="8"/>
      <c r="V16" s="8" t="s">
        <v>34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2"/>
      <c r="BD16" s="2"/>
      <c r="BE16" s="12"/>
      <c r="BF16" s="20">
        <f>B17-D26</f>
        <v>0</v>
      </c>
      <c r="BG16" s="19">
        <v>10</v>
      </c>
      <c r="BH16" s="8">
        <f t="array" ref="BH16">IFERROR(INDEX($G$7:$G$1007,SMALL(IF((LOOKUP(ROW($7:$1007),ROW($7:$1007)/($F$7:$F$1007&lt;&gt;""),$F$7:$F$1007)=RIGHT("0"&amp;$BG16,2))*($G$7:$G$1007&lt;&gt;""),ROW($1:$1001),999999),COLUMN(A10))),"0")</f>
        <v>5</v>
      </c>
      <c r="BI16" s="8">
        <f t="array" ref="BI16">IFERROR(INDEX($G$7:$G$1007,SMALL(IF((LOOKUP(ROW($7:$1007),ROW($7:$1007)/($F$7:$F$1007&lt;&gt;""),$F$7:$F$1007)=RIGHT("0"&amp;$BG16,2))*($G$7:$G$1007&lt;&gt;""),ROW($1:$1001),999999),COLUMN(B10))),"0")</f>
        <v>5</v>
      </c>
      <c r="BJ16" s="8">
        <f t="array" ref="BJ16">IFERROR(INDEX($G$7:$G$1007,SMALL(IF((LOOKUP(ROW($7:$1007),ROW($7:$1007)/($F$7:$F$1007&lt;&gt;""),$F$7:$F$1007)=RIGHT("0"&amp;$BG16,2))*($G$7:$G$1007&lt;&gt;""),ROW($1:$1001),999999),COLUMN(C10))),"0")</f>
        <v>5</v>
      </c>
      <c r="BK16" s="8">
        <f t="array" ref="BK16">IFERROR(INDEX($G$7:$G$1007,SMALL(IF((LOOKUP(ROW($7:$1007),ROW($7:$1007)/($F$7:$F$1007&lt;&gt;""),$F$7:$F$1007)=RIGHT("0"&amp;$BG16,2))*($G$7:$G$1007&lt;&gt;""),ROW($1:$1001),999999),COLUMN(D10))),"0")</f>
        <v>5</v>
      </c>
      <c r="BL16" s="8">
        <f t="array" ref="BL16">IFERROR(INDEX($G$7:$G$1007,SMALL(IF((LOOKUP(ROW($7:$1007),ROW($7:$1007)/($F$7:$F$1007&lt;&gt;""),$F$7:$F$1007)=RIGHT("0"&amp;$BG16,2))*($G$7:$G$1007&lt;&gt;""),ROW($1:$1001),999999),COLUMN(E10))),"0")</f>
        <v>5</v>
      </c>
      <c r="BM16" s="8" t="str">
        <f t="array" ref="BM16">IFERROR(INDEX($G$7:$G$1007,SMALL(IF((LOOKUP(ROW($7:$1007),ROW($7:$1007)/($F$7:$F$1007&lt;&gt;""),$F$7:$F$1007)=RIGHT("0"&amp;$BG16,2))*($G$7:$G$1007&lt;&gt;""),ROW($1:$1001),999999),COLUMN(F10))),"0")</f>
        <v>0</v>
      </c>
      <c r="BN16" s="8" t="str">
        <f t="array" ref="BN16">IFERROR(INDEX($G$7:$G$1007,SMALL(IF((LOOKUP(ROW($7:$1007),ROW($7:$1007)/($F$7:$F$1007&lt;&gt;""),$F$7:$F$1007)=RIGHT("0"&amp;$BG16,2))*($G$7:$G$1007&lt;&gt;""),ROW($1:$1001),999999),COLUMN(G10))),"0")</f>
        <v>0</v>
      </c>
      <c r="BO16" s="8" t="str">
        <f t="array" ref="BO16">IFERROR(INDEX($G$7:$G$1007,SMALL(IF((LOOKUP(ROW($7:$1007),ROW($7:$1007)/($F$7:$F$1007&lt;&gt;""),$F$7:$F$1007)=RIGHT("0"&amp;$BG16,2))*($G$7:$G$1007&lt;&gt;""),ROW($1:$1001),999999),COLUMN(H10))),"0")</f>
        <v>0</v>
      </c>
      <c r="BP16" s="8" t="str">
        <f t="array" ref="BP16">IFERROR(INDEX($G$7:$G$1007,SMALL(IF((LOOKUP(ROW($7:$1007),ROW($7:$1007)/($F$7:$F$1007&lt;&gt;""),$F$7:$F$1007)=RIGHT("0"&amp;$BG16,2))*($G$7:$G$1007&lt;&gt;""),ROW($1:$1001),999999),COLUMN(I10))),"0")</f>
        <v>0</v>
      </c>
      <c r="BQ16" s="8" t="str">
        <f t="array" ref="BQ16">IFERROR(INDEX($G$7:$G$1007,SMALL(IF((LOOKUP(ROW($7:$1007),ROW($7:$1007)/($F$7:$F$1007&lt;&gt;""),$F$7:$F$1007)=RIGHT("0"&amp;$BG16,2))*($G$7:$G$1007&lt;&gt;""),ROW($1:$1001),999999),COLUMN(J10))),"0")</f>
        <v>0</v>
      </c>
      <c r="BR16" s="8" t="str">
        <f t="array" ref="BR16">IFERROR(INDEX($G$7:$G$1007,SMALL(IF((LOOKUP(ROW($7:$1007),ROW($7:$1007)/($F$7:$F$1007&lt;&gt;""),$F$7:$F$1007)=RIGHT("0"&amp;$BG16,2))*($G$7:$G$1007&lt;&gt;""),ROW($1:$1001),999999),COLUMN(K10))),"0")</f>
        <v>0</v>
      </c>
      <c r="BS16" s="8" t="str">
        <f t="array" ref="BS16">IFERROR(INDEX($G$7:$G$1007,SMALL(IF((LOOKUP(ROW($7:$1007),ROW($7:$1007)/($F$7:$F$1007&lt;&gt;""),$F$7:$F$1007)=RIGHT("0"&amp;$BG16,2))*($G$7:$G$1007&lt;&gt;""),ROW($1:$1001),999999),COLUMN(L10))),"0")</f>
        <v>0</v>
      </c>
      <c r="BT16" s="8" t="str">
        <f t="array" ref="BT16">IFERROR(INDEX($G$7:$G$1007,SMALL(IF((LOOKUP(ROW($7:$1007),ROW($7:$1007)/($F$7:$F$1007&lt;&gt;""),$F$7:$F$1007)=RIGHT("0"&amp;$BG16,2))*($G$7:$G$1007&lt;&gt;""),ROW($1:$1001),999999),COLUMN(M10))),"0")</f>
        <v>0</v>
      </c>
      <c r="BU16" s="8" t="str">
        <f t="array" ref="BU16">IFERROR(INDEX($G$7:$G$1007,SMALL(IF((LOOKUP(ROW($7:$1007),ROW($7:$1007)/($F$7:$F$1007&lt;&gt;""),$F$7:$F$1007)=RIGHT("0"&amp;$BG16,2))*($G$7:$G$1007&lt;&gt;""),ROW($1:$1001),999999),COLUMN(N10))),"0")</f>
        <v>0</v>
      </c>
      <c r="BV16" s="8" t="str">
        <f t="array" ref="BV16">IFERROR(INDEX($G$7:$G$1007,SMALL(IF((LOOKUP(ROW($7:$1007),ROW($7:$1007)/($F$7:$F$1007&lt;&gt;""),$F$7:$F$1007)=RIGHT("0"&amp;$BG16,2))*($G$7:$G$1007&lt;&gt;""),ROW($1:$1001),999999),COLUMN(O10))),"0")</f>
        <v>0</v>
      </c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</row>
    <row r="17" spans="1:93" ht="15" customHeight="1">
      <c r="A17" s="8">
        <v>10</v>
      </c>
      <c r="B17" s="18">
        <f>COUNTIF($G$7:$G$9952,$A17)</f>
        <v>0</v>
      </c>
      <c r="C17" s="17">
        <v>1</v>
      </c>
      <c r="D17" s="16">
        <f>COUNTIF($BH$7:$BV$36,C17)</f>
        <v>0</v>
      </c>
      <c r="E17" s="8">
        <f>COUNTA(Q17:BD17)</f>
        <v>1</v>
      </c>
      <c r="F17" s="9"/>
      <c r="G17" s="9">
        <v>7</v>
      </c>
      <c r="H17" s="9"/>
      <c r="I17" s="5" t="s">
        <v>21</v>
      </c>
      <c r="J17" s="4" t="s">
        <v>1</v>
      </c>
      <c r="K17" s="8" t="str">
        <f ca="1">M17&amp;"-"&amp;N17&amp;"-POS"</f>
        <v>INV11A01-CBX02-Cir03-POS</v>
      </c>
      <c r="L17" s="8" t="str">
        <f ca="1">M17&amp;"-"&amp;N17&amp;"-NEG"</f>
        <v>INV11A01-CBX02-Cir03-NEG</v>
      </c>
      <c r="M17" s="8" t="str">
        <f ca="1">$F$3</f>
        <v>INV11A01</v>
      </c>
      <c r="N17" s="8" t="str">
        <f ca="1">MID($F$5,1,3)&amp;LOOKUP("一",$F$7:$F17)&amp;"-Cir"&amp;TEXT(IF($F17&gt;"",1,($ZG17=OFFSET($ZG17,-1,))+IFERROR(MID(OFFSET($N17,-1,),FIND(MID($F$5,1,2),OFFSET($N17,-1,))+9,2),)),"00")</f>
        <v>CBX02-Cir03</v>
      </c>
      <c r="O17" s="8" t="str">
        <f ca="1">MID(N17,7,10)</f>
        <v>Cir03</v>
      </c>
      <c r="P17" s="8">
        <v>4</v>
      </c>
      <c r="Q17" s="8"/>
      <c r="R17" s="8"/>
      <c r="S17" s="8"/>
      <c r="T17" s="8" t="s">
        <v>23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2"/>
      <c r="BD17" s="2"/>
      <c r="BE17" s="12"/>
      <c r="BF17" s="20">
        <f>B18-D27</f>
        <v>0</v>
      </c>
      <c r="BG17" s="19">
        <v>11</v>
      </c>
      <c r="BH17" s="8">
        <f t="array" ref="BH17">IFERROR(INDEX($G$7:$G$1007,SMALL(IF((LOOKUP(ROW($7:$1007),ROW($7:$1007)/($F$7:$F$1007&lt;&gt;""),$F$7:$F$1007)=RIGHT("0"&amp;$BG17,2))*($G$7:$G$1007&lt;&gt;""),ROW($1:$1001),999999),COLUMN(A11))),"0")</f>
        <v>4</v>
      </c>
      <c r="BI17" s="8">
        <f t="array" ref="BI17">IFERROR(INDEX($G$7:$G$1007,SMALL(IF((LOOKUP(ROW($7:$1007),ROW($7:$1007)/($F$7:$F$1007&lt;&gt;""),$F$7:$F$1007)=RIGHT("0"&amp;$BG17,2))*($G$7:$G$1007&lt;&gt;""),ROW($1:$1001),999999),COLUMN(B11))),"0")</f>
        <v>4</v>
      </c>
      <c r="BJ17" s="8">
        <f t="array" ref="BJ17">IFERROR(INDEX($G$7:$G$1007,SMALL(IF((LOOKUP(ROW($7:$1007),ROW($7:$1007)/($F$7:$F$1007&lt;&gt;""),$F$7:$F$1007)=RIGHT("0"&amp;$BG17,2))*($G$7:$G$1007&lt;&gt;""),ROW($1:$1001),999999),COLUMN(C11))),"0")</f>
        <v>4</v>
      </c>
      <c r="BK17" s="8" t="str">
        <f t="array" ref="BK17">IFERROR(INDEX($G$7:$G$1007,SMALL(IF((LOOKUP(ROW($7:$1007),ROW($7:$1007)/($F$7:$F$1007&lt;&gt;""),$F$7:$F$1007)=RIGHT("0"&amp;$BG17,2))*($G$7:$G$1007&lt;&gt;""),ROW($1:$1001),999999),COLUMN(D11))),"0")</f>
        <v>0</v>
      </c>
      <c r="BL17" s="8" t="str">
        <f t="array" ref="BL17">IFERROR(INDEX($G$7:$G$1007,SMALL(IF((LOOKUP(ROW($7:$1007),ROW($7:$1007)/($F$7:$F$1007&lt;&gt;""),$F$7:$F$1007)=RIGHT("0"&amp;$BG17,2))*($G$7:$G$1007&lt;&gt;""),ROW($1:$1001),999999),COLUMN(E11))),"0")</f>
        <v>0</v>
      </c>
      <c r="BM17" s="8" t="str">
        <f t="array" ref="BM17">IFERROR(INDEX($G$7:$G$1007,SMALL(IF((LOOKUP(ROW($7:$1007),ROW($7:$1007)/($F$7:$F$1007&lt;&gt;""),$F$7:$F$1007)=RIGHT("0"&amp;$BG17,2))*($G$7:$G$1007&lt;&gt;""),ROW($1:$1001),999999),COLUMN(F11))),"0")</f>
        <v>0</v>
      </c>
      <c r="BN17" s="8" t="str">
        <f t="array" ref="BN17">IFERROR(INDEX($G$7:$G$1007,SMALL(IF((LOOKUP(ROW($7:$1007),ROW($7:$1007)/($F$7:$F$1007&lt;&gt;""),$F$7:$F$1007)=RIGHT("0"&amp;$BG17,2))*($G$7:$G$1007&lt;&gt;""),ROW($1:$1001),999999),COLUMN(G11))),"0")</f>
        <v>0</v>
      </c>
      <c r="BO17" s="8" t="str">
        <f t="array" ref="BO17">IFERROR(INDEX($G$7:$G$1007,SMALL(IF((LOOKUP(ROW($7:$1007),ROW($7:$1007)/($F$7:$F$1007&lt;&gt;""),$F$7:$F$1007)=RIGHT("0"&amp;$BG17,2))*($G$7:$G$1007&lt;&gt;""),ROW($1:$1001),999999),COLUMN(H11))),"0")</f>
        <v>0</v>
      </c>
      <c r="BP17" s="8" t="str">
        <f t="array" ref="BP17">IFERROR(INDEX($G$7:$G$1007,SMALL(IF((LOOKUP(ROW($7:$1007),ROW($7:$1007)/($F$7:$F$1007&lt;&gt;""),$F$7:$F$1007)=RIGHT("0"&amp;$BG17,2))*($G$7:$G$1007&lt;&gt;""),ROW($1:$1001),999999),COLUMN(I11))),"0")</f>
        <v>0</v>
      </c>
      <c r="BQ17" s="8" t="str">
        <f t="array" ref="BQ17">IFERROR(INDEX($G$7:$G$1007,SMALL(IF((LOOKUP(ROW($7:$1007),ROW($7:$1007)/($F$7:$F$1007&lt;&gt;""),$F$7:$F$1007)=RIGHT("0"&amp;$BG17,2))*($G$7:$G$1007&lt;&gt;""),ROW($1:$1001),999999),COLUMN(J11))),"0")</f>
        <v>0</v>
      </c>
      <c r="BR17" s="8" t="str">
        <f t="array" ref="BR17">IFERROR(INDEX($G$7:$G$1007,SMALL(IF((LOOKUP(ROW($7:$1007),ROW($7:$1007)/($F$7:$F$1007&lt;&gt;""),$F$7:$F$1007)=RIGHT("0"&amp;$BG17,2))*($G$7:$G$1007&lt;&gt;""),ROW($1:$1001),999999),COLUMN(K11))),"0")</f>
        <v>0</v>
      </c>
      <c r="BS17" s="8" t="str">
        <f t="array" ref="BS17">IFERROR(INDEX($G$7:$G$1007,SMALL(IF((LOOKUP(ROW($7:$1007),ROW($7:$1007)/($F$7:$F$1007&lt;&gt;""),$F$7:$F$1007)=RIGHT("0"&amp;$BG17,2))*($G$7:$G$1007&lt;&gt;""),ROW($1:$1001),999999),COLUMN(L11))),"0")</f>
        <v>0</v>
      </c>
      <c r="BT17" s="8" t="str">
        <f t="array" ref="BT17">IFERROR(INDEX($G$7:$G$1007,SMALL(IF((LOOKUP(ROW($7:$1007),ROW($7:$1007)/($F$7:$F$1007&lt;&gt;""),$F$7:$F$1007)=RIGHT("0"&amp;$BG17,2))*($G$7:$G$1007&lt;&gt;""),ROW($1:$1001),999999),COLUMN(M11))),"0")</f>
        <v>0</v>
      </c>
      <c r="BU17" s="8" t="str">
        <f t="array" ref="BU17">IFERROR(INDEX($G$7:$G$1007,SMALL(IF((LOOKUP(ROW($7:$1007),ROW($7:$1007)/($F$7:$F$1007&lt;&gt;""),$F$7:$F$1007)=RIGHT("0"&amp;$BG17,2))*($G$7:$G$1007&lt;&gt;""),ROW($1:$1001),999999),COLUMN(N11))),"0")</f>
        <v>0</v>
      </c>
      <c r="BV17" s="8" t="str">
        <f t="array" ref="BV17">IFERROR(INDEX($G$7:$G$1007,SMALL(IF((LOOKUP(ROW($7:$1007),ROW($7:$1007)/($F$7:$F$1007&lt;&gt;""),$F$7:$F$1007)=RIGHT("0"&amp;$BG17,2))*($G$7:$G$1007&lt;&gt;""),ROW($1:$1001),999999),COLUMN(O11))),"0")</f>
        <v>0</v>
      </c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</row>
    <row r="18" spans="1:93" ht="15" customHeight="1">
      <c r="A18" s="8">
        <v>11</v>
      </c>
      <c r="B18" s="18">
        <f>COUNTIF($G$7:$G$9952,$A18)</f>
        <v>0</v>
      </c>
      <c r="C18" s="17">
        <v>2</v>
      </c>
      <c r="D18" s="16">
        <f>COUNTIF($BH$7:$BV$36,C18)</f>
        <v>0</v>
      </c>
      <c r="E18" s="8">
        <f>COUNTA(Q18:BD18)</f>
        <v>1</v>
      </c>
      <c r="F18" s="9"/>
      <c r="G18" s="9"/>
      <c r="H18" s="9"/>
      <c r="I18" s="5" t="s">
        <v>29</v>
      </c>
      <c r="J18" s="4" t="s">
        <v>1</v>
      </c>
      <c r="K18" s="8" t="str">
        <f ca="1">M18&amp;"-"&amp;N18&amp;"-POS"</f>
        <v>INV11A01-CBX02-Cir04-POS</v>
      </c>
      <c r="L18" s="8" t="str">
        <f ca="1">M18&amp;"-"&amp;N18&amp;"-NEG"</f>
        <v>INV11A01-CBX02-Cir04-NEG</v>
      </c>
      <c r="M18" s="8" t="str">
        <f ca="1">$F$3</f>
        <v>INV11A01</v>
      </c>
      <c r="N18" s="8" t="str">
        <f ca="1">MID($F$5,1,3)&amp;LOOKUP("一",$F$7:$F18)&amp;"-Cir"&amp;TEXT(IF($F18&gt;"",1,($ZG18=OFFSET($ZG18,-1,))+IFERROR(MID(OFFSET($N18,-1,),FIND(MID($F$5,1,2),OFFSET($N18,-1,))+9,2),)),"00")</f>
        <v>CBX02-Cir04</v>
      </c>
      <c r="O18" s="8" t="str">
        <f ca="1">MID(N18,7,10)</f>
        <v>Cir04</v>
      </c>
      <c r="P18" s="8">
        <v>6</v>
      </c>
      <c r="Q18" s="8"/>
      <c r="R18" s="8"/>
      <c r="S18" s="8"/>
      <c r="T18" s="8"/>
      <c r="U18" s="8"/>
      <c r="V18" s="8" t="s">
        <v>32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2"/>
      <c r="BD18" s="2"/>
      <c r="BE18" s="12"/>
      <c r="BF18" s="20">
        <f>B19-D28</f>
        <v>0</v>
      </c>
      <c r="BG18" s="19">
        <v>12</v>
      </c>
      <c r="BH18" s="8">
        <f t="array" ref="BH18">IFERROR(INDEX($G$7:$G$1007,SMALL(IF((LOOKUP(ROW($7:$1007),ROW($7:$1007)/($F$7:$F$1007&lt;&gt;""),$F$7:$F$1007)=RIGHT("0"&amp;$BG18,2))*($G$7:$G$1007&lt;&gt;""),ROW($1:$1001),999999),COLUMN(A12))),"0")</f>
        <v>4</v>
      </c>
      <c r="BI18" s="8">
        <f t="array" ref="BI18">IFERROR(INDEX($G$7:$G$1007,SMALL(IF((LOOKUP(ROW($7:$1007),ROW($7:$1007)/($F$7:$F$1007&lt;&gt;""),$F$7:$F$1007)=RIGHT("0"&amp;$BG18,2))*($G$7:$G$1007&lt;&gt;""),ROW($1:$1001),999999),COLUMN(B12))),"0")</f>
        <v>4</v>
      </c>
      <c r="BJ18" s="8">
        <f t="array" ref="BJ18">IFERROR(INDEX($G$7:$G$1007,SMALL(IF((LOOKUP(ROW($7:$1007),ROW($7:$1007)/($F$7:$F$1007&lt;&gt;""),$F$7:$F$1007)=RIGHT("0"&amp;$BG18,2))*($G$7:$G$1007&lt;&gt;""),ROW($1:$1001),999999),COLUMN(C12))),"0")</f>
        <v>4</v>
      </c>
      <c r="BK18" s="8" t="str">
        <f t="array" ref="BK18">IFERROR(INDEX($G$7:$G$1007,SMALL(IF((LOOKUP(ROW($7:$1007),ROW($7:$1007)/($F$7:$F$1007&lt;&gt;""),$F$7:$F$1007)=RIGHT("0"&amp;$BG18,2))*($G$7:$G$1007&lt;&gt;""),ROW($1:$1001),999999),COLUMN(D12))),"0")</f>
        <v>0</v>
      </c>
      <c r="BL18" s="8" t="str">
        <f t="array" ref="BL18">IFERROR(INDEX($G$7:$G$1007,SMALL(IF((LOOKUP(ROW($7:$1007),ROW($7:$1007)/($F$7:$F$1007&lt;&gt;""),$F$7:$F$1007)=RIGHT("0"&amp;$BG18,2))*($G$7:$G$1007&lt;&gt;""),ROW($1:$1001),999999),COLUMN(E12))),"0")</f>
        <v>0</v>
      </c>
      <c r="BM18" s="8" t="str">
        <f t="array" ref="BM18">IFERROR(INDEX($G$7:$G$1007,SMALL(IF((LOOKUP(ROW($7:$1007),ROW($7:$1007)/($F$7:$F$1007&lt;&gt;""),$F$7:$F$1007)=RIGHT("0"&amp;$BG18,2))*($G$7:$G$1007&lt;&gt;""),ROW($1:$1001),999999),COLUMN(F12))),"0")</f>
        <v>0</v>
      </c>
      <c r="BN18" s="8" t="str">
        <f t="array" ref="BN18">IFERROR(INDEX($G$7:$G$1007,SMALL(IF((LOOKUP(ROW($7:$1007),ROW($7:$1007)/($F$7:$F$1007&lt;&gt;""),$F$7:$F$1007)=RIGHT("0"&amp;$BG18,2))*($G$7:$G$1007&lt;&gt;""),ROW($1:$1001),999999),COLUMN(G12))),"0")</f>
        <v>0</v>
      </c>
      <c r="BO18" s="8" t="str">
        <f t="array" ref="BO18">IFERROR(INDEX($G$7:$G$1007,SMALL(IF((LOOKUP(ROW($7:$1007),ROW($7:$1007)/($F$7:$F$1007&lt;&gt;""),$F$7:$F$1007)=RIGHT("0"&amp;$BG18,2))*($G$7:$G$1007&lt;&gt;""),ROW($1:$1001),999999),COLUMN(H12))),"0")</f>
        <v>0</v>
      </c>
      <c r="BP18" s="8" t="str">
        <f t="array" ref="BP18">IFERROR(INDEX($G$7:$G$1007,SMALL(IF((LOOKUP(ROW($7:$1007),ROW($7:$1007)/($F$7:$F$1007&lt;&gt;""),$F$7:$F$1007)=RIGHT("0"&amp;$BG18,2))*($G$7:$G$1007&lt;&gt;""),ROW($1:$1001),999999),COLUMN(I12))),"0")</f>
        <v>0</v>
      </c>
      <c r="BQ18" s="8" t="str">
        <f t="array" ref="BQ18">IFERROR(INDEX($G$7:$G$1007,SMALL(IF((LOOKUP(ROW($7:$1007),ROW($7:$1007)/($F$7:$F$1007&lt;&gt;""),$F$7:$F$1007)=RIGHT("0"&amp;$BG18,2))*($G$7:$G$1007&lt;&gt;""),ROW($1:$1001),999999),COLUMN(J12))),"0")</f>
        <v>0</v>
      </c>
      <c r="BR18" s="8" t="str">
        <f t="array" ref="BR18">IFERROR(INDEX($G$7:$G$1007,SMALL(IF((LOOKUP(ROW($7:$1007),ROW($7:$1007)/($F$7:$F$1007&lt;&gt;""),$F$7:$F$1007)=RIGHT("0"&amp;$BG18,2))*($G$7:$G$1007&lt;&gt;""),ROW($1:$1001),999999),COLUMN(K12))),"0")</f>
        <v>0</v>
      </c>
      <c r="BS18" s="8" t="str">
        <f t="array" ref="BS18">IFERROR(INDEX($G$7:$G$1007,SMALL(IF((LOOKUP(ROW($7:$1007),ROW($7:$1007)/($F$7:$F$1007&lt;&gt;""),$F$7:$F$1007)=RIGHT("0"&amp;$BG18,2))*($G$7:$G$1007&lt;&gt;""),ROW($1:$1001),999999),COLUMN(L12))),"0")</f>
        <v>0</v>
      </c>
      <c r="BT18" s="8" t="str">
        <f t="array" ref="BT18">IFERROR(INDEX($G$7:$G$1007,SMALL(IF((LOOKUP(ROW($7:$1007),ROW($7:$1007)/($F$7:$F$1007&lt;&gt;""),$F$7:$F$1007)=RIGHT("0"&amp;$BG18,2))*($G$7:$G$1007&lt;&gt;""),ROW($1:$1001),999999),COLUMN(M12))),"0")</f>
        <v>0</v>
      </c>
      <c r="BU18" s="8" t="str">
        <f t="array" ref="BU18">IFERROR(INDEX($G$7:$G$1007,SMALL(IF((LOOKUP(ROW($7:$1007),ROW($7:$1007)/($F$7:$F$1007&lt;&gt;""),$F$7:$F$1007)=RIGHT("0"&amp;$BG18,2))*($G$7:$G$1007&lt;&gt;""),ROW($1:$1001),999999),COLUMN(N12))),"0")</f>
        <v>0</v>
      </c>
      <c r="BV18" s="8" t="str">
        <f t="array" ref="BV18">IFERROR(INDEX($G$7:$G$1007,SMALL(IF((LOOKUP(ROW($7:$1007),ROW($7:$1007)/($F$7:$F$1007&lt;&gt;""),$F$7:$F$1007)=RIGHT("0"&amp;$BG18,2))*($G$7:$G$1007&lt;&gt;""),ROW($1:$1001),999999),COLUMN(O12))),"0")</f>
        <v>0</v>
      </c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</row>
    <row r="19" spans="1:93" ht="15" customHeight="1">
      <c r="A19" s="8">
        <v>12</v>
      </c>
      <c r="B19" s="18">
        <f>COUNTIF($G$7:$G$9952,$A19)</f>
        <v>0</v>
      </c>
      <c r="C19" s="17">
        <v>3</v>
      </c>
      <c r="D19" s="16">
        <f>COUNTIF($BH$7:$BV$36,C19)</f>
        <v>2</v>
      </c>
      <c r="E19" s="8">
        <f>COUNTA(Q19:BD19)</f>
        <v>1</v>
      </c>
      <c r="F19" s="9"/>
      <c r="G19" s="9">
        <v>7</v>
      </c>
      <c r="H19" s="9"/>
      <c r="I19" s="5" t="s">
        <v>21</v>
      </c>
      <c r="J19" s="4" t="s">
        <v>1</v>
      </c>
      <c r="K19" s="8" t="str">
        <f ca="1">M19&amp;"-"&amp;N19&amp;"-POS"</f>
        <v>INV11A01-CBX02-Cir05-POS</v>
      </c>
      <c r="L19" s="8" t="str">
        <f ca="1">M19&amp;"-"&amp;N19&amp;"-NEG"</f>
        <v>INV11A01-CBX02-Cir05-NEG</v>
      </c>
      <c r="M19" s="8" t="str">
        <f ca="1">$F$3</f>
        <v>INV11A01</v>
      </c>
      <c r="N19" s="8" t="str">
        <f ca="1">MID($F$5,1,3)&amp;LOOKUP("一",$F$7:$F19)&amp;"-Cir"&amp;TEXT(IF($F19&gt;"",1,($ZG19=OFFSET($ZG19,-1,))+IFERROR(MID(OFFSET($N19,-1,),FIND(MID($F$5,1,2),OFFSET($N19,-1,))+9,2),)),"00")</f>
        <v>CBX02-Cir05</v>
      </c>
      <c r="O19" s="8" t="str">
        <f ca="1">MID(N19,7,10)</f>
        <v>Cir05</v>
      </c>
      <c r="P19" s="8">
        <v>4</v>
      </c>
      <c r="Q19" s="8"/>
      <c r="R19" s="8"/>
      <c r="S19" s="8"/>
      <c r="T19" s="8" t="s">
        <v>20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2"/>
      <c r="BD19" s="2"/>
      <c r="BE19" s="12"/>
      <c r="BF19" s="20">
        <f>B20-D29</f>
        <v>0</v>
      </c>
      <c r="BG19" s="19">
        <v>13</v>
      </c>
      <c r="BH19" s="8">
        <f t="array" ref="BH19">IFERROR(INDEX($G$7:$G$1007,SMALL(IF((LOOKUP(ROW($7:$1007),ROW($7:$1007)/($F$7:$F$1007&lt;&gt;""),$F$7:$F$1007)=RIGHT("0"&amp;$BG19,2))*($G$7:$G$1007&lt;&gt;""),ROW($1:$1001),999999),COLUMN(A13))),"0")</f>
        <v>4</v>
      </c>
      <c r="BI19" s="8">
        <f t="array" ref="BI19">IFERROR(INDEX($G$7:$G$1007,SMALL(IF((LOOKUP(ROW($7:$1007),ROW($7:$1007)/($F$7:$F$1007&lt;&gt;""),$F$7:$F$1007)=RIGHT("0"&amp;$BG19,2))*($G$7:$G$1007&lt;&gt;""),ROW($1:$1001),999999),COLUMN(B13))),"0")</f>
        <v>4</v>
      </c>
      <c r="BJ19" s="8">
        <f t="array" ref="BJ19">IFERROR(INDEX($G$7:$G$1007,SMALL(IF((LOOKUP(ROW($7:$1007),ROW($7:$1007)/($F$7:$F$1007&lt;&gt;""),$F$7:$F$1007)=RIGHT("0"&amp;$BG19,2))*($G$7:$G$1007&lt;&gt;""),ROW($1:$1001),999999),COLUMN(C13))),"0")</f>
        <v>4</v>
      </c>
      <c r="BK19" s="8">
        <f t="array" ref="BK19">IFERROR(INDEX($G$7:$G$1007,SMALL(IF((LOOKUP(ROW($7:$1007),ROW($7:$1007)/($F$7:$F$1007&lt;&gt;""),$F$7:$F$1007)=RIGHT("0"&amp;$BG19,2))*($G$7:$G$1007&lt;&gt;""),ROW($1:$1001),999999),COLUMN(D13))),"0")</f>
        <v>4</v>
      </c>
      <c r="BL19" s="8" t="str">
        <f t="array" ref="BL19">IFERROR(INDEX($G$7:$G$1007,SMALL(IF((LOOKUP(ROW($7:$1007),ROW($7:$1007)/($F$7:$F$1007&lt;&gt;""),$F$7:$F$1007)=RIGHT("0"&amp;$BG19,2))*($G$7:$G$1007&lt;&gt;""),ROW($1:$1001),999999),COLUMN(E13))),"0")</f>
        <v>0</v>
      </c>
      <c r="BM19" s="8" t="str">
        <f t="array" ref="BM19">IFERROR(INDEX($G$7:$G$1007,SMALL(IF((LOOKUP(ROW($7:$1007),ROW($7:$1007)/($F$7:$F$1007&lt;&gt;""),$F$7:$F$1007)=RIGHT("0"&amp;$BG19,2))*($G$7:$G$1007&lt;&gt;""),ROW($1:$1001),999999),COLUMN(F13))),"0")</f>
        <v>0</v>
      </c>
      <c r="BN19" s="8" t="str">
        <f t="array" ref="BN19">IFERROR(INDEX($G$7:$G$1007,SMALL(IF((LOOKUP(ROW($7:$1007),ROW($7:$1007)/($F$7:$F$1007&lt;&gt;""),$F$7:$F$1007)=RIGHT("0"&amp;$BG19,2))*($G$7:$G$1007&lt;&gt;""),ROW($1:$1001),999999),COLUMN(G13))),"0")</f>
        <v>0</v>
      </c>
      <c r="BO19" s="8" t="str">
        <f t="array" ref="BO19">IFERROR(INDEX($G$7:$G$1007,SMALL(IF((LOOKUP(ROW($7:$1007),ROW($7:$1007)/($F$7:$F$1007&lt;&gt;""),$F$7:$F$1007)=RIGHT("0"&amp;$BG19,2))*($G$7:$G$1007&lt;&gt;""),ROW($1:$1001),999999),COLUMN(H13))),"0")</f>
        <v>0</v>
      </c>
      <c r="BP19" s="8" t="str">
        <f t="array" ref="BP19">IFERROR(INDEX($G$7:$G$1007,SMALL(IF((LOOKUP(ROW($7:$1007),ROW($7:$1007)/($F$7:$F$1007&lt;&gt;""),$F$7:$F$1007)=RIGHT("0"&amp;$BG19,2))*($G$7:$G$1007&lt;&gt;""),ROW($1:$1001),999999),COLUMN(I13))),"0")</f>
        <v>0</v>
      </c>
      <c r="BQ19" s="8" t="str">
        <f t="array" ref="BQ19">IFERROR(INDEX($G$7:$G$1007,SMALL(IF((LOOKUP(ROW($7:$1007),ROW($7:$1007)/($F$7:$F$1007&lt;&gt;""),$F$7:$F$1007)=RIGHT("0"&amp;$BG19,2))*($G$7:$G$1007&lt;&gt;""),ROW($1:$1001),999999),COLUMN(J13))),"0")</f>
        <v>0</v>
      </c>
      <c r="BR19" s="8" t="str">
        <f t="array" ref="BR19">IFERROR(INDEX($G$7:$G$1007,SMALL(IF((LOOKUP(ROW($7:$1007),ROW($7:$1007)/($F$7:$F$1007&lt;&gt;""),$F$7:$F$1007)=RIGHT("0"&amp;$BG19,2))*($G$7:$G$1007&lt;&gt;""),ROW($1:$1001),999999),COLUMN(K13))),"0")</f>
        <v>0</v>
      </c>
      <c r="BS19" s="8" t="str">
        <f t="array" ref="BS19">IFERROR(INDEX($G$7:$G$1007,SMALL(IF((LOOKUP(ROW($7:$1007),ROW($7:$1007)/($F$7:$F$1007&lt;&gt;""),$F$7:$F$1007)=RIGHT("0"&amp;$BG19,2))*($G$7:$G$1007&lt;&gt;""),ROW($1:$1001),999999),COLUMN(L13))),"0")</f>
        <v>0</v>
      </c>
      <c r="BT19" s="8" t="str">
        <f t="array" ref="BT19">IFERROR(INDEX($G$7:$G$1007,SMALL(IF((LOOKUP(ROW($7:$1007),ROW($7:$1007)/($F$7:$F$1007&lt;&gt;""),$F$7:$F$1007)=RIGHT("0"&amp;$BG19,2))*($G$7:$G$1007&lt;&gt;""),ROW($1:$1001),999999),COLUMN(M13))),"0")</f>
        <v>0</v>
      </c>
      <c r="BU19" s="8" t="str">
        <f t="array" ref="BU19">IFERROR(INDEX($G$7:$G$1007,SMALL(IF((LOOKUP(ROW($7:$1007),ROW($7:$1007)/($F$7:$F$1007&lt;&gt;""),$F$7:$F$1007)=RIGHT("0"&amp;$BG19,2))*($G$7:$G$1007&lt;&gt;""),ROW($1:$1001),999999),COLUMN(N13))),"0")</f>
        <v>0</v>
      </c>
      <c r="BV19" s="8" t="str">
        <f t="array" ref="BV19">IFERROR(INDEX($G$7:$G$1007,SMALL(IF((LOOKUP(ROW($7:$1007),ROW($7:$1007)/($F$7:$F$1007&lt;&gt;""),$F$7:$F$1007)=RIGHT("0"&amp;$BG19,2))*($G$7:$G$1007&lt;&gt;""),ROW($1:$1001),999999),COLUMN(O13))),"0")</f>
        <v>0</v>
      </c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</row>
    <row r="20" spans="1:93" ht="15" customHeight="1">
      <c r="A20" s="8">
        <v>13</v>
      </c>
      <c r="B20" s="18">
        <f>COUNTIF($G$7:$G$9952,$A20)</f>
        <v>0</v>
      </c>
      <c r="C20" s="17">
        <v>4</v>
      </c>
      <c r="D20" s="16">
        <f>COUNTIF($BH$7:$BV$36,C20)</f>
        <v>19</v>
      </c>
      <c r="E20" s="8">
        <f>COUNTA(Q20:BD20)</f>
        <v>1</v>
      </c>
      <c r="F20" s="9"/>
      <c r="G20" s="9"/>
      <c r="H20" s="9"/>
      <c r="I20" s="5" t="s">
        <v>29</v>
      </c>
      <c r="J20" s="4" t="s">
        <v>1</v>
      </c>
      <c r="K20" s="8" t="str">
        <f ca="1">M20&amp;"-"&amp;N20&amp;"-POS"</f>
        <v>INV11A01-CBX02-Cir06-POS</v>
      </c>
      <c r="L20" s="8" t="str">
        <f ca="1">M20&amp;"-"&amp;N20&amp;"-NEG"</f>
        <v>INV11A01-CBX02-Cir06-NEG</v>
      </c>
      <c r="M20" s="8" t="str">
        <f ca="1">$F$3</f>
        <v>INV11A01</v>
      </c>
      <c r="N20" s="8" t="str">
        <f ca="1">MID($F$5,1,3)&amp;LOOKUP("一",$F$7:$F20)&amp;"-Cir"&amp;TEXT(IF($F20&gt;"",1,($ZG20=OFFSET($ZG20,-1,))+IFERROR(MID(OFFSET($N20,-1,),FIND(MID($F$5,1,2),OFFSET($N20,-1,))+9,2),)),"00")</f>
        <v>CBX02-Cir06</v>
      </c>
      <c r="O20" s="8" t="str">
        <f ca="1">MID(N20,7,10)</f>
        <v>Cir06</v>
      </c>
      <c r="P20" s="8">
        <v>6</v>
      </c>
      <c r="Q20" s="8"/>
      <c r="R20" s="8"/>
      <c r="S20" s="8"/>
      <c r="T20" s="8"/>
      <c r="U20" s="8"/>
      <c r="V20" s="8" t="s">
        <v>31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2"/>
      <c r="BD20" s="2"/>
      <c r="BE20" s="12"/>
      <c r="BF20" s="20">
        <f>B21-D30</f>
        <v>0</v>
      </c>
      <c r="BG20" s="19">
        <v>14</v>
      </c>
      <c r="BH20" s="8">
        <f t="array" ref="BH20">IFERROR(INDEX($G$7:$G$1007,SMALL(IF((LOOKUP(ROW($7:$1007),ROW($7:$1007)/($F$7:$F$1007&lt;&gt;""),$F$7:$F$1007)=RIGHT("0"&amp;$BG20,2))*($G$7:$G$1007&lt;&gt;""),ROW($1:$1001),999999),COLUMN(A14))),"0")</f>
        <v>3</v>
      </c>
      <c r="BI20" s="8">
        <f t="array" ref="BI20">IFERROR(INDEX($G$7:$G$1007,SMALL(IF((LOOKUP(ROW($7:$1007),ROW($7:$1007)/($F$7:$F$1007&lt;&gt;""),$F$7:$F$1007)=RIGHT("0"&amp;$BG20,2))*($G$7:$G$1007&lt;&gt;""),ROW($1:$1001),999999),COLUMN(B14))),"0")</f>
        <v>3</v>
      </c>
      <c r="BJ20" s="8" t="str">
        <f t="array" ref="BJ20">IFERROR(INDEX($G$7:$G$1007,SMALL(IF((LOOKUP(ROW($7:$1007),ROW($7:$1007)/($F$7:$F$1007&lt;&gt;""),$F$7:$F$1007)=RIGHT("0"&amp;$BG20,2))*($G$7:$G$1007&lt;&gt;""),ROW($1:$1001),999999),COLUMN(C14))),"0")</f>
        <v>0</v>
      </c>
      <c r="BK20" s="8" t="str">
        <f t="array" ref="BK20">IFERROR(INDEX($G$7:$G$1007,SMALL(IF((LOOKUP(ROW($7:$1007),ROW($7:$1007)/($F$7:$F$1007&lt;&gt;""),$F$7:$F$1007)=RIGHT("0"&amp;$BG20,2))*($G$7:$G$1007&lt;&gt;""),ROW($1:$1001),999999),COLUMN(D14))),"0")</f>
        <v>0</v>
      </c>
      <c r="BL20" s="8" t="str">
        <f t="array" ref="BL20">IFERROR(INDEX($G$7:$G$1007,SMALL(IF((LOOKUP(ROW($7:$1007),ROW($7:$1007)/($F$7:$F$1007&lt;&gt;""),$F$7:$F$1007)=RIGHT("0"&amp;$BG20,2))*($G$7:$G$1007&lt;&gt;""),ROW($1:$1001),999999),COLUMN(E14))),"0")</f>
        <v>0</v>
      </c>
      <c r="BM20" s="8" t="str">
        <f t="array" ref="BM20">IFERROR(INDEX($G$7:$G$1007,SMALL(IF((LOOKUP(ROW($7:$1007),ROW($7:$1007)/($F$7:$F$1007&lt;&gt;""),$F$7:$F$1007)=RIGHT("0"&amp;$BG20,2))*($G$7:$G$1007&lt;&gt;""),ROW($1:$1001),999999),COLUMN(F14))),"0")</f>
        <v>0</v>
      </c>
      <c r="BN20" s="8" t="str">
        <f t="array" ref="BN20">IFERROR(INDEX($G$7:$G$1007,SMALL(IF((LOOKUP(ROW($7:$1007),ROW($7:$1007)/($F$7:$F$1007&lt;&gt;""),$F$7:$F$1007)=RIGHT("0"&amp;$BG20,2))*($G$7:$G$1007&lt;&gt;""),ROW($1:$1001),999999),COLUMN(G14))),"0")</f>
        <v>0</v>
      </c>
      <c r="BO20" s="8" t="str">
        <f t="array" ref="BO20">IFERROR(INDEX($G$7:$G$1007,SMALL(IF((LOOKUP(ROW($7:$1007),ROW($7:$1007)/($F$7:$F$1007&lt;&gt;""),$F$7:$F$1007)=RIGHT("0"&amp;$BG20,2))*($G$7:$G$1007&lt;&gt;""),ROW($1:$1001),999999),COLUMN(H14))),"0")</f>
        <v>0</v>
      </c>
      <c r="BP20" s="8" t="str">
        <f t="array" ref="BP20">IFERROR(INDEX($G$7:$G$1007,SMALL(IF((LOOKUP(ROW($7:$1007),ROW($7:$1007)/($F$7:$F$1007&lt;&gt;""),$F$7:$F$1007)=RIGHT("0"&amp;$BG20,2))*($G$7:$G$1007&lt;&gt;""),ROW($1:$1001),999999),COLUMN(I14))),"0")</f>
        <v>0</v>
      </c>
      <c r="BQ20" s="8" t="str">
        <f t="array" ref="BQ20">IFERROR(INDEX($G$7:$G$1007,SMALL(IF((LOOKUP(ROW($7:$1007),ROW($7:$1007)/($F$7:$F$1007&lt;&gt;""),$F$7:$F$1007)=RIGHT("0"&amp;$BG20,2))*($G$7:$G$1007&lt;&gt;""),ROW($1:$1001),999999),COLUMN(J14))),"0")</f>
        <v>0</v>
      </c>
      <c r="BR20" s="8" t="str">
        <f t="array" ref="BR20">IFERROR(INDEX($G$7:$G$1007,SMALL(IF((LOOKUP(ROW($7:$1007),ROW($7:$1007)/($F$7:$F$1007&lt;&gt;""),$F$7:$F$1007)=RIGHT("0"&amp;$BG20,2))*($G$7:$G$1007&lt;&gt;""),ROW($1:$1001),999999),COLUMN(K14))),"0")</f>
        <v>0</v>
      </c>
      <c r="BS20" s="8" t="str">
        <f t="array" ref="BS20">IFERROR(INDEX($G$7:$G$1007,SMALL(IF((LOOKUP(ROW($7:$1007),ROW($7:$1007)/($F$7:$F$1007&lt;&gt;""),$F$7:$F$1007)=RIGHT("0"&amp;$BG20,2))*($G$7:$G$1007&lt;&gt;""),ROW($1:$1001),999999),COLUMN(L14))),"0")</f>
        <v>0</v>
      </c>
      <c r="BT20" s="8" t="str">
        <f t="array" ref="BT20">IFERROR(INDEX($G$7:$G$1007,SMALL(IF((LOOKUP(ROW($7:$1007),ROW($7:$1007)/($F$7:$F$1007&lt;&gt;""),$F$7:$F$1007)=RIGHT("0"&amp;$BG20,2))*($G$7:$G$1007&lt;&gt;""),ROW($1:$1001),999999),COLUMN(M14))),"0")</f>
        <v>0</v>
      </c>
      <c r="BU20" s="8" t="str">
        <f t="array" ref="BU20">IFERROR(INDEX($G$7:$G$1007,SMALL(IF((LOOKUP(ROW($7:$1007),ROW($7:$1007)/($F$7:$F$1007&lt;&gt;""),$F$7:$F$1007)=RIGHT("0"&amp;$BG20,2))*($G$7:$G$1007&lt;&gt;""),ROW($1:$1001),999999),COLUMN(N14))),"0")</f>
        <v>0</v>
      </c>
      <c r="BV20" s="8" t="str">
        <f t="array" ref="BV20">IFERROR(INDEX($G$7:$G$1007,SMALL(IF((LOOKUP(ROW($7:$1007),ROW($7:$1007)/($F$7:$F$1007&lt;&gt;""),$F$7:$F$1007)=RIGHT("0"&amp;$BG20,2))*($G$7:$G$1007&lt;&gt;""),ROW($1:$1001),999999),COLUMN(O14))),"0")</f>
        <v>0</v>
      </c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</row>
    <row r="21" spans="1:93" ht="15" customHeight="1">
      <c r="A21" s="8">
        <v>14</v>
      </c>
      <c r="B21" s="18">
        <f>COUNTIF($G$7:$G$9952,$A21)</f>
        <v>0</v>
      </c>
      <c r="C21" s="17">
        <v>5</v>
      </c>
      <c r="D21" s="16">
        <f>COUNTIF($BH$7:$BV$36,C21)</f>
        <v>10</v>
      </c>
      <c r="E21" s="8">
        <f>COUNTA(Q21:BD21)</f>
        <v>1</v>
      </c>
      <c r="F21" s="9"/>
      <c r="G21" s="9">
        <v>7</v>
      </c>
      <c r="H21" s="9"/>
      <c r="I21" s="5" t="s">
        <v>21</v>
      </c>
      <c r="J21" s="4" t="s">
        <v>1</v>
      </c>
      <c r="K21" s="8" t="str">
        <f ca="1">M21&amp;"-"&amp;N21&amp;"-POS"</f>
        <v>INV11A01-CBX02-Cir07-POS</v>
      </c>
      <c r="L21" s="8" t="str">
        <f ca="1">M21&amp;"-"&amp;N21&amp;"-NEG"</f>
        <v>INV11A01-CBX02-Cir07-NEG</v>
      </c>
      <c r="M21" s="8" t="str">
        <f ca="1">$F$3</f>
        <v>INV11A01</v>
      </c>
      <c r="N21" s="8" t="str">
        <f ca="1">MID($F$5,1,3)&amp;LOOKUP("一",$F$7:$F21)&amp;"-Cir"&amp;TEXT(IF($F21&gt;"",1,($ZG21=OFFSET($ZG21,-1,))+IFERROR(MID(OFFSET($N21,-1,),FIND(MID($F$5,1,2),OFFSET($N21,-1,))+9,2),)),"00")</f>
        <v>CBX02-Cir07</v>
      </c>
      <c r="O21" s="8" t="str">
        <f ca="1">MID(N21,7,10)</f>
        <v>Cir07</v>
      </c>
      <c r="P21" s="8">
        <v>4</v>
      </c>
      <c r="Q21" s="8"/>
      <c r="R21" s="8"/>
      <c r="S21" s="8"/>
      <c r="T21" s="8" t="s">
        <v>30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2"/>
      <c r="BD21" s="2"/>
      <c r="BE21" s="12"/>
      <c r="BF21" s="20">
        <f>B22-D31</f>
        <v>0</v>
      </c>
      <c r="BG21" s="19">
        <v>15</v>
      </c>
      <c r="BH21" s="8">
        <f t="array" ref="BH21">IFERROR(INDEX($G$7:$G$1007,SMALL(IF((LOOKUP(ROW($7:$1007),ROW($7:$1007)/($F$7:$F$1007&lt;&gt;""),$F$7:$F$1007)=RIGHT("0"&amp;$BG21,2))*($G$7:$G$1007&lt;&gt;""),ROW($1:$1001),999999),COLUMN(A15))),"0")</f>
        <v>4</v>
      </c>
      <c r="BI21" s="8">
        <f t="array" ref="BI21">IFERROR(INDEX($G$7:$G$1007,SMALL(IF((LOOKUP(ROW($7:$1007),ROW($7:$1007)/($F$7:$F$1007&lt;&gt;""),$F$7:$F$1007)=RIGHT("0"&amp;$BG21,2))*($G$7:$G$1007&lt;&gt;""),ROW($1:$1001),999999),COLUMN(B15))),"0")</f>
        <v>4</v>
      </c>
      <c r="BJ21" s="8">
        <f t="array" ref="BJ21">IFERROR(INDEX($G$7:$G$1007,SMALL(IF((LOOKUP(ROW($7:$1007),ROW($7:$1007)/($F$7:$F$1007&lt;&gt;""),$F$7:$F$1007)=RIGHT("0"&amp;$BG21,2))*($G$7:$G$1007&lt;&gt;""),ROW($1:$1001),999999),COLUMN(C15))),"0")</f>
        <v>4</v>
      </c>
      <c r="BK21" s="8" t="str">
        <f t="array" ref="BK21">IFERROR(INDEX($G$7:$G$1007,SMALL(IF((LOOKUP(ROW($7:$1007),ROW($7:$1007)/($F$7:$F$1007&lt;&gt;""),$F$7:$F$1007)=RIGHT("0"&amp;$BG21,2))*($G$7:$G$1007&lt;&gt;""),ROW($1:$1001),999999),COLUMN(D15))),"0")</f>
        <v>0</v>
      </c>
      <c r="BL21" s="8" t="str">
        <f t="array" ref="BL21">IFERROR(INDEX($G$7:$G$1007,SMALL(IF((LOOKUP(ROW($7:$1007),ROW($7:$1007)/($F$7:$F$1007&lt;&gt;""),$F$7:$F$1007)=RIGHT("0"&amp;$BG21,2))*($G$7:$G$1007&lt;&gt;""),ROW($1:$1001),999999),COLUMN(E15))),"0")</f>
        <v>0</v>
      </c>
      <c r="BM21" s="8" t="str">
        <f t="array" ref="BM21">IFERROR(INDEX($G$7:$G$1007,SMALL(IF((LOOKUP(ROW($7:$1007),ROW($7:$1007)/($F$7:$F$1007&lt;&gt;""),$F$7:$F$1007)=RIGHT("0"&amp;$BG21,2))*($G$7:$G$1007&lt;&gt;""),ROW($1:$1001),999999),COLUMN(F15))),"0")</f>
        <v>0</v>
      </c>
      <c r="BN21" s="8" t="str">
        <f t="array" ref="BN21">IFERROR(INDEX($G$7:$G$1007,SMALL(IF((LOOKUP(ROW($7:$1007),ROW($7:$1007)/($F$7:$F$1007&lt;&gt;""),$F$7:$F$1007)=RIGHT("0"&amp;$BG21,2))*($G$7:$G$1007&lt;&gt;""),ROW($1:$1001),999999),COLUMN(G15))),"0")</f>
        <v>0</v>
      </c>
      <c r="BO21" s="8" t="str">
        <f t="array" ref="BO21">IFERROR(INDEX($G$7:$G$1007,SMALL(IF((LOOKUP(ROW($7:$1007),ROW($7:$1007)/($F$7:$F$1007&lt;&gt;""),$F$7:$F$1007)=RIGHT("0"&amp;$BG21,2))*($G$7:$G$1007&lt;&gt;""),ROW($1:$1001),999999),COLUMN(H15))),"0")</f>
        <v>0</v>
      </c>
      <c r="BP21" s="8" t="str">
        <f t="array" ref="BP21">IFERROR(INDEX($G$7:$G$1007,SMALL(IF((LOOKUP(ROW($7:$1007),ROW($7:$1007)/($F$7:$F$1007&lt;&gt;""),$F$7:$F$1007)=RIGHT("0"&amp;$BG21,2))*($G$7:$G$1007&lt;&gt;""),ROW($1:$1001),999999),COLUMN(I15))),"0")</f>
        <v>0</v>
      </c>
      <c r="BQ21" s="8" t="str">
        <f t="array" ref="BQ21">IFERROR(INDEX($G$7:$G$1007,SMALL(IF((LOOKUP(ROW($7:$1007),ROW($7:$1007)/($F$7:$F$1007&lt;&gt;""),$F$7:$F$1007)=RIGHT("0"&amp;$BG21,2))*($G$7:$G$1007&lt;&gt;""),ROW($1:$1001),999999),COLUMN(J15))),"0")</f>
        <v>0</v>
      </c>
      <c r="BR21" s="8" t="str">
        <f t="array" ref="BR21">IFERROR(INDEX($G$7:$G$1007,SMALL(IF((LOOKUP(ROW($7:$1007),ROW($7:$1007)/($F$7:$F$1007&lt;&gt;""),$F$7:$F$1007)=RIGHT("0"&amp;$BG21,2))*($G$7:$G$1007&lt;&gt;""),ROW($1:$1001),999999),COLUMN(K15))),"0")</f>
        <v>0</v>
      </c>
      <c r="BS21" s="8" t="str">
        <f t="array" ref="BS21">IFERROR(INDEX($G$7:$G$1007,SMALL(IF((LOOKUP(ROW($7:$1007),ROW($7:$1007)/($F$7:$F$1007&lt;&gt;""),$F$7:$F$1007)=RIGHT("0"&amp;$BG21,2))*($G$7:$G$1007&lt;&gt;""),ROW($1:$1001),999999),COLUMN(L15))),"0")</f>
        <v>0</v>
      </c>
      <c r="BT21" s="8" t="str">
        <f t="array" ref="BT21">IFERROR(INDEX($G$7:$G$1007,SMALL(IF((LOOKUP(ROW($7:$1007),ROW($7:$1007)/($F$7:$F$1007&lt;&gt;""),$F$7:$F$1007)=RIGHT("0"&amp;$BG21,2))*($G$7:$G$1007&lt;&gt;""),ROW($1:$1001),999999),COLUMN(M15))),"0")</f>
        <v>0</v>
      </c>
      <c r="BU21" s="8" t="str">
        <f t="array" ref="BU21">IFERROR(INDEX($G$7:$G$1007,SMALL(IF((LOOKUP(ROW($7:$1007),ROW($7:$1007)/($F$7:$F$1007&lt;&gt;""),$F$7:$F$1007)=RIGHT("0"&amp;$BG21,2))*($G$7:$G$1007&lt;&gt;""),ROW($1:$1001),999999),COLUMN(N15))),"0")</f>
        <v>0</v>
      </c>
      <c r="BV21" s="8" t="str">
        <f t="array" ref="BV21">IFERROR(INDEX($G$7:$G$1007,SMALL(IF((LOOKUP(ROW($7:$1007),ROW($7:$1007)/($F$7:$F$1007&lt;&gt;""),$F$7:$F$1007)=RIGHT("0"&amp;$BG21,2))*($G$7:$G$1007&lt;&gt;""),ROW($1:$1001),999999),COLUMN(O15))),"0")</f>
        <v>0</v>
      </c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</row>
    <row r="22" spans="1:93" ht="15" customHeight="1">
      <c r="A22" s="8">
        <v>15</v>
      </c>
      <c r="B22" s="18">
        <f>COUNTIF($G$7:$G$9952,$A22)</f>
        <v>0</v>
      </c>
      <c r="C22" s="17">
        <v>6</v>
      </c>
      <c r="D22" s="16">
        <f>COUNTIF($BH$7:$BV$36,C22)</f>
        <v>0</v>
      </c>
      <c r="E22" s="8">
        <f>COUNTA(Q22:BD22)</f>
        <v>1</v>
      </c>
      <c r="F22" s="9"/>
      <c r="G22" s="9"/>
      <c r="H22" s="9"/>
      <c r="I22" s="5" t="s">
        <v>29</v>
      </c>
      <c r="J22" s="4" t="s">
        <v>1</v>
      </c>
      <c r="K22" s="8" t="str">
        <f ca="1">M22&amp;"-"&amp;N22&amp;"-POS"</f>
        <v>INV11A01-CBX02-Cir08-POS</v>
      </c>
      <c r="L22" s="8" t="str">
        <f ca="1">M22&amp;"-"&amp;N22&amp;"-NEG"</f>
        <v>INV11A01-CBX02-Cir08-NEG</v>
      </c>
      <c r="M22" s="8" t="str">
        <f ca="1">$F$3</f>
        <v>INV11A01</v>
      </c>
      <c r="N22" s="8" t="str">
        <f ca="1">MID($F$5,1,3)&amp;LOOKUP("一",$F$7:$F22)&amp;"-Cir"&amp;TEXT(IF($F22&gt;"",1,($ZG22=OFFSET($ZG22,-1,))+IFERROR(MID(OFFSET($N22,-1,),FIND(MID($F$5,1,2),OFFSET($N22,-1,))+9,2),)),"00")</f>
        <v>CBX02-Cir08</v>
      </c>
      <c r="O22" s="8" t="str">
        <f ca="1">MID(N22,7,10)</f>
        <v>Cir08</v>
      </c>
      <c r="P22" s="8">
        <v>6</v>
      </c>
      <c r="Q22" s="8"/>
      <c r="R22" s="8"/>
      <c r="S22" s="8"/>
      <c r="T22" s="8"/>
      <c r="U22" s="8"/>
      <c r="V22" s="8" t="s">
        <v>28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2"/>
      <c r="BD22" s="2"/>
      <c r="BE22" s="12"/>
      <c r="BF22" s="20">
        <f>B23-D32</f>
        <v>0</v>
      </c>
      <c r="BG22" s="19">
        <v>16</v>
      </c>
      <c r="BH22" s="8">
        <f t="array" ref="BH22">IFERROR(INDEX($G$7:$G$1007,SMALL(IF((LOOKUP(ROW($7:$1007),ROW($7:$1007)/($F$7:$F$1007&lt;&gt;""),$F$7:$F$1007)=RIGHT("0"&amp;$BG22,2))*($G$7:$G$1007&lt;&gt;""),ROW($1:$1001),999999),COLUMN(A16))),"0")</f>
        <v>4</v>
      </c>
      <c r="BI22" s="8">
        <f t="array" ref="BI22">IFERROR(INDEX($G$7:$G$1007,SMALL(IF((LOOKUP(ROW($7:$1007),ROW($7:$1007)/($F$7:$F$1007&lt;&gt;""),$F$7:$F$1007)=RIGHT("0"&amp;$BG22,2))*($G$7:$G$1007&lt;&gt;""),ROW($1:$1001),999999),COLUMN(B16))),"0")</f>
        <v>4</v>
      </c>
      <c r="BJ22" s="8">
        <f t="array" ref="BJ22">IFERROR(INDEX($G$7:$G$1007,SMALL(IF((LOOKUP(ROW($7:$1007),ROW($7:$1007)/($F$7:$F$1007&lt;&gt;""),$F$7:$F$1007)=RIGHT("0"&amp;$BG22,2))*($G$7:$G$1007&lt;&gt;""),ROW($1:$1001),999999),COLUMN(C16))),"0")</f>
        <v>4</v>
      </c>
      <c r="BK22" s="8" t="str">
        <f t="array" ref="BK22">IFERROR(INDEX($G$7:$G$1007,SMALL(IF((LOOKUP(ROW($7:$1007),ROW($7:$1007)/($F$7:$F$1007&lt;&gt;""),$F$7:$F$1007)=RIGHT("0"&amp;$BG22,2))*($G$7:$G$1007&lt;&gt;""),ROW($1:$1001),999999),COLUMN(D16))),"0")</f>
        <v>0</v>
      </c>
      <c r="BL22" s="8" t="str">
        <f t="array" ref="BL22">IFERROR(INDEX($G$7:$G$1007,SMALL(IF((LOOKUP(ROW($7:$1007),ROW($7:$1007)/($F$7:$F$1007&lt;&gt;""),$F$7:$F$1007)=RIGHT("0"&amp;$BG22,2))*($G$7:$G$1007&lt;&gt;""),ROW($1:$1001),999999),COLUMN(E16))),"0")</f>
        <v>0</v>
      </c>
      <c r="BM22" s="8" t="str">
        <f t="array" ref="BM22">IFERROR(INDEX($G$7:$G$1007,SMALL(IF((LOOKUP(ROW($7:$1007),ROW($7:$1007)/($F$7:$F$1007&lt;&gt;""),$F$7:$F$1007)=RIGHT("0"&amp;$BG22,2))*($G$7:$G$1007&lt;&gt;""),ROW($1:$1001),999999),COLUMN(F16))),"0")</f>
        <v>0</v>
      </c>
      <c r="BN22" s="8" t="str">
        <f t="array" ref="BN22">IFERROR(INDEX($G$7:$G$1007,SMALL(IF((LOOKUP(ROW($7:$1007),ROW($7:$1007)/($F$7:$F$1007&lt;&gt;""),$F$7:$F$1007)=RIGHT("0"&amp;$BG22,2))*($G$7:$G$1007&lt;&gt;""),ROW($1:$1001),999999),COLUMN(G16))),"0")</f>
        <v>0</v>
      </c>
      <c r="BO22" s="8" t="str">
        <f t="array" ref="BO22">IFERROR(INDEX($G$7:$G$1007,SMALL(IF((LOOKUP(ROW($7:$1007),ROW($7:$1007)/($F$7:$F$1007&lt;&gt;""),$F$7:$F$1007)=RIGHT("0"&amp;$BG22,2))*($G$7:$G$1007&lt;&gt;""),ROW($1:$1001),999999),COLUMN(H16))),"0")</f>
        <v>0</v>
      </c>
      <c r="BP22" s="8" t="str">
        <f t="array" ref="BP22">IFERROR(INDEX($G$7:$G$1007,SMALL(IF((LOOKUP(ROW($7:$1007),ROW($7:$1007)/($F$7:$F$1007&lt;&gt;""),$F$7:$F$1007)=RIGHT("0"&amp;$BG22,2))*($G$7:$G$1007&lt;&gt;""),ROW($1:$1001),999999),COLUMN(I16))),"0")</f>
        <v>0</v>
      </c>
      <c r="BQ22" s="8" t="str">
        <f t="array" ref="BQ22">IFERROR(INDEX($G$7:$G$1007,SMALL(IF((LOOKUP(ROW($7:$1007),ROW($7:$1007)/($F$7:$F$1007&lt;&gt;""),$F$7:$F$1007)=RIGHT("0"&amp;$BG22,2))*($G$7:$G$1007&lt;&gt;""),ROW($1:$1001),999999),COLUMN(J16))),"0")</f>
        <v>0</v>
      </c>
      <c r="BR22" s="8" t="str">
        <f t="array" ref="BR22">IFERROR(INDEX($G$7:$G$1007,SMALL(IF((LOOKUP(ROW($7:$1007),ROW($7:$1007)/($F$7:$F$1007&lt;&gt;""),$F$7:$F$1007)=RIGHT("0"&amp;$BG22,2))*($G$7:$G$1007&lt;&gt;""),ROW($1:$1001),999999),COLUMN(K16))),"0")</f>
        <v>0</v>
      </c>
      <c r="BS22" s="8" t="str">
        <f t="array" ref="BS22">IFERROR(INDEX($G$7:$G$1007,SMALL(IF((LOOKUP(ROW($7:$1007),ROW($7:$1007)/($F$7:$F$1007&lt;&gt;""),$F$7:$F$1007)=RIGHT("0"&amp;$BG22,2))*($G$7:$G$1007&lt;&gt;""),ROW($1:$1001),999999),COLUMN(L16))),"0")</f>
        <v>0</v>
      </c>
      <c r="BT22" s="8" t="str">
        <f t="array" ref="BT22">IFERROR(INDEX($G$7:$G$1007,SMALL(IF((LOOKUP(ROW($7:$1007),ROW($7:$1007)/($F$7:$F$1007&lt;&gt;""),$F$7:$F$1007)=RIGHT("0"&amp;$BG22,2))*($G$7:$G$1007&lt;&gt;""),ROW($1:$1001),999999),COLUMN(M16))),"0")</f>
        <v>0</v>
      </c>
      <c r="BU22" s="8" t="str">
        <f t="array" ref="BU22">IFERROR(INDEX($G$7:$G$1007,SMALL(IF((LOOKUP(ROW($7:$1007),ROW($7:$1007)/($F$7:$F$1007&lt;&gt;""),$F$7:$F$1007)=RIGHT("0"&amp;$BG22,2))*($G$7:$G$1007&lt;&gt;""),ROW($1:$1001),999999),COLUMN(N16))),"0")</f>
        <v>0</v>
      </c>
      <c r="BV22" s="8" t="str">
        <f t="array" ref="BV22">IFERROR(INDEX($G$7:$G$1007,SMALL(IF((LOOKUP(ROW($7:$1007),ROW($7:$1007)/($F$7:$F$1007&lt;&gt;""),$F$7:$F$1007)=RIGHT("0"&amp;$BG22,2))*($G$7:$G$1007&lt;&gt;""),ROW($1:$1001),999999),COLUMN(O16))),"0")</f>
        <v>0</v>
      </c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</row>
    <row r="23" spans="1:93" ht="15.75" customHeight="1">
      <c r="A23" s="8">
        <v>16</v>
      </c>
      <c r="B23" s="18">
        <f>COUNTIF($G$7:$G$9952,$A23)</f>
        <v>0</v>
      </c>
      <c r="C23" s="17">
        <v>7</v>
      </c>
      <c r="D23" s="16">
        <f>COUNTIF($BH$7:$BV$36,C23)</f>
        <v>32</v>
      </c>
      <c r="E23" s="8">
        <f>COUNTA(Q23:BD23)</f>
        <v>1</v>
      </c>
      <c r="F23" s="7" t="s">
        <v>47</v>
      </c>
      <c r="G23" s="6">
        <v>7</v>
      </c>
      <c r="H23" s="6"/>
      <c r="I23" s="5" t="s">
        <v>21</v>
      </c>
      <c r="J23" s="4" t="s">
        <v>1</v>
      </c>
      <c r="K23" s="3" t="str">
        <f ca="1">M23&amp;"-"&amp;N23&amp;"-POS"</f>
        <v>INV11A01-CBX03-Cir01-POS</v>
      </c>
      <c r="L23" s="3" t="str">
        <f ca="1">M23&amp;"-"&amp;N23&amp;"-NEG"</f>
        <v>INV11A01-CBX03-Cir01-NEG</v>
      </c>
      <c r="M23" s="3" t="str">
        <f ca="1">$F$3</f>
        <v>INV11A01</v>
      </c>
      <c r="N23" s="3" t="str">
        <f ca="1">MID($F$5,1,3)&amp;LOOKUP("一",$F$7:$F23)&amp;"-Cir"&amp;TEXT(IF($F23&gt;"",1,($ZG23=OFFSET($ZG23,-1,))+IFERROR(MID(OFFSET($N23,-1,),FIND(MID($F$5,1,2),OFFSET($N23,-1,))+9,2),)),"00")</f>
        <v>CBX03-Cir01</v>
      </c>
      <c r="O23" s="3" t="str">
        <f ca="1">MID(N23,7,10)</f>
        <v>Cir01</v>
      </c>
      <c r="P23" s="3">
        <v>4</v>
      </c>
      <c r="Q23" s="3"/>
      <c r="R23" s="3"/>
      <c r="S23" s="3"/>
      <c r="T23" s="3" t="s">
        <v>25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12"/>
      <c r="BF23" s="20">
        <f>B24-D33</f>
        <v>0</v>
      </c>
      <c r="BG23" s="19">
        <v>17</v>
      </c>
      <c r="BH23" s="8">
        <f t="array" ref="BH23">IFERROR(INDEX($G$7:$G$1007,SMALL(IF((LOOKUP(ROW($7:$1007),ROW($7:$1007)/($F$7:$F$1007&lt;&gt;""),$F$7:$F$1007)=RIGHT("0"&amp;$BG23,2))*($G$7:$G$1007&lt;&gt;""),ROW($1:$1001),999999),COLUMN(A17))),"0")</f>
        <v>4</v>
      </c>
      <c r="BI23" s="8">
        <f t="array" ref="BI23">IFERROR(INDEX($G$7:$G$1007,SMALL(IF((LOOKUP(ROW($7:$1007),ROW($7:$1007)/($F$7:$F$1007&lt;&gt;""),$F$7:$F$1007)=RIGHT("0"&amp;$BG23,2))*($G$7:$G$1007&lt;&gt;""),ROW($1:$1001),999999),COLUMN(B17))),"0")</f>
        <v>4</v>
      </c>
      <c r="BJ23" s="8">
        <f t="array" ref="BJ23">IFERROR(INDEX($G$7:$G$1007,SMALL(IF((LOOKUP(ROW($7:$1007),ROW($7:$1007)/($F$7:$F$1007&lt;&gt;""),$F$7:$F$1007)=RIGHT("0"&amp;$BG23,2))*($G$7:$G$1007&lt;&gt;""),ROW($1:$1001),999999),COLUMN(C17))),"0")</f>
        <v>4</v>
      </c>
      <c r="BK23" s="8" t="str">
        <f t="array" ref="BK23">IFERROR(INDEX($G$7:$G$1007,SMALL(IF((LOOKUP(ROW($7:$1007),ROW($7:$1007)/($F$7:$F$1007&lt;&gt;""),$F$7:$F$1007)=RIGHT("0"&amp;$BG23,2))*($G$7:$G$1007&lt;&gt;""),ROW($1:$1001),999999),COLUMN(D17))),"0")</f>
        <v>0</v>
      </c>
      <c r="BL23" s="8" t="str">
        <f t="array" ref="BL23">IFERROR(INDEX($G$7:$G$1007,SMALL(IF((LOOKUP(ROW($7:$1007),ROW($7:$1007)/($F$7:$F$1007&lt;&gt;""),$F$7:$F$1007)=RIGHT("0"&amp;$BG23,2))*($G$7:$G$1007&lt;&gt;""),ROW($1:$1001),999999),COLUMN(E17))),"0")</f>
        <v>0</v>
      </c>
      <c r="BM23" s="8" t="str">
        <f t="array" ref="BM23">IFERROR(INDEX($G$7:$G$1007,SMALL(IF((LOOKUP(ROW($7:$1007),ROW($7:$1007)/($F$7:$F$1007&lt;&gt;""),$F$7:$F$1007)=RIGHT("0"&amp;$BG23,2))*($G$7:$G$1007&lt;&gt;""),ROW($1:$1001),999999),COLUMN(F17))),"0")</f>
        <v>0</v>
      </c>
      <c r="BN23" s="8" t="str">
        <f t="array" ref="BN23">IFERROR(INDEX($G$7:$G$1007,SMALL(IF((LOOKUP(ROW($7:$1007),ROW($7:$1007)/($F$7:$F$1007&lt;&gt;""),$F$7:$F$1007)=RIGHT("0"&amp;$BG23,2))*($G$7:$G$1007&lt;&gt;""),ROW($1:$1001),999999),COLUMN(G17))),"0")</f>
        <v>0</v>
      </c>
      <c r="BO23" s="8" t="str">
        <f t="array" ref="BO23">IFERROR(INDEX($G$7:$G$1007,SMALL(IF((LOOKUP(ROW($7:$1007),ROW($7:$1007)/($F$7:$F$1007&lt;&gt;""),$F$7:$F$1007)=RIGHT("0"&amp;$BG23,2))*($G$7:$G$1007&lt;&gt;""),ROW($1:$1001),999999),COLUMN(H17))),"0")</f>
        <v>0</v>
      </c>
      <c r="BP23" s="8" t="str">
        <f t="array" ref="BP23">IFERROR(INDEX($G$7:$G$1007,SMALL(IF((LOOKUP(ROW($7:$1007),ROW($7:$1007)/($F$7:$F$1007&lt;&gt;""),$F$7:$F$1007)=RIGHT("0"&amp;$BG23,2))*($G$7:$G$1007&lt;&gt;""),ROW($1:$1001),999999),COLUMN(I17))),"0")</f>
        <v>0</v>
      </c>
      <c r="BQ23" s="8" t="str">
        <f t="array" ref="BQ23">IFERROR(INDEX($G$7:$G$1007,SMALL(IF((LOOKUP(ROW($7:$1007),ROW($7:$1007)/($F$7:$F$1007&lt;&gt;""),$F$7:$F$1007)=RIGHT("0"&amp;$BG23,2))*($G$7:$G$1007&lt;&gt;""),ROW($1:$1001),999999),COLUMN(J17))),"0")</f>
        <v>0</v>
      </c>
      <c r="BR23" s="8" t="str">
        <f t="array" ref="BR23">IFERROR(INDEX($G$7:$G$1007,SMALL(IF((LOOKUP(ROW($7:$1007),ROW($7:$1007)/($F$7:$F$1007&lt;&gt;""),$F$7:$F$1007)=RIGHT("0"&amp;$BG23,2))*($G$7:$G$1007&lt;&gt;""),ROW($1:$1001),999999),COLUMN(K17))),"0")</f>
        <v>0</v>
      </c>
      <c r="BS23" s="8" t="str">
        <f t="array" ref="BS23">IFERROR(INDEX($G$7:$G$1007,SMALL(IF((LOOKUP(ROW($7:$1007),ROW($7:$1007)/($F$7:$F$1007&lt;&gt;""),$F$7:$F$1007)=RIGHT("0"&amp;$BG23,2))*($G$7:$G$1007&lt;&gt;""),ROW($1:$1001),999999),COLUMN(L17))),"0")</f>
        <v>0</v>
      </c>
      <c r="BT23" s="8" t="str">
        <f t="array" ref="BT23">IFERROR(INDEX($G$7:$G$1007,SMALL(IF((LOOKUP(ROW($7:$1007),ROW($7:$1007)/($F$7:$F$1007&lt;&gt;""),$F$7:$F$1007)=RIGHT("0"&amp;$BG23,2))*($G$7:$G$1007&lt;&gt;""),ROW($1:$1001),999999),COLUMN(M17))),"0")</f>
        <v>0</v>
      </c>
      <c r="BU23" s="8" t="str">
        <f t="array" ref="BU23">IFERROR(INDEX($G$7:$G$1007,SMALL(IF((LOOKUP(ROW($7:$1007),ROW($7:$1007)/($F$7:$F$1007&lt;&gt;""),$F$7:$F$1007)=RIGHT("0"&amp;$BG23,2))*($G$7:$G$1007&lt;&gt;""),ROW($1:$1001),999999),COLUMN(N17))),"0")</f>
        <v>0</v>
      </c>
      <c r="BV23" s="8" t="str">
        <f t="array" ref="BV23">IFERROR(INDEX($G$7:$G$1007,SMALL(IF((LOOKUP(ROW($7:$1007),ROW($7:$1007)/($F$7:$F$1007&lt;&gt;""),$F$7:$F$1007)=RIGHT("0"&amp;$BG23,2))*($G$7:$G$1007&lt;&gt;""),ROW($1:$1001),999999),COLUMN(O17))),"0")</f>
        <v>0</v>
      </c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</row>
    <row r="24" spans="1:93" ht="15.75" customHeight="1">
      <c r="A24" s="8">
        <v>17</v>
      </c>
      <c r="B24" s="18">
        <f>COUNTIF($G$7:$G$9952,$A24)</f>
        <v>0</v>
      </c>
      <c r="C24" s="17">
        <v>8</v>
      </c>
      <c r="D24" s="16">
        <f>COUNTIF($BH$7:$BV$36,C24)</f>
        <v>0</v>
      </c>
      <c r="E24" s="8">
        <f>COUNTA(Q24:BD24)</f>
        <v>1</v>
      </c>
      <c r="F24" s="6"/>
      <c r="G24" s="6"/>
      <c r="H24" s="6"/>
      <c r="I24" s="5" t="s">
        <v>29</v>
      </c>
      <c r="J24" s="4" t="s">
        <v>1</v>
      </c>
      <c r="K24" s="3" t="str">
        <f ca="1">M24&amp;"-"&amp;N24&amp;"-POS"</f>
        <v>INV11A01-CBX03-Cir02-POS</v>
      </c>
      <c r="L24" s="3" t="str">
        <f ca="1">M24&amp;"-"&amp;N24&amp;"-NEG"</f>
        <v>INV11A01-CBX03-Cir02-NEG</v>
      </c>
      <c r="M24" s="3" t="str">
        <f ca="1">$F$3</f>
        <v>INV11A01</v>
      </c>
      <c r="N24" s="3" t="str">
        <f ca="1">MID($F$5,1,3)&amp;LOOKUP("一",$F$7:$F24)&amp;"-Cir"&amp;TEXT(IF($F24&gt;"",1,($ZG24=OFFSET($ZG24,-1,))+IFERROR(MID(OFFSET($N24,-1,),FIND(MID($F$5,1,2),OFFSET($N24,-1,))+9,2),)),"00")</f>
        <v>CBX03-Cir02</v>
      </c>
      <c r="O24" s="3" t="str">
        <f ca="1">MID(N24,7,10)</f>
        <v>Cir02</v>
      </c>
      <c r="P24" s="3">
        <v>6</v>
      </c>
      <c r="Q24" s="3"/>
      <c r="R24" s="3"/>
      <c r="S24" s="3"/>
      <c r="T24" s="3"/>
      <c r="U24" s="3"/>
      <c r="V24" s="3" t="s">
        <v>34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F24" s="20">
        <f>B25-D34</f>
        <v>0</v>
      </c>
      <c r="BG24" s="19">
        <v>18</v>
      </c>
      <c r="BH24" s="8" t="str">
        <f t="array" ref="BH24">IFERROR(INDEX($G$7:$G$1007,SMALL(IF((LOOKUP(ROW($7:$1007),ROW($7:$1007)/($F$7:$F$1007&lt;&gt;""),$F$7:$F$1007)=RIGHT("0"&amp;$BG24,2))*($G$7:$G$1007&lt;&gt;""),ROW($1:$1001),999999),COLUMN(A18))),"0")</f>
        <v>0</v>
      </c>
      <c r="BI24" s="8" t="str">
        <f t="array" ref="BI24">IFERROR(INDEX($G$7:$G$1007,SMALL(IF((LOOKUP(ROW($7:$1007),ROW($7:$1007)/($F$7:$F$1007&lt;&gt;""),$F$7:$F$1007)=RIGHT("0"&amp;$BG24,2))*($G$7:$G$1007&lt;&gt;""),ROW($1:$1001),999999),COLUMN(B18))),"0")</f>
        <v>0</v>
      </c>
      <c r="BJ24" s="8" t="str">
        <f t="array" ref="BJ24">IFERROR(INDEX($G$7:$G$1007,SMALL(IF((LOOKUP(ROW($7:$1007),ROW($7:$1007)/($F$7:$F$1007&lt;&gt;""),$F$7:$F$1007)=RIGHT("0"&amp;$BG24,2))*($G$7:$G$1007&lt;&gt;""),ROW($1:$1001),999999),COLUMN(C18))),"0")</f>
        <v>0</v>
      </c>
      <c r="BK24" s="8" t="str">
        <f t="array" ref="BK24">IFERROR(INDEX($G$7:$G$1007,SMALL(IF((LOOKUP(ROW($7:$1007),ROW($7:$1007)/($F$7:$F$1007&lt;&gt;""),$F$7:$F$1007)=RIGHT("0"&amp;$BG24,2))*($G$7:$G$1007&lt;&gt;""),ROW($1:$1001),999999),COLUMN(D18))),"0")</f>
        <v>0</v>
      </c>
      <c r="BL24" s="8" t="str">
        <f t="array" ref="BL24">IFERROR(INDEX($G$7:$G$1007,SMALL(IF((LOOKUP(ROW($7:$1007),ROW($7:$1007)/($F$7:$F$1007&lt;&gt;""),$F$7:$F$1007)=RIGHT("0"&amp;$BG24,2))*($G$7:$G$1007&lt;&gt;""),ROW($1:$1001),999999),COLUMN(E18))),"0")</f>
        <v>0</v>
      </c>
      <c r="BM24" s="8" t="str">
        <f t="array" ref="BM24">IFERROR(INDEX($G$7:$G$1007,SMALL(IF((LOOKUP(ROW($7:$1007),ROW($7:$1007)/($F$7:$F$1007&lt;&gt;""),$F$7:$F$1007)=RIGHT("0"&amp;$BG24,2))*($G$7:$G$1007&lt;&gt;""),ROW($1:$1001),999999),COLUMN(F18))),"0")</f>
        <v>0</v>
      </c>
      <c r="BN24" s="8" t="str">
        <f t="array" ref="BN24">IFERROR(INDEX($G$7:$G$1007,SMALL(IF((LOOKUP(ROW($7:$1007),ROW($7:$1007)/($F$7:$F$1007&lt;&gt;""),$F$7:$F$1007)=RIGHT("0"&amp;$BG24,2))*($G$7:$G$1007&lt;&gt;""),ROW($1:$1001),999999),COLUMN(G18))),"0")</f>
        <v>0</v>
      </c>
      <c r="BO24" s="8" t="str">
        <f t="array" ref="BO24">IFERROR(INDEX($G$7:$G$1007,SMALL(IF((LOOKUP(ROW($7:$1007),ROW($7:$1007)/($F$7:$F$1007&lt;&gt;""),$F$7:$F$1007)=RIGHT("0"&amp;$BG24,2))*($G$7:$G$1007&lt;&gt;""),ROW($1:$1001),999999),COLUMN(H18))),"0")</f>
        <v>0</v>
      </c>
      <c r="BP24" s="8" t="str">
        <f t="array" ref="BP24">IFERROR(INDEX($G$7:$G$1007,SMALL(IF((LOOKUP(ROW($7:$1007),ROW($7:$1007)/($F$7:$F$1007&lt;&gt;""),$F$7:$F$1007)=RIGHT("0"&amp;$BG24,2))*($G$7:$G$1007&lt;&gt;""),ROW($1:$1001),999999),COLUMN(I18))),"0")</f>
        <v>0</v>
      </c>
      <c r="BQ24" s="8" t="str">
        <f t="array" ref="BQ24">IFERROR(INDEX($G$7:$G$1007,SMALL(IF((LOOKUP(ROW($7:$1007),ROW($7:$1007)/($F$7:$F$1007&lt;&gt;""),$F$7:$F$1007)=RIGHT("0"&amp;$BG24,2))*($G$7:$G$1007&lt;&gt;""),ROW($1:$1001),999999),COLUMN(J18))),"0")</f>
        <v>0</v>
      </c>
      <c r="BR24" s="8" t="str">
        <f t="array" ref="BR24">IFERROR(INDEX($G$7:$G$1007,SMALL(IF((LOOKUP(ROW($7:$1007),ROW($7:$1007)/($F$7:$F$1007&lt;&gt;""),$F$7:$F$1007)=RIGHT("0"&amp;$BG24,2))*($G$7:$G$1007&lt;&gt;""),ROW($1:$1001),999999),COLUMN(K18))),"0")</f>
        <v>0</v>
      </c>
      <c r="BS24" s="8" t="str">
        <f t="array" ref="BS24">IFERROR(INDEX($G$7:$G$1007,SMALL(IF((LOOKUP(ROW($7:$1007),ROW($7:$1007)/($F$7:$F$1007&lt;&gt;""),$F$7:$F$1007)=RIGHT("0"&amp;$BG24,2))*($G$7:$G$1007&lt;&gt;""),ROW($1:$1001),999999),COLUMN(L18))),"0")</f>
        <v>0</v>
      </c>
      <c r="BT24" s="8" t="str">
        <f t="array" ref="BT24">IFERROR(INDEX($G$7:$G$1007,SMALL(IF((LOOKUP(ROW($7:$1007),ROW($7:$1007)/($F$7:$F$1007&lt;&gt;""),$F$7:$F$1007)=RIGHT("0"&amp;$BG24,2))*($G$7:$G$1007&lt;&gt;""),ROW($1:$1001),999999),COLUMN(M18))),"0")</f>
        <v>0</v>
      </c>
      <c r="BU24" s="8" t="str">
        <f t="array" ref="BU24">IFERROR(INDEX($G$7:$G$1007,SMALL(IF((LOOKUP(ROW($7:$1007),ROW($7:$1007)/($F$7:$F$1007&lt;&gt;""),$F$7:$F$1007)=RIGHT("0"&amp;$BG24,2))*($G$7:$G$1007&lt;&gt;""),ROW($1:$1001),999999),COLUMN(N18))),"0")</f>
        <v>0</v>
      </c>
      <c r="BV24" s="8" t="str">
        <f t="array" ref="BV24">IFERROR(INDEX($G$7:$G$1007,SMALL(IF((LOOKUP(ROW($7:$1007),ROW($7:$1007)/($F$7:$F$1007&lt;&gt;""),$F$7:$F$1007)=RIGHT("0"&amp;$BG24,2))*($G$7:$G$1007&lt;&gt;""),ROW($1:$1001),999999),COLUMN(O18))),"0")</f>
        <v>0</v>
      </c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</row>
    <row r="25" spans="1:93" ht="16">
      <c r="A25" s="8">
        <v>18</v>
      </c>
      <c r="B25" s="18">
        <f>COUNTIF($G$7:$G$9952,$A25)</f>
        <v>0</v>
      </c>
      <c r="C25" s="17">
        <v>9</v>
      </c>
      <c r="D25" s="16">
        <f>COUNTIF($BH$7:$BV$36,C25)</f>
        <v>0</v>
      </c>
      <c r="E25" s="8">
        <f>COUNTA(Q25:BD25)</f>
        <v>1</v>
      </c>
      <c r="F25" s="6"/>
      <c r="G25" s="6">
        <v>7</v>
      </c>
      <c r="H25" s="6"/>
      <c r="I25" s="5" t="s">
        <v>21</v>
      </c>
      <c r="J25" s="4" t="s">
        <v>1</v>
      </c>
      <c r="K25" s="3" t="str">
        <f ca="1">M25&amp;"-"&amp;N25&amp;"-POS"</f>
        <v>INV11A01-CBX03-Cir03-POS</v>
      </c>
      <c r="L25" s="3" t="str">
        <f ca="1">M25&amp;"-"&amp;N25&amp;"-NEG"</f>
        <v>INV11A01-CBX03-Cir03-NEG</v>
      </c>
      <c r="M25" s="3" t="str">
        <f ca="1">$F$3</f>
        <v>INV11A01</v>
      </c>
      <c r="N25" s="3" t="str">
        <f ca="1">MID($F$5,1,3)&amp;LOOKUP("一",$F$7:$F25)&amp;"-Cir"&amp;TEXT(IF($F25&gt;"",1,($ZG25=OFFSET($ZG25,-1,))+IFERROR(MID(OFFSET($N25,-1,),FIND(MID($F$5,1,2),OFFSET($N25,-1,))+9,2),)),"00")</f>
        <v>CBX03-Cir03</v>
      </c>
      <c r="O25" s="3" t="str">
        <f ca="1">MID(N25,7,10)</f>
        <v>Cir03</v>
      </c>
      <c r="P25" s="3">
        <v>4</v>
      </c>
      <c r="Q25" s="3"/>
      <c r="R25" s="3"/>
      <c r="S25" s="3"/>
      <c r="T25" s="3" t="s">
        <v>23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F25" s="20">
        <f>B26-D35</f>
        <v>0</v>
      </c>
      <c r="BG25" s="19">
        <v>19</v>
      </c>
      <c r="BH25" s="8" t="str">
        <f t="array" ref="BH25">IFERROR(INDEX($G$7:$G$1007,SMALL(IF((LOOKUP(ROW($7:$1007),ROW($7:$1007)/($F$7:$F$1007&lt;&gt;""),$F$7:$F$1007)=RIGHT("0"&amp;$BG25,2))*($G$7:$G$1007&lt;&gt;""),ROW($1:$1001),999999),COLUMN(A19))),"0")</f>
        <v>0</v>
      </c>
      <c r="BI25" s="8" t="str">
        <f t="array" ref="BI25">IFERROR(INDEX($G$7:$G$1007,SMALL(IF((LOOKUP(ROW($7:$1007),ROW($7:$1007)/($F$7:$F$1007&lt;&gt;""),$F$7:$F$1007)=RIGHT("0"&amp;$BG25,2))*($G$7:$G$1007&lt;&gt;""),ROW($1:$1001),999999),COLUMN(B19))),"0")</f>
        <v>0</v>
      </c>
      <c r="BJ25" s="8" t="str">
        <f t="array" ref="BJ25">IFERROR(INDEX($G$7:$G$1007,SMALL(IF((LOOKUP(ROW($7:$1007),ROW($7:$1007)/($F$7:$F$1007&lt;&gt;""),$F$7:$F$1007)=RIGHT("0"&amp;$BG25,2))*($G$7:$G$1007&lt;&gt;""),ROW($1:$1001),999999),COLUMN(C19))),"0")</f>
        <v>0</v>
      </c>
      <c r="BK25" s="8" t="str">
        <f t="array" ref="BK25">IFERROR(INDEX($G$7:$G$1007,SMALL(IF((LOOKUP(ROW($7:$1007),ROW($7:$1007)/($F$7:$F$1007&lt;&gt;""),$F$7:$F$1007)=RIGHT("0"&amp;$BG25,2))*($G$7:$G$1007&lt;&gt;""),ROW($1:$1001),999999),COLUMN(D19))),"0")</f>
        <v>0</v>
      </c>
      <c r="BL25" s="8" t="str">
        <f t="array" ref="BL25">IFERROR(INDEX($G$7:$G$1007,SMALL(IF((LOOKUP(ROW($7:$1007),ROW($7:$1007)/($F$7:$F$1007&lt;&gt;""),$F$7:$F$1007)=RIGHT("0"&amp;$BG25,2))*($G$7:$G$1007&lt;&gt;""),ROW($1:$1001),999999),COLUMN(E19))),"0")</f>
        <v>0</v>
      </c>
      <c r="BM25" s="8" t="str">
        <f t="array" ref="BM25">IFERROR(INDEX($G$7:$G$1007,SMALL(IF((LOOKUP(ROW($7:$1007),ROW($7:$1007)/($F$7:$F$1007&lt;&gt;""),$F$7:$F$1007)=RIGHT("0"&amp;$BG25,2))*($G$7:$G$1007&lt;&gt;""),ROW($1:$1001),999999),COLUMN(F19))),"0")</f>
        <v>0</v>
      </c>
      <c r="BN25" s="8" t="str">
        <f t="array" ref="BN25">IFERROR(INDEX($G$7:$G$1007,SMALL(IF((LOOKUP(ROW($7:$1007),ROW($7:$1007)/($F$7:$F$1007&lt;&gt;""),$F$7:$F$1007)=RIGHT("0"&amp;$BG25,2))*($G$7:$G$1007&lt;&gt;""),ROW($1:$1001),999999),COLUMN(G19))),"0")</f>
        <v>0</v>
      </c>
      <c r="BO25" s="8" t="str">
        <f t="array" ref="BO25">IFERROR(INDEX($G$7:$G$1007,SMALL(IF((LOOKUP(ROW($7:$1007),ROW($7:$1007)/($F$7:$F$1007&lt;&gt;""),$F$7:$F$1007)=RIGHT("0"&amp;$BG25,2))*($G$7:$G$1007&lt;&gt;""),ROW($1:$1001),999999),COLUMN(H19))),"0")</f>
        <v>0</v>
      </c>
      <c r="BP25" s="8" t="str">
        <f t="array" ref="BP25">IFERROR(INDEX($G$7:$G$1007,SMALL(IF((LOOKUP(ROW($7:$1007),ROW($7:$1007)/($F$7:$F$1007&lt;&gt;""),$F$7:$F$1007)=RIGHT("0"&amp;$BG25,2))*($G$7:$G$1007&lt;&gt;""),ROW($1:$1001),999999),COLUMN(I19))),"0")</f>
        <v>0</v>
      </c>
      <c r="BQ25" s="8" t="str">
        <f t="array" ref="BQ25">IFERROR(INDEX($G$7:$G$1007,SMALL(IF((LOOKUP(ROW($7:$1007),ROW($7:$1007)/($F$7:$F$1007&lt;&gt;""),$F$7:$F$1007)=RIGHT("0"&amp;$BG25,2))*($G$7:$G$1007&lt;&gt;""),ROW($1:$1001),999999),COLUMN(J19))),"0")</f>
        <v>0</v>
      </c>
      <c r="BR25" s="8" t="str">
        <f t="array" ref="BR25">IFERROR(INDEX($G$7:$G$1007,SMALL(IF((LOOKUP(ROW($7:$1007),ROW($7:$1007)/($F$7:$F$1007&lt;&gt;""),$F$7:$F$1007)=RIGHT("0"&amp;$BG25,2))*($G$7:$G$1007&lt;&gt;""),ROW($1:$1001),999999),COLUMN(K19))),"0")</f>
        <v>0</v>
      </c>
      <c r="BS25" s="8" t="str">
        <f t="array" ref="BS25">IFERROR(INDEX($G$7:$G$1007,SMALL(IF((LOOKUP(ROW($7:$1007),ROW($7:$1007)/($F$7:$F$1007&lt;&gt;""),$F$7:$F$1007)=RIGHT("0"&amp;$BG25,2))*($G$7:$G$1007&lt;&gt;""),ROW($1:$1001),999999),COLUMN(L19))),"0")</f>
        <v>0</v>
      </c>
      <c r="BT25" s="8" t="str">
        <f t="array" ref="BT25">IFERROR(INDEX($G$7:$G$1007,SMALL(IF((LOOKUP(ROW($7:$1007),ROW($7:$1007)/($F$7:$F$1007&lt;&gt;""),$F$7:$F$1007)=RIGHT("0"&amp;$BG25,2))*($G$7:$G$1007&lt;&gt;""),ROW($1:$1001),999999),COLUMN(M19))),"0")</f>
        <v>0</v>
      </c>
      <c r="BU25" s="8" t="str">
        <f t="array" ref="BU25">IFERROR(INDEX($G$7:$G$1007,SMALL(IF((LOOKUP(ROW($7:$1007),ROW($7:$1007)/($F$7:$F$1007&lt;&gt;""),$F$7:$F$1007)=RIGHT("0"&amp;$BG25,2))*($G$7:$G$1007&lt;&gt;""),ROW($1:$1001),999999),COLUMN(N19))),"0")</f>
        <v>0</v>
      </c>
      <c r="BV25" s="8" t="str">
        <f t="array" ref="BV25">IFERROR(INDEX($G$7:$G$1007,SMALL(IF((LOOKUP(ROW($7:$1007),ROW($7:$1007)/($F$7:$F$1007&lt;&gt;""),$F$7:$F$1007)=RIGHT("0"&amp;$BG25,2))*($G$7:$G$1007&lt;&gt;""),ROW($1:$1001),999999),COLUMN(O19))),"0")</f>
        <v>0</v>
      </c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</row>
    <row r="26" spans="1:93" ht="16">
      <c r="A26" s="8">
        <v>19</v>
      </c>
      <c r="B26" s="18">
        <f>COUNTIF($G$7:$G$9952,$A26)</f>
        <v>0</v>
      </c>
      <c r="C26" s="17">
        <v>10</v>
      </c>
      <c r="D26" s="16">
        <f>COUNTIF($BH$7:$BV$36,C26)</f>
        <v>0</v>
      </c>
      <c r="E26" s="8">
        <f>COUNTA(Q26:BD26)</f>
        <v>1</v>
      </c>
      <c r="F26" s="6"/>
      <c r="G26" s="6"/>
      <c r="H26" s="6"/>
      <c r="I26" s="5" t="s">
        <v>29</v>
      </c>
      <c r="J26" s="4" t="s">
        <v>1</v>
      </c>
      <c r="K26" s="3" t="str">
        <f ca="1">M26&amp;"-"&amp;N26&amp;"-POS"</f>
        <v>INV11A01-CBX03-Cir04-POS</v>
      </c>
      <c r="L26" s="3" t="str">
        <f ca="1">M26&amp;"-"&amp;N26&amp;"-NEG"</f>
        <v>INV11A01-CBX03-Cir04-NEG</v>
      </c>
      <c r="M26" s="3" t="str">
        <f ca="1">$F$3</f>
        <v>INV11A01</v>
      </c>
      <c r="N26" s="3" t="str">
        <f ca="1">MID($F$5,1,3)&amp;LOOKUP("一",$F$7:$F26)&amp;"-Cir"&amp;TEXT(IF($F26&gt;"",1,($ZG26=OFFSET($ZG26,-1,))+IFERROR(MID(OFFSET($N26,-1,),FIND(MID($F$5,1,2),OFFSET($N26,-1,))+9,2),)),"00")</f>
        <v>CBX03-Cir04</v>
      </c>
      <c r="O26" s="3" t="str">
        <f ca="1">MID(N26,7,10)</f>
        <v>Cir04</v>
      </c>
      <c r="P26" s="3">
        <v>6</v>
      </c>
      <c r="Q26" s="3"/>
      <c r="R26" s="3"/>
      <c r="S26" s="3"/>
      <c r="T26" s="3"/>
      <c r="U26" s="3"/>
      <c r="V26" s="3" t="s">
        <v>32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F26" s="20">
        <f>B27-D36</f>
        <v>0</v>
      </c>
      <c r="BG26" s="19">
        <v>20</v>
      </c>
      <c r="BH26" s="8" t="str">
        <f t="array" ref="BH26">IFERROR(INDEX($G$7:$G$1007,SMALL(IF((LOOKUP(ROW($7:$1007),ROW($7:$1007)/($F$7:$F$1007&lt;&gt;""),$F$7:$F$1007)=RIGHT("0"&amp;$BG26,2))*($G$7:$G$1007&lt;&gt;""),ROW($1:$1001),999999),COLUMN(A20))),"0")</f>
        <v>0</v>
      </c>
      <c r="BI26" s="8" t="str">
        <f t="array" ref="BI26">IFERROR(INDEX($G$7:$G$1007,SMALL(IF((LOOKUP(ROW($7:$1007),ROW($7:$1007)/($F$7:$F$1007&lt;&gt;""),$F$7:$F$1007)=RIGHT("0"&amp;$BG26,2))*($G$7:$G$1007&lt;&gt;""),ROW($1:$1001),999999),COLUMN(B20))),"0")</f>
        <v>0</v>
      </c>
      <c r="BJ26" s="8" t="str">
        <f t="array" ref="BJ26">IFERROR(INDEX($G$7:$G$1007,SMALL(IF((LOOKUP(ROW($7:$1007),ROW($7:$1007)/($F$7:$F$1007&lt;&gt;""),$F$7:$F$1007)=RIGHT("0"&amp;$BG26,2))*($G$7:$G$1007&lt;&gt;""),ROW($1:$1001),999999),COLUMN(C20))),"0")</f>
        <v>0</v>
      </c>
      <c r="BK26" s="8" t="str">
        <f t="array" ref="BK26">IFERROR(INDEX($G$7:$G$1007,SMALL(IF((LOOKUP(ROW($7:$1007),ROW($7:$1007)/($F$7:$F$1007&lt;&gt;""),$F$7:$F$1007)=RIGHT("0"&amp;$BG26,2))*($G$7:$G$1007&lt;&gt;""),ROW($1:$1001),999999),COLUMN(D20))),"0")</f>
        <v>0</v>
      </c>
      <c r="BL26" s="8" t="str">
        <f t="array" ref="BL26">IFERROR(INDEX($G$7:$G$1007,SMALL(IF((LOOKUP(ROW($7:$1007),ROW($7:$1007)/($F$7:$F$1007&lt;&gt;""),$F$7:$F$1007)=RIGHT("0"&amp;$BG26,2))*($G$7:$G$1007&lt;&gt;""),ROW($1:$1001),999999),COLUMN(E20))),"0")</f>
        <v>0</v>
      </c>
      <c r="BM26" s="8" t="str">
        <f t="array" ref="BM26">IFERROR(INDEX($G$7:$G$1007,SMALL(IF((LOOKUP(ROW($7:$1007),ROW($7:$1007)/($F$7:$F$1007&lt;&gt;""),$F$7:$F$1007)=RIGHT("0"&amp;$BG26,2))*($G$7:$G$1007&lt;&gt;""),ROW($1:$1001),999999),COLUMN(F20))),"0")</f>
        <v>0</v>
      </c>
      <c r="BN26" s="8" t="str">
        <f t="array" ref="BN26">IFERROR(INDEX($G$7:$G$1007,SMALL(IF((LOOKUP(ROW($7:$1007),ROW($7:$1007)/($F$7:$F$1007&lt;&gt;""),$F$7:$F$1007)=RIGHT("0"&amp;$BG26,2))*($G$7:$G$1007&lt;&gt;""),ROW($1:$1001),999999),COLUMN(G20))),"0")</f>
        <v>0</v>
      </c>
      <c r="BO26" s="8" t="str">
        <f t="array" ref="BO26">IFERROR(INDEX($G$7:$G$1007,SMALL(IF((LOOKUP(ROW($7:$1007),ROW($7:$1007)/($F$7:$F$1007&lt;&gt;""),$F$7:$F$1007)=RIGHT("0"&amp;$BG26,2))*($G$7:$G$1007&lt;&gt;""),ROW($1:$1001),999999),COLUMN(H20))),"0")</f>
        <v>0</v>
      </c>
      <c r="BP26" s="8" t="str">
        <f t="array" ref="BP26">IFERROR(INDEX($G$7:$G$1007,SMALL(IF((LOOKUP(ROW($7:$1007),ROW($7:$1007)/($F$7:$F$1007&lt;&gt;""),$F$7:$F$1007)=RIGHT("0"&amp;$BG26,2))*($G$7:$G$1007&lt;&gt;""),ROW($1:$1001),999999),COLUMN(I20))),"0")</f>
        <v>0</v>
      </c>
      <c r="BQ26" s="8" t="str">
        <f t="array" ref="BQ26">IFERROR(INDEX($G$7:$G$1007,SMALL(IF((LOOKUP(ROW($7:$1007),ROW($7:$1007)/($F$7:$F$1007&lt;&gt;""),$F$7:$F$1007)=RIGHT("0"&amp;$BG26,2))*($G$7:$G$1007&lt;&gt;""),ROW($1:$1001),999999),COLUMN(J20))),"0")</f>
        <v>0</v>
      </c>
      <c r="BR26" s="8" t="str">
        <f t="array" ref="BR26">IFERROR(INDEX($G$7:$G$1007,SMALL(IF((LOOKUP(ROW($7:$1007),ROW($7:$1007)/($F$7:$F$1007&lt;&gt;""),$F$7:$F$1007)=RIGHT("0"&amp;$BG26,2))*($G$7:$G$1007&lt;&gt;""),ROW($1:$1001),999999),COLUMN(K20))),"0")</f>
        <v>0</v>
      </c>
      <c r="BS26" s="8" t="str">
        <f t="array" ref="BS26">IFERROR(INDEX($G$7:$G$1007,SMALL(IF((LOOKUP(ROW($7:$1007),ROW($7:$1007)/($F$7:$F$1007&lt;&gt;""),$F$7:$F$1007)=RIGHT("0"&amp;$BG26,2))*($G$7:$G$1007&lt;&gt;""),ROW($1:$1001),999999),COLUMN(L20))),"0")</f>
        <v>0</v>
      </c>
      <c r="BT26" s="8" t="str">
        <f t="array" ref="BT26">IFERROR(INDEX($G$7:$G$1007,SMALL(IF((LOOKUP(ROW($7:$1007),ROW($7:$1007)/($F$7:$F$1007&lt;&gt;""),$F$7:$F$1007)=RIGHT("0"&amp;$BG26,2))*($G$7:$G$1007&lt;&gt;""),ROW($1:$1001),999999),COLUMN(M20))),"0")</f>
        <v>0</v>
      </c>
      <c r="BU26" s="8" t="str">
        <f t="array" ref="BU26">IFERROR(INDEX($G$7:$G$1007,SMALL(IF((LOOKUP(ROW($7:$1007),ROW($7:$1007)/($F$7:$F$1007&lt;&gt;""),$F$7:$F$1007)=RIGHT("0"&amp;$BG26,2))*($G$7:$G$1007&lt;&gt;""),ROW($1:$1001),999999),COLUMN(N20))),"0")</f>
        <v>0</v>
      </c>
      <c r="BV26" s="8" t="str">
        <f t="array" ref="BV26">IFERROR(INDEX($G$7:$G$1007,SMALL(IF((LOOKUP(ROW($7:$1007),ROW($7:$1007)/($F$7:$F$1007&lt;&gt;""),$F$7:$F$1007)=RIGHT("0"&amp;$BG26,2))*($G$7:$G$1007&lt;&gt;""),ROW($1:$1001),999999),COLUMN(O20))),"0")</f>
        <v>0</v>
      </c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</row>
    <row r="27" spans="1:93" ht="16">
      <c r="A27" s="8">
        <v>20</v>
      </c>
      <c r="B27" s="18">
        <f>COUNTIF($G$7:$G$9952,$A27)</f>
        <v>0</v>
      </c>
      <c r="C27" s="17">
        <v>11</v>
      </c>
      <c r="D27" s="16">
        <f>COUNTIF($BH$7:$BV$36,C27)</f>
        <v>0</v>
      </c>
      <c r="E27" s="8">
        <f>COUNTA(Q27:BD27)</f>
        <v>1</v>
      </c>
      <c r="F27" s="6"/>
      <c r="G27" s="6">
        <v>7</v>
      </c>
      <c r="H27" s="6"/>
      <c r="I27" s="5" t="s">
        <v>21</v>
      </c>
      <c r="J27" s="4" t="s">
        <v>1</v>
      </c>
      <c r="K27" s="3" t="str">
        <f ca="1">M27&amp;"-"&amp;N27&amp;"-POS"</f>
        <v>INV11A01-CBX03-Cir05-POS</v>
      </c>
      <c r="L27" s="3" t="str">
        <f ca="1">M27&amp;"-"&amp;N27&amp;"-NEG"</f>
        <v>INV11A01-CBX03-Cir05-NEG</v>
      </c>
      <c r="M27" s="3" t="str">
        <f ca="1">$F$3</f>
        <v>INV11A01</v>
      </c>
      <c r="N27" s="3" t="str">
        <f ca="1">MID($F$5,1,3)&amp;LOOKUP("一",$F$7:$F27)&amp;"-Cir"&amp;TEXT(IF($F27&gt;"",1,($ZG27=OFFSET($ZG27,-1,))+IFERROR(MID(OFFSET($N27,-1,),FIND(MID($F$5,1,2),OFFSET($N27,-1,))+9,2),)),"00")</f>
        <v>CBX03-Cir05</v>
      </c>
      <c r="O27" s="3" t="str">
        <f ca="1">MID(N27,7,10)</f>
        <v>Cir05</v>
      </c>
      <c r="P27" s="3">
        <v>4</v>
      </c>
      <c r="Q27" s="3"/>
      <c r="R27" s="3"/>
      <c r="S27" s="3"/>
      <c r="T27" s="3" t="s">
        <v>20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F27" s="20">
        <f>B28-D37</f>
        <v>0</v>
      </c>
      <c r="BG27" s="19">
        <v>21</v>
      </c>
      <c r="BH27" s="8" t="str">
        <f t="array" ref="BH27">IFERROR(INDEX($G$7:$G$1007,SMALL(IF((LOOKUP(ROW($7:$1007),ROW($7:$1007)/($F$7:$F$1007&lt;&gt;""),$F$7:$F$1007)=RIGHT("0"&amp;$BG27,2))*($G$7:$G$1007&lt;&gt;""),ROW($1:$1001),999999),COLUMN(A21))),"0")</f>
        <v>0</v>
      </c>
      <c r="BI27" s="8" t="str">
        <f t="array" ref="BI27">IFERROR(INDEX($G$7:$G$1007,SMALL(IF((LOOKUP(ROW($7:$1007),ROW($7:$1007)/($F$7:$F$1007&lt;&gt;""),$F$7:$F$1007)=RIGHT("0"&amp;$BG27,2))*($G$7:$G$1007&lt;&gt;""),ROW($1:$1001),999999),COLUMN(B21))),"0")</f>
        <v>0</v>
      </c>
      <c r="BJ27" s="8" t="str">
        <f t="array" ref="BJ27">IFERROR(INDEX($G$7:$G$1007,SMALL(IF((LOOKUP(ROW($7:$1007),ROW($7:$1007)/($F$7:$F$1007&lt;&gt;""),$F$7:$F$1007)=RIGHT("0"&amp;$BG27,2))*($G$7:$G$1007&lt;&gt;""),ROW($1:$1001),999999),COLUMN(C21))),"0")</f>
        <v>0</v>
      </c>
      <c r="BK27" s="8" t="str">
        <f t="array" ref="BK27">IFERROR(INDEX($G$7:$G$1007,SMALL(IF((LOOKUP(ROW($7:$1007),ROW($7:$1007)/($F$7:$F$1007&lt;&gt;""),$F$7:$F$1007)=RIGHT("0"&amp;$BG27,2))*($G$7:$G$1007&lt;&gt;""),ROW($1:$1001),999999),COLUMN(D21))),"0")</f>
        <v>0</v>
      </c>
      <c r="BL27" s="8" t="str">
        <f t="array" ref="BL27">IFERROR(INDEX($G$7:$G$1007,SMALL(IF((LOOKUP(ROW($7:$1007),ROW($7:$1007)/($F$7:$F$1007&lt;&gt;""),$F$7:$F$1007)=RIGHT("0"&amp;$BG27,2))*($G$7:$G$1007&lt;&gt;""),ROW($1:$1001),999999),COLUMN(E21))),"0")</f>
        <v>0</v>
      </c>
      <c r="BM27" s="8" t="str">
        <f t="array" ref="BM27">IFERROR(INDEX($G$7:$G$1007,SMALL(IF((LOOKUP(ROW($7:$1007),ROW($7:$1007)/($F$7:$F$1007&lt;&gt;""),$F$7:$F$1007)=RIGHT("0"&amp;$BG27,2))*($G$7:$G$1007&lt;&gt;""),ROW($1:$1001),999999),COLUMN(F21))),"0")</f>
        <v>0</v>
      </c>
      <c r="BN27" s="8" t="str">
        <f t="array" ref="BN27">IFERROR(INDEX($G$7:$G$1007,SMALL(IF((LOOKUP(ROW($7:$1007),ROW($7:$1007)/($F$7:$F$1007&lt;&gt;""),$F$7:$F$1007)=RIGHT("0"&amp;$BG27,2))*($G$7:$G$1007&lt;&gt;""),ROW($1:$1001),999999),COLUMN(G21))),"0")</f>
        <v>0</v>
      </c>
      <c r="BO27" s="8" t="str">
        <f t="array" ref="BO27">IFERROR(INDEX($G$7:$G$1007,SMALL(IF((LOOKUP(ROW($7:$1007),ROW($7:$1007)/($F$7:$F$1007&lt;&gt;""),$F$7:$F$1007)=RIGHT("0"&amp;$BG27,2))*($G$7:$G$1007&lt;&gt;""),ROW($1:$1001),999999),COLUMN(H21))),"0")</f>
        <v>0</v>
      </c>
      <c r="BP27" s="8" t="str">
        <f t="array" ref="BP27">IFERROR(INDEX($G$7:$G$1007,SMALL(IF((LOOKUP(ROW($7:$1007),ROW($7:$1007)/($F$7:$F$1007&lt;&gt;""),$F$7:$F$1007)=RIGHT("0"&amp;$BG27,2))*($G$7:$G$1007&lt;&gt;""),ROW($1:$1001),999999),COLUMN(I21))),"0")</f>
        <v>0</v>
      </c>
      <c r="BQ27" s="8" t="str">
        <f t="array" ref="BQ27">IFERROR(INDEX($G$7:$G$1007,SMALL(IF((LOOKUP(ROW($7:$1007),ROW($7:$1007)/($F$7:$F$1007&lt;&gt;""),$F$7:$F$1007)=RIGHT("0"&amp;$BG27,2))*($G$7:$G$1007&lt;&gt;""),ROW($1:$1001),999999),COLUMN(J21))),"0")</f>
        <v>0</v>
      </c>
      <c r="BR27" s="8" t="str">
        <f t="array" ref="BR27">IFERROR(INDEX($G$7:$G$1007,SMALL(IF((LOOKUP(ROW($7:$1007),ROW($7:$1007)/($F$7:$F$1007&lt;&gt;""),$F$7:$F$1007)=RIGHT("0"&amp;$BG27,2))*($G$7:$G$1007&lt;&gt;""),ROW($1:$1001),999999),COLUMN(K21))),"0")</f>
        <v>0</v>
      </c>
      <c r="BS27" s="8" t="str">
        <f t="array" ref="BS27">IFERROR(INDEX($G$7:$G$1007,SMALL(IF((LOOKUP(ROW($7:$1007),ROW($7:$1007)/($F$7:$F$1007&lt;&gt;""),$F$7:$F$1007)=RIGHT("0"&amp;$BG27,2))*($G$7:$G$1007&lt;&gt;""),ROW($1:$1001),999999),COLUMN(L21))),"0")</f>
        <v>0</v>
      </c>
      <c r="BT27" s="8" t="str">
        <f t="array" ref="BT27">IFERROR(INDEX($G$7:$G$1007,SMALL(IF((LOOKUP(ROW($7:$1007),ROW($7:$1007)/($F$7:$F$1007&lt;&gt;""),$F$7:$F$1007)=RIGHT("0"&amp;$BG27,2))*($G$7:$G$1007&lt;&gt;""),ROW($1:$1001),999999),COLUMN(M21))),"0")</f>
        <v>0</v>
      </c>
      <c r="BU27" s="8" t="str">
        <f t="array" ref="BU27">IFERROR(INDEX($G$7:$G$1007,SMALL(IF((LOOKUP(ROW($7:$1007),ROW($7:$1007)/($F$7:$F$1007&lt;&gt;""),$F$7:$F$1007)=RIGHT("0"&amp;$BG27,2))*($G$7:$G$1007&lt;&gt;""),ROW($1:$1001),999999),COLUMN(N21))),"0")</f>
        <v>0</v>
      </c>
      <c r="BV27" s="8" t="str">
        <f t="array" ref="BV27">IFERROR(INDEX($G$7:$G$1007,SMALL(IF((LOOKUP(ROW($7:$1007),ROW($7:$1007)/($F$7:$F$1007&lt;&gt;""),$F$7:$F$1007)=RIGHT("0"&amp;$BG27,2))*($G$7:$G$1007&lt;&gt;""),ROW($1:$1001),999999),COLUMN(O21))),"0")</f>
        <v>0</v>
      </c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</row>
    <row r="28" spans="1:93" ht="16">
      <c r="A28" s="8">
        <v>21</v>
      </c>
      <c r="B28" s="18">
        <f>COUNTIF($G$7:$G$9952,$A28)</f>
        <v>0</v>
      </c>
      <c r="C28" s="17">
        <v>12</v>
      </c>
      <c r="D28" s="16">
        <f>COUNTIF($BH$7:$BV$36,C28)</f>
        <v>0</v>
      </c>
      <c r="E28" s="8">
        <f>COUNTA(Q28:BD28)</f>
        <v>1</v>
      </c>
      <c r="F28" s="6"/>
      <c r="G28" s="6"/>
      <c r="H28" s="6"/>
      <c r="I28" s="5" t="s">
        <v>29</v>
      </c>
      <c r="J28" s="4" t="s">
        <v>1</v>
      </c>
      <c r="K28" s="3" t="str">
        <f ca="1">M28&amp;"-"&amp;N28&amp;"-POS"</f>
        <v>INV11A01-CBX03-Cir06-POS</v>
      </c>
      <c r="L28" s="3" t="str">
        <f ca="1">M28&amp;"-"&amp;N28&amp;"-NEG"</f>
        <v>INV11A01-CBX03-Cir06-NEG</v>
      </c>
      <c r="M28" s="3" t="str">
        <f ca="1">$F$3</f>
        <v>INV11A01</v>
      </c>
      <c r="N28" s="3" t="str">
        <f ca="1">MID($F$5,1,3)&amp;LOOKUP("一",$F$7:$F28)&amp;"-Cir"&amp;TEXT(IF($F28&gt;"",1,($ZG28=OFFSET($ZG28,-1,))+IFERROR(MID(OFFSET($N28,-1,),FIND(MID($F$5,1,2),OFFSET($N28,-1,))+9,2),)),"00")</f>
        <v>CBX03-Cir06</v>
      </c>
      <c r="O28" s="3" t="str">
        <f ca="1">MID(N28,7,10)</f>
        <v>Cir06</v>
      </c>
      <c r="P28" s="3">
        <v>6</v>
      </c>
      <c r="Q28" s="3"/>
      <c r="R28" s="3"/>
      <c r="S28" s="3"/>
      <c r="T28" s="3"/>
      <c r="U28" s="3"/>
      <c r="V28" s="3" t="s">
        <v>31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F28" s="20">
        <f>B29-D38</f>
        <v>0</v>
      </c>
      <c r="BG28" s="19">
        <v>22</v>
      </c>
      <c r="BH28" s="8" t="str">
        <f t="array" ref="BH28">IFERROR(INDEX($G$7:$G$1007,SMALL(IF((LOOKUP(ROW($7:$1007),ROW($7:$1007)/($F$7:$F$1007&lt;&gt;""),$F$7:$F$1007)=RIGHT("0"&amp;$BG28,2))*($G$7:$G$1007&lt;&gt;""),ROW($1:$1001),999999),COLUMN(A22))),"0")</f>
        <v>0</v>
      </c>
      <c r="BI28" s="8" t="str">
        <f t="array" ref="BI28">IFERROR(INDEX($G$7:$G$1007,SMALL(IF((LOOKUP(ROW($7:$1007),ROW($7:$1007)/($F$7:$F$1007&lt;&gt;""),$F$7:$F$1007)=RIGHT("0"&amp;$BG28,2))*($G$7:$G$1007&lt;&gt;""),ROW($1:$1001),999999),COLUMN(B22))),"0")</f>
        <v>0</v>
      </c>
      <c r="BJ28" s="8" t="str">
        <f t="array" ref="BJ28">IFERROR(INDEX($G$7:$G$1007,SMALL(IF((LOOKUP(ROW($7:$1007),ROW($7:$1007)/($F$7:$F$1007&lt;&gt;""),$F$7:$F$1007)=RIGHT("0"&amp;$BG28,2))*($G$7:$G$1007&lt;&gt;""),ROW($1:$1001),999999),COLUMN(C22))),"0")</f>
        <v>0</v>
      </c>
      <c r="BK28" s="8" t="str">
        <f t="array" ref="BK28">IFERROR(INDEX($G$7:$G$1007,SMALL(IF((LOOKUP(ROW($7:$1007),ROW($7:$1007)/($F$7:$F$1007&lt;&gt;""),$F$7:$F$1007)=RIGHT("0"&amp;$BG28,2))*($G$7:$G$1007&lt;&gt;""),ROW($1:$1001),999999),COLUMN(D22))),"0")</f>
        <v>0</v>
      </c>
      <c r="BL28" s="8" t="str">
        <f t="array" ref="BL28">IFERROR(INDEX($G$7:$G$1007,SMALL(IF((LOOKUP(ROW($7:$1007),ROW($7:$1007)/($F$7:$F$1007&lt;&gt;""),$F$7:$F$1007)=RIGHT("0"&amp;$BG28,2))*($G$7:$G$1007&lt;&gt;""),ROW($1:$1001),999999),COLUMN(E22))),"0")</f>
        <v>0</v>
      </c>
      <c r="BM28" s="8" t="str">
        <f t="array" ref="BM28">IFERROR(INDEX($G$7:$G$1007,SMALL(IF((LOOKUP(ROW($7:$1007),ROW($7:$1007)/($F$7:$F$1007&lt;&gt;""),$F$7:$F$1007)=RIGHT("0"&amp;$BG28,2))*($G$7:$G$1007&lt;&gt;""),ROW($1:$1001),999999),COLUMN(F22))),"0")</f>
        <v>0</v>
      </c>
      <c r="BN28" s="8" t="str">
        <f t="array" ref="BN28">IFERROR(INDEX($G$7:$G$1007,SMALL(IF((LOOKUP(ROW($7:$1007),ROW($7:$1007)/($F$7:$F$1007&lt;&gt;""),$F$7:$F$1007)=RIGHT("0"&amp;$BG28,2))*($G$7:$G$1007&lt;&gt;""),ROW($1:$1001),999999),COLUMN(G22))),"0")</f>
        <v>0</v>
      </c>
      <c r="BO28" s="8" t="str">
        <f t="array" ref="BO28">IFERROR(INDEX($G$7:$G$1007,SMALL(IF((LOOKUP(ROW($7:$1007),ROW($7:$1007)/($F$7:$F$1007&lt;&gt;""),$F$7:$F$1007)=RIGHT("0"&amp;$BG28,2))*($G$7:$G$1007&lt;&gt;""),ROW($1:$1001),999999),COLUMN(H22))),"0")</f>
        <v>0</v>
      </c>
      <c r="BP28" s="8" t="str">
        <f t="array" ref="BP28">IFERROR(INDEX($G$7:$G$1007,SMALL(IF((LOOKUP(ROW($7:$1007),ROW($7:$1007)/($F$7:$F$1007&lt;&gt;""),$F$7:$F$1007)=RIGHT("0"&amp;$BG28,2))*($G$7:$G$1007&lt;&gt;""),ROW($1:$1001),999999),COLUMN(I22))),"0")</f>
        <v>0</v>
      </c>
      <c r="BQ28" s="8" t="str">
        <f t="array" ref="BQ28">IFERROR(INDEX($G$7:$G$1007,SMALL(IF((LOOKUP(ROW($7:$1007),ROW($7:$1007)/($F$7:$F$1007&lt;&gt;""),$F$7:$F$1007)=RIGHT("0"&amp;$BG28,2))*($G$7:$G$1007&lt;&gt;""),ROW($1:$1001),999999),COLUMN(J22))),"0")</f>
        <v>0</v>
      </c>
      <c r="BR28" s="8" t="str">
        <f t="array" ref="BR28">IFERROR(INDEX($G$7:$G$1007,SMALL(IF((LOOKUP(ROW($7:$1007),ROW($7:$1007)/($F$7:$F$1007&lt;&gt;""),$F$7:$F$1007)=RIGHT("0"&amp;$BG28,2))*($G$7:$G$1007&lt;&gt;""),ROW($1:$1001),999999),COLUMN(K22))),"0")</f>
        <v>0</v>
      </c>
      <c r="BS28" s="8" t="str">
        <f t="array" ref="BS28">IFERROR(INDEX($G$7:$G$1007,SMALL(IF((LOOKUP(ROW($7:$1007),ROW($7:$1007)/($F$7:$F$1007&lt;&gt;""),$F$7:$F$1007)=RIGHT("0"&amp;$BG28,2))*($G$7:$G$1007&lt;&gt;""),ROW($1:$1001),999999),COLUMN(L22))),"0")</f>
        <v>0</v>
      </c>
      <c r="BT28" s="8" t="str">
        <f t="array" ref="BT28">IFERROR(INDEX($G$7:$G$1007,SMALL(IF((LOOKUP(ROW($7:$1007),ROW($7:$1007)/($F$7:$F$1007&lt;&gt;""),$F$7:$F$1007)=RIGHT("0"&amp;$BG28,2))*($G$7:$G$1007&lt;&gt;""),ROW($1:$1001),999999),COLUMN(M22))),"0")</f>
        <v>0</v>
      </c>
      <c r="BU28" s="8" t="str">
        <f t="array" ref="BU28">IFERROR(INDEX($G$7:$G$1007,SMALL(IF((LOOKUP(ROW($7:$1007),ROW($7:$1007)/($F$7:$F$1007&lt;&gt;""),$F$7:$F$1007)=RIGHT("0"&amp;$BG28,2))*($G$7:$G$1007&lt;&gt;""),ROW($1:$1001),999999),COLUMN(N22))),"0")</f>
        <v>0</v>
      </c>
      <c r="BV28" s="8" t="str">
        <f t="array" ref="BV28">IFERROR(INDEX($G$7:$G$1007,SMALL(IF((LOOKUP(ROW($7:$1007),ROW($7:$1007)/($F$7:$F$1007&lt;&gt;""),$F$7:$F$1007)=RIGHT("0"&amp;$BG28,2))*($G$7:$G$1007&lt;&gt;""),ROW($1:$1001),999999),COLUMN(O22))),"0")</f>
        <v>0</v>
      </c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</row>
    <row r="29" spans="1:93" ht="16">
      <c r="A29" s="8">
        <v>22</v>
      </c>
      <c r="B29" s="18">
        <f>COUNTIF($G$7:$G$9952,$A29)</f>
        <v>0</v>
      </c>
      <c r="C29" s="17">
        <v>13</v>
      </c>
      <c r="D29" s="16">
        <f>COUNTIF($BH$7:$BV$36,C29)</f>
        <v>0</v>
      </c>
      <c r="E29" s="8">
        <f>COUNTA(Q29:BD29)</f>
        <v>1</v>
      </c>
      <c r="F29" s="6"/>
      <c r="G29" s="6">
        <v>7</v>
      </c>
      <c r="H29" s="6"/>
      <c r="I29" s="5" t="s">
        <v>21</v>
      </c>
      <c r="J29" s="4" t="s">
        <v>1</v>
      </c>
      <c r="K29" s="3" t="str">
        <f ca="1">M29&amp;"-"&amp;N29&amp;"-POS"</f>
        <v>INV11A01-CBX03-Cir07-POS</v>
      </c>
      <c r="L29" s="3" t="str">
        <f ca="1">M29&amp;"-"&amp;N29&amp;"-NEG"</f>
        <v>INV11A01-CBX03-Cir07-NEG</v>
      </c>
      <c r="M29" s="3" t="str">
        <f ca="1">$F$3</f>
        <v>INV11A01</v>
      </c>
      <c r="N29" s="3" t="str">
        <f ca="1">MID($F$5,1,3)&amp;LOOKUP("一",$F$7:$F29)&amp;"-Cir"&amp;TEXT(IF($F29&gt;"",1,($ZG29=OFFSET($ZG29,-1,))+IFERROR(MID(OFFSET($N29,-1,),FIND(MID($F$5,1,2),OFFSET($N29,-1,))+9,2),)),"00")</f>
        <v>CBX03-Cir07</v>
      </c>
      <c r="O29" s="3" t="str">
        <f ca="1">MID(N29,7,10)</f>
        <v>Cir07</v>
      </c>
      <c r="P29" s="3">
        <v>4</v>
      </c>
      <c r="Q29" s="3"/>
      <c r="R29" s="3"/>
      <c r="S29" s="3"/>
      <c r="T29" s="3" t="s">
        <v>30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F29" s="20">
        <f>B30-D39</f>
        <v>0</v>
      </c>
      <c r="BG29" s="19">
        <v>23</v>
      </c>
      <c r="BH29" s="8" t="str">
        <f t="array" ref="BH29">IFERROR(INDEX($G$7:$G$1007,SMALL(IF((LOOKUP(ROW($7:$1007),ROW($7:$1007)/($F$7:$F$1007&lt;&gt;""),$F$7:$F$1007)=RIGHT("0"&amp;$BG29,2))*($G$7:$G$1007&lt;&gt;""),ROW($1:$1001),999999),COLUMN(A23))),"0")</f>
        <v>0</v>
      </c>
      <c r="BI29" s="8" t="str">
        <f t="array" ref="BI29">IFERROR(INDEX($G$7:$G$1007,SMALL(IF((LOOKUP(ROW($7:$1007),ROW($7:$1007)/($F$7:$F$1007&lt;&gt;""),$F$7:$F$1007)=RIGHT("0"&amp;$BG29,2))*($G$7:$G$1007&lt;&gt;""),ROW($1:$1001),999999),COLUMN(B23))),"0")</f>
        <v>0</v>
      </c>
      <c r="BJ29" s="8" t="str">
        <f t="array" ref="BJ29">IFERROR(INDEX($G$7:$G$1007,SMALL(IF((LOOKUP(ROW($7:$1007),ROW($7:$1007)/($F$7:$F$1007&lt;&gt;""),$F$7:$F$1007)=RIGHT("0"&amp;$BG29,2))*($G$7:$G$1007&lt;&gt;""),ROW($1:$1001),999999),COLUMN(C23))),"0")</f>
        <v>0</v>
      </c>
      <c r="BK29" s="8" t="str">
        <f t="array" ref="BK29">IFERROR(INDEX($G$7:$G$1007,SMALL(IF((LOOKUP(ROW($7:$1007),ROW($7:$1007)/($F$7:$F$1007&lt;&gt;""),$F$7:$F$1007)=RIGHT("0"&amp;$BG29,2))*($G$7:$G$1007&lt;&gt;""),ROW($1:$1001),999999),COLUMN(D23))),"0")</f>
        <v>0</v>
      </c>
      <c r="BL29" s="8" t="str">
        <f t="array" ref="BL29">IFERROR(INDEX($G$7:$G$1007,SMALL(IF((LOOKUP(ROW($7:$1007),ROW($7:$1007)/($F$7:$F$1007&lt;&gt;""),$F$7:$F$1007)=RIGHT("0"&amp;$BG29,2))*($G$7:$G$1007&lt;&gt;""),ROW($1:$1001),999999),COLUMN(E23))),"0")</f>
        <v>0</v>
      </c>
      <c r="BM29" s="8" t="str">
        <f t="array" ref="BM29">IFERROR(INDEX($G$7:$G$1007,SMALL(IF((LOOKUP(ROW($7:$1007),ROW($7:$1007)/($F$7:$F$1007&lt;&gt;""),$F$7:$F$1007)=RIGHT("0"&amp;$BG29,2))*($G$7:$G$1007&lt;&gt;""),ROW($1:$1001),999999),COLUMN(F23))),"0")</f>
        <v>0</v>
      </c>
      <c r="BN29" s="8" t="str">
        <f t="array" ref="BN29">IFERROR(INDEX($G$7:$G$1007,SMALL(IF((LOOKUP(ROW($7:$1007),ROW($7:$1007)/($F$7:$F$1007&lt;&gt;""),$F$7:$F$1007)=RIGHT("0"&amp;$BG29,2))*($G$7:$G$1007&lt;&gt;""),ROW($1:$1001),999999),COLUMN(G23))),"0")</f>
        <v>0</v>
      </c>
      <c r="BO29" s="8" t="str">
        <f t="array" ref="BO29">IFERROR(INDEX($G$7:$G$1007,SMALL(IF((LOOKUP(ROW($7:$1007),ROW($7:$1007)/($F$7:$F$1007&lt;&gt;""),$F$7:$F$1007)=RIGHT("0"&amp;$BG29,2))*($G$7:$G$1007&lt;&gt;""),ROW($1:$1001),999999),COLUMN(H23))),"0")</f>
        <v>0</v>
      </c>
      <c r="BP29" s="8" t="str">
        <f t="array" ref="BP29">IFERROR(INDEX($G$7:$G$1007,SMALL(IF((LOOKUP(ROW($7:$1007),ROW($7:$1007)/($F$7:$F$1007&lt;&gt;""),$F$7:$F$1007)=RIGHT("0"&amp;$BG29,2))*($G$7:$G$1007&lt;&gt;""),ROW($1:$1001),999999),COLUMN(I23))),"0")</f>
        <v>0</v>
      </c>
      <c r="BQ29" s="8" t="str">
        <f t="array" ref="BQ29">IFERROR(INDEX($G$7:$G$1007,SMALL(IF((LOOKUP(ROW($7:$1007),ROW($7:$1007)/($F$7:$F$1007&lt;&gt;""),$F$7:$F$1007)=RIGHT("0"&amp;$BG29,2))*($G$7:$G$1007&lt;&gt;""),ROW($1:$1001),999999),COLUMN(J23))),"0")</f>
        <v>0</v>
      </c>
      <c r="BR29" s="8" t="str">
        <f t="array" ref="BR29">IFERROR(INDEX($G$7:$G$1007,SMALL(IF((LOOKUP(ROW($7:$1007),ROW($7:$1007)/($F$7:$F$1007&lt;&gt;""),$F$7:$F$1007)=RIGHT("0"&amp;$BG29,2))*($G$7:$G$1007&lt;&gt;""),ROW($1:$1001),999999),COLUMN(K23))),"0")</f>
        <v>0</v>
      </c>
      <c r="BS29" s="8" t="str">
        <f t="array" ref="BS29">IFERROR(INDEX($G$7:$G$1007,SMALL(IF((LOOKUP(ROW($7:$1007),ROW($7:$1007)/($F$7:$F$1007&lt;&gt;""),$F$7:$F$1007)=RIGHT("0"&amp;$BG29,2))*($G$7:$G$1007&lt;&gt;""),ROW($1:$1001),999999),COLUMN(L23))),"0")</f>
        <v>0</v>
      </c>
      <c r="BT29" s="8" t="str">
        <f t="array" ref="BT29">IFERROR(INDEX($G$7:$G$1007,SMALL(IF((LOOKUP(ROW($7:$1007),ROW($7:$1007)/($F$7:$F$1007&lt;&gt;""),$F$7:$F$1007)=RIGHT("0"&amp;$BG29,2))*($G$7:$G$1007&lt;&gt;""),ROW($1:$1001),999999),COLUMN(M23))),"0")</f>
        <v>0</v>
      </c>
      <c r="BU29" s="8" t="str">
        <f t="array" ref="BU29">IFERROR(INDEX($G$7:$G$1007,SMALL(IF((LOOKUP(ROW($7:$1007),ROW($7:$1007)/($F$7:$F$1007&lt;&gt;""),$F$7:$F$1007)=RIGHT("0"&amp;$BG29,2))*($G$7:$G$1007&lt;&gt;""),ROW($1:$1001),999999),COLUMN(N23))),"0")</f>
        <v>0</v>
      </c>
      <c r="BV29" s="8" t="str">
        <f t="array" ref="BV29">IFERROR(INDEX($G$7:$G$1007,SMALL(IF((LOOKUP(ROW($7:$1007),ROW($7:$1007)/($F$7:$F$1007&lt;&gt;""),$F$7:$F$1007)=RIGHT("0"&amp;$BG29,2))*($G$7:$G$1007&lt;&gt;""),ROW($1:$1001),999999),COLUMN(O23))),"0")</f>
        <v>0</v>
      </c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</row>
    <row r="30" spans="1:93" ht="16">
      <c r="A30" s="8">
        <v>23</v>
      </c>
      <c r="B30" s="18">
        <f>COUNTIF($G$7:$G$9952,$A30)</f>
        <v>0</v>
      </c>
      <c r="C30" s="17">
        <v>14</v>
      </c>
      <c r="D30" s="16">
        <f>COUNTIF($BH$7:$BV$36,C30)</f>
        <v>0</v>
      </c>
      <c r="E30" s="8">
        <f>COUNTA(Q30:BD30)</f>
        <v>1</v>
      </c>
      <c r="F30" s="6"/>
      <c r="G30" s="6"/>
      <c r="H30" s="6"/>
      <c r="I30" s="5" t="s">
        <v>29</v>
      </c>
      <c r="J30" s="4" t="s">
        <v>1</v>
      </c>
      <c r="K30" s="3" t="str">
        <f ca="1">M30&amp;"-"&amp;N30&amp;"-POS"</f>
        <v>INV11A01-CBX03-Cir08-POS</v>
      </c>
      <c r="L30" s="3" t="str">
        <f ca="1">M30&amp;"-"&amp;N30&amp;"-NEG"</f>
        <v>INV11A01-CBX03-Cir08-NEG</v>
      </c>
      <c r="M30" s="3" t="str">
        <f ca="1">$F$3</f>
        <v>INV11A01</v>
      </c>
      <c r="N30" s="3" t="str">
        <f ca="1">MID($F$5,1,3)&amp;LOOKUP("一",$F$7:$F30)&amp;"-Cir"&amp;TEXT(IF($F30&gt;"",1,($ZG30=OFFSET($ZG30,-1,))+IFERROR(MID(OFFSET($N30,-1,),FIND(MID($F$5,1,2),OFFSET($N30,-1,))+9,2),)),"00")</f>
        <v>CBX03-Cir08</v>
      </c>
      <c r="O30" s="3" t="str">
        <f ca="1">MID(N30,7,10)</f>
        <v>Cir08</v>
      </c>
      <c r="P30" s="3">
        <v>6</v>
      </c>
      <c r="Q30" s="3"/>
      <c r="R30" s="3"/>
      <c r="S30" s="3"/>
      <c r="T30" s="3"/>
      <c r="U30" s="3"/>
      <c r="V30" s="3" t="s">
        <v>28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F30" s="20">
        <f>B31-D40</f>
        <v>0</v>
      </c>
      <c r="BG30" s="19">
        <v>24</v>
      </c>
      <c r="BH30" s="8" t="str">
        <f t="array" ref="BH30">IFERROR(INDEX($G$7:$G$1007,SMALL(IF((LOOKUP(ROW($7:$1007),ROW($7:$1007)/($F$7:$F$1007&lt;&gt;""),$F$7:$F$1007)=RIGHT("0"&amp;$BG30,2))*($G$7:$G$1007&lt;&gt;""),ROW($1:$1001),999999),COLUMN(A24))),"0")</f>
        <v>0</v>
      </c>
      <c r="BI30" s="8" t="str">
        <f t="array" ref="BI30">IFERROR(INDEX($G$7:$G$1007,SMALL(IF((LOOKUP(ROW($7:$1007),ROW($7:$1007)/($F$7:$F$1007&lt;&gt;""),$F$7:$F$1007)=RIGHT("0"&amp;$BG30,2))*($G$7:$G$1007&lt;&gt;""),ROW($1:$1001),999999),COLUMN(B24))),"0")</f>
        <v>0</v>
      </c>
      <c r="BJ30" s="8" t="str">
        <f t="array" ref="BJ30">IFERROR(INDEX($G$7:$G$1007,SMALL(IF((LOOKUP(ROW($7:$1007),ROW($7:$1007)/($F$7:$F$1007&lt;&gt;""),$F$7:$F$1007)=RIGHT("0"&amp;$BG30,2))*($G$7:$G$1007&lt;&gt;""),ROW($1:$1001),999999),COLUMN(C24))),"0")</f>
        <v>0</v>
      </c>
      <c r="BK30" s="8" t="str">
        <f t="array" ref="BK30">IFERROR(INDEX($G$7:$G$1007,SMALL(IF((LOOKUP(ROW($7:$1007),ROW($7:$1007)/($F$7:$F$1007&lt;&gt;""),$F$7:$F$1007)=RIGHT("0"&amp;$BG30,2))*($G$7:$G$1007&lt;&gt;""),ROW($1:$1001),999999),COLUMN(D24))),"0")</f>
        <v>0</v>
      </c>
      <c r="BL30" s="8" t="str">
        <f t="array" ref="BL30">IFERROR(INDEX($G$7:$G$1007,SMALL(IF((LOOKUP(ROW($7:$1007),ROW($7:$1007)/($F$7:$F$1007&lt;&gt;""),$F$7:$F$1007)=RIGHT("0"&amp;$BG30,2))*($G$7:$G$1007&lt;&gt;""),ROW($1:$1001),999999),COLUMN(E24))),"0")</f>
        <v>0</v>
      </c>
      <c r="BM30" s="8" t="str">
        <f t="array" ref="BM30">IFERROR(INDEX($G$7:$G$1007,SMALL(IF((LOOKUP(ROW($7:$1007),ROW($7:$1007)/($F$7:$F$1007&lt;&gt;""),$F$7:$F$1007)=RIGHT("0"&amp;$BG30,2))*($G$7:$G$1007&lt;&gt;""),ROW($1:$1001),999999),COLUMN(F24))),"0")</f>
        <v>0</v>
      </c>
      <c r="BN30" s="8" t="str">
        <f t="array" ref="BN30">IFERROR(INDEX($G$7:$G$1007,SMALL(IF((LOOKUP(ROW($7:$1007),ROW($7:$1007)/($F$7:$F$1007&lt;&gt;""),$F$7:$F$1007)=RIGHT("0"&amp;$BG30,2))*($G$7:$G$1007&lt;&gt;""),ROW($1:$1001),999999),COLUMN(G24))),"0")</f>
        <v>0</v>
      </c>
      <c r="BO30" s="8" t="str">
        <f t="array" ref="BO30">IFERROR(INDEX($G$7:$G$1007,SMALL(IF((LOOKUP(ROW($7:$1007),ROW($7:$1007)/($F$7:$F$1007&lt;&gt;""),$F$7:$F$1007)=RIGHT("0"&amp;$BG30,2))*($G$7:$G$1007&lt;&gt;""),ROW($1:$1001),999999),COLUMN(H24))),"0")</f>
        <v>0</v>
      </c>
      <c r="BP30" s="8" t="str">
        <f t="array" ref="BP30">IFERROR(INDEX($G$7:$G$1007,SMALL(IF((LOOKUP(ROW($7:$1007),ROW($7:$1007)/($F$7:$F$1007&lt;&gt;""),$F$7:$F$1007)=RIGHT("0"&amp;$BG30,2))*($G$7:$G$1007&lt;&gt;""),ROW($1:$1001),999999),COLUMN(I24))),"0")</f>
        <v>0</v>
      </c>
      <c r="BQ30" s="8" t="str">
        <f t="array" ref="BQ30">IFERROR(INDEX($G$7:$G$1007,SMALL(IF((LOOKUP(ROW($7:$1007),ROW($7:$1007)/($F$7:$F$1007&lt;&gt;""),$F$7:$F$1007)=RIGHT("0"&amp;$BG30,2))*($G$7:$G$1007&lt;&gt;""),ROW($1:$1001),999999),COLUMN(J24))),"0")</f>
        <v>0</v>
      </c>
      <c r="BR30" s="8" t="str">
        <f t="array" ref="BR30">IFERROR(INDEX($G$7:$G$1007,SMALL(IF((LOOKUP(ROW($7:$1007),ROW($7:$1007)/($F$7:$F$1007&lt;&gt;""),$F$7:$F$1007)=RIGHT("0"&amp;$BG30,2))*($G$7:$G$1007&lt;&gt;""),ROW($1:$1001),999999),COLUMN(K24))),"0")</f>
        <v>0</v>
      </c>
      <c r="BS30" s="8" t="str">
        <f t="array" ref="BS30">IFERROR(INDEX($G$7:$G$1007,SMALL(IF((LOOKUP(ROW($7:$1007),ROW($7:$1007)/($F$7:$F$1007&lt;&gt;""),$F$7:$F$1007)=RIGHT("0"&amp;$BG30,2))*($G$7:$G$1007&lt;&gt;""),ROW($1:$1001),999999),COLUMN(L24))),"0")</f>
        <v>0</v>
      </c>
      <c r="BT30" s="8" t="str">
        <f t="array" ref="BT30">IFERROR(INDEX($G$7:$G$1007,SMALL(IF((LOOKUP(ROW($7:$1007),ROW($7:$1007)/($F$7:$F$1007&lt;&gt;""),$F$7:$F$1007)=RIGHT("0"&amp;$BG30,2))*($G$7:$G$1007&lt;&gt;""),ROW($1:$1001),999999),COLUMN(M24))),"0")</f>
        <v>0</v>
      </c>
      <c r="BU30" s="8" t="str">
        <f t="array" ref="BU30">IFERROR(INDEX($G$7:$G$1007,SMALL(IF((LOOKUP(ROW($7:$1007),ROW($7:$1007)/($F$7:$F$1007&lt;&gt;""),$F$7:$F$1007)=RIGHT("0"&amp;$BG30,2))*($G$7:$G$1007&lt;&gt;""),ROW($1:$1001),999999),COLUMN(N24))),"0")</f>
        <v>0</v>
      </c>
      <c r="BV30" s="8" t="str">
        <f t="array" ref="BV30">IFERROR(INDEX($G$7:$G$1007,SMALL(IF((LOOKUP(ROW($7:$1007),ROW($7:$1007)/($F$7:$F$1007&lt;&gt;""),$F$7:$F$1007)=RIGHT("0"&amp;$BG30,2))*($G$7:$G$1007&lt;&gt;""),ROW($1:$1001),999999),COLUMN(O24))),"0")</f>
        <v>0</v>
      </c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</row>
    <row r="31" spans="1:93">
      <c r="A31" s="8">
        <v>24</v>
      </c>
      <c r="B31" s="18">
        <f>COUNTIF($G$7:$G$9952,$A31)</f>
        <v>0</v>
      </c>
      <c r="C31" s="17">
        <v>15</v>
      </c>
      <c r="D31" s="16">
        <f>COUNTIF($BH$7:$BV$36,C31)</f>
        <v>0</v>
      </c>
      <c r="E31" s="8">
        <f>COUNTA(Q31:BD31)</f>
        <v>1</v>
      </c>
      <c r="F31" s="10" t="s">
        <v>46</v>
      </c>
      <c r="G31" s="9">
        <v>7</v>
      </c>
      <c r="H31" s="9"/>
      <c r="I31" s="5" t="s">
        <v>21</v>
      </c>
      <c r="J31" s="4" t="s">
        <v>1</v>
      </c>
      <c r="K31" s="8" t="str">
        <f ca="1">M31&amp;"-"&amp;N31&amp;"-POS"</f>
        <v>INV11A01-CBX04-Cir01-POS</v>
      </c>
      <c r="L31" s="8" t="str">
        <f ca="1">M31&amp;"-"&amp;N31&amp;"-NEG"</f>
        <v>INV11A01-CBX04-Cir01-NEG</v>
      </c>
      <c r="M31" s="8" t="str">
        <f ca="1">$F$3</f>
        <v>INV11A01</v>
      </c>
      <c r="N31" s="8" t="str">
        <f ca="1">MID($F$5,1,3)&amp;LOOKUP("一",$F$7:$F31)&amp;"-Cir"&amp;TEXT(IF($F31&gt;"",1,($ZG31=OFFSET($ZG31,-1,))+IFERROR(MID(OFFSET($N31,-1,),FIND(MID($F$5,1,2),OFFSET($N31,-1,))+9,2),)),"00")</f>
        <v>CBX04-Cir01</v>
      </c>
      <c r="O31" s="8" t="str">
        <f ca="1">MID(N31,7,10)</f>
        <v>Cir01</v>
      </c>
      <c r="P31" s="8">
        <v>4</v>
      </c>
      <c r="Q31" s="8"/>
      <c r="R31" s="8"/>
      <c r="S31" s="8"/>
      <c r="T31" s="8" t="s">
        <v>25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F31" s="13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</row>
    <row r="32" spans="1:93">
      <c r="A32" s="8">
        <v>25</v>
      </c>
      <c r="B32" s="18">
        <f>COUNTIF($G$7:$G$9952,$A32)</f>
        <v>0</v>
      </c>
      <c r="C32" s="17">
        <v>16</v>
      </c>
      <c r="D32" s="16">
        <f>COUNTIF($BH$7:$BV$36,C32)</f>
        <v>0</v>
      </c>
      <c r="E32" s="8">
        <f>COUNTA(Q32:BD32)</f>
        <v>1</v>
      </c>
      <c r="F32" s="9"/>
      <c r="G32" s="9"/>
      <c r="H32" s="9"/>
      <c r="I32" s="5" t="s">
        <v>29</v>
      </c>
      <c r="J32" s="4" t="s">
        <v>1</v>
      </c>
      <c r="K32" s="8" t="str">
        <f ca="1">M32&amp;"-"&amp;N32&amp;"-POS"</f>
        <v>INV11A01-CBX04-Cir02-POS</v>
      </c>
      <c r="L32" s="8" t="str">
        <f ca="1">M32&amp;"-"&amp;N32&amp;"-NEG"</f>
        <v>INV11A01-CBX04-Cir02-NEG</v>
      </c>
      <c r="M32" s="8" t="str">
        <f ca="1">$F$3</f>
        <v>INV11A01</v>
      </c>
      <c r="N32" s="8" t="str">
        <f ca="1">MID($F$5,1,3)&amp;LOOKUP("一",$F$7:$F32)&amp;"-Cir"&amp;TEXT(IF($F32&gt;"",1,($ZG32=OFFSET($ZG32,-1,))+IFERROR(MID(OFFSET($N32,-1,),FIND(MID($F$5,1,2),OFFSET($N32,-1,))+9,2),)),"00")</f>
        <v>CBX04-Cir02</v>
      </c>
      <c r="O32" s="8" t="str">
        <f ca="1">MID(N32,7,10)</f>
        <v>Cir02</v>
      </c>
      <c r="P32" s="8">
        <v>6</v>
      </c>
      <c r="Q32" s="8"/>
      <c r="R32" s="8"/>
      <c r="S32" s="8"/>
      <c r="T32" s="8"/>
      <c r="U32" s="8"/>
      <c r="V32" s="8" t="s">
        <v>34</v>
      </c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F32" s="13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</row>
    <row r="33" spans="1:93">
      <c r="A33" s="8">
        <v>26</v>
      </c>
      <c r="B33" s="18">
        <f>COUNTIF($G$7:$G$9952,$A33)</f>
        <v>0</v>
      </c>
      <c r="C33" s="17">
        <v>17</v>
      </c>
      <c r="D33" s="16">
        <f>COUNTIF($BH$7:$BV$36,C33)</f>
        <v>0</v>
      </c>
      <c r="E33" s="8">
        <f>COUNTA(Q33:BD33)</f>
        <v>1</v>
      </c>
      <c r="F33" s="9"/>
      <c r="G33" s="9">
        <v>7</v>
      </c>
      <c r="H33" s="9"/>
      <c r="I33" s="5" t="s">
        <v>21</v>
      </c>
      <c r="J33" s="4" t="s">
        <v>1</v>
      </c>
      <c r="K33" s="8" t="str">
        <f ca="1">M33&amp;"-"&amp;N33&amp;"-POS"</f>
        <v>INV11A01-CBX04-Cir03-POS</v>
      </c>
      <c r="L33" s="8" t="str">
        <f ca="1">M33&amp;"-"&amp;N33&amp;"-NEG"</f>
        <v>INV11A01-CBX04-Cir03-NEG</v>
      </c>
      <c r="M33" s="8" t="str">
        <f ca="1">$F$3</f>
        <v>INV11A01</v>
      </c>
      <c r="N33" s="8" t="str">
        <f ca="1">MID($F$5,1,3)&amp;LOOKUP("一",$F$7:$F33)&amp;"-Cir"&amp;TEXT(IF($F33&gt;"",1,($ZG33=OFFSET($ZG33,-1,))+IFERROR(MID(OFFSET($N33,-1,),FIND(MID($F$5,1,2),OFFSET($N33,-1,))+9,2),)),"00")</f>
        <v>CBX04-Cir03</v>
      </c>
      <c r="O33" s="8" t="str">
        <f ca="1">MID(N33,7,10)</f>
        <v>Cir03</v>
      </c>
      <c r="P33" s="8">
        <v>4</v>
      </c>
      <c r="Q33" s="8"/>
      <c r="R33" s="8"/>
      <c r="S33" s="8"/>
      <c r="T33" s="8" t="s">
        <v>23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F33" s="13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</row>
    <row r="34" spans="1:93">
      <c r="A34" s="8">
        <v>27</v>
      </c>
      <c r="B34" s="18">
        <f>COUNTIF($G$7:$G$9952,$A34)</f>
        <v>0</v>
      </c>
      <c r="C34" s="17">
        <v>18</v>
      </c>
      <c r="D34" s="16">
        <f>COUNTIF($BH$7:$BV$36,C34)</f>
        <v>0</v>
      </c>
      <c r="E34" s="8">
        <f>COUNTA(Q34:BD34)</f>
        <v>1</v>
      </c>
      <c r="F34" s="9"/>
      <c r="G34" s="9"/>
      <c r="H34" s="9"/>
      <c r="I34" s="5" t="s">
        <v>29</v>
      </c>
      <c r="J34" s="4" t="s">
        <v>1</v>
      </c>
      <c r="K34" s="8" t="str">
        <f ca="1">M34&amp;"-"&amp;N34&amp;"-POS"</f>
        <v>INV11A01-CBX04-Cir04-POS</v>
      </c>
      <c r="L34" s="8" t="str">
        <f ca="1">M34&amp;"-"&amp;N34&amp;"-NEG"</f>
        <v>INV11A01-CBX04-Cir04-NEG</v>
      </c>
      <c r="M34" s="8" t="str">
        <f ca="1">$F$3</f>
        <v>INV11A01</v>
      </c>
      <c r="N34" s="8" t="str">
        <f ca="1">MID($F$5,1,3)&amp;LOOKUP("一",$F$7:$F34)&amp;"-Cir"&amp;TEXT(IF($F34&gt;"",1,($ZG34=OFFSET($ZG34,-1,))+IFERROR(MID(OFFSET($N34,-1,),FIND(MID($F$5,1,2),OFFSET($N34,-1,))+9,2),)),"00")</f>
        <v>CBX04-Cir04</v>
      </c>
      <c r="O34" s="8" t="str">
        <f ca="1">MID(N34,7,10)</f>
        <v>Cir04</v>
      </c>
      <c r="P34" s="8">
        <v>6</v>
      </c>
      <c r="Q34" s="8"/>
      <c r="R34" s="8"/>
      <c r="S34" s="8"/>
      <c r="T34" s="8"/>
      <c r="U34" s="8"/>
      <c r="V34" s="8" t="s">
        <v>32</v>
      </c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F34" s="13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</row>
    <row r="35" spans="1:93">
      <c r="A35" s="8">
        <v>28</v>
      </c>
      <c r="B35" s="18">
        <f>COUNTIF($G$7:$G$9952,$A35)</f>
        <v>0</v>
      </c>
      <c r="C35" s="17">
        <v>19</v>
      </c>
      <c r="D35" s="16">
        <f>COUNTIF($BH$7:$BV$36,C35)</f>
        <v>0</v>
      </c>
      <c r="E35" s="8">
        <f>COUNTA(Q35:BD35)</f>
        <v>1</v>
      </c>
      <c r="F35" s="9"/>
      <c r="G35" s="9">
        <v>7</v>
      </c>
      <c r="H35" s="9"/>
      <c r="I35" s="5" t="s">
        <v>21</v>
      </c>
      <c r="J35" s="4" t="s">
        <v>1</v>
      </c>
      <c r="K35" s="8" t="str">
        <f ca="1">M35&amp;"-"&amp;N35&amp;"-POS"</f>
        <v>INV11A01-CBX04-Cir05-POS</v>
      </c>
      <c r="L35" s="8" t="str">
        <f ca="1">M35&amp;"-"&amp;N35&amp;"-NEG"</f>
        <v>INV11A01-CBX04-Cir05-NEG</v>
      </c>
      <c r="M35" s="8" t="str">
        <f ca="1">$F$3</f>
        <v>INV11A01</v>
      </c>
      <c r="N35" s="8" t="str">
        <f ca="1">MID($F$5,1,3)&amp;LOOKUP("一",$F$7:$F35)&amp;"-Cir"&amp;TEXT(IF($F35&gt;"",1,($ZG35=OFFSET($ZG35,-1,))+IFERROR(MID(OFFSET($N35,-1,),FIND(MID($F$5,1,2),OFFSET($N35,-1,))+9,2),)),"00")</f>
        <v>CBX04-Cir05</v>
      </c>
      <c r="O35" s="8" t="str">
        <f ca="1">MID(N35,7,10)</f>
        <v>Cir05</v>
      </c>
      <c r="P35" s="8">
        <v>4</v>
      </c>
      <c r="Q35" s="8"/>
      <c r="R35" s="8"/>
      <c r="S35" s="8"/>
      <c r="T35" s="8" t="s">
        <v>20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F35" s="13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</row>
    <row r="36" spans="1:93">
      <c r="A36" s="8">
        <v>29</v>
      </c>
      <c r="B36" s="18">
        <f>COUNTIF($G$7:$G$9952,$A36)</f>
        <v>0</v>
      </c>
      <c r="C36" s="17">
        <v>20</v>
      </c>
      <c r="D36" s="16">
        <f>COUNTIF($BH$7:$BV$36,C36)</f>
        <v>0</v>
      </c>
      <c r="E36" s="8">
        <f>COUNTA(Q36:BD36)</f>
        <v>1</v>
      </c>
      <c r="F36" s="9"/>
      <c r="G36" s="9"/>
      <c r="H36" s="9"/>
      <c r="I36" s="5" t="s">
        <v>29</v>
      </c>
      <c r="J36" s="4" t="s">
        <v>1</v>
      </c>
      <c r="K36" s="8" t="str">
        <f ca="1">M36&amp;"-"&amp;N36&amp;"-POS"</f>
        <v>INV11A01-CBX04-Cir06-POS</v>
      </c>
      <c r="L36" s="8" t="str">
        <f ca="1">M36&amp;"-"&amp;N36&amp;"-NEG"</f>
        <v>INV11A01-CBX04-Cir06-NEG</v>
      </c>
      <c r="M36" s="8" t="str">
        <f ca="1">$F$3</f>
        <v>INV11A01</v>
      </c>
      <c r="N36" s="8" t="str">
        <f ca="1">MID($F$5,1,3)&amp;LOOKUP("一",$F$7:$F36)&amp;"-Cir"&amp;TEXT(IF($F36&gt;"",1,($ZG36=OFFSET($ZG36,-1,))+IFERROR(MID(OFFSET($N36,-1,),FIND(MID($F$5,1,2),OFFSET($N36,-1,))+9,2),)),"00")</f>
        <v>CBX04-Cir06</v>
      </c>
      <c r="O36" s="8" t="str">
        <f ca="1">MID(N36,7,10)</f>
        <v>Cir06</v>
      </c>
      <c r="P36" s="8">
        <v>6</v>
      </c>
      <c r="Q36" s="8"/>
      <c r="R36" s="8"/>
      <c r="S36" s="8"/>
      <c r="T36" s="8"/>
      <c r="U36" s="8"/>
      <c r="V36" s="8" t="s">
        <v>31</v>
      </c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F36" s="13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</row>
    <row r="37" spans="1:93">
      <c r="A37" s="13"/>
      <c r="B37" s="12"/>
      <c r="C37" s="17">
        <v>21</v>
      </c>
      <c r="D37" s="16">
        <f>COUNTIF($BH$7:$BV$36,C37)</f>
        <v>0</v>
      </c>
      <c r="E37" s="8">
        <f>COUNTA(Q37:BD37)</f>
        <v>1</v>
      </c>
      <c r="F37" s="9"/>
      <c r="G37" s="9">
        <v>7</v>
      </c>
      <c r="H37" s="9"/>
      <c r="I37" s="5" t="s">
        <v>21</v>
      </c>
      <c r="J37" s="4" t="s">
        <v>1</v>
      </c>
      <c r="K37" s="8" t="str">
        <f ca="1">M37&amp;"-"&amp;N37&amp;"-POS"</f>
        <v>INV11A01-CBX04-Cir07-POS</v>
      </c>
      <c r="L37" s="8" t="str">
        <f ca="1">M37&amp;"-"&amp;N37&amp;"-NEG"</f>
        <v>INV11A01-CBX04-Cir07-NEG</v>
      </c>
      <c r="M37" s="8" t="str">
        <f ca="1">$F$3</f>
        <v>INV11A01</v>
      </c>
      <c r="N37" s="8" t="str">
        <f ca="1">MID($F$5,1,3)&amp;LOOKUP("一",$F$7:$F37)&amp;"-Cir"&amp;TEXT(IF($F37&gt;"",1,($ZG37=OFFSET($ZG37,-1,))+IFERROR(MID(OFFSET($N37,-1,),FIND(MID($F$5,1,2),OFFSET($N37,-1,))+9,2),)),"00")</f>
        <v>CBX04-Cir07</v>
      </c>
      <c r="O37" s="8" t="str">
        <f ca="1">MID(N37,7,10)</f>
        <v>Cir07</v>
      </c>
      <c r="P37" s="8">
        <v>4</v>
      </c>
      <c r="Q37" s="8"/>
      <c r="R37" s="8"/>
      <c r="S37" s="8"/>
      <c r="T37" s="8" t="s">
        <v>30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F37" s="13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</row>
    <row r="38" spans="1:93">
      <c r="A38" s="13"/>
      <c r="B38" s="12"/>
      <c r="C38" s="17">
        <v>22</v>
      </c>
      <c r="D38" s="16">
        <f>COUNTIF($BH$7:$BV$36,C38)</f>
        <v>0</v>
      </c>
      <c r="E38" s="8">
        <f>COUNTA(Q38:BD38)</f>
        <v>1</v>
      </c>
      <c r="F38" s="9"/>
      <c r="G38" s="9"/>
      <c r="H38" s="9"/>
      <c r="I38" s="5" t="s">
        <v>29</v>
      </c>
      <c r="J38" s="4" t="s">
        <v>1</v>
      </c>
      <c r="K38" s="8" t="str">
        <f ca="1">M38&amp;"-"&amp;N38&amp;"-POS"</f>
        <v>INV11A01-CBX04-Cir08-POS</v>
      </c>
      <c r="L38" s="8" t="str">
        <f ca="1">M38&amp;"-"&amp;N38&amp;"-NEG"</f>
        <v>INV11A01-CBX04-Cir08-NEG</v>
      </c>
      <c r="M38" s="8" t="str">
        <f ca="1">$F$3</f>
        <v>INV11A01</v>
      </c>
      <c r="N38" s="8" t="str">
        <f ca="1">MID($F$5,1,3)&amp;LOOKUP("一",$F$7:$F38)&amp;"-Cir"&amp;TEXT(IF($F38&gt;"",1,($ZG38=OFFSET($ZG38,-1,))+IFERROR(MID(OFFSET($N38,-1,),FIND(MID($F$5,1,2),OFFSET($N38,-1,))+9,2),)),"00")</f>
        <v>CBX04-Cir08</v>
      </c>
      <c r="O38" s="8" t="str">
        <f ca="1">MID(N38,7,10)</f>
        <v>Cir08</v>
      </c>
      <c r="P38" s="8">
        <v>6</v>
      </c>
      <c r="Q38" s="8"/>
      <c r="R38" s="8"/>
      <c r="S38" s="8"/>
      <c r="T38" s="8"/>
      <c r="U38" s="8"/>
      <c r="V38" s="8" t="s">
        <v>28</v>
      </c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F38" s="13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</row>
    <row r="39" spans="1:93">
      <c r="A39" s="13"/>
      <c r="B39" s="12"/>
      <c r="C39" s="17">
        <v>23</v>
      </c>
      <c r="D39" s="16">
        <f>COUNTIF($BH$7:$BV$36,C39)</f>
        <v>0</v>
      </c>
      <c r="E39" s="8">
        <f>COUNTA(Q39:BD39)</f>
        <v>1</v>
      </c>
      <c r="F39" s="7" t="s">
        <v>45</v>
      </c>
      <c r="G39" s="6">
        <v>7</v>
      </c>
      <c r="H39" s="6"/>
      <c r="I39" s="5" t="s">
        <v>21</v>
      </c>
      <c r="J39" s="4" t="s">
        <v>1</v>
      </c>
      <c r="K39" s="3" t="str">
        <f ca="1">M39&amp;"-"&amp;N39&amp;"-POS"</f>
        <v>INV11A01-CBX05-Cir01-POS</v>
      </c>
      <c r="L39" s="3" t="str">
        <f ca="1">M39&amp;"-"&amp;N39&amp;"-NEG"</f>
        <v>INV11A01-CBX05-Cir01-NEG</v>
      </c>
      <c r="M39" s="3" t="str">
        <f ca="1">$F$3</f>
        <v>INV11A01</v>
      </c>
      <c r="N39" s="3" t="str">
        <f ca="1">MID($F$5,1,3)&amp;LOOKUP("一",$F$7:$F39)&amp;"-Cir"&amp;TEXT(IF($F39&gt;"",1,($ZG39=OFFSET($ZG39,-1,))+IFERROR(MID(OFFSET($N39,-1,),FIND(MID($F$5,1,2),OFFSET($N39,-1,))+9,2),)),"00")</f>
        <v>CBX05-Cir01</v>
      </c>
      <c r="O39" s="3" t="str">
        <f ca="1">MID(N39,7,10)</f>
        <v>Cir01</v>
      </c>
      <c r="P39" s="3">
        <v>4</v>
      </c>
      <c r="Q39" s="3"/>
      <c r="R39" s="3"/>
      <c r="S39" s="3"/>
      <c r="T39" s="3" t="s">
        <v>25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F39" s="13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</row>
    <row r="40" spans="1:93">
      <c r="A40" s="13"/>
      <c r="B40" s="12"/>
      <c r="C40" s="17">
        <v>24</v>
      </c>
      <c r="D40" s="16">
        <f>COUNTIF($BH$7:$BV$36,C40)</f>
        <v>0</v>
      </c>
      <c r="E40" s="8">
        <f>COUNTA(Q40:BD40)</f>
        <v>1</v>
      </c>
      <c r="F40" s="6"/>
      <c r="G40" s="6"/>
      <c r="H40" s="6"/>
      <c r="I40" s="5" t="s">
        <v>29</v>
      </c>
      <c r="J40" s="4" t="s">
        <v>1</v>
      </c>
      <c r="K40" s="3" t="str">
        <f ca="1">M40&amp;"-"&amp;N40&amp;"-POS"</f>
        <v>INV11A01-CBX05-Cir02-POS</v>
      </c>
      <c r="L40" s="3" t="str">
        <f ca="1">M40&amp;"-"&amp;N40&amp;"-NEG"</f>
        <v>INV11A01-CBX05-Cir02-NEG</v>
      </c>
      <c r="M40" s="3" t="str">
        <f ca="1">$F$3</f>
        <v>INV11A01</v>
      </c>
      <c r="N40" s="3" t="str">
        <f ca="1">MID($F$5,1,3)&amp;LOOKUP("一",$F$7:$F40)&amp;"-Cir"&amp;TEXT(IF($F40&gt;"",1,($ZG40=OFFSET($ZG40,-1,))+IFERROR(MID(OFFSET($N40,-1,),FIND(MID($F$5,1,2),OFFSET($N40,-1,))+9,2),)),"00")</f>
        <v>CBX05-Cir02</v>
      </c>
      <c r="O40" s="3" t="str">
        <f ca="1">MID(N40,7,10)</f>
        <v>Cir02</v>
      </c>
      <c r="P40" s="3">
        <v>6</v>
      </c>
      <c r="Q40" s="3"/>
      <c r="R40" s="3"/>
      <c r="S40" s="3"/>
      <c r="T40" s="3"/>
      <c r="U40" s="3"/>
      <c r="V40" s="3" t="s">
        <v>34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F40" s="13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</row>
    <row r="41" spans="1:93">
      <c r="A41" s="13"/>
      <c r="B41" s="12"/>
      <c r="C41" s="17">
        <v>25</v>
      </c>
      <c r="D41" s="16">
        <f>COUNTIF($BH$7:$BV$36,C41)</f>
        <v>0</v>
      </c>
      <c r="E41" s="8">
        <f>COUNTA(Q41:BD41)</f>
        <v>1</v>
      </c>
      <c r="F41" s="6"/>
      <c r="G41" s="6">
        <v>7</v>
      </c>
      <c r="H41" s="6"/>
      <c r="I41" s="5" t="s">
        <v>21</v>
      </c>
      <c r="J41" s="4" t="s">
        <v>1</v>
      </c>
      <c r="K41" s="3" t="str">
        <f ca="1">M41&amp;"-"&amp;N41&amp;"-POS"</f>
        <v>INV11A01-CBX05-Cir03-POS</v>
      </c>
      <c r="L41" s="3" t="str">
        <f ca="1">M41&amp;"-"&amp;N41&amp;"-NEG"</f>
        <v>INV11A01-CBX05-Cir03-NEG</v>
      </c>
      <c r="M41" s="3" t="str">
        <f ca="1">$F$3</f>
        <v>INV11A01</v>
      </c>
      <c r="N41" s="3" t="str">
        <f ca="1">MID($F$5,1,3)&amp;LOOKUP("一",$F$7:$F41)&amp;"-Cir"&amp;TEXT(IF($F41&gt;"",1,($ZG41=OFFSET($ZG41,-1,))+IFERROR(MID(OFFSET($N41,-1,),FIND(MID($F$5,1,2),OFFSET($N41,-1,))+9,2),)),"00")</f>
        <v>CBX05-Cir03</v>
      </c>
      <c r="O41" s="3" t="str">
        <f ca="1">MID(N41,7,10)</f>
        <v>Cir03</v>
      </c>
      <c r="P41" s="3">
        <v>4</v>
      </c>
      <c r="Q41" s="3"/>
      <c r="R41" s="3"/>
      <c r="S41" s="3"/>
      <c r="T41" s="3" t="s">
        <v>23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F41" s="13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</row>
    <row r="42" spans="1:93">
      <c r="A42" s="13"/>
      <c r="B42" s="12"/>
      <c r="C42" s="17">
        <v>26</v>
      </c>
      <c r="D42" s="16">
        <f>COUNTIF($BH$7:$BV$36,C42)</f>
        <v>0</v>
      </c>
      <c r="E42" s="8">
        <f>COUNTA(Q42:BD42)</f>
        <v>1</v>
      </c>
      <c r="F42" s="6"/>
      <c r="G42" s="6"/>
      <c r="H42" s="6"/>
      <c r="I42" s="5" t="s">
        <v>29</v>
      </c>
      <c r="J42" s="4" t="s">
        <v>1</v>
      </c>
      <c r="K42" s="3" t="str">
        <f ca="1">M42&amp;"-"&amp;N42&amp;"-POS"</f>
        <v>INV11A01-CBX05-Cir04-POS</v>
      </c>
      <c r="L42" s="3" t="str">
        <f ca="1">M42&amp;"-"&amp;N42&amp;"-NEG"</f>
        <v>INV11A01-CBX05-Cir04-NEG</v>
      </c>
      <c r="M42" s="3" t="str">
        <f ca="1">$F$3</f>
        <v>INV11A01</v>
      </c>
      <c r="N42" s="3" t="str">
        <f ca="1">MID($F$5,1,3)&amp;LOOKUP("一",$F$7:$F42)&amp;"-Cir"&amp;TEXT(IF($F42&gt;"",1,($ZG42=OFFSET($ZG42,-1,))+IFERROR(MID(OFFSET($N42,-1,),FIND(MID($F$5,1,2),OFFSET($N42,-1,))+9,2),)),"00")</f>
        <v>CBX05-Cir04</v>
      </c>
      <c r="O42" s="3" t="str">
        <f ca="1">MID(N42,7,10)</f>
        <v>Cir04</v>
      </c>
      <c r="P42" s="3">
        <v>6</v>
      </c>
      <c r="Q42" s="3"/>
      <c r="R42" s="3"/>
      <c r="S42" s="3"/>
      <c r="T42" s="3"/>
      <c r="U42" s="3"/>
      <c r="V42" s="3" t="s">
        <v>32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F42" s="13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</row>
    <row r="43" spans="1:93">
      <c r="A43" s="13"/>
      <c r="B43" s="12"/>
      <c r="C43" s="17">
        <v>27</v>
      </c>
      <c r="D43" s="16">
        <f>COUNTIF($BH$7:$BV$36,C43)</f>
        <v>0</v>
      </c>
      <c r="E43" s="8">
        <f>COUNTA(Q43:BD43)</f>
        <v>1</v>
      </c>
      <c r="F43" s="6"/>
      <c r="G43" s="6">
        <v>7</v>
      </c>
      <c r="H43" s="6"/>
      <c r="I43" s="5" t="s">
        <v>21</v>
      </c>
      <c r="J43" s="4" t="s">
        <v>1</v>
      </c>
      <c r="K43" s="3" t="str">
        <f ca="1">M43&amp;"-"&amp;N43&amp;"-POS"</f>
        <v>INV11A01-CBX05-Cir05-POS</v>
      </c>
      <c r="L43" s="3" t="str">
        <f ca="1">M43&amp;"-"&amp;N43&amp;"-NEG"</f>
        <v>INV11A01-CBX05-Cir05-NEG</v>
      </c>
      <c r="M43" s="3" t="str">
        <f ca="1">$F$3</f>
        <v>INV11A01</v>
      </c>
      <c r="N43" s="3" t="str">
        <f ca="1">MID($F$5,1,3)&amp;LOOKUP("一",$F$7:$F43)&amp;"-Cir"&amp;TEXT(IF($F43&gt;"",1,($ZG43=OFFSET($ZG43,-1,))+IFERROR(MID(OFFSET($N43,-1,),FIND(MID($F$5,1,2),OFFSET($N43,-1,))+9,2),)),"00")</f>
        <v>CBX05-Cir05</v>
      </c>
      <c r="O43" s="3" t="str">
        <f ca="1">MID(N43,7,10)</f>
        <v>Cir05</v>
      </c>
      <c r="P43" s="3">
        <v>4</v>
      </c>
      <c r="Q43" s="3"/>
      <c r="R43" s="3"/>
      <c r="S43" s="3"/>
      <c r="T43" s="3" t="s">
        <v>20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F43" s="13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</row>
    <row r="44" spans="1:93">
      <c r="A44" s="13"/>
      <c r="B44" s="12"/>
      <c r="C44" s="17">
        <v>28</v>
      </c>
      <c r="D44" s="16">
        <f>COUNTIF($BH$7:$BV$36,C44)</f>
        <v>0</v>
      </c>
      <c r="E44" s="8">
        <f>COUNTA(Q44:BD44)</f>
        <v>1</v>
      </c>
      <c r="F44" s="6"/>
      <c r="G44" s="6"/>
      <c r="H44" s="6"/>
      <c r="I44" s="5" t="s">
        <v>29</v>
      </c>
      <c r="J44" s="4" t="s">
        <v>1</v>
      </c>
      <c r="K44" s="3" t="str">
        <f ca="1">M44&amp;"-"&amp;N44&amp;"-POS"</f>
        <v>INV11A01-CBX05-Cir06-POS</v>
      </c>
      <c r="L44" s="3" t="str">
        <f ca="1">M44&amp;"-"&amp;N44&amp;"-NEG"</f>
        <v>INV11A01-CBX05-Cir06-NEG</v>
      </c>
      <c r="M44" s="3" t="str">
        <f ca="1">$F$3</f>
        <v>INV11A01</v>
      </c>
      <c r="N44" s="3" t="str">
        <f ca="1">MID($F$5,1,3)&amp;LOOKUP("一",$F$7:$F44)&amp;"-Cir"&amp;TEXT(IF($F44&gt;"",1,($ZG44=OFFSET($ZG44,-1,))+IFERROR(MID(OFFSET($N44,-1,),FIND(MID($F$5,1,2),OFFSET($N44,-1,))+9,2),)),"00")</f>
        <v>CBX05-Cir06</v>
      </c>
      <c r="O44" s="3" t="str">
        <f ca="1">MID(N44,7,10)</f>
        <v>Cir06</v>
      </c>
      <c r="P44" s="3">
        <v>6</v>
      </c>
      <c r="Q44" s="3"/>
      <c r="R44" s="3"/>
      <c r="S44" s="3"/>
      <c r="T44" s="3"/>
      <c r="U44" s="3"/>
      <c r="V44" s="3" t="s">
        <v>31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F44" s="13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</row>
    <row r="45" spans="1:93">
      <c r="A45" s="13"/>
      <c r="B45" s="12"/>
      <c r="C45" s="17">
        <v>29</v>
      </c>
      <c r="D45" s="16">
        <f>COUNTIF($BH$7:$BV$36,C45)</f>
        <v>0</v>
      </c>
      <c r="E45" s="8">
        <f>COUNTA(Q45:BD45)</f>
        <v>1</v>
      </c>
      <c r="F45" s="6"/>
      <c r="G45" s="6">
        <v>7</v>
      </c>
      <c r="H45" s="6"/>
      <c r="I45" s="5" t="s">
        <v>21</v>
      </c>
      <c r="J45" s="4" t="s">
        <v>1</v>
      </c>
      <c r="K45" s="3" t="str">
        <f ca="1">M45&amp;"-"&amp;N45&amp;"-POS"</f>
        <v>INV11A01-CBX05-Cir07-POS</v>
      </c>
      <c r="L45" s="3" t="str">
        <f ca="1">M45&amp;"-"&amp;N45&amp;"-NEG"</f>
        <v>INV11A01-CBX05-Cir07-NEG</v>
      </c>
      <c r="M45" s="3" t="str">
        <f ca="1">$F$3</f>
        <v>INV11A01</v>
      </c>
      <c r="N45" s="3" t="str">
        <f ca="1">MID($F$5,1,3)&amp;LOOKUP("一",$F$7:$F45)&amp;"-Cir"&amp;TEXT(IF($F45&gt;"",1,($ZG45=OFFSET($ZG45,-1,))+IFERROR(MID(OFFSET($N45,-1,),FIND(MID($F$5,1,2),OFFSET($N45,-1,))+9,2),)),"00")</f>
        <v>CBX05-Cir07</v>
      </c>
      <c r="O45" s="3" t="str">
        <f ca="1">MID(N45,7,10)</f>
        <v>Cir07</v>
      </c>
      <c r="P45" s="3">
        <v>4</v>
      </c>
      <c r="Q45" s="3"/>
      <c r="R45" s="3"/>
      <c r="S45" s="3"/>
      <c r="T45" s="3" t="s">
        <v>30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F45" s="13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</row>
    <row r="46" spans="1:93">
      <c r="A46" s="13"/>
      <c r="B46" s="12"/>
      <c r="C46" s="13"/>
      <c r="D46" s="13"/>
      <c r="E46" s="8">
        <f>COUNTA(Q46:BD46)</f>
        <v>1</v>
      </c>
      <c r="F46" s="6"/>
      <c r="G46" s="6"/>
      <c r="H46" s="6"/>
      <c r="I46" s="5" t="s">
        <v>29</v>
      </c>
      <c r="J46" s="4" t="s">
        <v>1</v>
      </c>
      <c r="K46" s="3" t="str">
        <f ca="1">M46&amp;"-"&amp;N46&amp;"-POS"</f>
        <v>INV11A01-CBX05-Cir08-POS</v>
      </c>
      <c r="L46" s="3" t="str">
        <f ca="1">M46&amp;"-"&amp;N46&amp;"-NEG"</f>
        <v>INV11A01-CBX05-Cir08-NEG</v>
      </c>
      <c r="M46" s="3" t="str">
        <f ca="1">$F$3</f>
        <v>INV11A01</v>
      </c>
      <c r="N46" s="3" t="str">
        <f ca="1">MID($F$5,1,3)&amp;LOOKUP("一",$F$7:$F46)&amp;"-Cir"&amp;TEXT(IF($F46&gt;"",1,($ZG46=OFFSET($ZG46,-1,))+IFERROR(MID(OFFSET($N46,-1,),FIND(MID($F$5,1,2),OFFSET($N46,-1,))+9,2),)),"00")</f>
        <v>CBX05-Cir08</v>
      </c>
      <c r="O46" s="3" t="str">
        <f ca="1">MID(N46,7,10)</f>
        <v>Cir08</v>
      </c>
      <c r="P46" s="3">
        <v>6</v>
      </c>
      <c r="Q46" s="3"/>
      <c r="R46" s="3"/>
      <c r="S46" s="3"/>
      <c r="T46" s="3"/>
      <c r="U46" s="3"/>
      <c r="V46" s="3" t="s">
        <v>28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F46" s="13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</row>
    <row r="47" spans="1:93">
      <c r="A47" s="13"/>
      <c r="B47" s="12"/>
      <c r="C47" s="13"/>
      <c r="D47" s="13"/>
      <c r="E47" s="8">
        <f>COUNTA(Q47:BD47)</f>
        <v>1</v>
      </c>
      <c r="F47" s="10" t="s">
        <v>44</v>
      </c>
      <c r="G47" s="9">
        <v>7</v>
      </c>
      <c r="H47" s="9"/>
      <c r="I47" s="5" t="s">
        <v>21</v>
      </c>
      <c r="J47" s="4" t="s">
        <v>1</v>
      </c>
      <c r="K47" s="8" t="str">
        <f ca="1">M47&amp;"-"&amp;N47&amp;"-POS"</f>
        <v>INV11A01-CBX06-Cir01-POS</v>
      </c>
      <c r="L47" s="8" t="str">
        <f ca="1">M47&amp;"-"&amp;N47&amp;"-NEG"</f>
        <v>INV11A01-CBX06-Cir01-NEG</v>
      </c>
      <c r="M47" s="8" t="str">
        <f ca="1">$F$3</f>
        <v>INV11A01</v>
      </c>
      <c r="N47" s="8" t="str">
        <f ca="1">MID($F$5,1,3)&amp;LOOKUP("一",$F$7:$F47)&amp;"-Cir"&amp;TEXT(IF($F47&gt;"",1,($ZG47=OFFSET($ZG47,-1,))+IFERROR(MID(OFFSET($N47,-1,),FIND(MID($F$5,1,2),OFFSET($N47,-1,))+9,2),)),"00")</f>
        <v>CBX06-Cir01</v>
      </c>
      <c r="O47" s="8" t="str">
        <f ca="1">MID(N47,7,10)</f>
        <v>Cir01</v>
      </c>
      <c r="P47" s="8">
        <v>4</v>
      </c>
      <c r="Q47" s="8"/>
      <c r="R47" s="8"/>
      <c r="S47" s="8"/>
      <c r="T47" s="8" t="s">
        <v>25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F47" s="13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</row>
    <row r="48" spans="1:93">
      <c r="A48" s="13"/>
      <c r="B48" s="12"/>
      <c r="C48" s="13"/>
      <c r="D48" s="13"/>
      <c r="E48" s="8">
        <f>COUNTA(Q48:BD48)</f>
        <v>1</v>
      </c>
      <c r="F48" s="9"/>
      <c r="G48" s="9"/>
      <c r="H48" s="9"/>
      <c r="I48" s="5" t="s">
        <v>29</v>
      </c>
      <c r="J48" s="4" t="s">
        <v>1</v>
      </c>
      <c r="K48" s="8" t="str">
        <f ca="1">M48&amp;"-"&amp;N48&amp;"-POS"</f>
        <v>INV11A01-CBX06-Cir02-POS</v>
      </c>
      <c r="L48" s="8" t="str">
        <f ca="1">M48&amp;"-"&amp;N48&amp;"-NEG"</f>
        <v>INV11A01-CBX06-Cir02-NEG</v>
      </c>
      <c r="M48" s="8" t="str">
        <f ca="1">$F$3</f>
        <v>INV11A01</v>
      </c>
      <c r="N48" s="8" t="str">
        <f ca="1">MID($F$5,1,3)&amp;LOOKUP("一",$F$7:$F48)&amp;"-Cir"&amp;TEXT(IF($F48&gt;"",1,($ZG48=OFFSET($ZG48,-1,))+IFERROR(MID(OFFSET($N48,-1,),FIND(MID($F$5,1,2),OFFSET($N48,-1,))+9,2),)),"00")</f>
        <v>CBX06-Cir02</v>
      </c>
      <c r="O48" s="8" t="str">
        <f ca="1">MID(N48,7,10)</f>
        <v>Cir02</v>
      </c>
      <c r="P48" s="8">
        <v>6</v>
      </c>
      <c r="Q48" s="8"/>
      <c r="R48" s="8"/>
      <c r="S48" s="8"/>
      <c r="T48" s="8"/>
      <c r="U48" s="8"/>
      <c r="V48" s="8" t="s">
        <v>34</v>
      </c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F48" s="13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</row>
    <row r="49" spans="1:93">
      <c r="A49" s="15" t="s">
        <v>43</v>
      </c>
      <c r="B49" s="15" t="s">
        <v>42</v>
      </c>
      <c r="C49" s="15" t="s">
        <v>41</v>
      </c>
      <c r="D49" s="13"/>
      <c r="E49" s="8">
        <f>COUNTA(Q49:BD49)</f>
        <v>1</v>
      </c>
      <c r="F49" s="9"/>
      <c r="G49" s="9">
        <v>7</v>
      </c>
      <c r="H49" s="9"/>
      <c r="I49" s="5" t="s">
        <v>21</v>
      </c>
      <c r="J49" s="4" t="s">
        <v>1</v>
      </c>
      <c r="K49" s="8" t="str">
        <f ca="1">M49&amp;"-"&amp;N49&amp;"-POS"</f>
        <v>INV11A01-CBX06-Cir03-POS</v>
      </c>
      <c r="L49" s="8" t="str">
        <f ca="1">M49&amp;"-"&amp;N49&amp;"-NEG"</f>
        <v>INV11A01-CBX06-Cir03-NEG</v>
      </c>
      <c r="M49" s="8" t="str">
        <f ca="1">$F$3</f>
        <v>INV11A01</v>
      </c>
      <c r="N49" s="8" t="str">
        <f ca="1">MID($F$5,1,3)&amp;LOOKUP("一",$F$7:$F49)&amp;"-Cir"&amp;TEXT(IF($F49&gt;"",1,($ZG49=OFFSET($ZG49,-1,))+IFERROR(MID(OFFSET($N49,-1,),FIND(MID($F$5,1,2),OFFSET($N49,-1,))+9,2),)),"00")</f>
        <v>CBX06-Cir03</v>
      </c>
      <c r="O49" s="8" t="str">
        <f ca="1">MID(N49,7,10)</f>
        <v>Cir03</v>
      </c>
      <c r="P49" s="8">
        <v>4</v>
      </c>
      <c r="Q49" s="8"/>
      <c r="R49" s="8"/>
      <c r="S49" s="8"/>
      <c r="T49" s="8" t="s">
        <v>23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F49" s="13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</row>
    <row r="50" spans="1:93">
      <c r="A50" s="14">
        <v>1</v>
      </c>
      <c r="B50" s="15" t="s">
        <v>39</v>
      </c>
      <c r="C50" s="14">
        <v>8</v>
      </c>
      <c r="D50" s="13"/>
      <c r="E50" s="8">
        <f>COUNTA(Q50:BD50)</f>
        <v>1</v>
      </c>
      <c r="F50" s="9"/>
      <c r="G50" s="9"/>
      <c r="H50" s="9"/>
      <c r="I50" s="5" t="s">
        <v>29</v>
      </c>
      <c r="J50" s="4" t="s">
        <v>1</v>
      </c>
      <c r="K50" s="8" t="str">
        <f ca="1">M50&amp;"-"&amp;N50&amp;"-POS"</f>
        <v>INV11A01-CBX06-Cir04-POS</v>
      </c>
      <c r="L50" s="8" t="str">
        <f ca="1">M50&amp;"-"&amp;N50&amp;"-NEG"</f>
        <v>INV11A01-CBX06-Cir04-NEG</v>
      </c>
      <c r="M50" s="8" t="str">
        <f ca="1">$F$3</f>
        <v>INV11A01</v>
      </c>
      <c r="N50" s="8" t="str">
        <f ca="1">MID($F$5,1,3)&amp;LOOKUP("一",$F$7:$F50)&amp;"-Cir"&amp;TEXT(IF($F50&gt;"",1,($ZG50=OFFSET($ZG50,-1,))+IFERROR(MID(OFFSET($N50,-1,),FIND(MID($F$5,1,2),OFFSET($N50,-1,))+9,2),)),"00")</f>
        <v>CBX06-Cir04</v>
      </c>
      <c r="O50" s="8" t="str">
        <f ca="1">MID(N50,7,10)</f>
        <v>Cir04</v>
      </c>
      <c r="P50" s="8">
        <v>6</v>
      </c>
      <c r="Q50" s="8"/>
      <c r="R50" s="8"/>
      <c r="S50" s="8"/>
      <c r="T50" s="8"/>
      <c r="U50" s="8"/>
      <c r="V50" s="8" t="s">
        <v>32</v>
      </c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F50" s="13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</row>
    <row r="51" spans="1:93">
      <c r="A51" s="14">
        <v>2</v>
      </c>
      <c r="B51" s="15" t="s">
        <v>39</v>
      </c>
      <c r="C51" s="14">
        <v>8</v>
      </c>
      <c r="D51" s="13"/>
      <c r="E51" s="8">
        <f>COUNTA(Q51:BD51)</f>
        <v>1</v>
      </c>
      <c r="F51" s="9"/>
      <c r="G51" s="9">
        <v>7</v>
      </c>
      <c r="H51" s="9"/>
      <c r="I51" s="5" t="s">
        <v>21</v>
      </c>
      <c r="J51" s="4" t="s">
        <v>1</v>
      </c>
      <c r="K51" s="8" t="str">
        <f ca="1">M51&amp;"-"&amp;N51&amp;"-POS"</f>
        <v>INV11A01-CBX06-Cir05-POS</v>
      </c>
      <c r="L51" s="8" t="str">
        <f ca="1">M51&amp;"-"&amp;N51&amp;"-NEG"</f>
        <v>INV11A01-CBX06-Cir05-NEG</v>
      </c>
      <c r="M51" s="8" t="str">
        <f ca="1">$F$3</f>
        <v>INV11A01</v>
      </c>
      <c r="N51" s="8" t="str">
        <f ca="1">MID($F$5,1,3)&amp;LOOKUP("一",$F$7:$F51)&amp;"-Cir"&amp;TEXT(IF($F51&gt;"",1,($ZG51=OFFSET($ZG51,-1,))+IFERROR(MID(OFFSET($N51,-1,),FIND(MID($F$5,1,2),OFFSET($N51,-1,))+9,2),)),"00")</f>
        <v>CBX06-Cir05</v>
      </c>
      <c r="O51" s="8" t="str">
        <f ca="1">MID(N51,7,10)</f>
        <v>Cir05</v>
      </c>
      <c r="P51" s="8">
        <v>4</v>
      </c>
      <c r="Q51" s="8"/>
      <c r="R51" s="8"/>
      <c r="S51" s="8"/>
      <c r="T51" s="8" t="s">
        <v>20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F51" s="13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</row>
    <row r="52" spans="1:93">
      <c r="A52" s="14">
        <v>3</v>
      </c>
      <c r="B52" s="15" t="s">
        <v>39</v>
      </c>
      <c r="C52" s="14">
        <v>8</v>
      </c>
      <c r="D52" s="13"/>
      <c r="E52" s="8">
        <f>COUNTA(Q52:BD52)</f>
        <v>1</v>
      </c>
      <c r="F52" s="9"/>
      <c r="G52" s="9"/>
      <c r="H52" s="9"/>
      <c r="I52" s="5" t="s">
        <v>29</v>
      </c>
      <c r="J52" s="4" t="s">
        <v>1</v>
      </c>
      <c r="K52" s="8" t="str">
        <f ca="1">M52&amp;"-"&amp;N52&amp;"-POS"</f>
        <v>INV11A01-CBX06-Cir06-POS</v>
      </c>
      <c r="L52" s="8" t="str">
        <f ca="1">M52&amp;"-"&amp;N52&amp;"-NEG"</f>
        <v>INV11A01-CBX06-Cir06-NEG</v>
      </c>
      <c r="M52" s="8" t="str">
        <f ca="1">$F$3</f>
        <v>INV11A01</v>
      </c>
      <c r="N52" s="8" t="str">
        <f ca="1">MID($F$5,1,3)&amp;LOOKUP("一",$F$7:$F52)&amp;"-Cir"&amp;TEXT(IF($F52&gt;"",1,($ZG52=OFFSET($ZG52,-1,))+IFERROR(MID(OFFSET($N52,-1,),FIND(MID($F$5,1,2),OFFSET($N52,-1,))+9,2),)),"00")</f>
        <v>CBX06-Cir06</v>
      </c>
      <c r="O52" s="8" t="str">
        <f ca="1">MID(N52,7,10)</f>
        <v>Cir06</v>
      </c>
      <c r="P52" s="8">
        <v>6</v>
      </c>
      <c r="Q52" s="8"/>
      <c r="R52" s="8"/>
      <c r="S52" s="8"/>
      <c r="T52" s="8"/>
      <c r="U52" s="8"/>
      <c r="V52" s="8" t="s">
        <v>31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F52" s="13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</row>
    <row r="53" spans="1:93">
      <c r="A53" s="14">
        <v>4</v>
      </c>
      <c r="B53" s="15" t="s">
        <v>39</v>
      </c>
      <c r="C53" s="14">
        <v>8</v>
      </c>
      <c r="D53" s="13"/>
      <c r="E53" s="8">
        <f>COUNTA(Q53:BD53)</f>
        <v>1</v>
      </c>
      <c r="F53" s="9"/>
      <c r="G53" s="9">
        <v>7</v>
      </c>
      <c r="H53" s="9"/>
      <c r="I53" s="5" t="s">
        <v>21</v>
      </c>
      <c r="J53" s="4" t="s">
        <v>1</v>
      </c>
      <c r="K53" s="8" t="str">
        <f ca="1">M53&amp;"-"&amp;N53&amp;"-POS"</f>
        <v>INV11A01-CBX06-Cir07-POS</v>
      </c>
      <c r="L53" s="8" t="str">
        <f ca="1">M53&amp;"-"&amp;N53&amp;"-NEG"</f>
        <v>INV11A01-CBX06-Cir07-NEG</v>
      </c>
      <c r="M53" s="8" t="str">
        <f ca="1">$F$3</f>
        <v>INV11A01</v>
      </c>
      <c r="N53" s="8" t="str">
        <f ca="1">MID($F$5,1,3)&amp;LOOKUP("一",$F$7:$F53)&amp;"-Cir"&amp;TEXT(IF($F53&gt;"",1,($ZG53=OFFSET($ZG53,-1,))+IFERROR(MID(OFFSET($N53,-1,),FIND(MID($F$5,1,2),OFFSET($N53,-1,))+9,2),)),"00")</f>
        <v>CBX06-Cir07</v>
      </c>
      <c r="O53" s="8" t="str">
        <f ca="1">MID(N53,7,10)</f>
        <v>Cir07</v>
      </c>
      <c r="P53" s="8">
        <v>4</v>
      </c>
      <c r="Q53" s="8"/>
      <c r="R53" s="8"/>
      <c r="S53" s="8"/>
      <c r="T53" s="8" t="s">
        <v>30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F53" s="13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</row>
    <row r="54" spans="1:93">
      <c r="A54" s="14">
        <v>5</v>
      </c>
      <c r="B54" s="15" t="s">
        <v>39</v>
      </c>
      <c r="C54" s="14">
        <v>8</v>
      </c>
      <c r="D54" s="13"/>
      <c r="E54" s="8">
        <f>COUNTA(Q54:BD54)</f>
        <v>1</v>
      </c>
      <c r="F54" s="9"/>
      <c r="G54" s="9"/>
      <c r="H54" s="9"/>
      <c r="I54" s="5" t="s">
        <v>29</v>
      </c>
      <c r="J54" s="4" t="s">
        <v>1</v>
      </c>
      <c r="K54" s="8" t="str">
        <f ca="1">M54&amp;"-"&amp;N54&amp;"-POS"</f>
        <v>INV11A01-CBX06-Cir08-POS</v>
      </c>
      <c r="L54" s="8" t="str">
        <f ca="1">M54&amp;"-"&amp;N54&amp;"-NEG"</f>
        <v>INV11A01-CBX06-Cir08-NEG</v>
      </c>
      <c r="M54" s="8" t="str">
        <f ca="1">$F$3</f>
        <v>INV11A01</v>
      </c>
      <c r="N54" s="8" t="str">
        <f ca="1">MID($F$5,1,3)&amp;LOOKUP("一",$F$7:$F54)&amp;"-Cir"&amp;TEXT(IF($F54&gt;"",1,($ZG54=OFFSET($ZG54,-1,))+IFERROR(MID(OFFSET($N54,-1,),FIND(MID($F$5,1,2),OFFSET($N54,-1,))+9,2),)),"00")</f>
        <v>CBX06-Cir08</v>
      </c>
      <c r="O54" s="8" t="str">
        <f ca="1">MID(N54,7,10)</f>
        <v>Cir08</v>
      </c>
      <c r="P54" s="8">
        <v>6</v>
      </c>
      <c r="Q54" s="8"/>
      <c r="R54" s="8"/>
      <c r="S54" s="8"/>
      <c r="T54" s="8"/>
      <c r="U54" s="8"/>
      <c r="V54" s="8" t="s">
        <v>28</v>
      </c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F54" s="13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</row>
    <row r="55" spans="1:93">
      <c r="A55" s="14">
        <v>6</v>
      </c>
      <c r="B55" s="15" t="s">
        <v>39</v>
      </c>
      <c r="C55" s="14">
        <v>8</v>
      </c>
      <c r="D55" s="13"/>
      <c r="E55" s="8">
        <f>COUNTA(Q55:BD55)</f>
        <v>1</v>
      </c>
      <c r="F55" s="7" t="s">
        <v>40</v>
      </c>
      <c r="G55" s="6">
        <v>7</v>
      </c>
      <c r="H55" s="6"/>
      <c r="I55" s="5" t="s">
        <v>21</v>
      </c>
      <c r="J55" s="4" t="s">
        <v>1</v>
      </c>
      <c r="K55" s="3" t="str">
        <f ca="1">M55&amp;"-"&amp;N55&amp;"-POS"</f>
        <v>INV11A01-CBX07-Cir01-POS</v>
      </c>
      <c r="L55" s="3" t="str">
        <f ca="1">M55&amp;"-"&amp;N55&amp;"-NEG"</f>
        <v>INV11A01-CBX07-Cir01-NEG</v>
      </c>
      <c r="M55" s="3" t="str">
        <f ca="1">$F$3</f>
        <v>INV11A01</v>
      </c>
      <c r="N55" s="3" t="str">
        <f ca="1">MID($F$5,1,3)&amp;LOOKUP("一",$F$7:$F55)&amp;"-Cir"&amp;TEXT(IF($F55&gt;"",1,($ZG55=OFFSET($ZG55,-1,))+IFERROR(MID(OFFSET($N55,-1,),FIND(MID($F$5,1,2),OFFSET($N55,-1,))+9,2),)),"00")</f>
        <v>CBX07-Cir01</v>
      </c>
      <c r="O55" s="3" t="str">
        <f ca="1">MID(N55,7,10)</f>
        <v>Cir01</v>
      </c>
      <c r="P55" s="3">
        <v>4</v>
      </c>
      <c r="Q55" s="3"/>
      <c r="R55" s="3"/>
      <c r="S55" s="3"/>
      <c r="T55" s="3" t="s">
        <v>25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F55" s="13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</row>
    <row r="56" spans="1:93">
      <c r="A56" s="14">
        <v>7</v>
      </c>
      <c r="B56" s="15" t="s">
        <v>39</v>
      </c>
      <c r="C56" s="14">
        <v>8</v>
      </c>
      <c r="D56" s="13"/>
      <c r="E56" s="8">
        <f>COUNTA(Q56:BD56)</f>
        <v>1</v>
      </c>
      <c r="F56" s="6"/>
      <c r="G56" s="6"/>
      <c r="H56" s="6"/>
      <c r="I56" s="5" t="s">
        <v>29</v>
      </c>
      <c r="J56" s="4" t="s">
        <v>1</v>
      </c>
      <c r="K56" s="3" t="str">
        <f ca="1">M56&amp;"-"&amp;N56&amp;"-POS"</f>
        <v>INV11A01-CBX07-Cir02-POS</v>
      </c>
      <c r="L56" s="3" t="str">
        <f ca="1">M56&amp;"-"&amp;N56&amp;"-NEG"</f>
        <v>INV11A01-CBX07-Cir02-NEG</v>
      </c>
      <c r="M56" s="3" t="str">
        <f ca="1">$F$3</f>
        <v>INV11A01</v>
      </c>
      <c r="N56" s="3" t="str">
        <f ca="1">MID($F$5,1,3)&amp;LOOKUP("一",$F$7:$F56)&amp;"-Cir"&amp;TEXT(IF($F56&gt;"",1,($ZG56=OFFSET($ZG56,-1,))+IFERROR(MID(OFFSET($N56,-1,),FIND(MID($F$5,1,2),OFFSET($N56,-1,))+9,2),)),"00")</f>
        <v>CBX07-Cir02</v>
      </c>
      <c r="O56" s="3" t="str">
        <f ca="1">MID(N56,7,10)</f>
        <v>Cir02</v>
      </c>
      <c r="P56" s="3">
        <v>6</v>
      </c>
      <c r="Q56" s="3"/>
      <c r="R56" s="3"/>
      <c r="S56" s="3"/>
      <c r="T56" s="3"/>
      <c r="U56" s="3"/>
      <c r="V56" s="3" t="s">
        <v>34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F56" s="13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</row>
    <row r="57" spans="1:93">
      <c r="A57" s="14">
        <v>8</v>
      </c>
      <c r="B57" s="15" t="s">
        <v>39</v>
      </c>
      <c r="C57" s="14">
        <v>8</v>
      </c>
      <c r="D57" s="13"/>
      <c r="E57" s="8">
        <f>COUNTA(Q57:BD57)</f>
        <v>1</v>
      </c>
      <c r="F57" s="6"/>
      <c r="G57" s="6">
        <v>7</v>
      </c>
      <c r="H57" s="6"/>
      <c r="I57" s="5" t="s">
        <v>21</v>
      </c>
      <c r="J57" s="4" t="s">
        <v>1</v>
      </c>
      <c r="K57" s="3" t="str">
        <f ca="1">M57&amp;"-"&amp;N57&amp;"-POS"</f>
        <v>INV11A01-CBX07-Cir03-POS</v>
      </c>
      <c r="L57" s="3" t="str">
        <f ca="1">M57&amp;"-"&amp;N57&amp;"-NEG"</f>
        <v>INV11A01-CBX07-Cir03-NEG</v>
      </c>
      <c r="M57" s="3" t="str">
        <f ca="1">$F$3</f>
        <v>INV11A01</v>
      </c>
      <c r="N57" s="3" t="str">
        <f ca="1">MID($F$5,1,3)&amp;LOOKUP("一",$F$7:$F57)&amp;"-Cir"&amp;TEXT(IF($F57&gt;"",1,($ZG57=OFFSET($ZG57,-1,))+IFERROR(MID(OFFSET($N57,-1,),FIND(MID($F$5,1,2),OFFSET($N57,-1,))+9,2),)),"00")</f>
        <v>CBX07-Cir03</v>
      </c>
      <c r="O57" s="3" t="str">
        <f ca="1">MID(N57,7,10)</f>
        <v>Cir03</v>
      </c>
      <c r="P57" s="3">
        <v>4</v>
      </c>
      <c r="Q57" s="3"/>
      <c r="R57" s="3"/>
      <c r="S57" s="3"/>
      <c r="T57" s="3" t="s">
        <v>23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F57" s="13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</row>
    <row r="58" spans="1:93">
      <c r="A58" s="14">
        <v>9</v>
      </c>
      <c r="B58" s="15" t="s">
        <v>38</v>
      </c>
      <c r="C58" s="14">
        <v>5</v>
      </c>
      <c r="D58" s="13"/>
      <c r="E58" s="8">
        <f>COUNTA(Q58:BD58)</f>
        <v>1</v>
      </c>
      <c r="F58" s="6"/>
      <c r="G58" s="6"/>
      <c r="H58" s="6"/>
      <c r="I58" s="5" t="s">
        <v>29</v>
      </c>
      <c r="J58" s="4" t="s">
        <v>1</v>
      </c>
      <c r="K58" s="3" t="str">
        <f ca="1">M58&amp;"-"&amp;N58&amp;"-POS"</f>
        <v>INV11A01-CBX07-Cir04-POS</v>
      </c>
      <c r="L58" s="3" t="str">
        <f ca="1">M58&amp;"-"&amp;N58&amp;"-NEG"</f>
        <v>INV11A01-CBX07-Cir04-NEG</v>
      </c>
      <c r="M58" s="3" t="str">
        <f ca="1">$F$3</f>
        <v>INV11A01</v>
      </c>
      <c r="N58" s="3" t="str">
        <f ca="1">MID($F$5,1,3)&amp;LOOKUP("一",$F$7:$F58)&amp;"-Cir"&amp;TEXT(IF($F58&gt;"",1,($ZG58=OFFSET($ZG58,-1,))+IFERROR(MID(OFFSET($N58,-1,),FIND(MID($F$5,1,2),OFFSET($N58,-1,))+9,2),)),"00")</f>
        <v>CBX07-Cir04</v>
      </c>
      <c r="O58" s="3" t="str">
        <f ca="1">MID(N58,7,10)</f>
        <v>Cir04</v>
      </c>
      <c r="P58" s="3">
        <v>6</v>
      </c>
      <c r="Q58" s="3"/>
      <c r="R58" s="3"/>
      <c r="S58" s="3"/>
      <c r="T58" s="3"/>
      <c r="U58" s="3"/>
      <c r="V58" s="3" t="s">
        <v>32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F58" s="13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</row>
    <row r="59" spans="1:93">
      <c r="A59" s="14">
        <v>10</v>
      </c>
      <c r="B59" s="5" t="s">
        <v>38</v>
      </c>
      <c r="C59" s="5">
        <v>5</v>
      </c>
      <c r="D59" s="13"/>
      <c r="E59" s="8">
        <f>COUNTA(Q59:BD59)</f>
        <v>1</v>
      </c>
      <c r="F59" s="6"/>
      <c r="G59" s="6">
        <v>7</v>
      </c>
      <c r="H59" s="6"/>
      <c r="I59" s="5" t="s">
        <v>21</v>
      </c>
      <c r="J59" s="4" t="s">
        <v>1</v>
      </c>
      <c r="K59" s="3" t="str">
        <f ca="1">M59&amp;"-"&amp;N59&amp;"-POS"</f>
        <v>INV11A01-CBX07-Cir05-POS</v>
      </c>
      <c r="L59" s="3" t="str">
        <f ca="1">M59&amp;"-"&amp;N59&amp;"-NEG"</f>
        <v>INV11A01-CBX07-Cir05-NEG</v>
      </c>
      <c r="M59" s="3" t="str">
        <f ca="1">$F$3</f>
        <v>INV11A01</v>
      </c>
      <c r="N59" s="3" t="str">
        <f ca="1">MID($F$5,1,3)&amp;LOOKUP("一",$F$7:$F59)&amp;"-Cir"&amp;TEXT(IF($F59&gt;"",1,($ZG59=OFFSET($ZG59,-1,))+IFERROR(MID(OFFSET($N59,-1,),FIND(MID($F$5,1,2),OFFSET($N59,-1,))+9,2),)),"00")</f>
        <v>CBX07-Cir05</v>
      </c>
      <c r="O59" s="3" t="str">
        <f ca="1">MID(N59,7,10)</f>
        <v>Cir05</v>
      </c>
      <c r="P59" s="3">
        <v>4</v>
      </c>
      <c r="Q59" s="3"/>
      <c r="R59" s="3"/>
      <c r="S59" s="3"/>
      <c r="T59" s="3" t="s">
        <v>20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F59" s="13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</row>
    <row r="60" spans="1:93">
      <c r="A60" s="14">
        <v>11</v>
      </c>
      <c r="B60" s="5" t="s">
        <v>33</v>
      </c>
      <c r="C60" s="5">
        <v>6</v>
      </c>
      <c r="D60" s="13"/>
      <c r="E60" s="8">
        <f>COUNTA(Q60:BD60)</f>
        <v>1</v>
      </c>
      <c r="F60" s="6"/>
      <c r="G60" s="6"/>
      <c r="H60" s="6"/>
      <c r="I60" s="5" t="s">
        <v>29</v>
      </c>
      <c r="J60" s="4" t="s">
        <v>1</v>
      </c>
      <c r="K60" s="3" t="str">
        <f ca="1">M60&amp;"-"&amp;N60&amp;"-POS"</f>
        <v>INV11A01-CBX07-Cir06-POS</v>
      </c>
      <c r="L60" s="3" t="str">
        <f ca="1">M60&amp;"-"&amp;N60&amp;"-NEG"</f>
        <v>INV11A01-CBX07-Cir06-NEG</v>
      </c>
      <c r="M60" s="3" t="str">
        <f ca="1">$F$3</f>
        <v>INV11A01</v>
      </c>
      <c r="N60" s="3" t="str">
        <f ca="1">MID($F$5,1,3)&amp;LOOKUP("一",$F$7:$F60)&amp;"-Cir"&amp;TEXT(IF($F60&gt;"",1,($ZG60=OFFSET($ZG60,-1,))+IFERROR(MID(OFFSET($N60,-1,),FIND(MID($F$5,1,2),OFFSET($N60,-1,))+9,2),)),"00")</f>
        <v>CBX07-Cir06</v>
      </c>
      <c r="O60" s="3" t="str">
        <f ca="1">MID(N60,7,10)</f>
        <v>Cir06</v>
      </c>
      <c r="P60" s="3">
        <v>6</v>
      </c>
      <c r="Q60" s="3"/>
      <c r="R60" s="3"/>
      <c r="S60" s="3"/>
      <c r="T60" s="3"/>
      <c r="U60" s="3"/>
      <c r="V60" s="3" t="s">
        <v>31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F60" s="13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</row>
    <row r="61" spans="1:93">
      <c r="A61" s="14">
        <v>12</v>
      </c>
      <c r="B61" s="5" t="s">
        <v>33</v>
      </c>
      <c r="C61" s="14">
        <v>6</v>
      </c>
      <c r="D61" s="13"/>
      <c r="E61" s="8">
        <f>COUNTA(Q61:BD61)</f>
        <v>1</v>
      </c>
      <c r="F61" s="6"/>
      <c r="G61" s="6">
        <v>7</v>
      </c>
      <c r="H61" s="6"/>
      <c r="I61" s="5" t="s">
        <v>21</v>
      </c>
      <c r="J61" s="4" t="s">
        <v>1</v>
      </c>
      <c r="K61" s="3" t="str">
        <f ca="1">M61&amp;"-"&amp;N61&amp;"-POS"</f>
        <v>INV11A01-CBX07-Cir07-POS</v>
      </c>
      <c r="L61" s="3" t="str">
        <f ca="1">M61&amp;"-"&amp;N61&amp;"-NEG"</f>
        <v>INV11A01-CBX07-Cir07-NEG</v>
      </c>
      <c r="M61" s="3" t="str">
        <f ca="1">$F$3</f>
        <v>INV11A01</v>
      </c>
      <c r="N61" s="3" t="str">
        <f ca="1">MID($F$5,1,3)&amp;LOOKUP("一",$F$7:$F61)&amp;"-Cir"&amp;TEXT(IF($F61&gt;"",1,($ZG61=OFFSET($ZG61,-1,))+IFERROR(MID(OFFSET($N61,-1,),FIND(MID($F$5,1,2),OFFSET($N61,-1,))+9,2),)),"00")</f>
        <v>CBX07-Cir07</v>
      </c>
      <c r="O61" s="3" t="str">
        <f ca="1">MID(N61,7,10)</f>
        <v>Cir07</v>
      </c>
      <c r="P61" s="3">
        <v>4</v>
      </c>
      <c r="Q61" s="3"/>
      <c r="R61" s="3"/>
      <c r="S61" s="3"/>
      <c r="T61" s="3" t="s">
        <v>30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F61" s="13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</row>
    <row r="62" spans="1:93">
      <c r="A62" s="14">
        <v>13</v>
      </c>
      <c r="B62" s="15" t="s">
        <v>37</v>
      </c>
      <c r="C62" s="5">
        <v>8</v>
      </c>
      <c r="D62" s="13"/>
      <c r="E62" s="8">
        <f>COUNTA(Q62:BD62)</f>
        <v>1</v>
      </c>
      <c r="F62" s="6"/>
      <c r="G62" s="6"/>
      <c r="H62" s="6"/>
      <c r="I62" s="5" t="s">
        <v>29</v>
      </c>
      <c r="J62" s="4" t="s">
        <v>1</v>
      </c>
      <c r="K62" s="3" t="str">
        <f ca="1">M62&amp;"-"&amp;N62&amp;"-POS"</f>
        <v>INV11A01-CBX07-Cir08-POS</v>
      </c>
      <c r="L62" s="3" t="str">
        <f ca="1">M62&amp;"-"&amp;N62&amp;"-NEG"</f>
        <v>INV11A01-CBX07-Cir08-NEG</v>
      </c>
      <c r="M62" s="3" t="str">
        <f ca="1">$F$3</f>
        <v>INV11A01</v>
      </c>
      <c r="N62" s="3" t="str">
        <f ca="1">MID($F$5,1,3)&amp;LOOKUP("一",$F$7:$F62)&amp;"-Cir"&amp;TEXT(IF($F62&gt;"",1,($ZG62=OFFSET($ZG62,-1,))+IFERROR(MID(OFFSET($N62,-1,),FIND(MID($F$5,1,2),OFFSET($N62,-1,))+9,2),)),"00")</f>
        <v>CBX07-Cir08</v>
      </c>
      <c r="O62" s="3" t="str">
        <f ca="1">MID(N62,7,10)</f>
        <v>Cir08</v>
      </c>
      <c r="P62" s="3">
        <v>6</v>
      </c>
      <c r="Q62" s="3"/>
      <c r="R62" s="3"/>
      <c r="S62" s="3"/>
      <c r="T62" s="3"/>
      <c r="U62" s="3"/>
      <c r="V62" s="3" t="s">
        <v>28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F62" s="13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</row>
    <row r="63" spans="1:93">
      <c r="A63" s="14">
        <v>14</v>
      </c>
      <c r="B63" s="15" t="s">
        <v>36</v>
      </c>
      <c r="C63" s="5">
        <v>4</v>
      </c>
      <c r="D63" s="13"/>
      <c r="E63" s="8">
        <f>COUNTA(Q63:BD63)</f>
        <v>1</v>
      </c>
      <c r="F63" s="10" t="s">
        <v>35</v>
      </c>
      <c r="G63" s="9">
        <v>7</v>
      </c>
      <c r="H63" s="9"/>
      <c r="I63" s="5" t="s">
        <v>21</v>
      </c>
      <c r="J63" s="4" t="s">
        <v>1</v>
      </c>
      <c r="K63" s="8" t="str">
        <f ca="1">M63&amp;"-"&amp;N63&amp;"-POS"</f>
        <v>INV11A01-CBX08-Cir01-POS</v>
      </c>
      <c r="L63" s="8" t="str">
        <f ca="1">M63&amp;"-"&amp;N63&amp;"-NEG"</f>
        <v>INV11A01-CBX08-Cir01-NEG</v>
      </c>
      <c r="M63" s="8" t="str">
        <f ca="1">$F$3</f>
        <v>INV11A01</v>
      </c>
      <c r="N63" s="8" t="str">
        <f ca="1">MID($F$5,1,3)&amp;LOOKUP("一",$F$7:$F63)&amp;"-Cir"&amp;TEXT(IF($F63&gt;"",1,($ZG63=OFFSET($ZG63,-1,))+IFERROR(MID(OFFSET($N63,-1,),FIND(MID($F$5,1,2),OFFSET($N63,-1,))+9,2),)),"00")</f>
        <v>CBX08-Cir01</v>
      </c>
      <c r="O63" s="8" t="str">
        <f ca="1">MID(N63,7,10)</f>
        <v>Cir01</v>
      </c>
      <c r="P63" s="8">
        <v>4</v>
      </c>
      <c r="Q63" s="8"/>
      <c r="R63" s="8"/>
      <c r="S63" s="8"/>
      <c r="T63" s="8" t="s">
        <v>25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F63" s="13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</row>
    <row r="64" spans="1:93">
      <c r="A64" s="14">
        <v>15</v>
      </c>
      <c r="B64" s="15" t="s">
        <v>33</v>
      </c>
      <c r="C64" s="5">
        <v>6</v>
      </c>
      <c r="D64" s="13"/>
      <c r="E64" s="8">
        <f>COUNTA(Q64:BD64)</f>
        <v>1</v>
      </c>
      <c r="F64" s="9"/>
      <c r="G64" s="9"/>
      <c r="H64" s="9"/>
      <c r="I64" s="5" t="s">
        <v>29</v>
      </c>
      <c r="J64" s="4" t="s">
        <v>1</v>
      </c>
      <c r="K64" s="8" t="str">
        <f ca="1">M64&amp;"-"&amp;N64&amp;"-POS"</f>
        <v>INV11A01-CBX08-Cir02-POS</v>
      </c>
      <c r="L64" s="8" t="str">
        <f ca="1">M64&amp;"-"&amp;N64&amp;"-NEG"</f>
        <v>INV11A01-CBX08-Cir02-NEG</v>
      </c>
      <c r="M64" s="8" t="str">
        <f ca="1">$F$3</f>
        <v>INV11A01</v>
      </c>
      <c r="N64" s="8" t="str">
        <f ca="1">MID($F$5,1,3)&amp;LOOKUP("一",$F$7:$F64)&amp;"-Cir"&amp;TEXT(IF($F64&gt;"",1,($ZG64=OFFSET($ZG64,-1,))+IFERROR(MID(OFFSET($N64,-1,),FIND(MID($F$5,1,2),OFFSET($N64,-1,))+9,2),)),"00")</f>
        <v>CBX08-Cir02</v>
      </c>
      <c r="O64" s="8" t="str">
        <f ca="1">MID(N64,7,10)</f>
        <v>Cir02</v>
      </c>
      <c r="P64" s="8">
        <v>6</v>
      </c>
      <c r="Q64" s="8"/>
      <c r="R64" s="8"/>
      <c r="S64" s="8"/>
      <c r="T64" s="8"/>
      <c r="U64" s="8"/>
      <c r="V64" s="8" t="s">
        <v>34</v>
      </c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F64" s="13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</row>
    <row r="65" spans="1:93">
      <c r="A65" s="14">
        <v>16</v>
      </c>
      <c r="B65" s="15" t="s">
        <v>33</v>
      </c>
      <c r="C65" s="5">
        <v>6</v>
      </c>
      <c r="D65" s="13"/>
      <c r="E65" s="8">
        <f>COUNTA(Q65:BD65)</f>
        <v>1</v>
      </c>
      <c r="F65" s="9"/>
      <c r="G65" s="9">
        <v>7</v>
      </c>
      <c r="H65" s="9"/>
      <c r="I65" s="5" t="s">
        <v>21</v>
      </c>
      <c r="J65" s="4" t="s">
        <v>1</v>
      </c>
      <c r="K65" s="8" t="str">
        <f ca="1">M65&amp;"-"&amp;N65&amp;"-POS"</f>
        <v>INV11A01-CBX08-Cir03-POS</v>
      </c>
      <c r="L65" s="8" t="str">
        <f ca="1">M65&amp;"-"&amp;N65&amp;"-NEG"</f>
        <v>INV11A01-CBX08-Cir03-NEG</v>
      </c>
      <c r="M65" s="8" t="str">
        <f ca="1">$F$3</f>
        <v>INV11A01</v>
      </c>
      <c r="N65" s="8" t="str">
        <f ca="1">MID($F$5,1,3)&amp;LOOKUP("一",$F$7:$F65)&amp;"-Cir"&amp;TEXT(IF($F65&gt;"",1,($ZG65=OFFSET($ZG65,-1,))+IFERROR(MID(OFFSET($N65,-1,),FIND(MID($F$5,1,2),OFFSET($N65,-1,))+9,2),)),"00")</f>
        <v>CBX08-Cir03</v>
      </c>
      <c r="O65" s="8" t="str">
        <f ca="1">MID(N65,7,10)</f>
        <v>Cir03</v>
      </c>
      <c r="P65" s="8">
        <v>4</v>
      </c>
      <c r="Q65" s="8"/>
      <c r="R65" s="8"/>
      <c r="S65" s="8"/>
      <c r="T65" s="8" t="s">
        <v>23</v>
      </c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F65" s="13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</row>
    <row r="66" spans="1:93">
      <c r="A66" s="14">
        <v>17</v>
      </c>
      <c r="B66" s="15" t="s">
        <v>33</v>
      </c>
      <c r="C66" s="5">
        <v>6</v>
      </c>
      <c r="D66" s="13"/>
      <c r="E66" s="8">
        <f>COUNTA(Q66:BD66)</f>
        <v>1</v>
      </c>
      <c r="F66" s="9"/>
      <c r="G66" s="9"/>
      <c r="H66" s="9"/>
      <c r="I66" s="5" t="s">
        <v>29</v>
      </c>
      <c r="J66" s="4" t="s">
        <v>1</v>
      </c>
      <c r="K66" s="8" t="str">
        <f ca="1">M66&amp;"-"&amp;N66&amp;"-POS"</f>
        <v>INV11A01-CBX08-Cir04-POS</v>
      </c>
      <c r="L66" s="8" t="str">
        <f ca="1">M66&amp;"-"&amp;N66&amp;"-NEG"</f>
        <v>INV11A01-CBX08-Cir04-NEG</v>
      </c>
      <c r="M66" s="8" t="str">
        <f ca="1">$F$3</f>
        <v>INV11A01</v>
      </c>
      <c r="N66" s="8" t="str">
        <f ca="1">MID($F$5,1,3)&amp;LOOKUP("一",$F$7:$F66)&amp;"-Cir"&amp;TEXT(IF($F66&gt;"",1,($ZG66=OFFSET($ZG66,-1,))+IFERROR(MID(OFFSET($N66,-1,),FIND(MID($F$5,1,2),OFFSET($N66,-1,))+9,2),)),"00")</f>
        <v>CBX08-Cir04</v>
      </c>
      <c r="O66" s="8" t="str">
        <f ca="1">MID(N66,7,10)</f>
        <v>Cir04</v>
      </c>
      <c r="P66" s="8">
        <v>6</v>
      </c>
      <c r="Q66" s="8"/>
      <c r="R66" s="8"/>
      <c r="S66" s="8"/>
      <c r="T66" s="8"/>
      <c r="U66" s="8"/>
      <c r="V66" s="8" t="s">
        <v>32</v>
      </c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F66" s="13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</row>
    <row r="67" spans="1:93">
      <c r="A67" s="14">
        <v>18</v>
      </c>
      <c r="B67" s="15"/>
      <c r="C67" s="5"/>
      <c r="D67" s="13"/>
      <c r="E67" s="8">
        <f>COUNTA(Q67:BD67)</f>
        <v>1</v>
      </c>
      <c r="F67" s="9"/>
      <c r="G67" s="9">
        <v>7</v>
      </c>
      <c r="H67" s="9"/>
      <c r="I67" s="5" t="s">
        <v>21</v>
      </c>
      <c r="J67" s="4" t="s">
        <v>1</v>
      </c>
      <c r="K67" s="8" t="str">
        <f ca="1">M67&amp;"-"&amp;N67&amp;"-POS"</f>
        <v>INV11A01-CBX08-Cir05-POS</v>
      </c>
      <c r="L67" s="8" t="str">
        <f ca="1">M67&amp;"-"&amp;N67&amp;"-NEG"</f>
        <v>INV11A01-CBX08-Cir05-NEG</v>
      </c>
      <c r="M67" s="8" t="str">
        <f ca="1">$F$3</f>
        <v>INV11A01</v>
      </c>
      <c r="N67" s="8" t="str">
        <f ca="1">MID($F$5,1,3)&amp;LOOKUP("一",$F$7:$F67)&amp;"-Cir"&amp;TEXT(IF($F67&gt;"",1,($ZG67=OFFSET($ZG67,-1,))+IFERROR(MID(OFFSET($N67,-1,),FIND(MID($F$5,1,2),OFFSET($N67,-1,))+9,2),)),"00")</f>
        <v>CBX08-Cir05</v>
      </c>
      <c r="O67" s="8" t="str">
        <f ca="1">MID(N67,7,10)</f>
        <v>Cir05</v>
      </c>
      <c r="P67" s="8">
        <v>4</v>
      </c>
      <c r="Q67" s="8"/>
      <c r="R67" s="8"/>
      <c r="S67" s="8"/>
      <c r="T67" s="8" t="s">
        <v>20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F67" s="13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</row>
    <row r="68" spans="1:93">
      <c r="A68" s="14">
        <v>19</v>
      </c>
      <c r="B68" s="15"/>
      <c r="C68" s="5"/>
      <c r="D68" s="13"/>
      <c r="E68" s="8">
        <f>COUNTA(Q68:BD68)</f>
        <v>1</v>
      </c>
      <c r="F68" s="9"/>
      <c r="G68" s="9"/>
      <c r="H68" s="9"/>
      <c r="I68" s="5" t="s">
        <v>29</v>
      </c>
      <c r="J68" s="4" t="s">
        <v>1</v>
      </c>
      <c r="K68" s="8" t="str">
        <f ca="1">M68&amp;"-"&amp;N68&amp;"-POS"</f>
        <v>INV11A01-CBX08-Cir06-POS</v>
      </c>
      <c r="L68" s="8" t="str">
        <f ca="1">M68&amp;"-"&amp;N68&amp;"-NEG"</f>
        <v>INV11A01-CBX08-Cir06-NEG</v>
      </c>
      <c r="M68" s="8" t="str">
        <f ca="1">$F$3</f>
        <v>INV11A01</v>
      </c>
      <c r="N68" s="8" t="str">
        <f ca="1">MID($F$5,1,3)&amp;LOOKUP("一",$F$7:$F68)&amp;"-Cir"&amp;TEXT(IF($F68&gt;"",1,($ZG68=OFFSET($ZG68,-1,))+IFERROR(MID(OFFSET($N68,-1,),FIND(MID($F$5,1,2),OFFSET($N68,-1,))+9,2),)),"00")</f>
        <v>CBX08-Cir06</v>
      </c>
      <c r="O68" s="8" t="str">
        <f ca="1">MID(N68,7,10)</f>
        <v>Cir06</v>
      </c>
      <c r="P68" s="8">
        <v>6</v>
      </c>
      <c r="Q68" s="8"/>
      <c r="R68" s="8"/>
      <c r="S68" s="8"/>
      <c r="T68" s="8"/>
      <c r="U68" s="8"/>
      <c r="V68" s="8" t="s">
        <v>31</v>
      </c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F68" s="13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</row>
    <row r="69" spans="1:93">
      <c r="A69" s="14">
        <v>20</v>
      </c>
      <c r="B69" s="15"/>
      <c r="C69" s="5"/>
      <c r="D69" s="13"/>
      <c r="E69" s="8">
        <f>COUNTA(Q69:BD69)</f>
        <v>1</v>
      </c>
      <c r="F69" s="9"/>
      <c r="G69" s="9">
        <v>7</v>
      </c>
      <c r="H69" s="9"/>
      <c r="I69" s="5" t="s">
        <v>21</v>
      </c>
      <c r="J69" s="4" t="s">
        <v>1</v>
      </c>
      <c r="K69" s="8" t="str">
        <f ca="1">M69&amp;"-"&amp;N69&amp;"-POS"</f>
        <v>INV11A01-CBX08-Cir07-POS</v>
      </c>
      <c r="L69" s="8" t="str">
        <f ca="1">M69&amp;"-"&amp;N69&amp;"-NEG"</f>
        <v>INV11A01-CBX08-Cir07-NEG</v>
      </c>
      <c r="M69" s="8" t="str">
        <f ca="1">$F$3</f>
        <v>INV11A01</v>
      </c>
      <c r="N69" s="8" t="str">
        <f ca="1">MID($F$5,1,3)&amp;LOOKUP("一",$F$7:$F69)&amp;"-Cir"&amp;TEXT(IF($F69&gt;"",1,($ZG69=OFFSET($ZG69,-1,))+IFERROR(MID(OFFSET($N69,-1,),FIND(MID($F$5,1,2),OFFSET($N69,-1,))+9,2),)),"00")</f>
        <v>CBX08-Cir07</v>
      </c>
      <c r="O69" s="8" t="str">
        <f ca="1">MID(N69,7,10)</f>
        <v>Cir07</v>
      </c>
      <c r="P69" s="8">
        <v>4</v>
      </c>
      <c r="Q69" s="8"/>
      <c r="R69" s="8"/>
      <c r="S69" s="8"/>
      <c r="T69" s="8" t="s">
        <v>30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F69" s="13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</row>
    <row r="70" spans="1:93">
      <c r="A70" s="14">
        <v>21</v>
      </c>
      <c r="B70" s="15"/>
      <c r="C70" s="5"/>
      <c r="D70" s="13"/>
      <c r="E70" s="8">
        <f>COUNTA(Q70:BD70)</f>
        <v>1</v>
      </c>
      <c r="F70" s="9"/>
      <c r="G70" s="9"/>
      <c r="H70" s="9"/>
      <c r="I70" s="5" t="s">
        <v>29</v>
      </c>
      <c r="J70" s="4" t="s">
        <v>1</v>
      </c>
      <c r="K70" s="8" t="str">
        <f ca="1">M70&amp;"-"&amp;N70&amp;"-POS"</f>
        <v>INV11A01-CBX08-Cir08-POS</v>
      </c>
      <c r="L70" s="8" t="str">
        <f ca="1">M70&amp;"-"&amp;N70&amp;"-NEG"</f>
        <v>INV11A01-CBX08-Cir08-NEG</v>
      </c>
      <c r="M70" s="8" t="str">
        <f ca="1">$F$3</f>
        <v>INV11A01</v>
      </c>
      <c r="N70" s="8" t="str">
        <f ca="1">MID($F$5,1,3)&amp;LOOKUP("一",$F$7:$F70)&amp;"-Cir"&amp;TEXT(IF($F70&gt;"",1,($ZG70=OFFSET($ZG70,-1,))+IFERROR(MID(OFFSET($N70,-1,),FIND(MID($F$5,1,2),OFFSET($N70,-1,))+9,2),)),"00")</f>
        <v>CBX08-Cir08</v>
      </c>
      <c r="O70" s="8" t="str">
        <f ca="1">MID(N70,7,10)</f>
        <v>Cir08</v>
      </c>
      <c r="P70" s="8">
        <v>6</v>
      </c>
      <c r="Q70" s="8"/>
      <c r="R70" s="8"/>
      <c r="S70" s="8"/>
      <c r="T70" s="8"/>
      <c r="U70" s="8"/>
      <c r="V70" s="8" t="s">
        <v>28</v>
      </c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F70" s="13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</row>
    <row r="71" spans="1:93">
      <c r="A71" s="14">
        <v>22</v>
      </c>
      <c r="B71" s="5"/>
      <c r="C71" s="5"/>
      <c r="D71" s="13"/>
      <c r="E71" s="8">
        <f>COUNTA(Q71:BD71)</f>
        <v>1</v>
      </c>
      <c r="F71" s="7" t="s">
        <v>27</v>
      </c>
      <c r="G71" s="2">
        <v>5</v>
      </c>
      <c r="H71" s="2"/>
      <c r="I71" s="5" t="s">
        <v>21</v>
      </c>
      <c r="J71" s="4" t="s">
        <v>1</v>
      </c>
      <c r="K71" s="3" t="str">
        <f ca="1">M71&amp;"-"&amp;N71&amp;"-POS"</f>
        <v>INV11A01-CBX09-Cir01-POS</v>
      </c>
      <c r="L71" s="3" t="str">
        <f ca="1">M71&amp;"-"&amp;N71&amp;"-NEG"</f>
        <v>INV11A01-CBX09-Cir01-NEG</v>
      </c>
      <c r="M71" s="3" t="str">
        <f ca="1">$F$3</f>
        <v>INV11A01</v>
      </c>
      <c r="N71" s="3" t="str">
        <f ca="1">MID($F$5,1,3)&amp;LOOKUP("一",$F$7:$F71)&amp;"-Cir"&amp;TEXT(IF($F71&gt;"",1,($ZG71=OFFSET($ZG71,-1,))+IFERROR(MID(OFFSET($N71,-1,),FIND(MID($F$5,1,2),OFFSET($N71,-1,))+9,2),)),"00")</f>
        <v>CBX09-Cir01</v>
      </c>
      <c r="O71" s="3" t="str">
        <f ca="1">MID(N71,7,10)</f>
        <v>Cir01</v>
      </c>
      <c r="P71" s="3">
        <v>4</v>
      </c>
      <c r="Q71" s="3"/>
      <c r="R71" s="3"/>
      <c r="S71" s="3"/>
      <c r="T71" s="3" t="s">
        <v>25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F71" s="13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</row>
    <row r="72" spans="1:93">
      <c r="A72" s="14">
        <v>23</v>
      </c>
      <c r="B72" s="5"/>
      <c r="C72" s="5"/>
      <c r="D72" s="13"/>
      <c r="E72" s="8">
        <f>COUNTA(Q72:BD72)</f>
        <v>1</v>
      </c>
      <c r="F72" s="6"/>
      <c r="G72" s="2">
        <v>5</v>
      </c>
      <c r="H72" s="2"/>
      <c r="I72" s="5" t="s">
        <v>21</v>
      </c>
      <c r="J72" s="4" t="s">
        <v>1</v>
      </c>
      <c r="K72" s="3" t="str">
        <f ca="1">M72&amp;"-"&amp;N72&amp;"-POS"</f>
        <v>INV11A01-CBX09-Cir02-POS</v>
      </c>
      <c r="L72" s="3" t="str">
        <f ca="1">M72&amp;"-"&amp;N72&amp;"-NEG"</f>
        <v>INV11A01-CBX09-Cir02-NEG</v>
      </c>
      <c r="M72" s="3" t="str">
        <f ca="1">$F$3</f>
        <v>INV11A01</v>
      </c>
      <c r="N72" s="3" t="str">
        <f ca="1">MID($F$5,1,3)&amp;LOOKUP("一",$F$7:$F72)&amp;"-Cir"&amp;TEXT(IF($F72&gt;"",1,($ZG72=OFFSET($ZG72,-1,))+IFERROR(MID(OFFSET($N72,-1,),FIND(MID($F$5,1,2),OFFSET($N72,-1,))+9,2),)),"00")</f>
        <v>CBX09-Cir02</v>
      </c>
      <c r="O72" s="3" t="str">
        <f ca="1">MID(N72,7,10)</f>
        <v>Cir02</v>
      </c>
      <c r="P72" s="3">
        <v>4</v>
      </c>
      <c r="Q72" s="3"/>
      <c r="R72" s="3"/>
      <c r="S72" s="3"/>
      <c r="T72" s="3" t="s">
        <v>24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F72" s="13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</row>
    <row r="73" spans="1:93">
      <c r="A73" s="14">
        <v>24</v>
      </c>
      <c r="B73" s="5"/>
      <c r="C73" s="5"/>
      <c r="D73" s="13"/>
      <c r="E73" s="8">
        <f>COUNTA(Q73:BD73)</f>
        <v>1</v>
      </c>
      <c r="F73" s="6"/>
      <c r="G73" s="2">
        <v>5</v>
      </c>
      <c r="H73" s="2"/>
      <c r="I73" s="5" t="s">
        <v>21</v>
      </c>
      <c r="J73" s="4" t="s">
        <v>1</v>
      </c>
      <c r="K73" s="3" t="str">
        <f ca="1">M73&amp;"-"&amp;N73&amp;"-POS"</f>
        <v>INV11A01-CBX09-Cir03-POS</v>
      </c>
      <c r="L73" s="3" t="str">
        <f ca="1">M73&amp;"-"&amp;N73&amp;"-NEG"</f>
        <v>INV11A01-CBX09-Cir03-NEG</v>
      </c>
      <c r="M73" s="3" t="str">
        <f ca="1">$F$3</f>
        <v>INV11A01</v>
      </c>
      <c r="N73" s="3" t="str">
        <f ca="1">MID($F$5,1,3)&amp;LOOKUP("一",$F$7:$F73)&amp;"-Cir"&amp;TEXT(IF($F73&gt;"",1,($ZG73=OFFSET($ZG73,-1,))+IFERROR(MID(OFFSET($N73,-1,),FIND(MID($F$5,1,2),OFFSET($N73,-1,))+9,2),)),"00")</f>
        <v>CBX09-Cir03</v>
      </c>
      <c r="O73" s="3" t="str">
        <f ca="1">MID(N73,7,10)</f>
        <v>Cir03</v>
      </c>
      <c r="P73" s="3">
        <v>4</v>
      </c>
      <c r="Q73" s="3"/>
      <c r="R73" s="3"/>
      <c r="S73" s="3"/>
      <c r="T73" s="3" t="s">
        <v>23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F73" s="13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</row>
    <row r="74" spans="1:93">
      <c r="A74" s="14">
        <v>25</v>
      </c>
      <c r="B74" s="5"/>
      <c r="C74" s="5"/>
      <c r="D74" s="13"/>
      <c r="E74" s="8">
        <f>COUNTA(Q74:BD74)</f>
        <v>1</v>
      </c>
      <c r="F74" s="6"/>
      <c r="G74" s="2">
        <v>5</v>
      </c>
      <c r="H74" s="2"/>
      <c r="I74" s="5" t="s">
        <v>21</v>
      </c>
      <c r="J74" s="4" t="s">
        <v>1</v>
      </c>
      <c r="K74" s="3" t="str">
        <f ca="1">M74&amp;"-"&amp;N74&amp;"-POS"</f>
        <v>INV11A01-CBX09-Cir04-POS</v>
      </c>
      <c r="L74" s="3" t="str">
        <f ca="1">M74&amp;"-"&amp;N74&amp;"-NEG"</f>
        <v>INV11A01-CBX09-Cir04-NEG</v>
      </c>
      <c r="M74" s="3" t="str">
        <f ca="1">$F$3</f>
        <v>INV11A01</v>
      </c>
      <c r="N74" s="3" t="str">
        <f ca="1">MID($F$5,1,3)&amp;LOOKUP("一",$F$7:$F74)&amp;"-Cir"&amp;TEXT(IF($F74&gt;"",1,($ZG74=OFFSET($ZG74,-1,))+IFERROR(MID(OFFSET($N74,-1,),FIND(MID($F$5,1,2),OFFSET($N74,-1,))+9,2),)),"00")</f>
        <v>CBX09-Cir04</v>
      </c>
      <c r="O74" s="3" t="str">
        <f ca="1">MID(N74,7,10)</f>
        <v>Cir04</v>
      </c>
      <c r="P74" s="3">
        <v>4</v>
      </c>
      <c r="Q74" s="3"/>
      <c r="R74" s="3"/>
      <c r="S74" s="3"/>
      <c r="T74" s="3" t="s">
        <v>22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F74" s="13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</row>
    <row r="75" spans="1:93">
      <c r="A75" s="14">
        <v>26</v>
      </c>
      <c r="B75" s="5"/>
      <c r="C75" s="5"/>
      <c r="D75" s="13"/>
      <c r="E75" s="8">
        <f>COUNTA(Q75:BD75)</f>
        <v>1</v>
      </c>
      <c r="F75" s="6"/>
      <c r="G75" s="2">
        <v>5</v>
      </c>
      <c r="H75" s="2"/>
      <c r="I75" s="5" t="s">
        <v>21</v>
      </c>
      <c r="J75" s="4" t="s">
        <v>1</v>
      </c>
      <c r="K75" s="3" t="str">
        <f ca="1">M75&amp;"-"&amp;N75&amp;"-POS"</f>
        <v>INV11A01-CBX09-Cir05-POS</v>
      </c>
      <c r="L75" s="3" t="str">
        <f ca="1">M75&amp;"-"&amp;N75&amp;"-NEG"</f>
        <v>INV11A01-CBX09-Cir05-NEG</v>
      </c>
      <c r="M75" s="3" t="str">
        <f ca="1">$F$3</f>
        <v>INV11A01</v>
      </c>
      <c r="N75" s="3" t="str">
        <f ca="1">MID($F$5,1,3)&amp;LOOKUP("一",$F$7:$F75)&amp;"-Cir"&amp;TEXT(IF($F75&gt;"",1,($ZG75=OFFSET($ZG75,-1,))+IFERROR(MID(OFFSET($N75,-1,),FIND(MID($F$5,1,2),OFFSET($N75,-1,))+9,2),)),"00")</f>
        <v>CBX09-Cir05</v>
      </c>
      <c r="O75" s="3" t="str">
        <f ca="1">MID(N75,7,10)</f>
        <v>Cir05</v>
      </c>
      <c r="P75" s="3">
        <v>4</v>
      </c>
      <c r="Q75" s="3"/>
      <c r="R75" s="3"/>
      <c r="S75" s="3"/>
      <c r="T75" s="3" t="s">
        <v>20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F75" s="13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</row>
    <row r="76" spans="1:93">
      <c r="A76" s="14">
        <v>27</v>
      </c>
      <c r="B76" s="5"/>
      <c r="C76" s="5"/>
      <c r="D76" s="13"/>
      <c r="E76" s="8">
        <f>COUNTA(Q76:BD76)</f>
        <v>1</v>
      </c>
      <c r="F76" s="10" t="s">
        <v>26</v>
      </c>
      <c r="G76" s="5">
        <v>5</v>
      </c>
      <c r="H76" s="5"/>
      <c r="I76" s="5" t="s">
        <v>21</v>
      </c>
      <c r="J76" s="4" t="s">
        <v>1</v>
      </c>
      <c r="K76" s="8" t="str">
        <f ca="1">M76&amp;"-"&amp;N76&amp;"-POS"</f>
        <v>INV11A01-CBX10-Cir01-POS</v>
      </c>
      <c r="L76" s="8" t="str">
        <f ca="1">M76&amp;"-"&amp;N76&amp;"-NEG"</f>
        <v>INV11A01-CBX10-Cir01-NEG</v>
      </c>
      <c r="M76" s="8" t="str">
        <f ca="1">$F$3</f>
        <v>INV11A01</v>
      </c>
      <c r="N76" s="8" t="str">
        <f ca="1">MID($F$5,1,3)&amp;LOOKUP("一",$F$7:$F76)&amp;"-Cir"&amp;TEXT(IF($F76&gt;"",1,($ZG76=OFFSET($ZG76,-1,))+IFERROR(MID(OFFSET($N76,-1,),FIND(MID($F$5,1,2),OFFSET($N76,-1,))+9,2),)),"00")</f>
        <v>CBX10-Cir01</v>
      </c>
      <c r="O76" s="8" t="str">
        <f ca="1">MID(N76,7,10)</f>
        <v>Cir01</v>
      </c>
      <c r="P76" s="8">
        <v>4</v>
      </c>
      <c r="Q76" s="8"/>
      <c r="R76" s="8"/>
      <c r="S76" s="8"/>
      <c r="T76" s="8" t="s">
        <v>25</v>
      </c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F76" s="13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</row>
    <row r="77" spans="1:93">
      <c r="A77" s="14">
        <v>28</v>
      </c>
      <c r="B77" s="5"/>
      <c r="C77" s="5"/>
      <c r="D77" s="13"/>
      <c r="E77" s="8">
        <f>COUNTA(Q77:BD77)</f>
        <v>1</v>
      </c>
      <c r="F77" s="9"/>
      <c r="G77" s="5">
        <v>5</v>
      </c>
      <c r="H77" s="5"/>
      <c r="I77" s="5" t="s">
        <v>21</v>
      </c>
      <c r="J77" s="4" t="s">
        <v>1</v>
      </c>
      <c r="K77" s="8" t="str">
        <f ca="1">M77&amp;"-"&amp;N77&amp;"-POS"</f>
        <v>INV11A01-CBX10-Cir02-POS</v>
      </c>
      <c r="L77" s="8" t="str">
        <f ca="1">M77&amp;"-"&amp;N77&amp;"-NEG"</f>
        <v>INV11A01-CBX10-Cir02-NEG</v>
      </c>
      <c r="M77" s="8" t="str">
        <f ca="1">$F$3</f>
        <v>INV11A01</v>
      </c>
      <c r="N77" s="8" t="str">
        <f ca="1">MID($F$5,1,3)&amp;LOOKUP("一",$F$7:$F77)&amp;"-Cir"&amp;TEXT(IF($F77&gt;"",1,($ZG77=OFFSET($ZG77,-1,))+IFERROR(MID(OFFSET($N77,-1,),FIND(MID($F$5,1,2),OFFSET($N77,-1,))+9,2),)),"00")</f>
        <v>CBX10-Cir02</v>
      </c>
      <c r="O77" s="8" t="str">
        <f ca="1">MID(N77,7,10)</f>
        <v>Cir02</v>
      </c>
      <c r="P77" s="8">
        <v>4</v>
      </c>
      <c r="Q77" s="8"/>
      <c r="R77" s="8"/>
      <c r="S77" s="8"/>
      <c r="T77" s="8" t="s">
        <v>24</v>
      </c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F77" s="13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</row>
    <row r="78" spans="1:93">
      <c r="A78" s="14">
        <v>29</v>
      </c>
      <c r="B78" s="5"/>
      <c r="C78" s="5"/>
      <c r="D78" s="13"/>
      <c r="E78" s="8">
        <f>COUNTA(Q78:BD78)</f>
        <v>1</v>
      </c>
      <c r="F78" s="9"/>
      <c r="G78" s="5">
        <v>5</v>
      </c>
      <c r="H78" s="5"/>
      <c r="I78" s="5" t="s">
        <v>21</v>
      </c>
      <c r="J78" s="4" t="s">
        <v>1</v>
      </c>
      <c r="K78" s="8" t="str">
        <f ca="1">M78&amp;"-"&amp;N78&amp;"-POS"</f>
        <v>INV11A01-CBX10-Cir03-POS</v>
      </c>
      <c r="L78" s="8" t="str">
        <f ca="1">M78&amp;"-"&amp;N78&amp;"-NEG"</f>
        <v>INV11A01-CBX10-Cir03-NEG</v>
      </c>
      <c r="M78" s="8" t="str">
        <f ca="1">$F$3</f>
        <v>INV11A01</v>
      </c>
      <c r="N78" s="8" t="str">
        <f ca="1">MID($F$5,1,3)&amp;LOOKUP("一",$F$7:$F78)&amp;"-Cir"&amp;TEXT(IF($F78&gt;"",1,($ZG78=OFFSET($ZG78,-1,))+IFERROR(MID(OFFSET($N78,-1,),FIND(MID($F$5,1,2),OFFSET($N78,-1,))+9,2),)),"00")</f>
        <v>CBX10-Cir03</v>
      </c>
      <c r="O78" s="8" t="str">
        <f ca="1">MID(N78,7,10)</f>
        <v>Cir03</v>
      </c>
      <c r="P78" s="8">
        <v>4</v>
      </c>
      <c r="Q78" s="8"/>
      <c r="R78" s="8"/>
      <c r="S78" s="8"/>
      <c r="T78" s="8" t="s">
        <v>23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F78" s="13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</row>
    <row r="79" spans="1:93">
      <c r="A79" s="14">
        <v>30</v>
      </c>
      <c r="B79" s="5"/>
      <c r="C79" s="5"/>
      <c r="D79" s="13"/>
      <c r="E79" s="8">
        <f>COUNTA(Q79:BD79)</f>
        <v>1</v>
      </c>
      <c r="F79" s="9"/>
      <c r="G79" s="5">
        <v>5</v>
      </c>
      <c r="H79" s="5"/>
      <c r="I79" s="5" t="s">
        <v>21</v>
      </c>
      <c r="J79" s="4" t="s">
        <v>1</v>
      </c>
      <c r="K79" s="8" t="str">
        <f ca="1">M79&amp;"-"&amp;N79&amp;"-POS"</f>
        <v>INV11A01-CBX10-Cir04-POS</v>
      </c>
      <c r="L79" s="8" t="str">
        <f ca="1">M79&amp;"-"&amp;N79&amp;"-NEG"</f>
        <v>INV11A01-CBX10-Cir04-NEG</v>
      </c>
      <c r="M79" s="8" t="str">
        <f ca="1">$F$3</f>
        <v>INV11A01</v>
      </c>
      <c r="N79" s="8" t="str">
        <f ca="1">MID($F$5,1,3)&amp;LOOKUP("一",$F$7:$F79)&amp;"-Cir"&amp;TEXT(IF($F79&gt;"",1,($ZG79=OFFSET($ZG79,-1,))+IFERROR(MID(OFFSET($N79,-1,),FIND(MID($F$5,1,2),OFFSET($N79,-1,))+9,2),)),"00")</f>
        <v>CBX10-Cir04</v>
      </c>
      <c r="O79" s="8" t="str">
        <f ca="1">MID(N79,7,10)</f>
        <v>Cir04</v>
      </c>
      <c r="P79" s="8">
        <v>4</v>
      </c>
      <c r="Q79" s="8"/>
      <c r="R79" s="8"/>
      <c r="S79" s="8"/>
      <c r="T79" s="8" t="s">
        <v>22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F79" s="13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</row>
    <row r="80" spans="1:93">
      <c r="A80" s="14">
        <v>31</v>
      </c>
      <c r="B80" s="5"/>
      <c r="C80" s="5"/>
      <c r="D80" s="13"/>
      <c r="E80" s="8">
        <f>COUNTA(Q80:BD80)</f>
        <v>1</v>
      </c>
      <c r="F80" s="9"/>
      <c r="G80" s="5">
        <v>5</v>
      </c>
      <c r="H80" s="5"/>
      <c r="I80" s="5" t="s">
        <v>21</v>
      </c>
      <c r="J80" s="4" t="s">
        <v>1</v>
      </c>
      <c r="K80" s="8" t="str">
        <f ca="1">M80&amp;"-"&amp;N80&amp;"-POS"</f>
        <v>INV11A01-CBX10-Cir05-POS</v>
      </c>
      <c r="L80" s="8" t="str">
        <f ca="1">M80&amp;"-"&amp;N80&amp;"-NEG"</f>
        <v>INV11A01-CBX10-Cir05-NEG</v>
      </c>
      <c r="M80" s="8" t="str">
        <f ca="1">$F$3</f>
        <v>INV11A01</v>
      </c>
      <c r="N80" s="8" t="str">
        <f ca="1">MID($F$5,1,3)&amp;LOOKUP("一",$F$7:$F80)&amp;"-Cir"&amp;TEXT(IF($F80&gt;"",1,($ZG80=OFFSET($ZG80,-1,))+IFERROR(MID(OFFSET($N80,-1,),FIND(MID($F$5,1,2),OFFSET($N80,-1,))+9,2),)),"00")</f>
        <v>CBX10-Cir05</v>
      </c>
      <c r="O80" s="8" t="str">
        <f ca="1">MID(N80,7,10)</f>
        <v>Cir05</v>
      </c>
      <c r="P80" s="8">
        <v>4</v>
      </c>
      <c r="Q80" s="8"/>
      <c r="R80" s="8"/>
      <c r="S80" s="8"/>
      <c r="T80" s="8" t="s">
        <v>20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F80" s="13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</row>
    <row r="81" spans="1:93">
      <c r="A81" s="14">
        <v>32</v>
      </c>
      <c r="B81" s="5"/>
      <c r="C81" s="5"/>
      <c r="D81" s="13"/>
      <c r="E81" s="8">
        <f>COUNTA(Q81:BD81)</f>
        <v>1</v>
      </c>
      <c r="F81" s="7" t="s">
        <v>19</v>
      </c>
      <c r="G81" s="6">
        <v>4</v>
      </c>
      <c r="H81" s="6"/>
      <c r="I81" s="5" t="s">
        <v>4</v>
      </c>
      <c r="J81" s="4" t="s">
        <v>1</v>
      </c>
      <c r="K81" s="3" t="str">
        <f ca="1">M81&amp;"-"&amp;N81&amp;"-POS"</f>
        <v>INV11A01-CBX11-Cir01-POS</v>
      </c>
      <c r="L81" s="3" t="str">
        <f ca="1">M81&amp;"-"&amp;N81&amp;"-NEG"</f>
        <v>INV11A01-CBX11-Cir01-NEG</v>
      </c>
      <c r="M81" s="3" t="str">
        <f ca="1">$F$3</f>
        <v>INV11A01</v>
      </c>
      <c r="N81" s="3" t="str">
        <f ca="1">MID($F$5,1,3)&amp;LOOKUP("一",$F$7:$F81)&amp;"-Cir"&amp;TEXT(IF($F81&gt;"",1,($ZG81=OFFSET($ZG81,-1,))+IFERROR(MID(OFFSET($N81,-1,),FIND(MID($F$5,1,2),OFFSET($N81,-1,))+9,2),)),"00")</f>
        <v>CBX11-Cir01</v>
      </c>
      <c r="O81" s="3" t="str">
        <f ca="1">MID(N81,7,10)</f>
        <v>Cir01</v>
      </c>
      <c r="P81" s="3">
        <v>1</v>
      </c>
      <c r="Q81" s="3" t="s">
        <v>8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F81" s="13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</row>
    <row r="82" spans="1:93">
      <c r="A82" s="14">
        <v>33</v>
      </c>
      <c r="B82" s="5"/>
      <c r="C82" s="5"/>
      <c r="D82" s="13"/>
      <c r="E82" s="8">
        <f>COUNTA(Q82:BD82)</f>
        <v>1</v>
      </c>
      <c r="F82" s="6"/>
      <c r="G82" s="6"/>
      <c r="H82" s="6"/>
      <c r="I82" s="5" t="s">
        <v>2</v>
      </c>
      <c r="J82" s="4" t="s">
        <v>1</v>
      </c>
      <c r="K82" s="3" t="str">
        <f ca="1">M82&amp;"-"&amp;N82&amp;"-POS"</f>
        <v>INV11A01-CBX11-Cir02-POS</v>
      </c>
      <c r="L82" s="3" t="str">
        <f ca="1">M82&amp;"-"&amp;N82&amp;"-NEG"</f>
        <v>INV11A01-CBX11-Cir02-NEG</v>
      </c>
      <c r="M82" s="3" t="str">
        <f ca="1">$F$3</f>
        <v>INV11A01</v>
      </c>
      <c r="N82" s="3" t="str">
        <f ca="1">MID($F$5,1,3)&amp;LOOKUP("一",$F$7:$F82)&amp;"-Cir"&amp;TEXT(IF($F82&gt;"",1,($ZG82=OFFSET($ZG82,-1,))+IFERROR(MID(OFFSET($N82,-1,),FIND(MID($F$5,1,2),OFFSET($N82,-1,))+9,2),)),"00")</f>
        <v>CBX11-Cir02</v>
      </c>
      <c r="O82" s="3" t="str">
        <f ca="1">MID(N82,7,10)</f>
        <v>Cir02</v>
      </c>
      <c r="P82" s="3">
        <v>3</v>
      </c>
      <c r="Q82" s="3"/>
      <c r="R82" s="3"/>
      <c r="S82" s="3" t="s">
        <v>7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F82" s="13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</row>
    <row r="83" spans="1:93">
      <c r="A83" s="14">
        <v>34</v>
      </c>
      <c r="B83" s="5"/>
      <c r="C83" s="5"/>
      <c r="D83" s="13"/>
      <c r="E83" s="8">
        <f>COUNTA(Q83:BD83)</f>
        <v>1</v>
      </c>
      <c r="F83" s="6"/>
      <c r="G83" s="6">
        <v>4</v>
      </c>
      <c r="H83" s="6"/>
      <c r="I83" s="5" t="s">
        <v>4</v>
      </c>
      <c r="J83" s="4" t="s">
        <v>1</v>
      </c>
      <c r="K83" s="3" t="str">
        <f ca="1">M83&amp;"-"&amp;N83&amp;"-POS"</f>
        <v>INV11A01-CBX11-Cir03-POS</v>
      </c>
      <c r="L83" s="3" t="str">
        <f ca="1">M83&amp;"-"&amp;N83&amp;"-NEG"</f>
        <v>INV11A01-CBX11-Cir03-NEG</v>
      </c>
      <c r="M83" s="3" t="str">
        <f ca="1">$F$3</f>
        <v>INV11A01</v>
      </c>
      <c r="N83" s="3" t="str">
        <f ca="1">MID($F$5,1,3)&amp;LOOKUP("一",$F$7:$F83)&amp;"-Cir"&amp;TEXT(IF($F83&gt;"",1,($ZG83=OFFSET($ZG83,-1,))+IFERROR(MID(OFFSET($N83,-1,),FIND(MID($F$5,1,2),OFFSET($N83,-1,))+9,2),)),"00")</f>
        <v>CBX11-Cir03</v>
      </c>
      <c r="O83" s="3" t="str">
        <f ca="1">MID(N83,7,10)</f>
        <v>Cir03</v>
      </c>
      <c r="P83" s="3">
        <v>1</v>
      </c>
      <c r="Q83" s="3" t="s">
        <v>6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F83" s="13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</row>
    <row r="84" spans="1:93">
      <c r="A84" s="14">
        <v>35</v>
      </c>
      <c r="B84" s="5"/>
      <c r="C84" s="5"/>
      <c r="D84" s="13"/>
      <c r="E84" s="8">
        <f>COUNTA(Q84:BD84)</f>
        <v>1</v>
      </c>
      <c r="F84" s="6"/>
      <c r="G84" s="6"/>
      <c r="H84" s="6"/>
      <c r="I84" s="5" t="s">
        <v>2</v>
      </c>
      <c r="J84" s="4" t="s">
        <v>1</v>
      </c>
      <c r="K84" s="3" t="str">
        <f ca="1">M84&amp;"-"&amp;N84&amp;"-POS"</f>
        <v>INV11A01-CBX11-Cir04-POS</v>
      </c>
      <c r="L84" s="3" t="str">
        <f ca="1">M84&amp;"-"&amp;N84&amp;"-NEG"</f>
        <v>INV11A01-CBX11-Cir04-NEG</v>
      </c>
      <c r="M84" s="3" t="str">
        <f ca="1">$F$3</f>
        <v>INV11A01</v>
      </c>
      <c r="N84" s="3" t="str">
        <f ca="1">MID($F$5,1,3)&amp;LOOKUP("一",$F$7:$F84)&amp;"-Cir"&amp;TEXT(IF($F84&gt;"",1,($ZG84=OFFSET($ZG84,-1,))+IFERROR(MID(OFFSET($N84,-1,),FIND(MID($F$5,1,2),OFFSET($N84,-1,))+9,2),)),"00")</f>
        <v>CBX11-Cir04</v>
      </c>
      <c r="O84" s="3" t="str">
        <f ca="1">MID(N84,7,10)</f>
        <v>Cir04</v>
      </c>
      <c r="P84" s="3">
        <v>3</v>
      </c>
      <c r="Q84" s="3"/>
      <c r="R84" s="3"/>
      <c r="S84" s="3" t="s">
        <v>5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F84" s="13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</row>
    <row r="85" spans="1:93">
      <c r="A85" s="14">
        <v>36</v>
      </c>
      <c r="B85" s="5"/>
      <c r="C85" s="5"/>
      <c r="D85" s="13"/>
      <c r="E85" s="8">
        <f>COUNTA(Q85:BD85)</f>
        <v>1</v>
      </c>
      <c r="F85" s="6"/>
      <c r="G85" s="6">
        <v>4</v>
      </c>
      <c r="H85" s="6"/>
      <c r="I85" s="5" t="s">
        <v>4</v>
      </c>
      <c r="J85" s="4" t="s">
        <v>1</v>
      </c>
      <c r="K85" s="3" t="str">
        <f ca="1">M85&amp;"-"&amp;N85&amp;"-POS"</f>
        <v>INV11A01-CBX11-Cir05-POS</v>
      </c>
      <c r="L85" s="3" t="str">
        <f ca="1">M85&amp;"-"&amp;N85&amp;"-NEG"</f>
        <v>INV11A01-CBX11-Cir05-NEG</v>
      </c>
      <c r="M85" s="3" t="str">
        <f ca="1">$F$3</f>
        <v>INV11A01</v>
      </c>
      <c r="N85" s="3" t="str">
        <f ca="1">MID($F$5,1,3)&amp;LOOKUP("一",$F$7:$F85)&amp;"-Cir"&amp;TEXT(IF($F85&gt;"",1,($ZG85=OFFSET($ZG85,-1,))+IFERROR(MID(OFFSET($N85,-1,),FIND(MID($F$5,1,2),OFFSET($N85,-1,))+9,2),)),"00")</f>
        <v>CBX11-Cir05</v>
      </c>
      <c r="O85" s="3" t="str">
        <f ca="1">MID(N85,7,10)</f>
        <v>Cir05</v>
      </c>
      <c r="P85" s="3">
        <v>1</v>
      </c>
      <c r="Q85" s="3" t="s">
        <v>3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F85" s="13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</row>
    <row r="86" spans="1:93">
      <c r="A86" s="14">
        <v>37</v>
      </c>
      <c r="B86" s="5"/>
      <c r="C86" s="5"/>
      <c r="D86" s="13"/>
      <c r="E86" s="8">
        <f>COUNTA(Q86:BD86)</f>
        <v>1</v>
      </c>
      <c r="F86" s="6"/>
      <c r="G86" s="6"/>
      <c r="H86" s="6"/>
      <c r="I86" s="5" t="s">
        <v>2</v>
      </c>
      <c r="J86" s="4" t="s">
        <v>1</v>
      </c>
      <c r="K86" s="3" t="str">
        <f ca="1">M86&amp;"-"&amp;N86&amp;"-POS"</f>
        <v>INV11A01-CBX11-Cir06-POS</v>
      </c>
      <c r="L86" s="3" t="str">
        <f ca="1">M86&amp;"-"&amp;N86&amp;"-NEG"</f>
        <v>INV11A01-CBX11-Cir06-NEG</v>
      </c>
      <c r="M86" s="3" t="str">
        <f ca="1">$F$3</f>
        <v>INV11A01</v>
      </c>
      <c r="N86" s="3" t="str">
        <f ca="1">MID($F$5,1,3)&amp;LOOKUP("一",$F$7:$F86)&amp;"-Cir"&amp;TEXT(IF($F86&gt;"",1,($ZG86=OFFSET($ZG86,-1,))+IFERROR(MID(OFFSET($N86,-1,),FIND(MID($F$5,1,2),OFFSET($N86,-1,))+9,2),)),"00")</f>
        <v>CBX11-Cir06</v>
      </c>
      <c r="O86" s="3" t="str">
        <f ca="1">MID(N86,7,10)</f>
        <v>Cir06</v>
      </c>
      <c r="P86" s="3">
        <v>3</v>
      </c>
      <c r="Q86" s="3"/>
      <c r="R86" s="3"/>
      <c r="S86" s="3" t="s">
        <v>0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F86" s="13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</row>
    <row r="87" spans="1:93">
      <c r="A87" s="14">
        <v>38</v>
      </c>
      <c r="B87" s="5"/>
      <c r="C87" s="5"/>
      <c r="D87" s="13"/>
      <c r="E87" s="8">
        <f>COUNTA(Q87:BD87)</f>
        <v>1</v>
      </c>
      <c r="F87" s="10" t="s">
        <v>18</v>
      </c>
      <c r="G87" s="9">
        <v>4</v>
      </c>
      <c r="H87" s="9"/>
      <c r="I87" s="5" t="s">
        <v>4</v>
      </c>
      <c r="J87" s="4" t="s">
        <v>1</v>
      </c>
      <c r="K87" s="8" t="str">
        <f ca="1">M87&amp;"-"&amp;N87&amp;"-POS"</f>
        <v>INV11A01-CBX12-Cir01-POS</v>
      </c>
      <c r="L87" s="8" t="str">
        <f ca="1">M87&amp;"-"&amp;N87&amp;"-NEG"</f>
        <v>INV11A01-CBX12-Cir01-NEG</v>
      </c>
      <c r="M87" s="8" t="str">
        <f ca="1">$F$3</f>
        <v>INV11A01</v>
      </c>
      <c r="N87" s="8" t="str">
        <f ca="1">MID($F$5,1,3)&amp;LOOKUP("一",$F$7:$F87)&amp;"-Cir"&amp;TEXT(IF($F87&gt;"",1,($ZG87=OFFSET($ZG87,-1,))+IFERROR(MID(OFFSET($N87,-1,),FIND(MID($F$5,1,2),OFFSET($N87,-1,))+9,2),)),"00")</f>
        <v>CBX12-Cir01</v>
      </c>
      <c r="O87" s="8" t="str">
        <f ca="1">MID(N87,7,10)</f>
        <v>Cir01</v>
      </c>
      <c r="P87" s="8">
        <v>1</v>
      </c>
      <c r="Q87" s="8" t="s">
        <v>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F87" s="13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</row>
    <row r="88" spans="1:93">
      <c r="A88" s="14">
        <v>39</v>
      </c>
      <c r="B88" s="5"/>
      <c r="C88" s="5"/>
      <c r="D88" s="13"/>
      <c r="E88" s="8">
        <f>COUNTA(Q88:BD88)</f>
        <v>1</v>
      </c>
      <c r="F88" s="9"/>
      <c r="G88" s="9"/>
      <c r="H88" s="9"/>
      <c r="I88" s="5" t="s">
        <v>2</v>
      </c>
      <c r="J88" s="4" t="s">
        <v>1</v>
      </c>
      <c r="K88" s="8" t="str">
        <f ca="1">M88&amp;"-"&amp;N88&amp;"-POS"</f>
        <v>INV11A01-CBX12-Cir02-POS</v>
      </c>
      <c r="L88" s="8" t="str">
        <f ca="1">M88&amp;"-"&amp;N88&amp;"-NEG"</f>
        <v>INV11A01-CBX12-Cir02-NEG</v>
      </c>
      <c r="M88" s="8" t="str">
        <f ca="1">$F$3</f>
        <v>INV11A01</v>
      </c>
      <c r="N88" s="8" t="str">
        <f ca="1">MID($F$5,1,3)&amp;LOOKUP("一",$F$7:$F88)&amp;"-Cir"&amp;TEXT(IF($F88&gt;"",1,($ZG88=OFFSET($ZG88,-1,))+IFERROR(MID(OFFSET($N88,-1,),FIND(MID($F$5,1,2),OFFSET($N88,-1,))+9,2),)),"00")</f>
        <v>CBX12-Cir02</v>
      </c>
      <c r="O88" s="8" t="str">
        <f ca="1">MID(N88,7,10)</f>
        <v>Cir02</v>
      </c>
      <c r="P88" s="8">
        <v>3</v>
      </c>
      <c r="Q88" s="8"/>
      <c r="R88" s="8"/>
      <c r="S88" s="8" t="s">
        <v>7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F88" s="13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</row>
    <row r="89" spans="1:93">
      <c r="A89" s="14">
        <v>40</v>
      </c>
      <c r="B89" s="5"/>
      <c r="C89" s="5"/>
      <c r="D89" s="13"/>
      <c r="E89" s="8">
        <f>COUNTA(Q89:BD89)</f>
        <v>1</v>
      </c>
      <c r="F89" s="9"/>
      <c r="G89" s="9">
        <v>4</v>
      </c>
      <c r="H89" s="9"/>
      <c r="I89" s="5" t="s">
        <v>4</v>
      </c>
      <c r="J89" s="4" t="s">
        <v>1</v>
      </c>
      <c r="K89" s="8" t="str">
        <f ca="1">M89&amp;"-"&amp;N89&amp;"-POS"</f>
        <v>INV11A01-CBX12-Cir03-POS</v>
      </c>
      <c r="L89" s="8" t="str">
        <f ca="1">M89&amp;"-"&amp;N89&amp;"-NEG"</f>
        <v>INV11A01-CBX12-Cir03-NEG</v>
      </c>
      <c r="M89" s="8" t="str">
        <f ca="1">$F$3</f>
        <v>INV11A01</v>
      </c>
      <c r="N89" s="8" t="str">
        <f ca="1">MID($F$5,1,3)&amp;LOOKUP("一",$F$7:$F89)&amp;"-Cir"&amp;TEXT(IF($F89&gt;"",1,($ZG89=OFFSET($ZG89,-1,))+IFERROR(MID(OFFSET($N89,-1,),FIND(MID($F$5,1,2),OFFSET($N89,-1,))+9,2),)),"00")</f>
        <v>CBX12-Cir03</v>
      </c>
      <c r="O89" s="8" t="str">
        <f ca="1">MID(N89,7,10)</f>
        <v>Cir03</v>
      </c>
      <c r="P89" s="8">
        <v>1</v>
      </c>
      <c r="Q89" s="8" t="s">
        <v>6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F89" s="13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</row>
    <row r="90" spans="1:93">
      <c r="A90" s="13"/>
      <c r="B90" s="12"/>
      <c r="C90" s="13"/>
      <c r="D90" s="13"/>
      <c r="E90" s="8">
        <f>COUNTA(Q90:BD90)</f>
        <v>1</v>
      </c>
      <c r="F90" s="9"/>
      <c r="G90" s="9"/>
      <c r="H90" s="9"/>
      <c r="I90" s="5" t="s">
        <v>2</v>
      </c>
      <c r="J90" s="4" t="s">
        <v>1</v>
      </c>
      <c r="K90" s="8" t="str">
        <f ca="1">M90&amp;"-"&amp;N90&amp;"-POS"</f>
        <v>INV11A01-CBX12-Cir04-POS</v>
      </c>
      <c r="L90" s="8" t="str">
        <f ca="1">M90&amp;"-"&amp;N90&amp;"-NEG"</f>
        <v>INV11A01-CBX12-Cir04-NEG</v>
      </c>
      <c r="M90" s="8" t="str">
        <f ca="1">$F$3</f>
        <v>INV11A01</v>
      </c>
      <c r="N90" s="8" t="str">
        <f ca="1">MID($F$5,1,3)&amp;LOOKUP("一",$F$7:$F90)&amp;"-Cir"&amp;TEXT(IF($F90&gt;"",1,($ZG90=OFFSET($ZG90,-1,))+IFERROR(MID(OFFSET($N90,-1,),FIND(MID($F$5,1,2),OFFSET($N90,-1,))+9,2),)),"00")</f>
        <v>CBX12-Cir04</v>
      </c>
      <c r="O90" s="8" t="str">
        <f ca="1">MID(N90,7,10)</f>
        <v>Cir04</v>
      </c>
      <c r="P90" s="8">
        <v>3</v>
      </c>
      <c r="Q90" s="8"/>
      <c r="R90" s="8"/>
      <c r="S90" s="8" t="s">
        <v>5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F90" s="13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</row>
    <row r="91" spans="1:93">
      <c r="E91" s="8">
        <f>COUNTA(Q91:BD91)</f>
        <v>1</v>
      </c>
      <c r="F91" s="9"/>
      <c r="G91" s="9">
        <v>4</v>
      </c>
      <c r="H91" s="9"/>
      <c r="I91" s="5" t="s">
        <v>4</v>
      </c>
      <c r="J91" s="4" t="s">
        <v>1</v>
      </c>
      <c r="K91" s="8" t="str">
        <f ca="1">M91&amp;"-"&amp;N91&amp;"-POS"</f>
        <v>INV11A01-CBX12-Cir05-POS</v>
      </c>
      <c r="L91" s="8" t="str">
        <f ca="1">M91&amp;"-"&amp;N91&amp;"-NEG"</f>
        <v>INV11A01-CBX12-Cir05-NEG</v>
      </c>
      <c r="M91" s="8" t="str">
        <f ca="1">$F$3</f>
        <v>INV11A01</v>
      </c>
      <c r="N91" s="8" t="str">
        <f ca="1">MID($F$5,1,3)&amp;LOOKUP("一",$F$7:$F91)&amp;"-Cir"&amp;TEXT(IF($F91&gt;"",1,($ZG91=OFFSET($ZG91,-1,))+IFERROR(MID(OFFSET($N91,-1,),FIND(MID($F$5,1,2),OFFSET($N91,-1,))+9,2),)),"00")</f>
        <v>CBX12-Cir05</v>
      </c>
      <c r="O91" s="8" t="str">
        <f ca="1">MID(N91,7,10)</f>
        <v>Cir05</v>
      </c>
      <c r="P91" s="8">
        <v>1</v>
      </c>
      <c r="Q91" s="8" t="s">
        <v>3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</row>
    <row r="92" spans="1:93">
      <c r="E92" s="8">
        <f>COUNTA(Q92:BD92)</f>
        <v>1</v>
      </c>
      <c r="F92" s="9"/>
      <c r="G92" s="9"/>
      <c r="H92" s="9"/>
      <c r="I92" s="5" t="s">
        <v>2</v>
      </c>
      <c r="J92" s="4" t="s">
        <v>1</v>
      </c>
      <c r="K92" s="8" t="str">
        <f ca="1">M92&amp;"-"&amp;N92&amp;"-POS"</f>
        <v>INV11A01-CBX12-Cir06-POS</v>
      </c>
      <c r="L92" s="8" t="str">
        <f ca="1">M92&amp;"-"&amp;N92&amp;"-NEG"</f>
        <v>INV11A01-CBX12-Cir06-NEG</v>
      </c>
      <c r="M92" s="8" t="str">
        <f ca="1">$F$3</f>
        <v>INV11A01</v>
      </c>
      <c r="N92" s="8" t="str">
        <f ca="1">MID($F$5,1,3)&amp;LOOKUP("一",$F$7:$F92)&amp;"-Cir"&amp;TEXT(IF($F92&gt;"",1,($ZG92=OFFSET($ZG92,-1,))+IFERROR(MID(OFFSET($N92,-1,),FIND(MID($F$5,1,2),OFFSET($N92,-1,))+9,2),)),"00")</f>
        <v>CBX12-Cir06</v>
      </c>
      <c r="O92" s="8" t="str">
        <f ca="1">MID(N92,7,10)</f>
        <v>Cir06</v>
      </c>
      <c r="P92" s="8">
        <v>3</v>
      </c>
      <c r="Q92" s="8"/>
      <c r="R92" s="8"/>
      <c r="S92" s="8" t="s">
        <v>0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</row>
    <row r="93" spans="1:93">
      <c r="E93" s="8">
        <f>COUNTA(Q93:BD93)</f>
        <v>1</v>
      </c>
      <c r="F93" s="7" t="s">
        <v>17</v>
      </c>
      <c r="G93" s="6">
        <v>4</v>
      </c>
      <c r="H93" s="6"/>
      <c r="I93" s="5" t="s">
        <v>4</v>
      </c>
      <c r="J93" s="4" t="s">
        <v>1</v>
      </c>
      <c r="K93" s="3" t="str">
        <f ca="1">M93&amp;"-"&amp;N93&amp;"-POS"</f>
        <v>INV11A01-CBX13-Cir01-POS</v>
      </c>
      <c r="L93" s="3" t="str">
        <f ca="1">M93&amp;"-"&amp;N93&amp;"-NEG"</f>
        <v>INV11A01-CBX13-Cir01-NEG</v>
      </c>
      <c r="M93" s="3" t="str">
        <f ca="1">$F$3</f>
        <v>INV11A01</v>
      </c>
      <c r="N93" s="3" t="str">
        <f ca="1">MID($F$5,1,3)&amp;LOOKUP("一",$F$7:$F93)&amp;"-Cir"&amp;TEXT(IF($F93&gt;"",1,($ZG93=OFFSET($ZG93,-1,))+IFERROR(MID(OFFSET($N93,-1,),FIND(MID($F$5,1,2),OFFSET($N93,-1,))+9,2),)),"00")</f>
        <v>CBX13-Cir01</v>
      </c>
      <c r="O93" s="3" t="str">
        <f ca="1">MID(N93,7,10)</f>
        <v>Cir01</v>
      </c>
      <c r="P93" s="3">
        <v>1</v>
      </c>
      <c r="Q93" s="3" t="s">
        <v>8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93">
      <c r="E94" s="8">
        <f>COUNTA(Q94:BD94)</f>
        <v>1</v>
      </c>
      <c r="F94" s="7"/>
      <c r="G94" s="6"/>
      <c r="H94" s="6"/>
      <c r="I94" s="5" t="s">
        <v>2</v>
      </c>
      <c r="J94" s="4" t="s">
        <v>1</v>
      </c>
      <c r="K94" s="3" t="str">
        <f ca="1">M94&amp;"-"&amp;N94&amp;"-POS"</f>
        <v>INV11A01-CBX13-Cir02-POS</v>
      </c>
      <c r="L94" s="3" t="str">
        <f ca="1">M94&amp;"-"&amp;N94&amp;"-NEG"</f>
        <v>INV11A01-CBX13-Cir02-NEG</v>
      </c>
      <c r="M94" s="3" t="str">
        <f ca="1">$F$3</f>
        <v>INV11A01</v>
      </c>
      <c r="N94" s="3" t="str">
        <f ca="1">MID($F$5,1,3)&amp;LOOKUP("一",$F$7:$F94)&amp;"-Cir"&amp;TEXT(IF($F94&gt;"",1,($ZG94=OFFSET($ZG94,-1,))+IFERROR(MID(OFFSET($N94,-1,),FIND(MID($F$5,1,2),OFFSET($N94,-1,))+9,2),)),"00")</f>
        <v>CBX13-Cir02</v>
      </c>
      <c r="O94" s="3" t="str">
        <f ca="1">MID(N94,7,10)</f>
        <v>Cir02</v>
      </c>
      <c r="P94" s="3">
        <v>3</v>
      </c>
      <c r="Q94" s="3"/>
      <c r="R94" s="3"/>
      <c r="S94" s="3" t="s">
        <v>7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spans="1:93">
      <c r="E95" s="8">
        <f>COUNTA(Q95:BD95)</f>
        <v>1</v>
      </c>
      <c r="F95" s="7"/>
      <c r="G95" s="6">
        <v>4</v>
      </c>
      <c r="H95" s="6"/>
      <c r="I95" s="5" t="s">
        <v>4</v>
      </c>
      <c r="J95" s="4" t="s">
        <v>1</v>
      </c>
      <c r="K95" s="3" t="str">
        <f ca="1">M95&amp;"-"&amp;N95&amp;"-POS"</f>
        <v>INV11A01-CBX13-Cir03-POS</v>
      </c>
      <c r="L95" s="3" t="str">
        <f ca="1">M95&amp;"-"&amp;N95&amp;"-NEG"</f>
        <v>INV11A01-CBX13-Cir03-NEG</v>
      </c>
      <c r="M95" s="3" t="str">
        <f ca="1">$F$3</f>
        <v>INV11A01</v>
      </c>
      <c r="N95" s="3" t="str">
        <f ca="1">MID($F$5,1,3)&amp;LOOKUP("一",$F$7:$F95)&amp;"-Cir"&amp;TEXT(IF($F95&gt;"",1,($ZG95=OFFSET($ZG95,-1,))+IFERROR(MID(OFFSET($N95,-1,),FIND(MID($F$5,1,2),OFFSET($N95,-1,))+9,2),)),"00")</f>
        <v>CBX13-Cir03</v>
      </c>
      <c r="O95" s="3" t="str">
        <f ca="1">MID(N95,7,10)</f>
        <v>Cir03</v>
      </c>
      <c r="P95" s="3">
        <v>1</v>
      </c>
      <c r="Q95" s="3" t="s">
        <v>6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1:93">
      <c r="E96" s="8">
        <f>COUNTA(Q96:BD96)</f>
        <v>1</v>
      </c>
      <c r="F96" s="7"/>
      <c r="G96" s="6"/>
      <c r="H96" s="6"/>
      <c r="I96" s="5" t="s">
        <v>2</v>
      </c>
      <c r="J96" s="4" t="s">
        <v>1</v>
      </c>
      <c r="K96" s="3" t="str">
        <f ca="1">M96&amp;"-"&amp;N96&amp;"-POS"</f>
        <v>INV11A01-CBX13-Cir04-POS</v>
      </c>
      <c r="L96" s="3" t="str">
        <f ca="1">M96&amp;"-"&amp;N96&amp;"-NEG"</f>
        <v>INV11A01-CBX13-Cir04-NEG</v>
      </c>
      <c r="M96" s="3" t="str">
        <f ca="1">$F$3</f>
        <v>INV11A01</v>
      </c>
      <c r="N96" s="3" t="str">
        <f ca="1">MID($F$5,1,3)&amp;LOOKUP("一",$F$7:$F96)&amp;"-Cir"&amp;TEXT(IF($F96&gt;"",1,($ZG96=OFFSET($ZG96,-1,))+IFERROR(MID(OFFSET($N96,-1,),FIND(MID($F$5,1,2),OFFSET($N96,-1,))+9,2),)),"00")</f>
        <v>CBX13-Cir04</v>
      </c>
      <c r="O96" s="3" t="str">
        <f ca="1">MID(N96,7,10)</f>
        <v>Cir04</v>
      </c>
      <c r="P96" s="3">
        <v>3</v>
      </c>
      <c r="Q96" s="3"/>
      <c r="R96" s="3"/>
      <c r="S96" s="3" t="s">
        <v>5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5:56">
      <c r="E97" s="8">
        <f>COUNTA(Q97:BD97)</f>
        <v>1</v>
      </c>
      <c r="F97" s="7"/>
      <c r="G97" s="6">
        <v>4</v>
      </c>
      <c r="H97" s="6"/>
      <c r="I97" s="5" t="s">
        <v>4</v>
      </c>
      <c r="J97" s="4" t="s">
        <v>1</v>
      </c>
      <c r="K97" s="3" t="str">
        <f ca="1">M97&amp;"-"&amp;N97&amp;"-POS"</f>
        <v>INV11A01-CBX13-Cir05-POS</v>
      </c>
      <c r="L97" s="3" t="str">
        <f ca="1">M97&amp;"-"&amp;N97&amp;"-NEG"</f>
        <v>INV11A01-CBX13-Cir05-NEG</v>
      </c>
      <c r="M97" s="3" t="str">
        <f ca="1">$F$3</f>
        <v>INV11A01</v>
      </c>
      <c r="N97" s="3" t="str">
        <f ca="1">MID($F$5,1,3)&amp;LOOKUP("一",$F$7:$F97)&amp;"-Cir"&amp;TEXT(IF($F97&gt;"",1,($ZG97=OFFSET($ZG97,-1,))+IFERROR(MID(OFFSET($N97,-1,),FIND(MID($F$5,1,2),OFFSET($N97,-1,))+9,2),)),"00")</f>
        <v>CBX13-Cir05</v>
      </c>
      <c r="O97" s="3" t="str">
        <f ca="1">MID(N97,7,10)</f>
        <v>Cir05</v>
      </c>
      <c r="P97" s="3">
        <v>1</v>
      </c>
      <c r="Q97" s="3" t="s">
        <v>3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5:56">
      <c r="E98" s="8">
        <f>COUNTA(Q98:BD98)</f>
        <v>1</v>
      </c>
      <c r="F98" s="7"/>
      <c r="G98" s="6"/>
      <c r="H98" s="6"/>
      <c r="I98" s="5" t="s">
        <v>2</v>
      </c>
      <c r="J98" s="4" t="s">
        <v>1</v>
      </c>
      <c r="K98" s="3" t="str">
        <f ca="1">M98&amp;"-"&amp;N98&amp;"-POS"</f>
        <v>INV11A01-CBX13-Cir06-POS</v>
      </c>
      <c r="L98" s="3" t="str">
        <f ca="1">M98&amp;"-"&amp;N98&amp;"-NEG"</f>
        <v>INV11A01-CBX13-Cir06-NEG</v>
      </c>
      <c r="M98" s="3" t="str">
        <f ca="1">$F$3</f>
        <v>INV11A01</v>
      </c>
      <c r="N98" s="3" t="str">
        <f ca="1">MID($F$5,1,3)&amp;LOOKUP("一",$F$7:$F98)&amp;"-Cir"&amp;TEXT(IF($F98&gt;"",1,($ZG98=OFFSET($ZG98,-1,))+IFERROR(MID(OFFSET($N98,-1,),FIND(MID($F$5,1,2),OFFSET($N98,-1,))+9,2),)),"00")</f>
        <v>CBX13-Cir06</v>
      </c>
      <c r="O98" s="3" t="str">
        <f ca="1">MID(N98,7,10)</f>
        <v>Cir06</v>
      </c>
      <c r="P98" s="3">
        <v>3</v>
      </c>
      <c r="Q98" s="3"/>
      <c r="R98" s="3"/>
      <c r="S98" s="3" t="s">
        <v>0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5:56">
      <c r="E99" s="8">
        <f>COUNTA(Q99:BD99)</f>
        <v>1</v>
      </c>
      <c r="F99" s="7"/>
      <c r="G99" s="6">
        <v>4</v>
      </c>
      <c r="H99" s="6"/>
      <c r="I99" s="5" t="s">
        <v>4</v>
      </c>
      <c r="J99" s="4" t="s">
        <v>1</v>
      </c>
      <c r="K99" s="3" t="str">
        <f ca="1">M99&amp;"-"&amp;N99&amp;"-POS"</f>
        <v>INV11A01-CBX13-Cir07-POS</v>
      </c>
      <c r="L99" s="3" t="str">
        <f ca="1">M99&amp;"-"&amp;N99&amp;"-NEG"</f>
        <v>INV11A01-CBX13-Cir07-NEG</v>
      </c>
      <c r="M99" s="3" t="str">
        <f ca="1">$F$3</f>
        <v>INV11A01</v>
      </c>
      <c r="N99" s="3" t="str">
        <f ca="1">MID($F$5,1,3)&amp;LOOKUP("一",$F$7:$F99)&amp;"-Cir"&amp;TEXT(IF($F99&gt;"",1,($ZG99=OFFSET($ZG99,-1,))+IFERROR(MID(OFFSET($N99,-1,),FIND(MID($F$5,1,2),OFFSET($N99,-1,))+9,2),)),"00")</f>
        <v>CBX13-Cir07</v>
      </c>
      <c r="O99" s="3" t="str">
        <f ca="1">MID(N99,7,10)</f>
        <v>Cir07</v>
      </c>
      <c r="P99" s="3">
        <v>1</v>
      </c>
      <c r="Q99" s="3" t="s">
        <v>16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5:56">
      <c r="E100" s="8">
        <f>COUNTA(Q100:BD100)</f>
        <v>1</v>
      </c>
      <c r="F100" s="7"/>
      <c r="G100" s="6"/>
      <c r="H100" s="6"/>
      <c r="I100" s="5" t="s">
        <v>2</v>
      </c>
      <c r="J100" s="4" t="s">
        <v>1</v>
      </c>
      <c r="K100" s="3" t="str">
        <f ca="1">M100&amp;"-"&amp;N100&amp;"-POS"</f>
        <v>INV11A01-CBX13-Cir08-POS</v>
      </c>
      <c r="L100" s="3" t="str">
        <f ca="1">M100&amp;"-"&amp;N100&amp;"-NEG"</f>
        <v>INV11A01-CBX13-Cir08-NEG</v>
      </c>
      <c r="M100" s="3" t="str">
        <f ca="1">$F$3</f>
        <v>INV11A01</v>
      </c>
      <c r="N100" s="3" t="str">
        <f ca="1">MID($F$5,1,3)&amp;LOOKUP("一",$F$7:$F100)&amp;"-Cir"&amp;TEXT(IF($F100&gt;"",1,($ZG100=OFFSET($ZG100,-1,))+IFERROR(MID(OFFSET($N100,-1,),FIND(MID($F$5,1,2),OFFSET($N100,-1,))+9,2),)),"00")</f>
        <v>CBX13-Cir08</v>
      </c>
      <c r="O100" s="3" t="str">
        <f ca="1">MID(N100,7,10)</f>
        <v>Cir08</v>
      </c>
      <c r="P100" s="3">
        <v>3</v>
      </c>
      <c r="Q100" s="3"/>
      <c r="R100" s="3"/>
      <c r="S100" s="3" t="s">
        <v>15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5:56">
      <c r="E101" s="8">
        <f>COUNTA(Q101:BD101)</f>
        <v>1</v>
      </c>
      <c r="F101" s="10" t="s">
        <v>14</v>
      </c>
      <c r="G101" s="9">
        <v>3</v>
      </c>
      <c r="H101" s="9"/>
      <c r="I101" s="5" t="s">
        <v>4</v>
      </c>
      <c r="J101" s="11" t="s">
        <v>13</v>
      </c>
      <c r="K101" s="8" t="str">
        <f ca="1">M101&amp;"-"&amp;N101&amp;"-POS"</f>
        <v>INV11A01-CBX14-Cir01-POS</v>
      </c>
      <c r="L101" s="8" t="str">
        <f ca="1">M101&amp;"-"&amp;N101&amp;"-NEG"</f>
        <v>INV11A01-CBX14-Cir01-NEG</v>
      </c>
      <c r="M101" s="8" t="str">
        <f ca="1">$F$3</f>
        <v>INV11A01</v>
      </c>
      <c r="N101" s="8" t="str">
        <f ca="1">MID($F$5,1,3)&amp;LOOKUP("一",$F$7:$F101)&amp;"-Cir"&amp;TEXT(IF($F101&gt;"",1,($ZG101=OFFSET($ZG101,-1,))+IFERROR(MID(OFFSET($N101,-1,),FIND(MID($F$5,1,2),OFFSET($N101,-1,))+9,2),)),"00")</f>
        <v>CBX14-Cir01</v>
      </c>
      <c r="O101" s="8" t="str">
        <f ca="1">MID(N101,7,10)</f>
        <v>Cir01</v>
      </c>
      <c r="P101" s="8">
        <v>1</v>
      </c>
      <c r="Q101" s="8" t="s">
        <v>8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2"/>
      <c r="BC101" s="2"/>
      <c r="BD101" s="2"/>
    </row>
    <row r="102" spans="5:56">
      <c r="E102" s="8">
        <f>COUNTA(Q102:BD102)</f>
        <v>1</v>
      </c>
      <c r="F102" s="10"/>
      <c r="G102" s="9"/>
      <c r="H102" s="9"/>
      <c r="I102" s="5" t="s">
        <v>12</v>
      </c>
      <c r="J102" s="4" t="s">
        <v>1</v>
      </c>
      <c r="K102" s="8" t="str">
        <f ca="1">M102&amp;"-"&amp;N102&amp;"-POS"</f>
        <v>INV11A01-CBX14-Cir02-POS</v>
      </c>
      <c r="L102" s="8" t="str">
        <f ca="1">M102&amp;"-"&amp;N102&amp;"-NEG"</f>
        <v>INV11A01-CBX14-Cir02-NEG</v>
      </c>
      <c r="M102" s="8" t="str">
        <f ca="1">$F$3</f>
        <v>INV11A01</v>
      </c>
      <c r="N102" s="8" t="str">
        <f ca="1">MID($F$5,1,3)&amp;LOOKUP("一",$F$7:$F102)&amp;"-Cir"&amp;TEXT(IF($F102&gt;"",1,($ZG102=OFFSET($ZG102,-1,))+IFERROR(MID(OFFSET($N102,-1,),FIND(MID($F$5,1,2),OFFSET($N102,-1,))+9,2),)),"00")</f>
        <v>CBX14-Cir02</v>
      </c>
      <c r="O102" s="8" t="str">
        <f ca="1">MID(N102,7,10)</f>
        <v>Cir02</v>
      </c>
      <c r="P102" s="8">
        <v>2</v>
      </c>
      <c r="Q102" s="8"/>
      <c r="R102" s="8" t="s">
        <v>7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2"/>
      <c r="BC102" s="2"/>
      <c r="BD102" s="2"/>
    </row>
    <row r="103" spans="5:56">
      <c r="E103" s="8">
        <f>COUNTA(Q103:BD103)</f>
        <v>1</v>
      </c>
      <c r="F103" s="10"/>
      <c r="G103" s="9">
        <v>3</v>
      </c>
      <c r="H103" s="9"/>
      <c r="I103" s="5" t="s">
        <v>4</v>
      </c>
      <c r="J103" s="11" t="s">
        <v>13</v>
      </c>
      <c r="K103" s="8" t="str">
        <f ca="1">M103&amp;"-"&amp;N103&amp;"-POS"</f>
        <v>INV11A01-CBX14-Cir03-POS</v>
      </c>
      <c r="L103" s="8" t="str">
        <f ca="1">M103&amp;"-"&amp;N103&amp;"-NEG"</f>
        <v>INV11A01-CBX14-Cir03-NEG</v>
      </c>
      <c r="M103" s="8" t="str">
        <f ca="1">$F$3</f>
        <v>INV11A01</v>
      </c>
      <c r="N103" s="8" t="str">
        <f ca="1">MID($F$5,1,3)&amp;LOOKUP("一",$F$7:$F103)&amp;"-Cir"&amp;TEXT(IF($F103&gt;"",1,($ZG103=OFFSET($ZG103,-1,))+IFERROR(MID(OFFSET($N103,-1,),FIND(MID($F$5,1,2),OFFSET($N103,-1,))+9,2),)),"00")</f>
        <v>CBX14-Cir03</v>
      </c>
      <c r="O103" s="8" t="str">
        <f ca="1">MID(N103,7,10)</f>
        <v>Cir03</v>
      </c>
      <c r="P103" s="8">
        <v>1</v>
      </c>
      <c r="Q103" s="8" t="s">
        <v>6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2"/>
      <c r="BC103" s="2"/>
      <c r="BD103" s="2"/>
    </row>
    <row r="104" spans="5:56">
      <c r="E104" s="8">
        <f>COUNTA(Q104:BD104)</f>
        <v>1</v>
      </c>
      <c r="F104" s="10"/>
      <c r="G104" s="9"/>
      <c r="H104" s="9"/>
      <c r="I104" s="5" t="s">
        <v>12</v>
      </c>
      <c r="J104" s="4" t="s">
        <v>1</v>
      </c>
      <c r="K104" s="8" t="str">
        <f ca="1">M104&amp;"-"&amp;N104&amp;"-POS"</f>
        <v>INV11A01-CBX14-Cir04-POS</v>
      </c>
      <c r="L104" s="8" t="str">
        <f ca="1">M104&amp;"-"&amp;N104&amp;"-NEG"</f>
        <v>INV11A01-CBX14-Cir04-NEG</v>
      </c>
      <c r="M104" s="8" t="str">
        <f ca="1">$F$3</f>
        <v>INV11A01</v>
      </c>
      <c r="N104" s="8" t="str">
        <f ca="1">MID($F$5,1,3)&amp;LOOKUP("一",$F$7:$F104)&amp;"-Cir"&amp;TEXT(IF($F104&gt;"",1,($ZG104=OFFSET($ZG104,-1,))+IFERROR(MID(OFFSET($N104,-1,),FIND(MID($F$5,1,2),OFFSET($N104,-1,))+9,2),)),"00")</f>
        <v>CBX14-Cir04</v>
      </c>
      <c r="O104" s="8" t="str">
        <f ca="1">MID(N104,7,10)</f>
        <v>Cir04</v>
      </c>
      <c r="P104" s="8">
        <v>2</v>
      </c>
      <c r="Q104" s="8"/>
      <c r="R104" s="8" t="s">
        <v>5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2"/>
      <c r="BC104" s="2"/>
      <c r="BD104" s="2"/>
    </row>
    <row r="105" spans="5:56">
      <c r="E105" s="8">
        <f>COUNTA(Q105:BD105)</f>
        <v>1</v>
      </c>
      <c r="F105" s="7" t="s">
        <v>11</v>
      </c>
      <c r="G105" s="6">
        <v>4</v>
      </c>
      <c r="H105" s="6"/>
      <c r="I105" s="5" t="s">
        <v>4</v>
      </c>
      <c r="J105" s="4" t="s">
        <v>1</v>
      </c>
      <c r="K105" s="3" t="str">
        <f ca="1">M105&amp;"-"&amp;N105&amp;"-POS"</f>
        <v>INV11A01-CBX15-Cir01-POS</v>
      </c>
      <c r="L105" s="3" t="str">
        <f ca="1">M105&amp;"-"&amp;N105&amp;"-NEG"</f>
        <v>INV11A01-CBX15-Cir01-NEG</v>
      </c>
      <c r="M105" s="3" t="str">
        <f ca="1">$F$3</f>
        <v>INV11A01</v>
      </c>
      <c r="N105" s="3" t="str">
        <f ca="1">MID($F$5,1,3)&amp;LOOKUP("一",$F$7:$F105)&amp;"-Cir"&amp;TEXT(IF($F105&gt;"",1,($ZG105=OFFSET($ZG105,-1,))+IFERROR(MID(OFFSET($N105,-1,),FIND(MID($F$5,1,2),OFFSET($N105,-1,))+9,2),)),"00")</f>
        <v>CBX15-Cir01</v>
      </c>
      <c r="O105" s="3" t="str">
        <f ca="1">MID(N105,7,10)</f>
        <v>Cir01</v>
      </c>
      <c r="P105" s="3">
        <v>1</v>
      </c>
      <c r="Q105" s="3" t="s">
        <v>8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5:56">
      <c r="E106" s="8">
        <f>COUNTA(Q106:BD106)</f>
        <v>1</v>
      </c>
      <c r="F106" s="7"/>
      <c r="G106" s="6"/>
      <c r="H106" s="6"/>
      <c r="I106" s="5" t="s">
        <v>2</v>
      </c>
      <c r="J106" s="4" t="s">
        <v>1</v>
      </c>
      <c r="K106" s="3" t="str">
        <f ca="1">M106&amp;"-"&amp;N106&amp;"-POS"</f>
        <v>INV11A01-CBX15-Cir02-POS</v>
      </c>
      <c r="L106" s="3" t="str">
        <f ca="1">M106&amp;"-"&amp;N106&amp;"-NEG"</f>
        <v>INV11A01-CBX15-Cir02-NEG</v>
      </c>
      <c r="M106" s="3" t="str">
        <f ca="1">$F$3</f>
        <v>INV11A01</v>
      </c>
      <c r="N106" s="3" t="str">
        <f ca="1">MID($F$5,1,3)&amp;LOOKUP("一",$F$7:$F106)&amp;"-Cir"&amp;TEXT(IF($F106&gt;"",1,($ZG106=OFFSET($ZG106,-1,))+IFERROR(MID(OFFSET($N106,-1,),FIND(MID($F$5,1,2),OFFSET($N106,-1,))+9,2),)),"00")</f>
        <v>CBX15-Cir02</v>
      </c>
      <c r="O106" s="3" t="str">
        <f ca="1">MID(N106,7,10)</f>
        <v>Cir02</v>
      </c>
      <c r="P106" s="3">
        <v>3</v>
      </c>
      <c r="Q106" s="3"/>
      <c r="R106" s="3"/>
      <c r="S106" s="3" t="s">
        <v>7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5:56">
      <c r="E107" s="8">
        <f>COUNTA(Q107:BD107)</f>
        <v>1</v>
      </c>
      <c r="F107" s="7"/>
      <c r="G107" s="6">
        <v>4</v>
      </c>
      <c r="H107" s="6"/>
      <c r="I107" s="5" t="s">
        <v>4</v>
      </c>
      <c r="J107" s="4" t="s">
        <v>1</v>
      </c>
      <c r="K107" s="3" t="str">
        <f ca="1">M107&amp;"-"&amp;N107&amp;"-POS"</f>
        <v>INV11A01-CBX15-Cir03-POS</v>
      </c>
      <c r="L107" s="3" t="str">
        <f ca="1">M107&amp;"-"&amp;N107&amp;"-NEG"</f>
        <v>INV11A01-CBX15-Cir03-NEG</v>
      </c>
      <c r="M107" s="3" t="str">
        <f ca="1">$F$3</f>
        <v>INV11A01</v>
      </c>
      <c r="N107" s="3" t="str">
        <f ca="1">MID($F$5,1,3)&amp;LOOKUP("一",$F$7:$F107)&amp;"-Cir"&amp;TEXT(IF($F107&gt;"",1,($ZG107=OFFSET($ZG107,-1,))+IFERROR(MID(OFFSET($N107,-1,),FIND(MID($F$5,1,2),OFFSET($N107,-1,))+9,2),)),"00")</f>
        <v>CBX15-Cir03</v>
      </c>
      <c r="O107" s="3" t="str">
        <f ca="1">MID(N107,7,10)</f>
        <v>Cir03</v>
      </c>
      <c r="P107" s="3">
        <v>1</v>
      </c>
      <c r="Q107" s="3" t="s">
        <v>6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5:56">
      <c r="E108" s="8">
        <f>COUNTA(Q108:BD108)</f>
        <v>1</v>
      </c>
      <c r="F108" s="7"/>
      <c r="G108" s="6"/>
      <c r="H108" s="6"/>
      <c r="I108" s="5" t="s">
        <v>2</v>
      </c>
      <c r="J108" s="4" t="s">
        <v>1</v>
      </c>
      <c r="K108" s="3" t="str">
        <f ca="1">M108&amp;"-"&amp;N108&amp;"-POS"</f>
        <v>INV11A01-CBX15-Cir04-POS</v>
      </c>
      <c r="L108" s="3" t="str">
        <f ca="1">M108&amp;"-"&amp;N108&amp;"-NEG"</f>
        <v>INV11A01-CBX15-Cir04-NEG</v>
      </c>
      <c r="M108" s="3" t="str">
        <f ca="1">$F$3</f>
        <v>INV11A01</v>
      </c>
      <c r="N108" s="3" t="str">
        <f ca="1">MID($F$5,1,3)&amp;LOOKUP("一",$F$7:$F108)&amp;"-Cir"&amp;TEXT(IF($F108&gt;"",1,($ZG108=OFFSET($ZG108,-1,))+IFERROR(MID(OFFSET($N108,-1,),FIND(MID($F$5,1,2),OFFSET($N108,-1,))+9,2),)),"00")</f>
        <v>CBX15-Cir04</v>
      </c>
      <c r="O108" s="3" t="str">
        <f ca="1">MID(N108,7,10)</f>
        <v>Cir04</v>
      </c>
      <c r="P108" s="3">
        <v>3</v>
      </c>
      <c r="Q108" s="3"/>
      <c r="R108" s="3"/>
      <c r="S108" s="3" t="s">
        <v>5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5:56">
      <c r="E109" s="8">
        <f>COUNTA(Q109:BD109)</f>
        <v>1</v>
      </c>
      <c r="F109" s="7"/>
      <c r="G109" s="6">
        <v>4</v>
      </c>
      <c r="H109" s="6"/>
      <c r="I109" s="5" t="s">
        <v>4</v>
      </c>
      <c r="J109" s="4" t="s">
        <v>1</v>
      </c>
      <c r="K109" s="3" t="str">
        <f ca="1">M109&amp;"-"&amp;N109&amp;"-POS"</f>
        <v>INV11A01-CBX15-Cir05-POS</v>
      </c>
      <c r="L109" s="3" t="str">
        <f ca="1">M109&amp;"-"&amp;N109&amp;"-NEG"</f>
        <v>INV11A01-CBX15-Cir05-NEG</v>
      </c>
      <c r="M109" s="3" t="str">
        <f ca="1">$F$3</f>
        <v>INV11A01</v>
      </c>
      <c r="N109" s="3" t="str">
        <f ca="1">MID($F$5,1,3)&amp;LOOKUP("一",$F$7:$F109)&amp;"-Cir"&amp;TEXT(IF($F109&gt;"",1,($ZG109=OFFSET($ZG109,-1,))+IFERROR(MID(OFFSET($N109,-1,),FIND(MID($F$5,1,2),OFFSET($N109,-1,))+9,2),)),"00")</f>
        <v>CBX15-Cir05</v>
      </c>
      <c r="O109" s="3" t="str">
        <f ca="1">MID(N109,7,10)</f>
        <v>Cir05</v>
      </c>
      <c r="P109" s="3">
        <v>1</v>
      </c>
      <c r="Q109" s="3" t="s">
        <v>3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5:56">
      <c r="E110" s="8">
        <f>COUNTA(Q110:BD110)</f>
        <v>1</v>
      </c>
      <c r="F110" s="7"/>
      <c r="G110" s="6"/>
      <c r="H110" s="6"/>
      <c r="I110" s="5" t="s">
        <v>2</v>
      </c>
      <c r="J110" s="4" t="s">
        <v>1</v>
      </c>
      <c r="K110" s="3" t="str">
        <f ca="1">M110&amp;"-"&amp;N110&amp;"-POS"</f>
        <v>INV11A01-CBX15-Cir06-POS</v>
      </c>
      <c r="L110" s="3" t="str">
        <f ca="1">M110&amp;"-"&amp;N110&amp;"-NEG"</f>
        <v>INV11A01-CBX15-Cir06-NEG</v>
      </c>
      <c r="M110" s="3" t="str">
        <f ca="1">$F$3</f>
        <v>INV11A01</v>
      </c>
      <c r="N110" s="3" t="str">
        <f ca="1">MID($F$5,1,3)&amp;LOOKUP("一",$F$7:$F110)&amp;"-Cir"&amp;TEXT(IF($F110&gt;"",1,($ZG110=OFFSET($ZG110,-1,))+IFERROR(MID(OFFSET($N110,-1,),FIND(MID($F$5,1,2),OFFSET($N110,-1,))+9,2),)),"00")</f>
        <v>CBX15-Cir06</v>
      </c>
      <c r="O110" s="3" t="str">
        <f ca="1">MID(N110,7,10)</f>
        <v>Cir06</v>
      </c>
      <c r="P110" s="3">
        <v>3</v>
      </c>
      <c r="Q110" s="3"/>
      <c r="R110" s="3"/>
      <c r="S110" s="3" t="s">
        <v>0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5:56">
      <c r="E111" s="8">
        <f>COUNTA(Q111:BD111)</f>
        <v>1</v>
      </c>
      <c r="F111" s="10" t="s">
        <v>10</v>
      </c>
      <c r="G111" s="9">
        <v>4</v>
      </c>
      <c r="H111" s="9"/>
      <c r="I111" s="5" t="s">
        <v>4</v>
      </c>
      <c r="J111" s="4" t="s">
        <v>1</v>
      </c>
      <c r="K111" s="8" t="str">
        <f ca="1">M111&amp;"-"&amp;N111&amp;"-POS"</f>
        <v>INV11A01-CBX16-Cir01-POS</v>
      </c>
      <c r="L111" s="8" t="str">
        <f ca="1">M111&amp;"-"&amp;N111&amp;"-NEG"</f>
        <v>INV11A01-CBX16-Cir01-NEG</v>
      </c>
      <c r="M111" s="8" t="str">
        <f ca="1">$F$3</f>
        <v>INV11A01</v>
      </c>
      <c r="N111" s="8" t="str">
        <f ca="1">MID($F$5,1,3)&amp;LOOKUP("一",$F$7:$F111)&amp;"-Cir"&amp;TEXT(IF($F111&gt;"",1,($ZG111=OFFSET($ZG111,-1,))+IFERROR(MID(OFFSET($N111,-1,),FIND(MID($F$5,1,2),OFFSET($N111,-1,))+9,2),)),"00")</f>
        <v>CBX16-Cir01</v>
      </c>
      <c r="O111" s="8" t="str">
        <f ca="1">MID(N111,7,10)</f>
        <v>Cir01</v>
      </c>
      <c r="P111" s="8">
        <v>1</v>
      </c>
      <c r="Q111" s="8" t="s">
        <v>8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</row>
    <row r="112" spans="5:56">
      <c r="E112" s="8">
        <f>COUNTA(Q112:BD112)</f>
        <v>1</v>
      </c>
      <c r="F112" s="10"/>
      <c r="G112" s="9"/>
      <c r="H112" s="9"/>
      <c r="I112" s="5" t="s">
        <v>2</v>
      </c>
      <c r="J112" s="4" t="s">
        <v>1</v>
      </c>
      <c r="K112" s="8" t="str">
        <f ca="1">M112&amp;"-"&amp;N112&amp;"-POS"</f>
        <v>INV11A01-CBX16-Cir02-POS</v>
      </c>
      <c r="L112" s="8" t="str">
        <f ca="1">M112&amp;"-"&amp;N112&amp;"-NEG"</f>
        <v>INV11A01-CBX16-Cir02-NEG</v>
      </c>
      <c r="M112" s="8" t="str">
        <f ca="1">$F$3</f>
        <v>INV11A01</v>
      </c>
      <c r="N112" s="8" t="str">
        <f ca="1">MID($F$5,1,3)&amp;LOOKUP("一",$F$7:$F112)&amp;"-Cir"&amp;TEXT(IF($F112&gt;"",1,($ZG112=OFFSET($ZG112,-1,))+IFERROR(MID(OFFSET($N112,-1,),FIND(MID($F$5,1,2),OFFSET($N112,-1,))+9,2),)),"00")</f>
        <v>CBX16-Cir02</v>
      </c>
      <c r="O112" s="8" t="str">
        <f ca="1">MID(N112,7,10)</f>
        <v>Cir02</v>
      </c>
      <c r="P112" s="8">
        <v>3</v>
      </c>
      <c r="Q112" s="8"/>
      <c r="R112" s="8"/>
      <c r="S112" s="8" t="s">
        <v>7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</row>
    <row r="113" spans="5:56">
      <c r="E113" s="8">
        <f>COUNTA(Q113:BD113)</f>
        <v>1</v>
      </c>
      <c r="F113" s="10"/>
      <c r="G113" s="9">
        <v>4</v>
      </c>
      <c r="H113" s="9"/>
      <c r="I113" s="5" t="s">
        <v>4</v>
      </c>
      <c r="J113" s="4" t="s">
        <v>1</v>
      </c>
      <c r="K113" s="8" t="str">
        <f ca="1">M113&amp;"-"&amp;N113&amp;"-POS"</f>
        <v>INV11A01-CBX16-Cir03-POS</v>
      </c>
      <c r="L113" s="8" t="str">
        <f ca="1">M113&amp;"-"&amp;N113&amp;"-NEG"</f>
        <v>INV11A01-CBX16-Cir03-NEG</v>
      </c>
      <c r="M113" s="8" t="str">
        <f ca="1">$F$3</f>
        <v>INV11A01</v>
      </c>
      <c r="N113" s="8" t="str">
        <f ca="1">MID($F$5,1,3)&amp;LOOKUP("一",$F$7:$F113)&amp;"-Cir"&amp;TEXT(IF($F113&gt;"",1,($ZG113=OFFSET($ZG113,-1,))+IFERROR(MID(OFFSET($N113,-1,),FIND(MID($F$5,1,2),OFFSET($N113,-1,))+9,2),)),"00")</f>
        <v>CBX16-Cir03</v>
      </c>
      <c r="O113" s="8" t="str">
        <f ca="1">MID(N113,7,10)</f>
        <v>Cir03</v>
      </c>
      <c r="P113" s="8">
        <v>1</v>
      </c>
      <c r="Q113" s="8" t="s">
        <v>6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</row>
    <row r="114" spans="5:56">
      <c r="E114" s="8">
        <f>COUNTA(Q114:BD114)</f>
        <v>1</v>
      </c>
      <c r="F114" s="10"/>
      <c r="G114" s="9"/>
      <c r="H114" s="9"/>
      <c r="I114" s="5" t="s">
        <v>2</v>
      </c>
      <c r="J114" s="4" t="s">
        <v>1</v>
      </c>
      <c r="K114" s="8" t="str">
        <f ca="1">M114&amp;"-"&amp;N114&amp;"-POS"</f>
        <v>INV11A01-CBX16-Cir04-POS</v>
      </c>
      <c r="L114" s="8" t="str">
        <f ca="1">M114&amp;"-"&amp;N114&amp;"-NEG"</f>
        <v>INV11A01-CBX16-Cir04-NEG</v>
      </c>
      <c r="M114" s="8" t="str">
        <f ca="1">$F$3</f>
        <v>INV11A01</v>
      </c>
      <c r="N114" s="8" t="str">
        <f ca="1">MID($F$5,1,3)&amp;LOOKUP("一",$F$7:$F114)&amp;"-Cir"&amp;TEXT(IF($F114&gt;"",1,($ZG114=OFFSET($ZG114,-1,))+IFERROR(MID(OFFSET($N114,-1,),FIND(MID($F$5,1,2),OFFSET($N114,-1,))+9,2),)),"00")</f>
        <v>CBX16-Cir04</v>
      </c>
      <c r="O114" s="8" t="str">
        <f ca="1">MID(N114,7,10)</f>
        <v>Cir04</v>
      </c>
      <c r="P114" s="8">
        <v>3</v>
      </c>
      <c r="Q114" s="8"/>
      <c r="R114" s="8"/>
      <c r="S114" s="8" t="s">
        <v>5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 spans="5:56">
      <c r="E115" s="8">
        <f>COUNTA(Q115:BD115)</f>
        <v>1</v>
      </c>
      <c r="F115" s="10"/>
      <c r="G115" s="9">
        <v>4</v>
      </c>
      <c r="H115" s="9"/>
      <c r="I115" s="5" t="s">
        <v>4</v>
      </c>
      <c r="J115" s="4" t="s">
        <v>1</v>
      </c>
      <c r="K115" s="8" t="str">
        <f ca="1">M115&amp;"-"&amp;N115&amp;"-POS"</f>
        <v>INV11A01-CBX16-Cir05-POS</v>
      </c>
      <c r="L115" s="8" t="str">
        <f ca="1">M115&amp;"-"&amp;N115&amp;"-NEG"</f>
        <v>INV11A01-CBX16-Cir05-NEG</v>
      </c>
      <c r="M115" s="8" t="str">
        <f ca="1">$F$3</f>
        <v>INV11A01</v>
      </c>
      <c r="N115" s="8" t="str">
        <f ca="1">MID($F$5,1,3)&amp;LOOKUP("一",$F$7:$F115)&amp;"-Cir"&amp;TEXT(IF($F115&gt;"",1,($ZG115=OFFSET($ZG115,-1,))+IFERROR(MID(OFFSET($N115,-1,),FIND(MID($F$5,1,2),OFFSET($N115,-1,))+9,2),)),"00")</f>
        <v>CBX16-Cir05</v>
      </c>
      <c r="O115" s="8" t="str">
        <f ca="1">MID(N115,7,10)</f>
        <v>Cir05</v>
      </c>
      <c r="P115" s="8">
        <v>1</v>
      </c>
      <c r="Q115" s="8" t="s">
        <v>3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2"/>
      <c r="BC115" s="2"/>
      <c r="BD115" s="2"/>
    </row>
    <row r="116" spans="5:56">
      <c r="E116" s="8">
        <f>COUNTA(Q116:BD116)</f>
        <v>1</v>
      </c>
      <c r="F116" s="10"/>
      <c r="G116" s="9"/>
      <c r="H116" s="9"/>
      <c r="I116" s="5" t="s">
        <v>2</v>
      </c>
      <c r="J116" s="4" t="s">
        <v>1</v>
      </c>
      <c r="K116" s="8" t="str">
        <f ca="1">M116&amp;"-"&amp;N116&amp;"-POS"</f>
        <v>INV11A01-CBX16-Cir06-POS</v>
      </c>
      <c r="L116" s="8" t="str">
        <f ca="1">M116&amp;"-"&amp;N116&amp;"-NEG"</f>
        <v>INV11A01-CBX16-Cir06-NEG</v>
      </c>
      <c r="M116" s="8" t="str">
        <f ca="1">$F$3</f>
        <v>INV11A01</v>
      </c>
      <c r="N116" s="8" t="str">
        <f ca="1">MID($F$5,1,3)&amp;LOOKUP("一",$F$7:$F116)&amp;"-Cir"&amp;TEXT(IF($F116&gt;"",1,($ZG116=OFFSET($ZG116,-1,))+IFERROR(MID(OFFSET($N116,-1,),FIND(MID($F$5,1,2),OFFSET($N116,-1,))+9,2),)),"00")</f>
        <v>CBX16-Cir06</v>
      </c>
      <c r="O116" s="8" t="str">
        <f ca="1">MID(N116,7,10)</f>
        <v>Cir06</v>
      </c>
      <c r="P116" s="8">
        <v>3</v>
      </c>
      <c r="Q116" s="8"/>
      <c r="R116" s="8"/>
      <c r="S116" s="8" t="s">
        <v>0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2"/>
      <c r="BC116" s="2"/>
      <c r="BD116" s="2"/>
    </row>
    <row r="117" spans="5:56">
      <c r="E117" s="8">
        <f>COUNTA(Q117:BD117)</f>
        <v>1</v>
      </c>
      <c r="F117" s="7" t="s">
        <v>9</v>
      </c>
      <c r="G117" s="6">
        <v>4</v>
      </c>
      <c r="H117" s="6"/>
      <c r="I117" s="5" t="s">
        <v>4</v>
      </c>
      <c r="J117" s="4" t="s">
        <v>1</v>
      </c>
      <c r="K117" s="3" t="str">
        <f ca="1">M117&amp;"-"&amp;N117&amp;"-POS"</f>
        <v>INV11A01-CBX17-Cir01-POS</v>
      </c>
      <c r="L117" s="3" t="str">
        <f ca="1">M117&amp;"-"&amp;N117&amp;"-NEG"</f>
        <v>INV11A01-CBX17-Cir01-NEG</v>
      </c>
      <c r="M117" s="3" t="str">
        <f ca="1">$F$3</f>
        <v>INV11A01</v>
      </c>
      <c r="N117" s="3" t="str">
        <f ca="1">MID($F$5,1,3)&amp;LOOKUP("一",$F$7:$F117)&amp;"-Cir"&amp;TEXT(IF($F117&gt;"",1,($ZG117=OFFSET($ZG117,-1,))+IFERROR(MID(OFFSET($N117,-1,),FIND(MID($F$5,1,2),OFFSET($N117,-1,))+9,2),)),"00")</f>
        <v>CBX17-Cir01</v>
      </c>
      <c r="O117" s="3" t="str">
        <f ca="1">MID(N117,7,10)</f>
        <v>Cir01</v>
      </c>
      <c r="P117" s="3">
        <v>1</v>
      </c>
      <c r="Q117" s="3" t="s">
        <v>8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5:56">
      <c r="E118" s="8">
        <f>COUNTA(Q118:BD118)</f>
        <v>1</v>
      </c>
      <c r="F118" s="7"/>
      <c r="G118" s="6"/>
      <c r="H118" s="6"/>
      <c r="I118" s="5" t="s">
        <v>2</v>
      </c>
      <c r="J118" s="4" t="s">
        <v>1</v>
      </c>
      <c r="K118" s="3" t="str">
        <f ca="1">M118&amp;"-"&amp;N118&amp;"-POS"</f>
        <v>INV11A01-CBX17-Cir02-POS</v>
      </c>
      <c r="L118" s="3" t="str">
        <f ca="1">M118&amp;"-"&amp;N118&amp;"-NEG"</f>
        <v>INV11A01-CBX17-Cir02-NEG</v>
      </c>
      <c r="M118" s="3" t="str">
        <f ca="1">$F$3</f>
        <v>INV11A01</v>
      </c>
      <c r="N118" s="3" t="str">
        <f ca="1">MID($F$5,1,3)&amp;LOOKUP("一",$F$7:$F118)&amp;"-Cir"&amp;TEXT(IF($F118&gt;"",1,($ZG118=OFFSET($ZG118,-1,))+IFERROR(MID(OFFSET($N118,-1,),FIND(MID($F$5,1,2),OFFSET($N118,-1,))+9,2),)),"00")</f>
        <v>CBX17-Cir02</v>
      </c>
      <c r="O118" s="3" t="str">
        <f ca="1">MID(N118,7,10)</f>
        <v>Cir02</v>
      </c>
      <c r="P118" s="3">
        <v>3</v>
      </c>
      <c r="Q118" s="3"/>
      <c r="R118" s="3"/>
      <c r="S118" s="3" t="s">
        <v>7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5:56">
      <c r="E119" s="8">
        <f>COUNTA(Q119:BD119)</f>
        <v>1</v>
      </c>
      <c r="F119" s="7"/>
      <c r="G119" s="6">
        <v>4</v>
      </c>
      <c r="H119" s="6"/>
      <c r="I119" s="5" t="s">
        <v>4</v>
      </c>
      <c r="J119" s="4" t="s">
        <v>1</v>
      </c>
      <c r="K119" s="3" t="str">
        <f ca="1">M119&amp;"-"&amp;N119&amp;"-POS"</f>
        <v>INV11A01-CBX17-Cir03-POS</v>
      </c>
      <c r="L119" s="3" t="str">
        <f ca="1">M119&amp;"-"&amp;N119&amp;"-NEG"</f>
        <v>INV11A01-CBX17-Cir03-NEG</v>
      </c>
      <c r="M119" s="3" t="str">
        <f ca="1">$F$3</f>
        <v>INV11A01</v>
      </c>
      <c r="N119" s="3" t="str">
        <f ca="1">MID($F$5,1,3)&amp;LOOKUP("一",$F$7:$F119)&amp;"-Cir"&amp;TEXT(IF($F119&gt;"",1,($ZG119=OFFSET($ZG119,-1,))+IFERROR(MID(OFFSET($N119,-1,),FIND(MID($F$5,1,2),OFFSET($N119,-1,))+9,2),)),"00")</f>
        <v>CBX17-Cir03</v>
      </c>
      <c r="O119" s="3" t="str">
        <f ca="1">MID(N119,7,10)</f>
        <v>Cir03</v>
      </c>
      <c r="P119" s="3">
        <v>1</v>
      </c>
      <c r="Q119" s="3" t="s">
        <v>6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5:56">
      <c r="E120" s="8">
        <f>COUNTA(Q120:BD120)</f>
        <v>1</v>
      </c>
      <c r="F120" s="7"/>
      <c r="G120" s="6"/>
      <c r="H120" s="6"/>
      <c r="I120" s="5" t="s">
        <v>2</v>
      </c>
      <c r="J120" s="4" t="s">
        <v>1</v>
      </c>
      <c r="K120" s="3" t="str">
        <f ca="1">M120&amp;"-"&amp;N120&amp;"-POS"</f>
        <v>INV11A01-CBX17-Cir04-POS</v>
      </c>
      <c r="L120" s="3" t="str">
        <f ca="1">M120&amp;"-"&amp;N120&amp;"-NEG"</f>
        <v>INV11A01-CBX17-Cir04-NEG</v>
      </c>
      <c r="M120" s="3" t="str">
        <f ca="1">$F$3</f>
        <v>INV11A01</v>
      </c>
      <c r="N120" s="3" t="str">
        <f ca="1">MID($F$5,1,3)&amp;LOOKUP("一",$F$7:$F120)&amp;"-Cir"&amp;TEXT(IF($F120&gt;"",1,($ZG120=OFFSET($ZG120,-1,))+IFERROR(MID(OFFSET($N120,-1,),FIND(MID($F$5,1,2),OFFSET($N120,-1,))+9,2),)),"00")</f>
        <v>CBX17-Cir04</v>
      </c>
      <c r="O120" s="3" t="str">
        <f ca="1">MID(N120,7,10)</f>
        <v>Cir04</v>
      </c>
      <c r="P120" s="3">
        <v>3</v>
      </c>
      <c r="Q120" s="3"/>
      <c r="R120" s="3"/>
      <c r="S120" s="3" t="s">
        <v>5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5:56">
      <c r="E121" s="8">
        <f>COUNTA(Q121:BD121)</f>
        <v>1</v>
      </c>
      <c r="F121" s="7"/>
      <c r="G121" s="6">
        <v>4</v>
      </c>
      <c r="H121" s="6"/>
      <c r="I121" s="5" t="s">
        <v>4</v>
      </c>
      <c r="J121" s="4" t="s">
        <v>1</v>
      </c>
      <c r="K121" s="3" t="str">
        <f ca="1">M121&amp;"-"&amp;N121&amp;"-POS"</f>
        <v>INV11A01-CBX17-Cir05-POS</v>
      </c>
      <c r="L121" s="3" t="str">
        <f ca="1">M121&amp;"-"&amp;N121&amp;"-NEG"</f>
        <v>INV11A01-CBX17-Cir05-NEG</v>
      </c>
      <c r="M121" s="3" t="str">
        <f ca="1">$F$3</f>
        <v>INV11A01</v>
      </c>
      <c r="N121" s="3" t="str">
        <f ca="1">MID($F$5,1,3)&amp;LOOKUP("一",$F$7:$F121)&amp;"-Cir"&amp;TEXT(IF($F121&gt;"",1,($ZG121=OFFSET($ZG121,-1,))+IFERROR(MID(OFFSET($N121,-1,),FIND(MID($F$5,1,2),OFFSET($N121,-1,))+9,2),)),"00")</f>
        <v>CBX17-Cir05</v>
      </c>
      <c r="O121" s="3" t="str">
        <f ca="1">MID(N121,7,10)</f>
        <v>Cir05</v>
      </c>
      <c r="P121" s="3">
        <v>1</v>
      </c>
      <c r="Q121" s="3" t="s">
        <v>3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5:56">
      <c r="E122" s="8">
        <f>COUNTA(Q122:BD122)</f>
        <v>1</v>
      </c>
      <c r="F122" s="7"/>
      <c r="G122" s="6"/>
      <c r="H122" s="6"/>
      <c r="I122" s="5" t="s">
        <v>2</v>
      </c>
      <c r="J122" s="4" t="s">
        <v>1</v>
      </c>
      <c r="K122" s="3" t="str">
        <f ca="1">M122&amp;"-"&amp;N122&amp;"-POS"</f>
        <v>INV11A01-CBX17-Cir06-POS</v>
      </c>
      <c r="L122" s="3" t="str">
        <f ca="1">M122&amp;"-"&amp;N122&amp;"-NEG"</f>
        <v>INV11A01-CBX17-Cir06-NEG</v>
      </c>
      <c r="M122" s="3" t="str">
        <f ca="1">$F$3</f>
        <v>INV11A01</v>
      </c>
      <c r="N122" s="3" t="str">
        <f ca="1">MID($F$5,1,3)&amp;LOOKUP("一",$F$7:$F122)&amp;"-Cir"&amp;TEXT(IF($F122&gt;"",1,($ZG122=OFFSET($ZG122,-1,))+IFERROR(MID(OFFSET($N122,-1,),FIND(MID($F$5,1,2),OFFSET($N122,-1,))+9,2),)),"00")</f>
        <v>CBX17-Cir06</v>
      </c>
      <c r="O122" s="3" t="str">
        <f ca="1">MID(N122,7,10)</f>
        <v>Cir06</v>
      </c>
      <c r="P122" s="3">
        <v>3</v>
      </c>
      <c r="Q122" s="3"/>
      <c r="R122" s="3"/>
      <c r="S122" s="3" t="s">
        <v>0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5:56">
      <c r="I123" s="1"/>
      <c r="J123" s="1"/>
    </row>
    <row r="124" spans="5:56">
      <c r="I124" s="1"/>
      <c r="J124" s="1"/>
    </row>
    <row r="125" spans="5:56">
      <c r="I125" s="1"/>
      <c r="J125" s="1"/>
    </row>
    <row r="126" spans="5:56">
      <c r="I126" s="1"/>
      <c r="J126" s="1"/>
    </row>
    <row r="127" spans="5:56">
      <c r="I127" s="1"/>
      <c r="J127" s="1"/>
    </row>
    <row r="128" spans="5:56">
      <c r="I128" s="1"/>
      <c r="J128" s="1"/>
    </row>
    <row r="129" spans="9:10">
      <c r="I129" s="1"/>
      <c r="J129" s="1"/>
    </row>
    <row r="130" spans="9:10">
      <c r="I130" s="1"/>
      <c r="J130" s="1"/>
    </row>
    <row r="131" spans="9:10">
      <c r="I131" s="1"/>
      <c r="J131" s="1"/>
    </row>
    <row r="132" spans="9:10">
      <c r="I132" s="1"/>
      <c r="J132" s="1"/>
    </row>
    <row r="133" spans="9:10">
      <c r="I133" s="1"/>
      <c r="J133" s="1"/>
    </row>
    <row r="134" spans="9:10">
      <c r="I134" s="1"/>
      <c r="J134" s="1"/>
    </row>
    <row r="135" spans="9:10">
      <c r="I135" s="1"/>
      <c r="J135" s="1"/>
    </row>
    <row r="136" spans="9:10">
      <c r="I136" s="1"/>
      <c r="J136" s="1"/>
    </row>
    <row r="137" spans="9:10">
      <c r="I137" s="1"/>
      <c r="J137" s="1"/>
    </row>
    <row r="138" spans="9:10">
      <c r="I138" s="1"/>
      <c r="J138" s="1"/>
    </row>
    <row r="139" spans="9:10">
      <c r="I139" s="1"/>
      <c r="J139" s="1"/>
    </row>
    <row r="140" spans="9:10">
      <c r="I140" s="1"/>
      <c r="J140" s="1"/>
    </row>
    <row r="141" spans="9:10">
      <c r="I141" s="1"/>
      <c r="J141" s="1"/>
    </row>
    <row r="142" spans="9:10">
      <c r="I142" s="1"/>
      <c r="J142" s="1"/>
    </row>
    <row r="143" spans="9:10">
      <c r="I143" s="1"/>
      <c r="J143" s="1"/>
    </row>
    <row r="144" spans="9:10">
      <c r="I144" s="1"/>
      <c r="J144" s="1"/>
    </row>
    <row r="145" spans="9:10">
      <c r="I145" s="1"/>
      <c r="J145" s="1"/>
    </row>
    <row r="146" spans="9:10">
      <c r="I146" s="1"/>
      <c r="J146" s="1"/>
    </row>
    <row r="147" spans="9:10">
      <c r="I147" s="1"/>
      <c r="J147" s="1"/>
    </row>
    <row r="148" spans="9:10">
      <c r="I148" s="1"/>
      <c r="J148" s="1"/>
    </row>
    <row r="149" spans="9:10">
      <c r="I149" s="1"/>
      <c r="J149" s="1"/>
    </row>
    <row r="150" spans="9:10">
      <c r="I150" s="1"/>
      <c r="J150" s="1"/>
    </row>
    <row r="151" spans="9:10">
      <c r="I151" s="1"/>
      <c r="J151" s="1"/>
    </row>
    <row r="152" spans="9:10">
      <c r="I152" s="1"/>
      <c r="J152" s="1"/>
    </row>
    <row r="153" spans="9:10">
      <c r="I153" s="1"/>
      <c r="J153" s="1"/>
    </row>
    <row r="154" spans="9:10">
      <c r="I154" s="1"/>
      <c r="J154" s="1"/>
    </row>
    <row r="155" spans="9:10">
      <c r="I155" s="1"/>
      <c r="J155" s="1"/>
    </row>
    <row r="156" spans="9:10">
      <c r="I156" s="1"/>
      <c r="J156" s="1"/>
    </row>
    <row r="157" spans="9:10">
      <c r="I157" s="1"/>
      <c r="J157" s="1"/>
    </row>
    <row r="158" spans="9:10">
      <c r="I158" s="1"/>
      <c r="J158" s="1"/>
    </row>
    <row r="159" spans="9:10">
      <c r="I159" s="1"/>
      <c r="J159" s="1"/>
    </row>
    <row r="160" spans="9:10">
      <c r="I160" s="1"/>
      <c r="J160" s="1"/>
    </row>
    <row r="161" spans="9:10">
      <c r="I161" s="1"/>
      <c r="J161" s="1"/>
    </row>
    <row r="162" spans="9:10">
      <c r="I162" s="1"/>
      <c r="J162" s="1"/>
    </row>
    <row r="163" spans="9:10">
      <c r="I163" s="1"/>
      <c r="J163" s="1"/>
    </row>
    <row r="164" spans="9:10">
      <c r="I164" s="1"/>
      <c r="J164" s="1"/>
    </row>
    <row r="165" spans="9:10">
      <c r="I165" s="1"/>
      <c r="J165" s="1"/>
    </row>
    <row r="166" spans="9:10">
      <c r="I166" s="1"/>
      <c r="J166" s="1"/>
    </row>
    <row r="167" spans="9:10">
      <c r="I167" s="1"/>
      <c r="J167" s="1"/>
    </row>
    <row r="168" spans="9:10">
      <c r="I168" s="1"/>
      <c r="J168" s="1"/>
    </row>
    <row r="169" spans="9:10" ht="15" customHeight="1"/>
  </sheetData>
  <mergeCells count="141">
    <mergeCell ref="H45:H46"/>
    <mergeCell ref="N5:N6"/>
    <mergeCell ref="O5:O6"/>
    <mergeCell ref="P5:P6"/>
    <mergeCell ref="BH6:BV6"/>
    <mergeCell ref="E5:E6"/>
    <mergeCell ref="F5:F6"/>
    <mergeCell ref="F7:F14"/>
    <mergeCell ref="F15:F22"/>
    <mergeCell ref="F23:F30"/>
    <mergeCell ref="F76:F80"/>
    <mergeCell ref="F81:F86"/>
    <mergeCell ref="F87:F92"/>
    <mergeCell ref="F93:F100"/>
    <mergeCell ref="F101:F104"/>
    <mergeCell ref="Q4:V4"/>
    <mergeCell ref="F31:F38"/>
    <mergeCell ref="F39:F46"/>
    <mergeCell ref="H41:H42"/>
    <mergeCell ref="H43:H44"/>
    <mergeCell ref="G43:G44"/>
    <mergeCell ref="G45:G46"/>
    <mergeCell ref="F47:F54"/>
    <mergeCell ref="F55:F62"/>
    <mergeCell ref="F63:F70"/>
    <mergeCell ref="F71:F75"/>
    <mergeCell ref="G31:G32"/>
    <mergeCell ref="G33:G34"/>
    <mergeCell ref="G35:G36"/>
    <mergeCell ref="G37:G38"/>
    <mergeCell ref="G39:G40"/>
    <mergeCell ref="G41:G42"/>
    <mergeCell ref="G19:G20"/>
    <mergeCell ref="G21:G22"/>
    <mergeCell ref="G23:G24"/>
    <mergeCell ref="G25:G26"/>
    <mergeCell ref="G27:G28"/>
    <mergeCell ref="G29:G30"/>
    <mergeCell ref="F105:F110"/>
    <mergeCell ref="F111:F116"/>
    <mergeCell ref="F117:F122"/>
    <mergeCell ref="G5:G6"/>
    <mergeCell ref="G7:G8"/>
    <mergeCell ref="G9:G10"/>
    <mergeCell ref="G11:G12"/>
    <mergeCell ref="G13:G14"/>
    <mergeCell ref="G15:G16"/>
    <mergeCell ref="G17:G18"/>
    <mergeCell ref="G53:G54"/>
    <mergeCell ref="G55:G56"/>
    <mergeCell ref="G57:G58"/>
    <mergeCell ref="G59:G60"/>
    <mergeCell ref="G61:G62"/>
    <mergeCell ref="G63:G64"/>
    <mergeCell ref="G107:G108"/>
    <mergeCell ref="G109:G110"/>
    <mergeCell ref="G65:G66"/>
    <mergeCell ref="G67:G68"/>
    <mergeCell ref="G69:G70"/>
    <mergeCell ref="G81:G82"/>
    <mergeCell ref="G83:G84"/>
    <mergeCell ref="G85:G86"/>
    <mergeCell ref="G87:G88"/>
    <mergeCell ref="G89:G90"/>
    <mergeCell ref="H35:H36"/>
    <mergeCell ref="H37:H38"/>
    <mergeCell ref="H39:H40"/>
    <mergeCell ref="G93:G94"/>
    <mergeCell ref="G95:G96"/>
    <mergeCell ref="G97:G98"/>
    <mergeCell ref="G91:G92"/>
    <mergeCell ref="G47:G48"/>
    <mergeCell ref="G49:G50"/>
    <mergeCell ref="G51:G52"/>
    <mergeCell ref="H23:H24"/>
    <mergeCell ref="H25:H26"/>
    <mergeCell ref="H27:H28"/>
    <mergeCell ref="H29:H30"/>
    <mergeCell ref="H31:H32"/>
    <mergeCell ref="H33:H34"/>
    <mergeCell ref="G121:G122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63:H64"/>
    <mergeCell ref="G111:G112"/>
    <mergeCell ref="G113:G114"/>
    <mergeCell ref="G115:G116"/>
    <mergeCell ref="G117:G118"/>
    <mergeCell ref="G119:G120"/>
    <mergeCell ref="G99:G100"/>
    <mergeCell ref="G101:G102"/>
    <mergeCell ref="G103:G104"/>
    <mergeCell ref="G105:G106"/>
    <mergeCell ref="H89:H90"/>
    <mergeCell ref="H91:H92"/>
    <mergeCell ref="H47:H48"/>
    <mergeCell ref="H49:H50"/>
    <mergeCell ref="H51:H52"/>
    <mergeCell ref="H53:H54"/>
    <mergeCell ref="H55:H56"/>
    <mergeCell ref="H57:H58"/>
    <mergeCell ref="H59:H60"/>
    <mergeCell ref="H61:H62"/>
    <mergeCell ref="H105:H106"/>
    <mergeCell ref="H107:H108"/>
    <mergeCell ref="H109:H110"/>
    <mergeCell ref="H65:H66"/>
    <mergeCell ref="H67:H68"/>
    <mergeCell ref="H69:H70"/>
    <mergeCell ref="H81:H82"/>
    <mergeCell ref="H83:H84"/>
    <mergeCell ref="H85:H86"/>
    <mergeCell ref="H87:H88"/>
    <mergeCell ref="H93:H94"/>
    <mergeCell ref="H95:H96"/>
    <mergeCell ref="H97:H98"/>
    <mergeCell ref="H99:H100"/>
    <mergeCell ref="H101:H102"/>
    <mergeCell ref="H103:H104"/>
    <mergeCell ref="H111:H112"/>
    <mergeCell ref="H113:H114"/>
    <mergeCell ref="H115:H116"/>
    <mergeCell ref="H117:H118"/>
    <mergeCell ref="H119:H120"/>
    <mergeCell ref="H121:H122"/>
    <mergeCell ref="A1:K2"/>
    <mergeCell ref="A3:E4"/>
    <mergeCell ref="A5:B6"/>
    <mergeCell ref="C5:D6"/>
    <mergeCell ref="I5:J6"/>
    <mergeCell ref="F3:P4"/>
    <mergeCell ref="K5:K6"/>
    <mergeCell ref="L5:L6"/>
    <mergeCell ref="M5:M6"/>
  </mergeCells>
  <phoneticPr fontId="1" type="noConversion"/>
  <conditionalFormatting sqref="P2">
    <cfRule type="cellIs" dxfId="5" priority="6" operator="equal">
      <formula>FALSE</formula>
    </cfRule>
  </conditionalFormatting>
  <conditionalFormatting sqref="BE3">
    <cfRule type="top10" priority="4" rank="10"/>
    <cfRule type="colorScale" priority="5">
      <colorScale>
        <cfvo type="min"/>
        <cfvo type="max"/>
        <color rgb="FFFF7128"/>
        <color rgb="FFFFEF9C"/>
      </colorScale>
    </cfRule>
  </conditionalFormatting>
  <conditionalFormatting sqref="F7">
    <cfRule type="cellIs" dxfId="4" priority="1" operator="notEqual">
      <formula>"01"</formula>
    </cfRule>
    <cfRule type="expression" dxfId="3" priority="2">
      <formula>TEXT(MID(INDIRECT("J"&amp;ROW()-1),13,2)+1,"00")&lt;&gt;F7</formula>
    </cfRule>
  </conditionalFormatting>
  <conditionalFormatting sqref="E7:E122">
    <cfRule type="cellIs" dxfId="2" priority="7" operator="greaterThan">
      <formula>1</formula>
    </cfRule>
    <cfRule type="expression" dxfId="1" priority="8">
      <formula>IF(_xlfn.CONCAT(Q7:BD7)="",MID(K7,18,2),MID((_xlfn.CONCAT(Q7:BD7)),3,2))&lt;&gt;MID(K7,18,2)</formula>
    </cfRule>
  </conditionalFormatting>
  <conditionalFormatting sqref="BF7:BF30">
    <cfRule type="cellIs" dxfId="0" priority="3" operator="notEqual">
      <formula>0</formula>
    </cfRule>
  </conditionalFormatting>
  <pageMargins left="0.75" right="0.75" top="1" bottom="1" header="0.5" footer="0.5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按钮 5">
              <controlPr defaultSize="0" print="0" autoPict="0" macro="[0]!mergecell">
                <anchor moveWithCells="1">
                  <from>
                    <xdr:col>0</xdr:col>
                    <xdr:colOff>368300</xdr:colOff>
                    <xdr:row>31</xdr:row>
                    <xdr:rowOff>38100</xdr:rowOff>
                  </from>
                  <to>
                    <xdr:col>2</xdr:col>
                    <xdr:colOff>38100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Pict="0" macro="[0]!cable">
                <anchor moveWithCells="1">
                  <from>
                    <xdr:col>0</xdr:col>
                    <xdr:colOff>368300</xdr:colOff>
                    <xdr:row>34</xdr:row>
                    <xdr:rowOff>76200</xdr:rowOff>
                  </from>
                  <to>
                    <xdr:col>2</xdr:col>
                    <xdr:colOff>38100</xdr:colOff>
                    <xdr:row>37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Pict="0" macro="[0]!label">
                <anchor moveWithCells="1">
                  <from>
                    <xdr:col>0</xdr:col>
                    <xdr:colOff>342900</xdr:colOff>
                    <xdr:row>37</xdr:row>
                    <xdr:rowOff>139700</xdr:rowOff>
                  </from>
                  <to>
                    <xdr:col>2</xdr:col>
                    <xdr:colOff>38100</xdr:colOff>
                    <xdr:row>40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Pict="0" macro="[0]!color">
                <anchor moveWithCells="1">
                  <from>
                    <xdr:col>0</xdr:col>
                    <xdr:colOff>330200</xdr:colOff>
                    <xdr:row>41</xdr:row>
                    <xdr:rowOff>50800</xdr:rowOff>
                  </from>
                  <to>
                    <xdr:col>1</xdr:col>
                    <xdr:colOff>1054100</xdr:colOff>
                    <xdr:row>43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Pict="0" macro="[0]!delate">
                <anchor moveWithCells="1">
                  <from>
                    <xdr:col>0</xdr:col>
                    <xdr:colOff>304800</xdr:colOff>
                    <xdr:row>44</xdr:row>
                    <xdr:rowOff>25400</xdr:rowOff>
                  </from>
                  <to>
                    <xdr:col>1</xdr:col>
                    <xdr:colOff>1054100</xdr:colOff>
                    <xdr:row>46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INV11A01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jialei</dc:creator>
  <cp:lastModifiedBy>jin jialei</cp:lastModifiedBy>
  <dcterms:created xsi:type="dcterms:W3CDTF">2022-04-12T05:28:29Z</dcterms:created>
  <dcterms:modified xsi:type="dcterms:W3CDTF">2022-04-12T05:30:41Z</dcterms:modified>
</cp:coreProperties>
</file>