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PV_ICE/PV_ICE/baselines/SupportingMaterial/"/>
    </mc:Choice>
  </mc:AlternateContent>
  <xr:revisionPtr revIDLastSave="0" documentId="13_ncr:1_{404F9B1D-3E77-7F4F-8ED6-849A0BE0E055}" xr6:coauthVersionLast="47" xr6:coauthVersionMax="47" xr10:uidLastSave="{00000000-0000-0000-0000-000000000000}"/>
  <bookViews>
    <workbookView xWindow="1500" yWindow="1320" windowWidth="27640" windowHeight="16940" xr2:uid="{44F2B577-C740-5241-941D-32D92C1FCF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4" i="1"/>
  <c r="J7" i="1" s="1"/>
  <c r="F4" i="1"/>
  <c r="F15" i="1" s="1"/>
  <c r="E4" i="1"/>
  <c r="E14" i="1" s="1"/>
  <c r="F14" i="1" l="1"/>
  <c r="E15" i="1"/>
  <c r="J15" i="1"/>
  <c r="K15" i="1" s="1"/>
  <c r="L7" i="1"/>
  <c r="K7" i="1"/>
  <c r="L15" i="1" l="1"/>
</calcChain>
</file>

<file path=xl/sharedStrings.xml><?xml version="1.0" encoding="utf-8"?>
<sst xmlns="http://schemas.openxmlformats.org/spreadsheetml/2006/main" count="46" uniqueCount="35">
  <si>
    <t>CdTe</t>
  </si>
  <si>
    <t>Cadmium</t>
  </si>
  <si>
    <t>Tellurium</t>
  </si>
  <si>
    <t>Atomic number</t>
  </si>
  <si>
    <t>-</t>
  </si>
  <si>
    <t>Ionization Energy (eV)</t>
  </si>
  <si>
    <t>Boiling point (°C)</t>
  </si>
  <si>
    <t>Cristal structure</t>
  </si>
  <si>
    <t>HCP</t>
  </si>
  <si>
    <t>Trigonal</t>
  </si>
  <si>
    <t>Molar mass (g/mol)</t>
  </si>
  <si>
    <t>Density (g/cm3)</t>
  </si>
  <si>
    <t>1050 </t>
  </si>
  <si>
    <t>Melting point (°C)</t>
  </si>
  <si>
    <t>Zinc blende</t>
  </si>
  <si>
    <t>Band gap (eV)</t>
  </si>
  <si>
    <t>Hexagonal, cubic</t>
  </si>
  <si>
    <t>CdS (sulfide)</t>
  </si>
  <si>
    <t>Lattice constant (nm)</t>
  </si>
  <si>
    <t>a = 0.648</t>
  </si>
  <si>
    <t>Z: a=5.832</t>
  </si>
  <si>
    <t>Hex: a=4.160; c=6.756</t>
  </si>
  <si>
    <t>Sulfide</t>
  </si>
  <si>
    <t>444.6 </t>
  </si>
  <si>
    <t>Orthorhombic</t>
  </si>
  <si>
    <t>Component %</t>
  </si>
  <si>
    <t>Volume</t>
  </si>
  <si>
    <t>Thickness [m]</t>
  </si>
  <si>
    <t>Length [m]</t>
  </si>
  <si>
    <t>Width [m]</t>
  </si>
  <si>
    <t>CdTe [g]</t>
  </si>
  <si>
    <t>Cd [g]</t>
  </si>
  <si>
    <t>Te [g]</t>
  </si>
  <si>
    <t>CdS [g]</t>
  </si>
  <si>
    <t>S 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</si>
</sst>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rgb="FF00535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125742</xdr:colOff>
      <xdr:row>9</xdr:row>
      <xdr:rowOff>37723</xdr:rowOff>
    </xdr:from>
    <xdr:to>
      <xdr:col>1</xdr:col>
      <xdr:colOff>773442</xdr:colOff>
      <xdr:row>12</xdr:row>
      <xdr:rowOff>132659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E87CF1-6E86-2996-5C7F-A1646393C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6930" y="1848416"/>
          <a:ext cx="647700" cy="698500"/>
        </a:xfrm>
        <a:prstGeom prst="rect">
          <a:avLst/>
        </a:prstGeom>
      </xdr:spPr>
    </xdr:pic>
    <xdr:clientData/>
  </xdr:twoCellAnchor>
  <xdr:twoCellAnchor editAs="oneCell">
    <xdr:from>
      <xdr:col>2</xdr:col>
      <xdr:colOff>190123</xdr:colOff>
      <xdr:row>9</xdr:row>
      <xdr:rowOff>39231</xdr:rowOff>
    </xdr:from>
    <xdr:to>
      <xdr:col>2</xdr:col>
      <xdr:colOff>837823</xdr:colOff>
      <xdr:row>12</xdr:row>
      <xdr:rowOff>134167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BBB0FB-6D6A-8F94-4C81-2F07CC354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1212" y="1849924"/>
          <a:ext cx="6477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6E79-19A2-564C-ADAC-50A7E92E49C0}">
  <dimension ref="A2:M15"/>
  <sheetViews>
    <sheetView tabSelected="1" zoomScale="101" workbookViewId="0">
      <selection activeCell="P24" sqref="P24"/>
    </sheetView>
  </sheetViews>
  <sheetFormatPr baseColWidth="10" defaultRowHeight="16" x14ac:dyDescent="0.2"/>
  <cols>
    <col min="1" max="1" width="19.33203125" customWidth="1"/>
    <col min="3" max="4" width="12.5" customWidth="1"/>
    <col min="6" max="6" width="19.83203125" customWidth="1"/>
    <col min="10" max="10" width="12" style="4" customWidth="1"/>
    <col min="11" max="11" width="11.83203125" style="4" customWidth="1"/>
    <col min="12" max="13" width="10.83203125" style="4"/>
  </cols>
  <sheetData>
    <row r="2" spans="1:13" x14ac:dyDescent="0.2">
      <c r="B2" t="s">
        <v>1</v>
      </c>
      <c r="C2" t="s">
        <v>2</v>
      </c>
      <c r="D2" t="s">
        <v>22</v>
      </c>
      <c r="E2" t="s">
        <v>0</v>
      </c>
      <c r="F2" t="s">
        <v>17</v>
      </c>
    </row>
    <row r="3" spans="1:13" x14ac:dyDescent="0.2">
      <c r="A3" t="s">
        <v>3</v>
      </c>
      <c r="B3">
        <v>48</v>
      </c>
      <c r="C3">
        <v>52</v>
      </c>
      <c r="D3">
        <v>16</v>
      </c>
      <c r="E3" t="s">
        <v>4</v>
      </c>
      <c r="F3" t="s">
        <v>4</v>
      </c>
      <c r="J3" s="5" t="s">
        <v>27</v>
      </c>
      <c r="K3" s="5" t="s">
        <v>29</v>
      </c>
      <c r="L3" s="5" t="s">
        <v>28</v>
      </c>
      <c r="M3" s="5" t="s">
        <v>26</v>
      </c>
    </row>
    <row r="4" spans="1:13" x14ac:dyDescent="0.2">
      <c r="A4" t="s">
        <v>10</v>
      </c>
      <c r="B4">
        <v>112.411</v>
      </c>
      <c r="C4">
        <v>127.6</v>
      </c>
      <c r="D4">
        <v>32.06</v>
      </c>
      <c r="E4">
        <f>B4+C4</f>
        <v>240.011</v>
      </c>
      <c r="F4">
        <f>B4+D4</f>
        <v>144.471</v>
      </c>
      <c r="I4" s="3"/>
      <c r="J4" s="6">
        <v>6.0000000000000002E-6</v>
      </c>
      <c r="K4" s="7">
        <v>1</v>
      </c>
      <c r="L4" s="7">
        <v>1</v>
      </c>
      <c r="M4" s="6">
        <f>J4*K4*L4</f>
        <v>6.0000000000000002E-6</v>
      </c>
    </row>
    <row r="5" spans="1:13" x14ac:dyDescent="0.2">
      <c r="A5" t="s">
        <v>5</v>
      </c>
      <c r="B5">
        <v>8.9938000000000002</v>
      </c>
      <c r="C5">
        <v>9.0096000000000007</v>
      </c>
      <c r="E5" t="s">
        <v>4</v>
      </c>
      <c r="F5" t="s">
        <v>4</v>
      </c>
      <c r="I5" s="3"/>
    </row>
    <row r="6" spans="1:13" x14ac:dyDescent="0.2">
      <c r="A6" t="s">
        <v>6</v>
      </c>
      <c r="B6">
        <v>767</v>
      </c>
      <c r="C6">
        <v>988</v>
      </c>
      <c r="D6" t="s">
        <v>23</v>
      </c>
      <c r="E6" s="2" t="s">
        <v>12</v>
      </c>
      <c r="F6">
        <v>980</v>
      </c>
      <c r="I6" s="3"/>
      <c r="J6" s="8" t="s">
        <v>30</v>
      </c>
      <c r="K6" s="8" t="s">
        <v>31</v>
      </c>
      <c r="L6" s="8" t="s">
        <v>32</v>
      </c>
    </row>
    <row r="7" spans="1:13" x14ac:dyDescent="0.2">
      <c r="A7" t="s">
        <v>13</v>
      </c>
      <c r="B7" t="s">
        <v>4</v>
      </c>
      <c r="C7" t="s">
        <v>4</v>
      </c>
      <c r="D7">
        <v>115.21</v>
      </c>
      <c r="E7">
        <v>1041</v>
      </c>
      <c r="F7">
        <v>1750</v>
      </c>
      <c r="I7" s="3"/>
      <c r="J7" s="9">
        <f>M4*E9</f>
        <v>3.5099999999999999E-5</v>
      </c>
      <c r="K7" s="9">
        <f>J7*E14</f>
        <v>1.6439355279549686E-5</v>
      </c>
      <c r="L7" s="9">
        <f>J7*E15</f>
        <v>1.866064472045031E-5</v>
      </c>
    </row>
    <row r="8" spans="1:13" x14ac:dyDescent="0.2">
      <c r="A8" t="s">
        <v>7</v>
      </c>
      <c r="B8" s="1" t="s">
        <v>8</v>
      </c>
      <c r="C8" t="s">
        <v>9</v>
      </c>
      <c r="D8" t="s">
        <v>24</v>
      </c>
      <c r="E8" t="s">
        <v>14</v>
      </c>
      <c r="F8" t="s">
        <v>16</v>
      </c>
    </row>
    <row r="9" spans="1:13" x14ac:dyDescent="0.2">
      <c r="A9" t="s">
        <v>11</v>
      </c>
      <c r="B9">
        <v>8.65</v>
      </c>
      <c r="C9">
        <v>6.24</v>
      </c>
      <c r="D9">
        <v>2.0699999999999998</v>
      </c>
      <c r="E9">
        <v>5.85</v>
      </c>
      <c r="F9">
        <v>4.8259999999999996</v>
      </c>
    </row>
    <row r="10" spans="1:13" x14ac:dyDescent="0.2">
      <c r="A10" t="s">
        <v>10</v>
      </c>
      <c r="E10">
        <v>240.01</v>
      </c>
      <c r="F10">
        <v>144.47</v>
      </c>
    </row>
    <row r="11" spans="1:13" x14ac:dyDescent="0.2">
      <c r="A11" t="s">
        <v>15</v>
      </c>
      <c r="E11">
        <v>1.5</v>
      </c>
      <c r="F11">
        <v>2.42</v>
      </c>
      <c r="J11" s="10" t="s">
        <v>27</v>
      </c>
      <c r="K11" s="10" t="s">
        <v>29</v>
      </c>
      <c r="L11" s="10" t="s">
        <v>28</v>
      </c>
      <c r="M11" s="10" t="s">
        <v>26</v>
      </c>
    </row>
    <row r="12" spans="1:13" x14ac:dyDescent="0.2">
      <c r="A12" t="s">
        <v>18</v>
      </c>
      <c r="E12" t="s">
        <v>19</v>
      </c>
      <c r="F12" t="s">
        <v>20</v>
      </c>
      <c r="J12" s="11">
        <v>6.0000000000000002E-6</v>
      </c>
      <c r="K12" s="12">
        <v>1</v>
      </c>
      <c r="L12" s="12">
        <v>1</v>
      </c>
      <c r="M12" s="11">
        <f>J12*K12*L12</f>
        <v>6.0000000000000002E-6</v>
      </c>
    </row>
    <row r="13" spans="1:13" x14ac:dyDescent="0.2">
      <c r="F13" t="s">
        <v>21</v>
      </c>
    </row>
    <row r="14" spans="1:13" x14ac:dyDescent="0.2">
      <c r="A14" t="s">
        <v>25</v>
      </c>
      <c r="E14">
        <f>B4/E4</f>
        <v>0.46835770027207085</v>
      </c>
      <c r="F14">
        <f>B4/F4</f>
        <v>0.77808695170657083</v>
      </c>
      <c r="J14" s="13" t="s">
        <v>33</v>
      </c>
      <c r="K14" s="13" t="s">
        <v>31</v>
      </c>
      <c r="L14" s="13" t="s">
        <v>34</v>
      </c>
    </row>
    <row r="15" spans="1:13" x14ac:dyDescent="0.2">
      <c r="E15">
        <f>C4/E4</f>
        <v>0.53164229972792909</v>
      </c>
      <c r="F15">
        <f>D4/F4</f>
        <v>0.22191304829342914</v>
      </c>
      <c r="J15" s="14">
        <f>M4*F9</f>
        <v>2.8955999999999999E-5</v>
      </c>
      <c r="K15" s="14">
        <f>J15*F14</f>
        <v>2.2530285773615464E-5</v>
      </c>
      <c r="L15" s="14">
        <f>J15*F15</f>
        <v>6.4257142263845342E-6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2022-10-26T16:30:37Z</dcterms:created>
  <dcterms:modified xsi:type="dcterms:W3CDTF">2022-10-26T18:39:09Z</dcterms:modified>
</cp:coreProperties>
</file>