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saveExternalLinkValues="false" autoCompressPictures="false" codeName="ThisWorkbook"/>
  <bookViews>
    <workbookView xWindow="0" yWindow="-20" windowWidth="38400" windowHeight="2346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false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<sst xmlns="http://schemas.openxmlformats.org/spreadsheetml/2006/main" uniqueCount="2230" count="2230">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</sst>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8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0" enableFormatConditionsCalculation="false"/>
  <dimension ref="A2:A47"/>
  <sheetViews>
    <sheetView workbookViewId="0"/>
  </sheetViews>
  <sheetFormatPr baseColWidth="10" defaultColWidth="8.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902" t="s">
        <v>2220</v>
      </c>
    </row>
    <row r="6" spans="1:1" customFormat="false">
      <c r="A6" s="902" t="s">
        <v>662</v>
      </c>
    </row>
    <row r="7" spans="1:1" customFormat="false">
      <c r="A7" s="902" t="s">
        <v>550</v>
      </c>
    </row>
    <row r="8" spans="1:1" customFormat="false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1" enableFormatConditionsCalculation="false"/>
  <dimension ref="A1:AO100"/>
  <sheetViews>
    <sheetView workbookViewId="0">
      <selection activeCell="A10" sqref="A10"/>
    </sheetView>
  </sheetViews>
  <sheetFormatPr baseColWidth="10" defaultColWidth="8.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>
      <c r="A13" s="1052"/>
      <c r="C13" s="46"/>
    </row>
    <row r="14" spans="1:2" customFormat="false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5" t="s">
        <v>2157</v>
      </c>
      <c r="C16" s="1076"/>
      <c r="D16" s="1076"/>
      <c r="E16" s="1076"/>
      <c r="F16" s="1077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5" t="s">
        <v>2160</v>
      </c>
      <c r="C21" s="1076"/>
      <c r="D21" s="1076"/>
      <c r="E21" s="1076"/>
      <c r="F21" s="1077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8" t="s">
        <v>141</v>
      </c>
      <c r="C87" s="1079"/>
      <c r="D87" s="1079"/>
      <c r="E87" s="1080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8" t="s">
        <v>141</v>
      </c>
      <c r="C96" s="1079"/>
      <c r="D96" s="1079"/>
      <c r="E96" s="1080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" enableFormatConditionsCalculation="false"/>
  <dimension ref="A1:AO136"/>
  <sheetViews>
    <sheetView tabSelected="1" topLeftCell="A71" workbookViewId="0">
      <selection activeCell="B129" activeCellId="7" sqref="B62:L82 M62:N62 Q62:AB81 AC62:AH62 Q89:AN108 B89:L112 B120:L121 B129:L130"/>
    </sheetView>
  </sheetViews>
  <sheetFormatPr baseColWidth="10" defaultColWidth="8.625" defaultRowHeight="16"/>
  <cols>
    <col min="1" max="1" width="11.25" customWidth="1"/>
    <col min="9" max="9" width="14.5" customWidth="1"/>
    <col min="10" max="10" width="10.5" customWidth="1"/>
  </cols>
  <sheetData>
    <row r="1" spans="1:11" customFormat="false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104" t="str">
        <v>EnergyPlus 9.1.0</v>
      </c>
      <c r="G2" s="1070"/>
      <c r="H2" s="1070"/>
      <c r="I2" s="1070"/>
      <c r="J2" s="1071"/>
      <c r="K2" s="434"/>
    </row>
    <row r="3" spans="1:11" customFormat="false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tr">
        <v>3/31/2019</v>
      </c>
      <c r="K3" s="434"/>
    </row>
    <row r="4" spans="1:11" customFormat="false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tr">
        <v>E+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tr">
        <v>04/15/2019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104" t="str">
        <v>National Renewable Energy Laboratory</v>
      </c>
      <c r="G7" s="1070"/>
      <c r="H7" s="1070"/>
      <c r="I7" s="1070"/>
      <c r="J7" s="1071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tr">
        <v>NREL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34997.3</v>
      </c>
      <c r="C62" s="237"/>
      <c r="D62" s="400"/>
      <c r="E62" s="75">
        <v>10862.1</v>
      </c>
      <c r="F62" s="74">
        <v>78252.3</v>
      </c>
      <c r="G62" s="237">
        <v>55131.2</v>
      </c>
      <c r="H62" s="75">
        <v>23121</v>
      </c>
      <c r="I62" s="60">
        <v>3.24224</v>
      </c>
      <c r="J62" s="77">
        <v>24.1</v>
      </c>
      <c r="K62" s="61">
        <v>0.00917144</v>
      </c>
      <c r="L62" s="59">
        <v>47.9548</v>
      </c>
      <c r="M62" s="401">
        <v>19.9141</v>
      </c>
      <c r="N62" s="239">
        <v>0.0116079</v>
      </c>
      <c r="O62" s="96"/>
      <c r="P62" s="41" t="s">
        <v>445</v>
      </c>
      <c r="Q62" s="74">
        <v>11995.9</v>
      </c>
      <c r="R62" s="400" t="str">
        <v>19-Jul</v>
      </c>
      <c r="S62" s="402">
        <v>15</v>
      </c>
      <c r="T62" s="74">
        <v>23463.7</v>
      </c>
      <c r="U62" s="400" t="str">
        <v>19-Jul</v>
      </c>
      <c r="V62" s="402">
        <v>15</v>
      </c>
      <c r="W62" s="74">
        <v>10595.9</v>
      </c>
      <c r="X62" s="400" t="str">
        <v>09-Jul</v>
      </c>
      <c r="Y62" s="402">
        <v>13</v>
      </c>
      <c r="Z62" s="74">
        <v>33058.7</v>
      </c>
      <c r="AA62" s="400" t="str">
        <v>19-Jul</v>
      </c>
      <c r="AB62" s="403">
        <v>15</v>
      </c>
      <c r="AC62" s="227">
        <v>34.775</v>
      </c>
      <c r="AD62" s="420" t="str">
        <v>19-Jul</v>
      </c>
      <c r="AE62" s="228">
        <v>15</v>
      </c>
      <c r="AF62" s="301">
        <v>0.0218679</v>
      </c>
      <c r="AG62" s="420" t="str">
        <v>01-Oct</v>
      </c>
      <c r="AH62" s="228">
        <v>9</v>
      </c>
    </row>
    <row r="63" spans="1:28" customFormat="false">
      <c r="A63" s="41" t="s">
        <v>446</v>
      </c>
      <c r="B63" s="74">
        <v>39392.8</v>
      </c>
      <c r="C63" s="237"/>
      <c r="D63" s="400"/>
      <c r="E63" s="75">
        <v>10862.1</v>
      </c>
      <c r="F63" s="74">
        <v>97211.1</v>
      </c>
      <c r="G63" s="237">
        <v>55030.9</v>
      </c>
      <c r="H63" s="75">
        <v>42180.1</v>
      </c>
      <c r="I63" s="60">
        <v>3.40725</v>
      </c>
      <c r="J63" s="77">
        <v>24.1023</v>
      </c>
      <c r="K63" s="61">
        <v>0.0111666</v>
      </c>
      <c r="L63" s="59">
        <v>58.0066</v>
      </c>
      <c r="M63" s="73"/>
      <c r="N63" s="58"/>
      <c r="O63" s="58"/>
      <c r="P63" s="41" t="s">
        <v>446</v>
      </c>
      <c r="Q63" s="74">
        <v>12572.2</v>
      </c>
      <c r="R63" s="400" t="str">
        <v>19-Jul</v>
      </c>
      <c r="S63" s="402">
        <v>15</v>
      </c>
      <c r="T63" s="74">
        <v>23145.6</v>
      </c>
      <c r="U63" s="400" t="str">
        <v>10-Jul</v>
      </c>
      <c r="V63" s="402">
        <v>16</v>
      </c>
      <c r="W63" s="74">
        <v>16645</v>
      </c>
      <c r="X63" s="400" t="str">
        <v>03-Aug</v>
      </c>
      <c r="Y63" s="402">
        <v>15</v>
      </c>
      <c r="Z63" s="74">
        <v>37373.2</v>
      </c>
      <c r="AA63" s="400" t="str">
        <v>16-Sep</v>
      </c>
      <c r="AB63" s="404">
        <v>15</v>
      </c>
    </row>
    <row r="64" spans="1:28" customFormat="false">
      <c r="A64" s="41" t="s">
        <v>447</v>
      </c>
      <c r="B64" s="74">
        <v>39324.8</v>
      </c>
      <c r="C64" s="237"/>
      <c r="D64" s="400"/>
      <c r="E64" s="75">
        <v>10862.1</v>
      </c>
      <c r="F64" s="74">
        <v>97264.5</v>
      </c>
      <c r="G64" s="237">
        <v>61653</v>
      </c>
      <c r="H64" s="75">
        <v>35611.5</v>
      </c>
      <c r="I64" s="60">
        <v>3.41726</v>
      </c>
      <c r="J64" s="77">
        <v>24.2433</v>
      </c>
      <c r="K64" s="61">
        <v>0.0100414</v>
      </c>
      <c r="L64" s="59">
        <v>51.4558</v>
      </c>
      <c r="M64" s="73"/>
      <c r="N64" s="58"/>
      <c r="O64" s="58"/>
      <c r="P64" s="41" t="s">
        <v>447</v>
      </c>
      <c r="Q64" s="74">
        <v>12988.8</v>
      </c>
      <c r="R64" s="400" t="str">
        <v>19-Jul</v>
      </c>
      <c r="S64" s="402">
        <v>15</v>
      </c>
      <c r="T64" s="74">
        <v>31529.1</v>
      </c>
      <c r="U64" s="400" t="str">
        <v>23-Apr</v>
      </c>
      <c r="V64" s="402">
        <v>15</v>
      </c>
      <c r="W64" s="74">
        <v>22755.7</v>
      </c>
      <c r="X64" s="400" t="str">
        <v>01-Oct</v>
      </c>
      <c r="Y64" s="402">
        <v>10</v>
      </c>
      <c r="Z64" s="74">
        <v>40096.6</v>
      </c>
      <c r="AA64" s="400" t="str">
        <v>01-Oct</v>
      </c>
      <c r="AB64" s="404">
        <v>10</v>
      </c>
    </row>
    <row r="65" spans="1:28" customFormat="false">
      <c r="A65" s="41" t="s">
        <v>448</v>
      </c>
      <c r="B65" s="74">
        <v>40421.4</v>
      </c>
      <c r="C65" s="237"/>
      <c r="D65" s="400"/>
      <c r="E65" s="75">
        <v>10862.1</v>
      </c>
      <c r="F65" s="74">
        <v>103648</v>
      </c>
      <c r="G65" s="237">
        <v>62980</v>
      </c>
      <c r="H65" s="75">
        <v>40668.1</v>
      </c>
      <c r="I65" s="60">
        <v>3.50645</v>
      </c>
      <c r="J65" s="77">
        <v>24.3048</v>
      </c>
      <c r="K65" s="61">
        <v>0.00988563</v>
      </c>
      <c r="L65" s="59">
        <v>50.615</v>
      </c>
      <c r="M65" s="73"/>
      <c r="N65" s="58"/>
      <c r="O65" s="58"/>
      <c r="P65" s="41" t="s">
        <v>448</v>
      </c>
      <c r="Q65" s="74">
        <v>13356.2</v>
      </c>
      <c r="R65" s="400" t="str">
        <v>19-Jul</v>
      </c>
      <c r="S65" s="402">
        <v>15</v>
      </c>
      <c r="T65" s="74">
        <v>34692.3</v>
      </c>
      <c r="U65" s="400" t="str">
        <v>13-Jun</v>
      </c>
      <c r="V65" s="402">
        <v>14</v>
      </c>
      <c r="W65" s="74">
        <v>27596.6</v>
      </c>
      <c r="X65" s="400" t="str">
        <v>17-Sep</v>
      </c>
      <c r="Y65" s="402">
        <v>16</v>
      </c>
      <c r="Z65" s="74">
        <v>43597.9</v>
      </c>
      <c r="AA65" s="400" t="str">
        <v>01-Oct</v>
      </c>
      <c r="AB65" s="404">
        <v>9</v>
      </c>
    </row>
    <row r="66" spans="1:28" customFormat="false">
      <c r="A66" s="41" t="s">
        <v>449</v>
      </c>
      <c r="B66" s="74">
        <v>40022.9</v>
      </c>
      <c r="C66" s="237"/>
      <c r="D66" s="400"/>
      <c r="E66" s="75">
        <v>10862.1</v>
      </c>
      <c r="F66" s="74">
        <v>100968</v>
      </c>
      <c r="G66" s="237">
        <v>62297.5</v>
      </c>
      <c r="H66" s="75">
        <v>38670.4</v>
      </c>
      <c r="I66" s="60">
        <v>3.46245</v>
      </c>
      <c r="J66" s="77">
        <v>24.3201</v>
      </c>
      <c r="K66" s="61">
        <v>0.00990722</v>
      </c>
      <c r="L66" s="59">
        <v>50.6559</v>
      </c>
      <c r="M66" s="73"/>
      <c r="N66" s="58"/>
      <c r="O66" s="58"/>
      <c r="P66" s="41" t="s">
        <v>449</v>
      </c>
      <c r="Q66" s="74">
        <v>13174.9</v>
      </c>
      <c r="R66" s="400" t="str">
        <v>19-Jul</v>
      </c>
      <c r="S66" s="402">
        <v>15</v>
      </c>
      <c r="T66" s="74">
        <v>32737.3</v>
      </c>
      <c r="U66" s="400" t="str">
        <v>23-Apr</v>
      </c>
      <c r="V66" s="402">
        <v>15</v>
      </c>
      <c r="W66" s="74">
        <v>24435.5</v>
      </c>
      <c r="X66" s="400" t="str">
        <v>01-Oct</v>
      </c>
      <c r="Y66" s="402">
        <v>10</v>
      </c>
      <c r="Z66" s="74">
        <v>41608.5</v>
      </c>
      <c r="AA66" s="400" t="str">
        <v>01-Oct</v>
      </c>
      <c r="AB66" s="404">
        <v>10</v>
      </c>
    </row>
    <row r="67" spans="1:28" customFormat="false">
      <c r="A67" s="41" t="s">
        <v>450</v>
      </c>
      <c r="B67" s="74">
        <v>31354.9</v>
      </c>
      <c r="C67" s="237"/>
      <c r="D67" s="400"/>
      <c r="E67" s="75">
        <v>10862.1</v>
      </c>
      <c r="F67" s="74">
        <v>66533.4</v>
      </c>
      <c r="G67" s="237">
        <v>48304.8</v>
      </c>
      <c r="H67" s="75">
        <v>18228.6</v>
      </c>
      <c r="I67" s="60">
        <v>3.24667</v>
      </c>
      <c r="J67" s="77">
        <v>26.2447</v>
      </c>
      <c r="K67" s="61">
        <v>0.00980059</v>
      </c>
      <c r="L67" s="59">
        <v>44.611</v>
      </c>
      <c r="M67" s="73"/>
      <c r="N67" s="58"/>
      <c r="O67" s="58"/>
      <c r="P67" s="41" t="s">
        <v>450</v>
      </c>
      <c r="Q67" s="74">
        <v>11995.9</v>
      </c>
      <c r="R67" s="400" t="str">
        <v>19-Jul</v>
      </c>
      <c r="S67" s="402">
        <v>15</v>
      </c>
      <c r="T67" s="74">
        <v>23463.7</v>
      </c>
      <c r="U67" s="400" t="str">
        <v>19-Jul</v>
      </c>
      <c r="V67" s="402">
        <v>15</v>
      </c>
      <c r="W67" s="74">
        <v>10596.5</v>
      </c>
      <c r="X67" s="400" t="str">
        <v>09-Jul</v>
      </c>
      <c r="Y67" s="402">
        <v>13</v>
      </c>
      <c r="Z67" s="74">
        <v>33058.7</v>
      </c>
      <c r="AA67" s="400" t="str">
        <v>19-Jul</v>
      </c>
      <c r="AB67" s="404">
        <v>15</v>
      </c>
    </row>
    <row r="68" spans="1:28" customFormat="false">
      <c r="A68" s="42" t="s">
        <v>451</v>
      </c>
      <c r="B68" s="82">
        <v>54912.1</v>
      </c>
      <c r="C68" s="84"/>
      <c r="D68" s="407"/>
      <c r="E68" s="84">
        <v>10862.1</v>
      </c>
      <c r="F68" s="82">
        <v>162125</v>
      </c>
      <c r="G68" s="84">
        <v>134681</v>
      </c>
      <c r="H68" s="84">
        <v>27444</v>
      </c>
      <c r="I68" s="65">
        <v>3.68048</v>
      </c>
      <c r="J68" s="86">
        <v>25.4403</v>
      </c>
      <c r="K68" s="66">
        <v>0.0086138</v>
      </c>
      <c r="L68" s="421">
        <v>41.3849</v>
      </c>
      <c r="M68" s="73"/>
      <c r="N68" s="58"/>
      <c r="O68" s="58"/>
      <c r="P68" s="42" t="s">
        <v>451</v>
      </c>
      <c r="Q68" s="82">
        <v>12776.5</v>
      </c>
      <c r="R68" s="407" t="str">
        <v>19-Jul</v>
      </c>
      <c r="S68" s="422">
        <v>15</v>
      </c>
      <c r="T68" s="82">
        <v>32410</v>
      </c>
      <c r="U68" s="407" t="str">
        <v>23-Apr</v>
      </c>
      <c r="V68" s="422">
        <v>16</v>
      </c>
      <c r="W68" s="82">
        <v>8908.15</v>
      </c>
      <c r="X68" s="407" t="str">
        <v>01-Oct</v>
      </c>
      <c r="Y68" s="422">
        <v>10</v>
      </c>
      <c r="Z68" s="82">
        <v>38692</v>
      </c>
      <c r="AA68" s="407" t="str">
        <v>01-Oct</v>
      </c>
      <c r="AB68" s="423">
        <v>11</v>
      </c>
    </row>
    <row r="69" spans="1:28" customFormat="false">
      <c r="A69" s="41" t="s">
        <v>462</v>
      </c>
      <c r="B69" s="74">
        <v>30731.8</v>
      </c>
      <c r="C69" s="237"/>
      <c r="D69" s="400"/>
      <c r="E69" s="75">
        <v>10862.1</v>
      </c>
      <c r="F69" s="74">
        <v>63957</v>
      </c>
      <c r="G69" s="237">
        <v>41821.5</v>
      </c>
      <c r="H69" s="75">
        <v>22135.6</v>
      </c>
      <c r="I69" s="60">
        <v>3.21883</v>
      </c>
      <c r="J69" s="77">
        <v>23.1797</v>
      </c>
      <c r="K69" s="61">
        <v>0.00976948</v>
      </c>
      <c r="L69" s="59">
        <v>53.7033</v>
      </c>
      <c r="M69" s="73"/>
      <c r="N69" s="58"/>
      <c r="O69" s="58"/>
      <c r="P69" s="41" t="s">
        <v>462</v>
      </c>
      <c r="Q69" s="74">
        <v>11995.9</v>
      </c>
      <c r="R69" s="400" t="str">
        <v>19-Jul</v>
      </c>
      <c r="S69" s="402">
        <v>15</v>
      </c>
      <c r="T69" s="74">
        <v>23463.7</v>
      </c>
      <c r="U69" s="400" t="str">
        <v>19-Jul</v>
      </c>
      <c r="V69" s="402">
        <v>15</v>
      </c>
      <c r="W69" s="74">
        <v>22715.9</v>
      </c>
      <c r="X69" s="400" t="str">
        <v>16-Jun</v>
      </c>
      <c r="Y69" s="402">
        <v>16</v>
      </c>
      <c r="Z69" s="74">
        <v>39122.3</v>
      </c>
      <c r="AA69" s="400" t="str">
        <v>24-Oct</v>
      </c>
      <c r="AB69" s="404">
        <v>15</v>
      </c>
    </row>
    <row r="70" spans="1:28" customFormat="false">
      <c r="A70" s="41" t="s">
        <v>463</v>
      </c>
      <c r="B70" s="74">
        <v>30731.8</v>
      </c>
      <c r="C70" s="237"/>
      <c r="D70" s="400"/>
      <c r="E70" s="75">
        <v>10862.1</v>
      </c>
      <c r="F70" s="74">
        <v>63957</v>
      </c>
      <c r="G70" s="237">
        <v>41821.5</v>
      </c>
      <c r="H70" s="75">
        <v>22135.6</v>
      </c>
      <c r="I70" s="60">
        <v>3.21883</v>
      </c>
      <c r="J70" s="77">
        <v>23.1797</v>
      </c>
      <c r="K70" s="61">
        <v>0.00976948</v>
      </c>
      <c r="L70" s="59">
        <v>53.7033</v>
      </c>
      <c r="M70" s="73"/>
      <c r="N70" s="58"/>
      <c r="O70" s="58"/>
      <c r="P70" s="41" t="s">
        <v>463</v>
      </c>
      <c r="Q70" s="74">
        <v>11995.9</v>
      </c>
      <c r="R70" s="400" t="str">
        <v>19-Jul</v>
      </c>
      <c r="S70" s="402">
        <v>15</v>
      </c>
      <c r="T70" s="74">
        <v>23463.7</v>
      </c>
      <c r="U70" s="400" t="str">
        <v>19-Jul</v>
      </c>
      <c r="V70" s="402">
        <v>15</v>
      </c>
      <c r="W70" s="74">
        <v>22715.9</v>
      </c>
      <c r="X70" s="400" t="str">
        <v>16-Jun</v>
      </c>
      <c r="Y70" s="402">
        <v>16</v>
      </c>
      <c r="Z70" s="74">
        <v>39122.3</v>
      </c>
      <c r="AA70" s="400" t="str">
        <v>24-Oct</v>
      </c>
      <c r="AB70" s="404">
        <v>15</v>
      </c>
    </row>
    <row r="71" spans="1:28" customFormat="false">
      <c r="A71" s="41" t="s">
        <v>464</v>
      </c>
      <c r="B71" s="74">
        <v>32894.7</v>
      </c>
      <c r="C71" s="237"/>
      <c r="D71" s="400"/>
      <c r="E71" s="75">
        <v>10862.1</v>
      </c>
      <c r="F71" s="74">
        <v>70967.8</v>
      </c>
      <c r="G71" s="237">
        <v>49219.4</v>
      </c>
      <c r="H71" s="75">
        <v>21748.4</v>
      </c>
      <c r="I71" s="60">
        <v>3.22103</v>
      </c>
      <c r="J71" s="77">
        <v>23.2548</v>
      </c>
      <c r="K71" s="61">
        <v>0.00934791</v>
      </c>
      <c r="L71" s="59">
        <v>51.3305</v>
      </c>
      <c r="M71" s="73"/>
      <c r="N71" s="58"/>
      <c r="O71" s="58"/>
      <c r="P71" s="41" t="s">
        <v>464</v>
      </c>
      <c r="Q71" s="74">
        <v>11995.9</v>
      </c>
      <c r="R71" s="400" t="str">
        <v>19-Jul</v>
      </c>
      <c r="S71" s="402">
        <v>15</v>
      </c>
      <c r="T71" s="74">
        <v>23463.7</v>
      </c>
      <c r="U71" s="400" t="str">
        <v>19-Jul</v>
      </c>
      <c r="V71" s="402">
        <v>15</v>
      </c>
      <c r="W71" s="74">
        <v>10595.9</v>
      </c>
      <c r="X71" s="400" t="str">
        <v>09-Jul</v>
      </c>
      <c r="Y71" s="402">
        <v>13</v>
      </c>
      <c r="Z71" s="74">
        <v>33058.7</v>
      </c>
      <c r="AA71" s="400" t="str">
        <v>19-Jul</v>
      </c>
      <c r="AB71" s="404">
        <v>15</v>
      </c>
    </row>
    <row r="72" spans="1:28" customFormat="false">
      <c r="A72" s="41" t="s">
        <v>465</v>
      </c>
      <c r="B72" s="74">
        <v>32068.6</v>
      </c>
      <c r="C72" s="237"/>
      <c r="D72" s="400"/>
      <c r="E72" s="75">
        <v>10862.1</v>
      </c>
      <c r="F72" s="74">
        <v>68232</v>
      </c>
      <c r="G72" s="237">
        <v>46862.8</v>
      </c>
      <c r="H72" s="75">
        <v>21369.2</v>
      </c>
      <c r="I72" s="60">
        <v>3.2175</v>
      </c>
      <c r="J72" s="77">
        <v>23.2104</v>
      </c>
      <c r="K72" s="61">
        <v>0.00938046</v>
      </c>
      <c r="L72" s="59">
        <v>51.6466</v>
      </c>
      <c r="M72" s="73"/>
      <c r="N72" s="58"/>
      <c r="O72" s="58"/>
      <c r="P72" s="41" t="s">
        <v>465</v>
      </c>
      <c r="Q72" s="74">
        <v>11995.9</v>
      </c>
      <c r="R72" s="400" t="str">
        <v>19-Jul</v>
      </c>
      <c r="S72" s="402">
        <v>15</v>
      </c>
      <c r="T72" s="74">
        <v>23463.7</v>
      </c>
      <c r="U72" s="400" t="str">
        <v>19-Jul</v>
      </c>
      <c r="V72" s="402">
        <v>15</v>
      </c>
      <c r="W72" s="74">
        <v>11373.4</v>
      </c>
      <c r="X72" s="400" t="str">
        <v>23-Oct</v>
      </c>
      <c r="Y72" s="402">
        <v>13</v>
      </c>
      <c r="Z72" s="74">
        <v>33058.7</v>
      </c>
      <c r="AA72" s="400" t="str">
        <v>19-Jul</v>
      </c>
      <c r="AB72" s="404">
        <v>15</v>
      </c>
    </row>
    <row r="73" spans="1:28" customFormat="false">
      <c r="A73" s="42" t="s">
        <v>466</v>
      </c>
      <c r="B73" s="82">
        <v>33231.8</v>
      </c>
      <c r="C73" s="84"/>
      <c r="D73" s="407"/>
      <c r="E73" s="84">
        <v>10862.1</v>
      </c>
      <c r="F73" s="82">
        <v>72182.6</v>
      </c>
      <c r="G73" s="84">
        <v>49858.8</v>
      </c>
      <c r="H73" s="84">
        <v>22323.8</v>
      </c>
      <c r="I73" s="65">
        <v>3.22681</v>
      </c>
      <c r="J73" s="86">
        <v>23.3708</v>
      </c>
      <c r="K73" s="66">
        <v>0.0092286</v>
      </c>
      <c r="L73" s="421">
        <v>50.2312</v>
      </c>
      <c r="M73" s="73"/>
      <c r="N73" s="58"/>
      <c r="O73" s="58"/>
      <c r="P73" s="42" t="s">
        <v>466</v>
      </c>
      <c r="Q73" s="82">
        <v>11995.9</v>
      </c>
      <c r="R73" s="407" t="str">
        <v>19-Jul</v>
      </c>
      <c r="S73" s="422">
        <v>15</v>
      </c>
      <c r="T73" s="82">
        <v>23463.7</v>
      </c>
      <c r="U73" s="407" t="str">
        <v>19-Jul</v>
      </c>
      <c r="V73" s="422">
        <v>15</v>
      </c>
      <c r="W73" s="82">
        <v>10595.9</v>
      </c>
      <c r="X73" s="407" t="str">
        <v>09-Jul</v>
      </c>
      <c r="Y73" s="422">
        <v>13</v>
      </c>
      <c r="Z73" s="82">
        <v>33058.7</v>
      </c>
      <c r="AA73" s="407" t="str">
        <v>19-Jul</v>
      </c>
      <c r="AB73" s="423">
        <v>15</v>
      </c>
    </row>
    <row r="74" spans="1:28" customFormat="false">
      <c r="A74" s="41" t="s">
        <v>473</v>
      </c>
      <c r="B74" s="74">
        <v>23053.3</v>
      </c>
      <c r="C74" s="237"/>
      <c r="D74" s="400"/>
      <c r="E74" s="75">
        <v>2629.61</v>
      </c>
      <c r="F74" s="74">
        <v>65587.8</v>
      </c>
      <c r="G74" s="237">
        <v>47355.5</v>
      </c>
      <c r="H74" s="75">
        <v>18232.4</v>
      </c>
      <c r="I74" s="60">
        <v>3.21136</v>
      </c>
      <c r="J74" s="77">
        <v>20.5373</v>
      </c>
      <c r="K74" s="61">
        <v>0.00917981</v>
      </c>
      <c r="L74" s="59">
        <v>57.7564</v>
      </c>
      <c r="M74" s="73"/>
      <c r="N74" s="58"/>
      <c r="O74" s="58"/>
      <c r="P74" s="41" t="s">
        <v>474</v>
      </c>
      <c r="Q74" s="74">
        <v>10438.4</v>
      </c>
      <c r="R74" s="400" t="str">
        <v>19-Jul</v>
      </c>
      <c r="S74" s="402">
        <v>15</v>
      </c>
      <c r="T74" s="74">
        <v>19795.8</v>
      </c>
      <c r="U74" s="400" t="str">
        <v>19-Jul</v>
      </c>
      <c r="V74" s="402">
        <v>15</v>
      </c>
      <c r="W74" s="74">
        <v>7908.98</v>
      </c>
      <c r="X74" s="400" t="str">
        <v>28-Jun</v>
      </c>
      <c r="Y74" s="402">
        <v>16</v>
      </c>
      <c r="Z74" s="74">
        <v>27656.4</v>
      </c>
      <c r="AA74" s="400" t="str">
        <v>28-Jun</v>
      </c>
      <c r="AB74" s="404">
        <v>16</v>
      </c>
    </row>
    <row r="75" spans="1:28" customFormat="false">
      <c r="A75" s="41" t="s">
        <v>475</v>
      </c>
      <c r="B75" s="74">
        <v>18030.7</v>
      </c>
      <c r="C75" s="237"/>
      <c r="D75" s="400"/>
      <c r="E75" s="75">
        <v>2030.75</v>
      </c>
      <c r="F75" s="74">
        <v>50355.8</v>
      </c>
      <c r="G75" s="237">
        <v>36365.2</v>
      </c>
      <c r="H75" s="75">
        <v>13990.6</v>
      </c>
      <c r="I75" s="60">
        <v>3.14726</v>
      </c>
      <c r="J75" s="77">
        <v>24.9827</v>
      </c>
      <c r="K75" s="61">
        <v>0.0109998</v>
      </c>
      <c r="L75" s="59">
        <v>55.6624</v>
      </c>
      <c r="M75" s="73"/>
      <c r="N75" s="58"/>
      <c r="O75" s="58"/>
      <c r="P75" s="41" t="s">
        <v>476</v>
      </c>
      <c r="Q75" s="74">
        <v>11450.7</v>
      </c>
      <c r="R75" s="400" t="str">
        <v>19-Jul</v>
      </c>
      <c r="S75" s="402">
        <v>15</v>
      </c>
      <c r="T75" s="74">
        <v>22227.9</v>
      </c>
      <c r="U75" s="400" t="str">
        <v>19-Jul</v>
      </c>
      <c r="V75" s="402">
        <v>16</v>
      </c>
      <c r="W75" s="74">
        <v>9048.15</v>
      </c>
      <c r="X75" s="400" t="str">
        <v>19-Apr</v>
      </c>
      <c r="Y75" s="402">
        <v>1</v>
      </c>
      <c r="Z75" s="74">
        <v>31194.5</v>
      </c>
      <c r="AA75" s="400" t="str">
        <v>16-Jun</v>
      </c>
      <c r="AB75" s="404">
        <v>14</v>
      </c>
    </row>
    <row r="76" spans="1:28" customFormat="false">
      <c r="A76" s="41" t="s">
        <v>477</v>
      </c>
      <c r="B76" s="74">
        <v>35790.9</v>
      </c>
      <c r="C76" s="237"/>
      <c r="D76" s="400"/>
      <c r="E76" s="75">
        <v>4065.83</v>
      </c>
      <c r="F76" s="74">
        <v>112795</v>
      </c>
      <c r="G76" s="237">
        <v>81315.6</v>
      </c>
      <c r="H76" s="75">
        <v>31479.4</v>
      </c>
      <c r="I76" s="60">
        <v>3.55539</v>
      </c>
      <c r="J76" s="77">
        <v>24.9597</v>
      </c>
      <c r="K76" s="61">
        <v>0.0110082</v>
      </c>
      <c r="L76" s="59">
        <v>55.7803</v>
      </c>
      <c r="M76" s="73"/>
      <c r="N76" s="58"/>
      <c r="O76" s="58"/>
      <c r="P76" s="41" t="s">
        <v>478</v>
      </c>
      <c r="Q76" s="74">
        <v>11261.8</v>
      </c>
      <c r="R76" s="400" t="str">
        <v>19-Jul</v>
      </c>
      <c r="S76" s="402">
        <v>15</v>
      </c>
      <c r="T76" s="74">
        <v>20012.4</v>
      </c>
      <c r="U76" s="400" t="str">
        <v>29-Jul</v>
      </c>
      <c r="V76" s="402">
        <v>16</v>
      </c>
      <c r="W76" s="74">
        <v>7785.24</v>
      </c>
      <c r="X76" s="400" t="str">
        <v>28-Jun</v>
      </c>
      <c r="Y76" s="402">
        <v>16</v>
      </c>
      <c r="Z76" s="74">
        <v>27731.1</v>
      </c>
      <c r="AA76" s="400" t="str">
        <v>28-Jun</v>
      </c>
      <c r="AB76" s="404">
        <v>16</v>
      </c>
    </row>
    <row r="77" spans="1:28" customFormat="false">
      <c r="A77" s="41" t="s">
        <v>478</v>
      </c>
      <c r="B77" s="74">
        <v>25788.6</v>
      </c>
      <c r="C77" s="237"/>
      <c r="D77" s="400"/>
      <c r="E77" s="75">
        <v>3139.66</v>
      </c>
      <c r="F77" s="74">
        <v>66213.6</v>
      </c>
      <c r="G77" s="237">
        <v>47983.6</v>
      </c>
      <c r="H77" s="75">
        <v>18230</v>
      </c>
      <c r="I77" s="60">
        <v>2.92348</v>
      </c>
      <c r="J77" s="77">
        <v>13.6757</v>
      </c>
      <c r="K77" s="61">
        <v>0.00600321</v>
      </c>
      <c r="L77" s="59">
        <v>60.6259</v>
      </c>
      <c r="M77" s="73"/>
      <c r="N77" s="58"/>
      <c r="O77" s="58"/>
      <c r="P77" s="41" t="s">
        <v>479</v>
      </c>
      <c r="Q77" s="74">
        <v>10902.6</v>
      </c>
      <c r="R77" s="400" t="str">
        <v>19-Jul</v>
      </c>
      <c r="S77" s="402">
        <v>15</v>
      </c>
      <c r="T77" s="74">
        <v>19901.8</v>
      </c>
      <c r="U77" s="400" t="str">
        <v>19-Jul</v>
      </c>
      <c r="V77" s="402">
        <v>15</v>
      </c>
      <c r="W77" s="74">
        <v>7850.19</v>
      </c>
      <c r="X77" s="400" t="str">
        <v>28-Jun</v>
      </c>
      <c r="Y77" s="402">
        <v>16</v>
      </c>
      <c r="Z77" s="74">
        <v>27698.3</v>
      </c>
      <c r="AA77" s="400" t="str">
        <v>28-Jun</v>
      </c>
      <c r="AB77" s="404">
        <v>16</v>
      </c>
    </row>
    <row r="78" spans="1:28" customFormat="false">
      <c r="A78" s="41" t="s">
        <v>479</v>
      </c>
      <c r="B78" s="74">
        <v>24362.8</v>
      </c>
      <c r="C78" s="237"/>
      <c r="D78" s="400"/>
      <c r="E78" s="75">
        <v>2877.97</v>
      </c>
      <c r="F78" s="74">
        <v>65896.1</v>
      </c>
      <c r="G78" s="237">
        <v>47663.6</v>
      </c>
      <c r="H78" s="75">
        <v>18232.4</v>
      </c>
      <c r="I78" s="60">
        <v>3.0671</v>
      </c>
      <c r="J78" s="77">
        <v>17.1284</v>
      </c>
      <c r="K78" s="61">
        <v>0.00748606</v>
      </c>
      <c r="L78" s="59">
        <v>59.4182</v>
      </c>
      <c r="M78" s="73"/>
      <c r="N78" s="58"/>
      <c r="O78" s="58"/>
      <c r="P78" s="41" t="s">
        <v>480</v>
      </c>
      <c r="Q78" s="74">
        <v>9588.19</v>
      </c>
      <c r="R78" s="400" t="str">
        <v>19-Jul</v>
      </c>
      <c r="S78" s="402">
        <v>15</v>
      </c>
      <c r="T78" s="74">
        <v>19599</v>
      </c>
      <c r="U78" s="400" t="str">
        <v>19-Jul</v>
      </c>
      <c r="V78" s="402">
        <v>15</v>
      </c>
      <c r="W78" s="74">
        <v>8006.53</v>
      </c>
      <c r="X78" s="400" t="str">
        <v>28-Jun</v>
      </c>
      <c r="Y78" s="402">
        <v>16</v>
      </c>
      <c r="Z78" s="74">
        <v>27564.8</v>
      </c>
      <c r="AA78" s="400" t="str">
        <v>28-Jun</v>
      </c>
      <c r="AB78" s="404">
        <v>16</v>
      </c>
    </row>
    <row r="79" spans="1:28" customFormat="false">
      <c r="A79" s="41" t="s">
        <v>480</v>
      </c>
      <c r="B79" s="74">
        <v>20760.8</v>
      </c>
      <c r="C79" s="237"/>
      <c r="D79" s="400"/>
      <c r="E79" s="75">
        <v>2191.46</v>
      </c>
      <c r="F79" s="74">
        <v>65025.2</v>
      </c>
      <c r="G79" s="237">
        <v>46792.8</v>
      </c>
      <c r="H79" s="75">
        <v>18232.4</v>
      </c>
      <c r="I79" s="60">
        <v>3.50176</v>
      </c>
      <c r="J79" s="77">
        <v>27.3271</v>
      </c>
      <c r="K79" s="61">
        <v>0.0134653</v>
      </c>
      <c r="L79" s="59">
        <v>53.6082</v>
      </c>
      <c r="M79" s="73"/>
      <c r="N79" s="58"/>
      <c r="O79" s="58"/>
      <c r="P79" s="41" t="s">
        <v>481</v>
      </c>
      <c r="Q79" s="74">
        <v>8299.52</v>
      </c>
      <c r="R79" s="400" t="str">
        <v>19-Jul</v>
      </c>
      <c r="S79" s="402">
        <v>15</v>
      </c>
      <c r="T79" s="74">
        <v>19657.4</v>
      </c>
      <c r="U79" s="400" t="str">
        <v>19-Jul</v>
      </c>
      <c r="V79" s="402">
        <v>15</v>
      </c>
      <c r="W79" s="74">
        <v>165.022</v>
      </c>
      <c r="X79" s="400" t="str">
        <v>08-Mar</v>
      </c>
      <c r="Y79" s="402">
        <v>11</v>
      </c>
      <c r="Z79" s="74">
        <v>19657.4</v>
      </c>
      <c r="AA79" s="400" t="str">
        <v>19-Jul</v>
      </c>
      <c r="AB79" s="404">
        <v>15</v>
      </c>
    </row>
    <row r="80" spans="1:28" customFormat="false">
      <c r="A80" s="41" t="s">
        <v>481</v>
      </c>
      <c r="B80" s="74">
        <v>17994.1</v>
      </c>
      <c r="C80" s="237"/>
      <c r="D80" s="400"/>
      <c r="E80" s="75">
        <v>2124.22</v>
      </c>
      <c r="F80" s="74">
        <v>46989.6</v>
      </c>
      <c r="G80" s="237">
        <v>46989.2</v>
      </c>
      <c r="H80" s="75">
        <v>0.39868</v>
      </c>
      <c r="I80" s="60">
        <v>2.96093</v>
      </c>
      <c r="J80" s="77">
        <v>20.6894</v>
      </c>
      <c r="K80" s="61">
        <v>0.00635717</v>
      </c>
      <c r="L80" s="59">
        <v>46.4113</v>
      </c>
      <c r="M80" s="73"/>
      <c r="N80" s="58"/>
      <c r="O80" s="58"/>
      <c r="P80" s="41" t="s">
        <v>482</v>
      </c>
      <c r="Q80" s="74">
        <v>9079.62</v>
      </c>
      <c r="R80" s="400" t="str">
        <v>19-Jul</v>
      </c>
      <c r="S80" s="402">
        <v>15</v>
      </c>
      <c r="T80" s="74">
        <v>19813</v>
      </c>
      <c r="U80" s="400" t="str">
        <v>19-Jul</v>
      </c>
      <c r="V80" s="402">
        <v>15</v>
      </c>
      <c r="W80" s="74">
        <v>1732.06</v>
      </c>
      <c r="X80" s="400" t="str">
        <v>08-Mar</v>
      </c>
      <c r="Y80" s="402">
        <v>10</v>
      </c>
      <c r="Z80" s="74">
        <v>19813</v>
      </c>
      <c r="AA80" s="400" t="str">
        <v>19-Jul</v>
      </c>
      <c r="AB80" s="404">
        <v>15</v>
      </c>
    </row>
    <row r="81" spans="1:28" customFormat="false">
      <c r="A81" s="41" t="s">
        <v>482</v>
      </c>
      <c r="B81" s="74">
        <v>20111.9</v>
      </c>
      <c r="C81" s="237"/>
      <c r="D81" s="400"/>
      <c r="E81" s="75">
        <v>2494.29</v>
      </c>
      <c r="F81" s="74">
        <v>47483.6</v>
      </c>
      <c r="G81" s="237">
        <v>47474.7</v>
      </c>
      <c r="H81" s="75">
        <v>8.916</v>
      </c>
      <c r="I81" s="60">
        <v>2.69524</v>
      </c>
      <c r="J81" s="77">
        <v>13.815</v>
      </c>
      <c r="K81" s="61">
        <v>0.00426866</v>
      </c>
      <c r="L81" s="59">
        <v>45.3936</v>
      </c>
      <c r="M81" s="73"/>
      <c r="N81" s="58"/>
      <c r="O81" s="58"/>
      <c r="P81" s="42" t="s">
        <v>483</v>
      </c>
      <c r="Q81" s="82">
        <v>7768.46</v>
      </c>
      <c r="R81" s="471" t="str">
        <v>19-Jul</v>
      </c>
      <c r="S81" s="423">
        <v>15</v>
      </c>
      <c r="T81" s="82">
        <v>19538.9</v>
      </c>
      <c r="U81" s="407" t="str">
        <v>19-Jul</v>
      </c>
      <c r="V81" s="422">
        <v>15</v>
      </c>
      <c r="W81" s="82">
        <v>1.00044e-11</v>
      </c>
      <c r="X81" s="407" t="str">
        <v>08-Sep</v>
      </c>
      <c r="Y81" s="422">
        <v>15</v>
      </c>
      <c r="Z81" s="82">
        <v>19538.9</v>
      </c>
      <c r="AA81" s="407" t="str">
        <v>19-Jul</v>
      </c>
      <c r="AB81" s="423">
        <v>15</v>
      </c>
    </row>
    <row r="82" spans="1:15" customFormat="false">
      <c r="A82" s="42" t="s">
        <v>483</v>
      </c>
      <c r="B82" s="82">
        <v>16592.6</v>
      </c>
      <c r="C82" s="84"/>
      <c r="D82" s="407"/>
      <c r="E82" s="84">
        <v>1864.62</v>
      </c>
      <c r="F82" s="82">
        <v>46631.8</v>
      </c>
      <c r="G82" s="84">
        <v>46631.8</v>
      </c>
      <c r="H82" s="84">
        <v>3.35289e-12</v>
      </c>
      <c r="I82" s="65">
        <v>3.16621</v>
      </c>
      <c r="J82" s="86">
        <v>27.4806</v>
      </c>
      <c r="K82" s="66">
        <v>0.00673705</v>
      </c>
      <c r="L82" s="421">
        <v>38.1313</v>
      </c>
      <c r="M82" s="73"/>
      <c r="N82" s="96"/>
      <c r="O82" s="96"/>
    </row>
    <row r="83" spans="3:4" customFormat="false">
      <c r="C83" s="1105" t="s">
        <v>2226</v>
      </c>
      <c r="D83" s="1105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>
      <c r="A89" s="41" t="s">
        <v>157</v>
      </c>
      <c r="B89" s="74"/>
      <c r="C89" s="889"/>
      <c r="D89" s="74">
        <v>0.0</v>
      </c>
      <c r="E89" s="237">
        <v>0.0</v>
      </c>
      <c r="F89" s="75">
        <v>0.0</v>
      </c>
      <c r="G89" s="92">
        <v>0.0</v>
      </c>
      <c r="H89" s="302">
        <v>0.0</v>
      </c>
      <c r="I89" s="406">
        <v>0.0</v>
      </c>
      <c r="J89" s="406">
        <v>0.0</v>
      </c>
      <c r="K89" s="231">
        <v>0.0</v>
      </c>
      <c r="L89" s="304">
        <v>0.0</v>
      </c>
      <c r="P89" s="41" t="s">
        <v>445</v>
      </c>
      <c r="Q89" s="60">
        <v>4.01743</v>
      </c>
      <c r="R89" s="400" t="str">
        <v>31-DEC</v>
      </c>
      <c r="S89" s="402">
        <v>23</v>
      </c>
      <c r="T89" s="60">
        <v>2.77442</v>
      </c>
      <c r="U89" s="400" t="str">
        <v>13-JUN</v>
      </c>
      <c r="V89" s="402">
        <v>16</v>
      </c>
      <c r="W89" s="57">
        <v>25.0033</v>
      </c>
      <c r="X89" s="400" t="str">
        <v>22-Sep</v>
      </c>
      <c r="Y89" s="402">
        <v>8</v>
      </c>
      <c r="Z89" s="57">
        <v>8.72449</v>
      </c>
      <c r="AA89" s="400" t="str">
        <v>06-Jan</v>
      </c>
      <c r="AB89" s="402">
        <v>6</v>
      </c>
      <c r="AC89" s="92">
        <v>0.013521</v>
      </c>
      <c r="AD89" s="400" t="str">
        <v>15-Nov</v>
      </c>
      <c r="AE89" s="402">
        <v>17</v>
      </c>
      <c r="AF89" s="92">
        <v>0.00192919</v>
      </c>
      <c r="AG89" s="400" t="str">
        <v>11-Jan</v>
      </c>
      <c r="AH89" s="402">
        <v>3</v>
      </c>
      <c r="AI89" s="57">
        <v>67.7788</v>
      </c>
      <c r="AJ89" s="400" t="str">
        <v>15-Nov</v>
      </c>
      <c r="AK89" s="402">
        <v>17</v>
      </c>
      <c r="AL89" s="57">
        <v>14.3877</v>
      </c>
      <c r="AM89" s="400" t="str">
        <v>05-Nov</v>
      </c>
      <c r="AN89" s="403">
        <v>6</v>
      </c>
      <c r="AO89" s="88" t="s">
        <v>445</v>
      </c>
    </row>
    <row r="90" spans="1:41" customFormat="false">
      <c r="A90" s="41" t="s">
        <v>164</v>
      </c>
      <c r="B90" s="74"/>
      <c r="C90" s="889"/>
      <c r="D90" s="74">
        <v>0.0</v>
      </c>
      <c r="E90" s="237">
        <v>0.0</v>
      </c>
      <c r="F90" s="75">
        <v>0.0</v>
      </c>
      <c r="G90" s="92">
        <v>0.0</v>
      </c>
      <c r="H90" s="302">
        <v>0.0</v>
      </c>
      <c r="I90" s="406">
        <v>0.0</v>
      </c>
      <c r="J90" s="406">
        <v>0.0</v>
      </c>
      <c r="K90" s="232">
        <v>0.0</v>
      </c>
      <c r="L90" s="304">
        <v>0.0</v>
      </c>
      <c r="P90" s="41" t="s">
        <v>446</v>
      </c>
      <c r="Q90" s="60">
        <v>4.38034</v>
      </c>
      <c r="R90" s="400" t="str">
        <v>31-DEC</v>
      </c>
      <c r="S90" s="402">
        <v>23</v>
      </c>
      <c r="T90" s="60">
        <v>2.86712</v>
      </c>
      <c r="U90" s="400" t="str">
        <v>31-NOV</v>
      </c>
      <c r="V90" s="402">
        <v>14</v>
      </c>
      <c r="W90" s="57">
        <v>26.5568</v>
      </c>
      <c r="X90" s="400" t="str">
        <v>19-Jul</v>
      </c>
      <c r="Y90" s="402">
        <v>16</v>
      </c>
      <c r="Z90" s="57">
        <v>8.72441</v>
      </c>
      <c r="AA90" s="400" t="str">
        <v>06-Jan</v>
      </c>
      <c r="AB90" s="402">
        <v>6</v>
      </c>
      <c r="AC90" s="92">
        <v>0.015502</v>
      </c>
      <c r="AD90" s="400" t="str">
        <v>30-Sep</v>
      </c>
      <c r="AE90" s="402">
        <v>8</v>
      </c>
      <c r="AF90" s="92">
        <v>0.00194347</v>
      </c>
      <c r="AG90" s="400" t="str">
        <v>05-Jan</v>
      </c>
      <c r="AH90" s="402">
        <v>7</v>
      </c>
      <c r="AI90" s="57">
        <v>77.9267</v>
      </c>
      <c r="AJ90" s="400" t="str">
        <v>01-Oct</v>
      </c>
      <c r="AK90" s="402">
        <v>8</v>
      </c>
      <c r="AL90" s="57">
        <v>18.1145</v>
      </c>
      <c r="AM90" s="400" t="str">
        <v>11-Jan</v>
      </c>
      <c r="AN90" s="78">
        <v>3</v>
      </c>
      <c r="AO90" s="88" t="s">
        <v>446</v>
      </c>
    </row>
    <row r="91" spans="1:41" customFormat="false">
      <c r="A91" s="41" t="s">
        <v>167</v>
      </c>
      <c r="B91" s="74"/>
      <c r="C91" s="889"/>
      <c r="D91" s="74">
        <v>0.0</v>
      </c>
      <c r="E91" s="237">
        <v>0.0</v>
      </c>
      <c r="F91" s="75">
        <v>0.0</v>
      </c>
      <c r="G91" s="92">
        <v>0.0</v>
      </c>
      <c r="H91" s="302">
        <v>0.0</v>
      </c>
      <c r="I91" s="406">
        <v>0.0</v>
      </c>
      <c r="J91" s="406">
        <v>0.0</v>
      </c>
      <c r="K91" s="232">
        <v>0.0</v>
      </c>
      <c r="L91" s="304">
        <v>0.0</v>
      </c>
      <c r="P91" s="41" t="s">
        <v>447</v>
      </c>
      <c r="Q91" s="60">
        <v>4.10003</v>
      </c>
      <c r="R91" s="400" t="str">
        <v>31-DEC</v>
      </c>
      <c r="S91" s="402">
        <v>23</v>
      </c>
      <c r="T91" s="60">
        <v>2.82308</v>
      </c>
      <c r="U91" s="400" t="str">
        <v>31-MAR</v>
      </c>
      <c r="V91" s="402">
        <v>14</v>
      </c>
      <c r="W91" s="57">
        <v>31.8433</v>
      </c>
      <c r="X91" s="400" t="str">
        <v>19-Jul</v>
      </c>
      <c r="Y91" s="402">
        <v>15</v>
      </c>
      <c r="Z91" s="57">
        <v>7.75831</v>
      </c>
      <c r="AA91" s="400" t="str">
        <v>06-Jan</v>
      </c>
      <c r="AB91" s="402">
        <v>6</v>
      </c>
      <c r="AC91" s="92">
        <v>0.0177025</v>
      </c>
      <c r="AD91" s="400" t="str">
        <v>30-Sep</v>
      </c>
      <c r="AE91" s="402">
        <v>11</v>
      </c>
      <c r="AF91" s="92">
        <v>0.00193511</v>
      </c>
      <c r="AG91" s="400" t="str">
        <v>11-Jan</v>
      </c>
      <c r="AH91" s="402">
        <v>3</v>
      </c>
      <c r="AI91" s="57">
        <v>82.7145</v>
      </c>
      <c r="AJ91" s="400" t="str">
        <v>17-Sep</v>
      </c>
      <c r="AK91" s="402">
        <v>10</v>
      </c>
      <c r="AL91" s="57">
        <v>14.7969</v>
      </c>
      <c r="AM91" s="400" t="str">
        <v>05-Nov</v>
      </c>
      <c r="AN91" s="78">
        <v>6</v>
      </c>
      <c r="AO91" s="88" t="s">
        <v>447</v>
      </c>
    </row>
    <row r="92" spans="1:41" customFormat="false">
      <c r="A92" s="41" t="s">
        <v>169</v>
      </c>
      <c r="B92" s="74"/>
      <c r="C92" s="889"/>
      <c r="D92" s="74">
        <v>0.0</v>
      </c>
      <c r="E92" s="237">
        <v>0.0</v>
      </c>
      <c r="F92" s="75">
        <v>0.0</v>
      </c>
      <c r="G92" s="92">
        <v>0.0</v>
      </c>
      <c r="H92" s="302">
        <v>0.0</v>
      </c>
      <c r="I92" s="406">
        <v>0.0</v>
      </c>
      <c r="J92" s="406">
        <v>0.0</v>
      </c>
      <c r="K92" s="232">
        <v>0.0</v>
      </c>
      <c r="L92" s="304">
        <v>0.0</v>
      </c>
      <c r="P92" s="41" t="s">
        <v>448</v>
      </c>
      <c r="Q92" s="60">
        <v>4.09616</v>
      </c>
      <c r="R92" s="400" t="str">
        <v>31-DEC</v>
      </c>
      <c r="S92" s="402">
        <v>23</v>
      </c>
      <c r="T92" s="60">
        <v>2.82856</v>
      </c>
      <c r="U92" s="400" t="str">
        <v>31-MAR</v>
      </c>
      <c r="V92" s="402">
        <v>14</v>
      </c>
      <c r="W92" s="57">
        <v>31.4958</v>
      </c>
      <c r="X92" s="400" t="str">
        <v>19-Jul</v>
      </c>
      <c r="Y92" s="402">
        <v>15</v>
      </c>
      <c r="Z92" s="57">
        <v>8.72543</v>
      </c>
      <c r="AA92" s="400" t="str">
        <v>06-Jan</v>
      </c>
      <c r="AB92" s="402">
        <v>6</v>
      </c>
      <c r="AC92" s="92">
        <v>0.0178236</v>
      </c>
      <c r="AD92" s="400" t="str">
        <v>09-Jul</v>
      </c>
      <c r="AE92" s="402">
        <v>12</v>
      </c>
      <c r="AF92" s="92">
        <v>0.0019292</v>
      </c>
      <c r="AG92" s="400" t="str">
        <v>11-Jan</v>
      </c>
      <c r="AH92" s="402">
        <v>3</v>
      </c>
      <c r="AI92" s="57">
        <v>76.6382</v>
      </c>
      <c r="AJ92" s="400" t="str">
        <v>21-Sep</v>
      </c>
      <c r="AK92" s="402">
        <v>20</v>
      </c>
      <c r="AL92" s="57">
        <v>14.3876</v>
      </c>
      <c r="AM92" s="400" t="str">
        <v>05-Nov</v>
      </c>
      <c r="AN92" s="78">
        <v>6</v>
      </c>
      <c r="AO92" s="88" t="s">
        <v>448</v>
      </c>
    </row>
    <row r="93" spans="1:41" customFormat="false">
      <c r="A93" s="41" t="s">
        <v>171</v>
      </c>
      <c r="B93" s="74"/>
      <c r="C93" s="889"/>
      <c r="D93" s="74">
        <v>0.0</v>
      </c>
      <c r="E93" s="237">
        <v>0.0</v>
      </c>
      <c r="F93" s="75">
        <v>0.0</v>
      </c>
      <c r="G93" s="92">
        <v>0.0</v>
      </c>
      <c r="H93" s="302">
        <v>0.0</v>
      </c>
      <c r="I93" s="406">
        <v>0.0</v>
      </c>
      <c r="J93" s="406">
        <v>0.0</v>
      </c>
      <c r="K93" s="232">
        <v>0.0</v>
      </c>
      <c r="L93" s="304">
        <v>0.0</v>
      </c>
      <c r="P93" s="41" t="s">
        <v>449</v>
      </c>
      <c r="Q93" s="60">
        <v>4.01745</v>
      </c>
      <c r="R93" s="400" t="str">
        <v>31-DEC</v>
      </c>
      <c r="S93" s="402">
        <v>23</v>
      </c>
      <c r="T93" s="60">
        <v>2.82856</v>
      </c>
      <c r="U93" s="400" t="str">
        <v>31-MAR</v>
      </c>
      <c r="V93" s="402">
        <v>14</v>
      </c>
      <c r="W93" s="57">
        <v>31.7446</v>
      </c>
      <c r="X93" s="400" t="str">
        <v>19-Jul</v>
      </c>
      <c r="Y93" s="402">
        <v>15</v>
      </c>
      <c r="Z93" s="57">
        <v>8.72543</v>
      </c>
      <c r="AA93" s="400" t="str">
        <v>06-Jan</v>
      </c>
      <c r="AB93" s="402">
        <v>6</v>
      </c>
      <c r="AC93" s="92">
        <v>0.0177075</v>
      </c>
      <c r="AD93" s="400" t="str">
        <v>09-Jul</v>
      </c>
      <c r="AE93" s="402">
        <v>12</v>
      </c>
      <c r="AF93" s="92">
        <v>0.0019292</v>
      </c>
      <c r="AG93" s="400" t="str">
        <v>11-Jan</v>
      </c>
      <c r="AH93" s="402">
        <v>3</v>
      </c>
      <c r="AI93" s="57">
        <v>80.5456</v>
      </c>
      <c r="AJ93" s="400" t="str">
        <v>17-Sep</v>
      </c>
      <c r="AK93" s="402">
        <v>10</v>
      </c>
      <c r="AL93" s="57">
        <v>14.3876</v>
      </c>
      <c r="AM93" s="400" t="str">
        <v>05-Nov</v>
      </c>
      <c r="AN93" s="78">
        <v>6</v>
      </c>
      <c r="AO93" s="88" t="s">
        <v>449</v>
      </c>
    </row>
    <row r="94" spans="1:41" customFormat="false">
      <c r="A94" s="41" t="s">
        <v>172</v>
      </c>
      <c r="B94" s="74"/>
      <c r="C94" s="889"/>
      <c r="D94" s="74">
        <v>0.0</v>
      </c>
      <c r="E94" s="237">
        <v>0.0</v>
      </c>
      <c r="F94" s="75">
        <v>0.0</v>
      </c>
      <c r="G94" s="92">
        <v>0.0</v>
      </c>
      <c r="H94" s="302">
        <v>0.0</v>
      </c>
      <c r="I94" s="406">
        <v>0.0</v>
      </c>
      <c r="J94" s="406">
        <v>0.0</v>
      </c>
      <c r="K94" s="232">
        <v>0.0</v>
      </c>
      <c r="L94" s="304">
        <v>0.0</v>
      </c>
      <c r="P94" s="41" t="s">
        <v>450</v>
      </c>
      <c r="Q94" s="60">
        <v>4.75782</v>
      </c>
      <c r="R94" s="400" t="str">
        <v>31-DEC</v>
      </c>
      <c r="S94" s="402">
        <v>23</v>
      </c>
      <c r="T94" s="60">
        <v>2.77442</v>
      </c>
      <c r="U94" s="400" t="str">
        <v>13-JUN</v>
      </c>
      <c r="V94" s="402">
        <v>16</v>
      </c>
      <c r="W94" s="57">
        <v>35.0021</v>
      </c>
      <c r="X94" s="400" t="str">
        <v>30-Sep</v>
      </c>
      <c r="Y94" s="402">
        <v>2</v>
      </c>
      <c r="Z94" s="57">
        <v>8.72449</v>
      </c>
      <c r="AA94" s="400" t="str">
        <v>06-Jan</v>
      </c>
      <c r="AB94" s="402">
        <v>6</v>
      </c>
      <c r="AC94" s="92">
        <v>0.0169457</v>
      </c>
      <c r="AD94" s="400" t="str">
        <v>01-Oct</v>
      </c>
      <c r="AE94" s="402">
        <v>1</v>
      </c>
      <c r="AF94" s="92">
        <v>0.00192919</v>
      </c>
      <c r="AG94" s="400" t="str">
        <v>11-Jan</v>
      </c>
      <c r="AH94" s="402">
        <v>3</v>
      </c>
      <c r="AI94" s="57">
        <v>67.7788</v>
      </c>
      <c r="AJ94" s="400" t="str">
        <v>15-Nov</v>
      </c>
      <c r="AK94" s="402">
        <v>17</v>
      </c>
      <c r="AL94" s="57">
        <v>13.2297</v>
      </c>
      <c r="AM94" s="400" t="str">
        <v>12-Oct</v>
      </c>
      <c r="AN94" s="78">
        <v>7</v>
      </c>
      <c r="AO94" s="88" t="s">
        <v>450</v>
      </c>
    </row>
    <row r="95" spans="1:41" customFormat="false">
      <c r="A95" s="41" t="s">
        <v>174</v>
      </c>
      <c r="B95" s="74"/>
      <c r="C95" s="889"/>
      <c r="D95" s="74">
        <v>0.0</v>
      </c>
      <c r="E95" s="237">
        <v>0.0</v>
      </c>
      <c r="F95" s="75">
        <v>0.0</v>
      </c>
      <c r="G95" s="92">
        <v>0.0</v>
      </c>
      <c r="H95" s="302">
        <v>0.0</v>
      </c>
      <c r="I95" s="406">
        <v>0.0</v>
      </c>
      <c r="J95" s="406">
        <v>0.0</v>
      </c>
      <c r="K95" s="232">
        <v>0.0</v>
      </c>
      <c r="L95" s="304">
        <v>0.0</v>
      </c>
      <c r="P95" s="42" t="s">
        <v>451</v>
      </c>
      <c r="Q95" s="65">
        <v>4.62654</v>
      </c>
      <c r="R95" s="407" t="str">
        <v>31-DEC</v>
      </c>
      <c r="S95" s="422">
        <v>23</v>
      </c>
      <c r="T95" s="65">
        <v>2.82856</v>
      </c>
      <c r="U95" s="407" t="str">
        <v>31-MAR</v>
      </c>
      <c r="V95" s="422">
        <v>14</v>
      </c>
      <c r="W95" s="62">
        <v>32.8193</v>
      </c>
      <c r="X95" s="407" t="str">
        <v>09-Jul</v>
      </c>
      <c r="Y95" s="422">
        <v>13</v>
      </c>
      <c r="Z95" s="62">
        <v>8.72467</v>
      </c>
      <c r="AA95" s="407" t="str">
        <v>06-Jan</v>
      </c>
      <c r="AB95" s="422">
        <v>6</v>
      </c>
      <c r="AC95" s="97">
        <v>0.013521</v>
      </c>
      <c r="AD95" s="407" t="str">
        <v>15-Nov</v>
      </c>
      <c r="AE95" s="422">
        <v>17</v>
      </c>
      <c r="AF95" s="97">
        <v>0.00192919</v>
      </c>
      <c r="AG95" s="407" t="str">
        <v>11-Jan</v>
      </c>
      <c r="AH95" s="422">
        <v>3</v>
      </c>
      <c r="AI95" s="62">
        <v>67.7786</v>
      </c>
      <c r="AJ95" s="407" t="str">
        <v>15-Nov</v>
      </c>
      <c r="AK95" s="422">
        <v>17</v>
      </c>
      <c r="AL95" s="62">
        <v>14.3876</v>
      </c>
      <c r="AM95" s="407" t="str">
        <v>05-Nov</v>
      </c>
      <c r="AN95" s="83">
        <v>6</v>
      </c>
      <c r="AO95" s="592" t="s">
        <v>451</v>
      </c>
    </row>
    <row r="96" spans="1:41" customFormat="false">
      <c r="A96" s="41" t="s">
        <v>176</v>
      </c>
      <c r="B96" s="74"/>
      <c r="C96" s="889"/>
      <c r="D96" s="74">
        <v>0.0</v>
      </c>
      <c r="E96" s="237">
        <v>0.0</v>
      </c>
      <c r="F96" s="75">
        <v>0.0</v>
      </c>
      <c r="G96" s="92">
        <v>0.0</v>
      </c>
      <c r="H96" s="302">
        <v>0.0</v>
      </c>
      <c r="I96" s="406">
        <v>0.0</v>
      </c>
      <c r="J96" s="406">
        <v>0.0</v>
      </c>
      <c r="K96" s="232">
        <v>0.0</v>
      </c>
      <c r="L96" s="304">
        <v>0.0</v>
      </c>
      <c r="P96" s="41" t="s">
        <v>462</v>
      </c>
      <c r="Q96" s="60">
        <v>4.08817</v>
      </c>
      <c r="R96" s="400" t="str">
        <v>31-DEC</v>
      </c>
      <c r="S96" s="402">
        <v>23</v>
      </c>
      <c r="T96" s="60">
        <v>2.77442</v>
      </c>
      <c r="U96" s="400" t="str">
        <v>13-JUN</v>
      </c>
      <c r="V96" s="402">
        <v>16</v>
      </c>
      <c r="W96" s="57">
        <v>25.2654</v>
      </c>
      <c r="X96" s="400" t="str">
        <v>15-Jun</v>
      </c>
      <c r="Y96" s="402">
        <v>15</v>
      </c>
      <c r="Z96" s="57">
        <v>8.72449</v>
      </c>
      <c r="AA96" s="400" t="str">
        <v>06-Jan</v>
      </c>
      <c r="AB96" s="402">
        <v>6</v>
      </c>
      <c r="AC96" s="92">
        <v>0.0160654</v>
      </c>
      <c r="AD96" s="400" t="str">
        <v>01-Apr</v>
      </c>
      <c r="AE96" s="402">
        <v>5</v>
      </c>
      <c r="AF96" s="92">
        <v>0.00192919</v>
      </c>
      <c r="AG96" s="400" t="str">
        <v>11-Jan</v>
      </c>
      <c r="AH96" s="402">
        <v>3</v>
      </c>
      <c r="AI96" s="57">
        <v>89.751</v>
      </c>
      <c r="AJ96" s="400" t="str">
        <v>01-Apr</v>
      </c>
      <c r="AK96" s="402">
        <v>2</v>
      </c>
      <c r="AL96" s="57">
        <v>16.3281</v>
      </c>
      <c r="AM96" s="400" t="str">
        <v>05-Nov</v>
      </c>
      <c r="AN96" s="78">
        <v>6</v>
      </c>
      <c r="AO96" s="88" t="s">
        <v>462</v>
      </c>
    </row>
    <row r="97" spans="1:41" customFormat="false">
      <c r="A97" s="41" t="s">
        <v>178</v>
      </c>
      <c r="B97" s="74"/>
      <c r="C97" s="889"/>
      <c r="D97" s="74">
        <v>0.0</v>
      </c>
      <c r="E97" s="237">
        <v>0.0</v>
      </c>
      <c r="F97" s="75">
        <v>0.0</v>
      </c>
      <c r="G97" s="92">
        <v>0.0</v>
      </c>
      <c r="H97" s="302">
        <v>0.0</v>
      </c>
      <c r="I97" s="406">
        <v>0.0</v>
      </c>
      <c r="J97" s="406">
        <v>0.0</v>
      </c>
      <c r="K97" s="232">
        <v>0.0</v>
      </c>
      <c r="L97" s="304">
        <v>0.0</v>
      </c>
      <c r="P97" s="41" t="s">
        <v>463</v>
      </c>
      <c r="Q97" s="60">
        <v>4.08817</v>
      </c>
      <c r="R97" s="400" t="str">
        <v>31-DEC</v>
      </c>
      <c r="S97" s="402">
        <v>23</v>
      </c>
      <c r="T97" s="60">
        <v>2.77442</v>
      </c>
      <c r="U97" s="400" t="str">
        <v>13-JUN</v>
      </c>
      <c r="V97" s="402">
        <v>16</v>
      </c>
      <c r="W97" s="57">
        <v>25.2654</v>
      </c>
      <c r="X97" s="400" t="str">
        <v>15-Jun</v>
      </c>
      <c r="Y97" s="402">
        <v>15</v>
      </c>
      <c r="Z97" s="57">
        <v>8.72449</v>
      </c>
      <c r="AA97" s="400" t="str">
        <v>06-Jan</v>
      </c>
      <c r="AB97" s="402">
        <v>6</v>
      </c>
      <c r="AC97" s="92">
        <v>0.0160654</v>
      </c>
      <c r="AD97" s="400" t="str">
        <v>01-Apr</v>
      </c>
      <c r="AE97" s="402">
        <v>5</v>
      </c>
      <c r="AF97" s="92">
        <v>0.00192919</v>
      </c>
      <c r="AG97" s="400" t="str">
        <v>11-Jan</v>
      </c>
      <c r="AH97" s="402">
        <v>3</v>
      </c>
      <c r="AI97" s="57">
        <v>89.751</v>
      </c>
      <c r="AJ97" s="400" t="str">
        <v>01-Apr</v>
      </c>
      <c r="AK97" s="402">
        <v>2</v>
      </c>
      <c r="AL97" s="57">
        <v>16.3281</v>
      </c>
      <c r="AM97" s="400" t="str">
        <v>05-Nov</v>
      </c>
      <c r="AN97" s="78">
        <v>6</v>
      </c>
      <c r="AO97" s="88" t="s">
        <v>463</v>
      </c>
    </row>
    <row r="98" spans="1:41" customFormat="false">
      <c r="A98" s="41" t="s">
        <v>181</v>
      </c>
      <c r="B98" s="74"/>
      <c r="C98" s="889"/>
      <c r="D98" s="74">
        <v>0.0</v>
      </c>
      <c r="E98" s="237">
        <v>0.0</v>
      </c>
      <c r="F98" s="75">
        <v>0.0</v>
      </c>
      <c r="G98" s="92">
        <v>0.0</v>
      </c>
      <c r="H98" s="302">
        <v>0.0</v>
      </c>
      <c r="I98" s="406">
        <v>0.0</v>
      </c>
      <c r="J98" s="406">
        <v>0.0</v>
      </c>
      <c r="K98" s="232">
        <v>0.0</v>
      </c>
      <c r="L98" s="304">
        <v>0.0</v>
      </c>
      <c r="P98" s="41" t="s">
        <v>464</v>
      </c>
      <c r="Q98" s="60">
        <v>3.84871</v>
      </c>
      <c r="R98" s="400" t="str">
        <v>31-DEC</v>
      </c>
      <c r="S98" s="402">
        <v>23</v>
      </c>
      <c r="T98" s="60">
        <v>2.77442</v>
      </c>
      <c r="U98" s="400" t="str">
        <v>13-JUN</v>
      </c>
      <c r="V98" s="402">
        <v>16</v>
      </c>
      <c r="W98" s="57">
        <v>25.0033</v>
      </c>
      <c r="X98" s="400" t="str">
        <v>22-Sep</v>
      </c>
      <c r="Y98" s="402">
        <v>8</v>
      </c>
      <c r="Z98" s="57">
        <v>8.72449</v>
      </c>
      <c r="AA98" s="400" t="str">
        <v>06-Jan</v>
      </c>
      <c r="AB98" s="402">
        <v>6</v>
      </c>
      <c r="AC98" s="92">
        <v>0.0147133</v>
      </c>
      <c r="AD98" s="400" t="str">
        <v>01-Apr</v>
      </c>
      <c r="AE98" s="402">
        <v>1</v>
      </c>
      <c r="AF98" s="92">
        <v>0.00192919</v>
      </c>
      <c r="AG98" s="400" t="str">
        <v>11-Jan</v>
      </c>
      <c r="AH98" s="402">
        <v>3</v>
      </c>
      <c r="AI98" s="57">
        <v>89.6919</v>
      </c>
      <c r="AJ98" s="400" t="str">
        <v>01-Apr</v>
      </c>
      <c r="AK98" s="402">
        <v>1</v>
      </c>
      <c r="AL98" s="57">
        <v>16.3281</v>
      </c>
      <c r="AM98" s="400" t="str">
        <v>05-Nov</v>
      </c>
      <c r="AN98" s="78">
        <v>6</v>
      </c>
      <c r="AO98" s="88" t="s">
        <v>464</v>
      </c>
    </row>
    <row r="99" spans="1:41" customFormat="false">
      <c r="A99" s="41" t="s">
        <v>184</v>
      </c>
      <c r="B99" s="74"/>
      <c r="C99" s="889"/>
      <c r="D99" s="74">
        <v>0.0</v>
      </c>
      <c r="E99" s="237">
        <v>0.0</v>
      </c>
      <c r="F99" s="75">
        <v>0.0</v>
      </c>
      <c r="G99" s="92">
        <v>0.0</v>
      </c>
      <c r="H99" s="302">
        <v>0.0</v>
      </c>
      <c r="I99" s="406">
        <v>0.0</v>
      </c>
      <c r="J99" s="406">
        <v>0.0</v>
      </c>
      <c r="K99" s="232">
        <v>0.0</v>
      </c>
      <c r="L99" s="304">
        <v>0.0</v>
      </c>
      <c r="P99" s="41" t="s">
        <v>465</v>
      </c>
      <c r="Q99" s="60">
        <v>3.80442</v>
      </c>
      <c r="R99" s="400" t="str">
        <v>31-DEC</v>
      </c>
      <c r="S99" s="402">
        <v>23</v>
      </c>
      <c r="T99" s="60">
        <v>2.77442</v>
      </c>
      <c r="U99" s="400" t="str">
        <v>13-JUN</v>
      </c>
      <c r="V99" s="402">
        <v>16</v>
      </c>
      <c r="W99" s="57">
        <v>25.0035</v>
      </c>
      <c r="X99" s="400" t="str">
        <v>17-May</v>
      </c>
      <c r="Y99" s="402">
        <v>19</v>
      </c>
      <c r="Z99" s="57">
        <v>8.72449</v>
      </c>
      <c r="AA99" s="400" t="str">
        <v>06-Jan</v>
      </c>
      <c r="AB99" s="402">
        <v>6</v>
      </c>
      <c r="AC99" s="92">
        <v>0.0160654</v>
      </c>
      <c r="AD99" s="400" t="str">
        <v>01-Apr</v>
      </c>
      <c r="AE99" s="402">
        <v>5</v>
      </c>
      <c r="AF99" s="92">
        <v>0.00192919</v>
      </c>
      <c r="AG99" s="400" t="str">
        <v>11-Jan</v>
      </c>
      <c r="AH99" s="402">
        <v>3</v>
      </c>
      <c r="AI99" s="57">
        <v>89.7509</v>
      </c>
      <c r="AJ99" s="400" t="str">
        <v>01-Apr</v>
      </c>
      <c r="AK99" s="402">
        <v>2</v>
      </c>
      <c r="AL99" s="57">
        <v>16.3281</v>
      </c>
      <c r="AM99" s="400" t="str">
        <v>05-Nov</v>
      </c>
      <c r="AN99" s="78">
        <v>6</v>
      </c>
      <c r="AO99" s="88" t="s">
        <v>465</v>
      </c>
    </row>
    <row r="100" spans="1:41" customFormat="false">
      <c r="A100" s="41" t="s">
        <v>185</v>
      </c>
      <c r="B100" s="74"/>
      <c r="C100" s="889"/>
      <c r="D100" s="74">
        <v>0.0</v>
      </c>
      <c r="E100" s="237">
        <v>0.0</v>
      </c>
      <c r="F100" s="75">
        <v>0.0</v>
      </c>
      <c r="G100" s="92">
        <v>0.0</v>
      </c>
      <c r="H100" s="302">
        <v>0.0</v>
      </c>
      <c r="I100" s="406">
        <v>0.0</v>
      </c>
      <c r="J100" s="406">
        <v>0.0</v>
      </c>
      <c r="K100" s="232">
        <v>0.0</v>
      </c>
      <c r="L100" s="304">
        <v>0.0</v>
      </c>
      <c r="P100" s="42" t="s">
        <v>466</v>
      </c>
      <c r="Q100" s="65">
        <v>3.80442</v>
      </c>
      <c r="R100" s="407" t="str">
        <v>31-DEC</v>
      </c>
      <c r="S100" s="422">
        <v>23</v>
      </c>
      <c r="T100" s="65">
        <v>2.77442</v>
      </c>
      <c r="U100" s="407" t="str">
        <v>13-JUN</v>
      </c>
      <c r="V100" s="423">
        <v>16</v>
      </c>
      <c r="W100" s="62">
        <v>25.0033</v>
      </c>
      <c r="X100" s="407" t="str">
        <v>22-Sep</v>
      </c>
      <c r="Y100" s="422">
        <v>8</v>
      </c>
      <c r="Z100" s="62">
        <v>8.72449</v>
      </c>
      <c r="AA100" s="407" t="str">
        <v>06-Jan</v>
      </c>
      <c r="AB100" s="422">
        <v>6</v>
      </c>
      <c r="AC100" s="97">
        <v>0.013521</v>
      </c>
      <c r="AD100" s="407" t="str">
        <v>15-Nov</v>
      </c>
      <c r="AE100" s="422">
        <v>17</v>
      </c>
      <c r="AF100" s="97">
        <v>0.00192919</v>
      </c>
      <c r="AG100" s="407" t="str">
        <v>11-Jan</v>
      </c>
      <c r="AH100" s="422">
        <v>3</v>
      </c>
      <c r="AI100" s="62">
        <v>72.1976</v>
      </c>
      <c r="AJ100" s="407" t="str">
        <v>20-Apr</v>
      </c>
      <c r="AK100" s="422">
        <v>5</v>
      </c>
      <c r="AL100" s="62">
        <v>16.3281</v>
      </c>
      <c r="AM100" s="407" t="str">
        <v>05-Nov</v>
      </c>
      <c r="AN100" s="83">
        <v>6</v>
      </c>
      <c r="AO100" s="592" t="s">
        <v>466</v>
      </c>
    </row>
    <row r="101" spans="1:41" customFormat="false">
      <c r="A101" s="41" t="s">
        <v>189</v>
      </c>
      <c r="B101" s="74"/>
      <c r="C101" s="889"/>
      <c r="D101" s="74">
        <v>0.0</v>
      </c>
      <c r="E101" s="237">
        <v>0.0</v>
      </c>
      <c r="F101" s="75">
        <v>0.0</v>
      </c>
      <c r="G101" s="92">
        <v>0.0</v>
      </c>
      <c r="H101" s="302">
        <v>0.0</v>
      </c>
      <c r="I101" s="406">
        <v>0.0</v>
      </c>
      <c r="J101" s="406">
        <v>0.0</v>
      </c>
      <c r="K101" s="232">
        <v>0.0</v>
      </c>
      <c r="L101" s="304">
        <v>0.0</v>
      </c>
      <c r="P101" s="41" t="s">
        <v>474</v>
      </c>
      <c r="Q101" s="60">
        <v>4.61926</v>
      </c>
      <c r="R101" s="400" t="str">
        <v>02-OCT</v>
      </c>
      <c r="S101" s="402">
        <v>23</v>
      </c>
      <c r="T101" s="60">
        <v>2.69475</v>
      </c>
      <c r="U101" s="400" t="str">
        <v>31-APR</v>
      </c>
      <c r="V101" s="402">
        <v>11</v>
      </c>
      <c r="W101" s="57">
        <v>25.0014</v>
      </c>
      <c r="X101" s="400" t="str">
        <v>04-Apr</v>
      </c>
      <c r="Y101" s="402">
        <v>19</v>
      </c>
      <c r="Z101" s="57">
        <v>8.95773</v>
      </c>
      <c r="AA101" s="400" t="str">
        <v>20-Dec</v>
      </c>
      <c r="AB101" s="402">
        <v>2</v>
      </c>
      <c r="AC101" s="92">
        <v>0.0113802</v>
      </c>
      <c r="AD101" s="400" t="str">
        <v>19-Jul</v>
      </c>
      <c r="AE101" s="402">
        <v>15</v>
      </c>
      <c r="AF101" s="92">
        <v>0.00701948</v>
      </c>
      <c r="AG101" s="400" t="str">
        <v>19-Dec</v>
      </c>
      <c r="AH101" s="402">
        <v>12</v>
      </c>
      <c r="AI101" s="57">
        <v>100</v>
      </c>
      <c r="AJ101" s="400" t="str">
        <v>02-Dec</v>
      </c>
      <c r="AK101" s="402">
        <v>1</v>
      </c>
      <c r="AL101" s="57">
        <v>52.5527</v>
      </c>
      <c r="AM101" s="400" t="str">
        <v>06-Nov</v>
      </c>
      <c r="AN101" s="78">
        <v>0</v>
      </c>
      <c r="AO101" s="88" t="s">
        <v>474</v>
      </c>
    </row>
    <row r="102" spans="1:41" customFormat="false">
      <c r="A102" s="41" t="s">
        <v>192</v>
      </c>
      <c r="B102" s="74"/>
      <c r="C102" s="889"/>
      <c r="D102" s="74">
        <v>0.0</v>
      </c>
      <c r="E102" s="237">
        <v>0.0</v>
      </c>
      <c r="F102" s="75">
        <v>0.0</v>
      </c>
      <c r="G102" s="92">
        <v>0.0</v>
      </c>
      <c r="H102" s="302">
        <v>0.0</v>
      </c>
      <c r="I102" s="406">
        <v>0.0</v>
      </c>
      <c r="J102" s="406">
        <v>0.0</v>
      </c>
      <c r="K102" s="232">
        <v>0.0</v>
      </c>
      <c r="L102" s="304">
        <v>0.0</v>
      </c>
      <c r="P102" s="41" t="s">
        <v>476</v>
      </c>
      <c r="Q102" s="60">
        <v>4.99298</v>
      </c>
      <c r="R102" s="400" t="str">
        <v>02-OCT</v>
      </c>
      <c r="S102" s="402">
        <v>23</v>
      </c>
      <c r="T102" s="60">
        <v>2.98544</v>
      </c>
      <c r="U102" s="400" t="str">
        <v>05-JAN</v>
      </c>
      <c r="V102" s="402">
        <v>12</v>
      </c>
      <c r="W102" s="57">
        <v>25.0014</v>
      </c>
      <c r="X102" s="400" t="str">
        <v>04-Apr</v>
      </c>
      <c r="Y102" s="402">
        <v>19</v>
      </c>
      <c r="Z102" s="57">
        <v>8.95773</v>
      </c>
      <c r="AA102" s="400" t="str">
        <v>20-Dec</v>
      </c>
      <c r="AB102" s="402">
        <v>2</v>
      </c>
      <c r="AC102" s="92">
        <v>0.0113902</v>
      </c>
      <c r="AD102" s="400" t="str">
        <v>19-Jul</v>
      </c>
      <c r="AE102" s="402">
        <v>15</v>
      </c>
      <c r="AF102" s="92">
        <v>0.00701948</v>
      </c>
      <c r="AG102" s="400" t="str">
        <v>19-Dec</v>
      </c>
      <c r="AH102" s="402">
        <v>12</v>
      </c>
      <c r="AI102" s="57">
        <v>100</v>
      </c>
      <c r="AJ102" s="400" t="str">
        <v>02-Dec</v>
      </c>
      <c r="AK102" s="402">
        <v>1</v>
      </c>
      <c r="AL102" s="57">
        <v>52.5513</v>
      </c>
      <c r="AM102" s="400" t="str">
        <v>06-Nov</v>
      </c>
      <c r="AN102" s="78">
        <v>0</v>
      </c>
      <c r="AO102" s="88" t="s">
        <v>476</v>
      </c>
    </row>
    <row r="103" spans="1:41" customFormat="false">
      <c r="A103" s="41" t="s">
        <v>77</v>
      </c>
      <c r="B103" s="74"/>
      <c r="C103" s="889"/>
      <c r="D103" s="74">
        <v>0.0</v>
      </c>
      <c r="E103" s="237">
        <v>0.0</v>
      </c>
      <c r="F103" s="75">
        <v>0.0</v>
      </c>
      <c r="G103" s="92">
        <v>0.0</v>
      </c>
      <c r="H103" s="302">
        <v>0.0</v>
      </c>
      <c r="I103" s="406">
        <v>0.0</v>
      </c>
      <c r="J103" s="406">
        <v>0.0</v>
      </c>
      <c r="K103" s="232">
        <v>0.0</v>
      </c>
      <c r="L103" s="304">
        <v>0.0</v>
      </c>
      <c r="P103" s="41" t="s">
        <v>478</v>
      </c>
      <c r="Q103" s="60">
        <v>4.15083</v>
      </c>
      <c r="R103" s="400" t="str">
        <v>02-OCT</v>
      </c>
      <c r="S103" s="402">
        <v>23</v>
      </c>
      <c r="T103" s="60">
        <v>2.46184</v>
      </c>
      <c r="U103" s="400" t="str">
        <v>31-APR</v>
      </c>
      <c r="V103" s="402">
        <v>11</v>
      </c>
      <c r="W103" s="57">
        <v>15.2667</v>
      </c>
      <c r="X103" s="400" t="str">
        <v>19-Jul</v>
      </c>
      <c r="Y103" s="402">
        <v>16</v>
      </c>
      <c r="Z103" s="57">
        <v>8.83513</v>
      </c>
      <c r="AA103" s="400" t="str">
        <v>20-Dec</v>
      </c>
      <c r="AB103" s="402">
        <v>1</v>
      </c>
      <c r="AC103" s="92">
        <v>0.00710414</v>
      </c>
      <c r="AD103" s="400" t="str">
        <v>19-Jul</v>
      </c>
      <c r="AE103" s="402">
        <v>16</v>
      </c>
      <c r="AF103" s="92">
        <v>0.0062569</v>
      </c>
      <c r="AG103" s="400" t="str">
        <v>09-Nov</v>
      </c>
      <c r="AH103" s="402">
        <v>5</v>
      </c>
      <c r="AI103" s="57">
        <v>89.9795</v>
      </c>
      <c r="AJ103" s="400" t="str">
        <v>19-Dec</v>
      </c>
      <c r="AK103" s="402">
        <v>11</v>
      </c>
      <c r="AL103" s="57">
        <v>59.2029</v>
      </c>
      <c r="AM103" s="400" t="str">
        <v>27-Nov</v>
      </c>
      <c r="AN103" s="78">
        <v>0</v>
      </c>
      <c r="AO103" s="88" t="s">
        <v>478</v>
      </c>
    </row>
    <row r="104" spans="1:41" customFormat="false">
      <c r="A104" s="41" t="s">
        <v>196</v>
      </c>
      <c r="B104" s="74"/>
      <c r="C104" s="889"/>
      <c r="D104" s="74">
        <v>0.0</v>
      </c>
      <c r="E104" s="237">
        <v>0.0</v>
      </c>
      <c r="F104" s="75">
        <v>0.0</v>
      </c>
      <c r="G104" s="92">
        <v>0.0</v>
      </c>
      <c r="H104" s="302">
        <v>0.0</v>
      </c>
      <c r="I104" s="406">
        <v>0.0</v>
      </c>
      <c r="J104" s="406">
        <v>0.0</v>
      </c>
      <c r="K104" s="232">
        <v>0.0</v>
      </c>
      <c r="L104" s="304">
        <v>0.0</v>
      </c>
      <c r="P104" s="41" t="s">
        <v>479</v>
      </c>
      <c r="Q104" s="60">
        <v>4.38713</v>
      </c>
      <c r="R104" s="400" t="str">
        <v>02-OCT</v>
      </c>
      <c r="S104" s="402">
        <v>23</v>
      </c>
      <c r="T104" s="60">
        <v>2.57771</v>
      </c>
      <c r="U104" s="400" t="str">
        <v>31-APR</v>
      </c>
      <c r="V104" s="402">
        <v>11</v>
      </c>
      <c r="W104" s="57">
        <v>20.0057</v>
      </c>
      <c r="X104" s="400" t="str">
        <v>12-Apr</v>
      </c>
      <c r="Y104" s="402">
        <v>20</v>
      </c>
      <c r="Z104" s="57">
        <v>8.90518</v>
      </c>
      <c r="AA104" s="400" t="str">
        <v>20-Dec</v>
      </c>
      <c r="AB104" s="402">
        <v>1</v>
      </c>
      <c r="AC104" s="92">
        <v>0.00897485</v>
      </c>
      <c r="AD104" s="400" t="str">
        <v>19-Jul</v>
      </c>
      <c r="AE104" s="402">
        <v>15</v>
      </c>
      <c r="AF104" s="92">
        <v>0.00699371</v>
      </c>
      <c r="AG104" s="400" t="str">
        <v>19-Dec</v>
      </c>
      <c r="AH104" s="402">
        <v>12</v>
      </c>
      <c r="AI104" s="57">
        <v>100</v>
      </c>
      <c r="AJ104" s="400" t="str">
        <v>17-Dec</v>
      </c>
      <c r="AK104" s="402">
        <v>8</v>
      </c>
      <c r="AL104" s="57">
        <v>57.1416</v>
      </c>
      <c r="AM104" s="400" t="str">
        <v>06-Nov</v>
      </c>
      <c r="AN104" s="78">
        <v>0</v>
      </c>
      <c r="AO104" s="88" t="s">
        <v>479</v>
      </c>
    </row>
    <row r="105" spans="1:41" customFormat="false">
      <c r="A105" s="41" t="s">
        <v>199</v>
      </c>
      <c r="B105" s="74"/>
      <c r="C105" s="889"/>
      <c r="D105" s="74">
        <v>0.0</v>
      </c>
      <c r="E105" s="237">
        <v>0.0</v>
      </c>
      <c r="F105" s="75">
        <v>0.0</v>
      </c>
      <c r="G105" s="92">
        <v>0.0</v>
      </c>
      <c r="H105" s="302">
        <v>0.0</v>
      </c>
      <c r="I105" s="406">
        <v>0.0</v>
      </c>
      <c r="J105" s="406">
        <v>0.0</v>
      </c>
      <c r="K105" s="232">
        <v>0.0</v>
      </c>
      <c r="L105" s="304">
        <v>0.0</v>
      </c>
      <c r="P105" s="41" t="s">
        <v>480</v>
      </c>
      <c r="Q105" s="60">
        <v>5.06051</v>
      </c>
      <c r="R105" s="400" t="str">
        <v>02-OCT</v>
      </c>
      <c r="S105" s="402">
        <v>23</v>
      </c>
      <c r="T105" s="60">
        <v>2.93331</v>
      </c>
      <c r="U105" s="400" t="str">
        <v>31-APR</v>
      </c>
      <c r="V105" s="402">
        <v>11</v>
      </c>
      <c r="W105" s="57">
        <v>34.9856</v>
      </c>
      <c r="X105" s="400" t="str">
        <v>13-Jun</v>
      </c>
      <c r="Y105" s="402">
        <v>8</v>
      </c>
      <c r="Z105" s="57">
        <v>9.03788</v>
      </c>
      <c r="AA105" s="400" t="str">
        <v>20-Dec</v>
      </c>
      <c r="AB105" s="402">
        <v>2</v>
      </c>
      <c r="AC105" s="92">
        <v>0.0178494</v>
      </c>
      <c r="AD105" s="400" t="str">
        <v>19-Jul</v>
      </c>
      <c r="AE105" s="402">
        <v>15</v>
      </c>
      <c r="AF105" s="92">
        <v>0.00705895</v>
      </c>
      <c r="AG105" s="400" t="str">
        <v>19-Dec</v>
      </c>
      <c r="AH105" s="402">
        <v>12</v>
      </c>
      <c r="AI105" s="57">
        <v>100</v>
      </c>
      <c r="AJ105" s="400" t="str">
        <v>13-Nov</v>
      </c>
      <c r="AK105" s="402">
        <v>6</v>
      </c>
      <c r="AL105" s="57">
        <v>45.1009</v>
      </c>
      <c r="AM105" s="400" t="str">
        <v>06-Nov</v>
      </c>
      <c r="AN105" s="78">
        <v>0</v>
      </c>
      <c r="AO105" s="88" t="s">
        <v>480</v>
      </c>
    </row>
    <row r="106" spans="1:41" customFormat="false">
      <c r="A106" s="41" t="s">
        <v>202</v>
      </c>
      <c r="B106" s="74"/>
      <c r="C106" s="889"/>
      <c r="D106" s="74">
        <v>0.0</v>
      </c>
      <c r="E106" s="237">
        <v>0.0</v>
      </c>
      <c r="F106" s="75">
        <v>0.0</v>
      </c>
      <c r="G106" s="92">
        <v>0.0</v>
      </c>
      <c r="H106" s="302">
        <v>0.0</v>
      </c>
      <c r="I106" s="406">
        <v>0.0</v>
      </c>
      <c r="J106" s="406">
        <v>0.0</v>
      </c>
      <c r="K106" s="232">
        <v>0.0</v>
      </c>
      <c r="L106" s="304">
        <v>0.0</v>
      </c>
      <c r="P106" s="41" t="s">
        <v>481</v>
      </c>
      <c r="Q106" s="60">
        <v>4.29683</v>
      </c>
      <c r="R106" s="400" t="str">
        <v>02-OCT</v>
      </c>
      <c r="S106" s="402">
        <v>23</v>
      </c>
      <c r="T106" s="60">
        <v>2.49272</v>
      </c>
      <c r="U106" s="400" t="str">
        <v>31-APR</v>
      </c>
      <c r="V106" s="402">
        <v>11</v>
      </c>
      <c r="W106" s="57">
        <v>25.0075</v>
      </c>
      <c r="X106" s="400" t="str">
        <v>04-Apr</v>
      </c>
      <c r="Y106" s="402">
        <v>19</v>
      </c>
      <c r="Z106" s="57">
        <v>8.95746</v>
      </c>
      <c r="AA106" s="400" t="str">
        <v>20-Dec</v>
      </c>
      <c r="AB106" s="402">
        <v>2</v>
      </c>
      <c r="AC106" s="92">
        <v>0.00633084</v>
      </c>
      <c r="AD106" s="400" t="str">
        <v>10-Apr</v>
      </c>
      <c r="AE106" s="402">
        <v>9</v>
      </c>
      <c r="AF106" s="92">
        <v>0.00626165</v>
      </c>
      <c r="AG106" s="400" t="str">
        <v>06-Nov</v>
      </c>
      <c r="AH106" s="402">
        <v>1</v>
      </c>
      <c r="AI106" s="57">
        <v>89.2851</v>
      </c>
      <c r="AJ106" s="400" t="str">
        <v>19-Dec</v>
      </c>
      <c r="AK106" s="402">
        <v>11</v>
      </c>
      <c r="AL106" s="57">
        <v>31.8481</v>
      </c>
      <c r="AM106" s="400" t="str">
        <v>17-Apr</v>
      </c>
      <c r="AN106" s="78">
        <v>19</v>
      </c>
      <c r="AO106" s="88" t="s">
        <v>481</v>
      </c>
    </row>
    <row r="107" spans="1:41" customFormat="false">
      <c r="A107" s="41" t="s">
        <v>204</v>
      </c>
      <c r="B107" s="74"/>
      <c r="C107" s="889"/>
      <c r="D107" s="74">
        <v>0.0</v>
      </c>
      <c r="E107" s="237">
        <v>0.0</v>
      </c>
      <c r="F107" s="75">
        <v>0.0</v>
      </c>
      <c r="G107" s="92">
        <v>0.0</v>
      </c>
      <c r="H107" s="302">
        <v>0.0</v>
      </c>
      <c r="I107" s="406">
        <v>0.0</v>
      </c>
      <c r="J107" s="406">
        <v>0.0</v>
      </c>
      <c r="K107" s="232">
        <v>0.0</v>
      </c>
      <c r="L107" s="304">
        <v>0.0</v>
      </c>
      <c r="P107" s="41" t="s">
        <v>482</v>
      </c>
      <c r="Q107" s="60">
        <v>3.85248</v>
      </c>
      <c r="R107" s="400" t="str">
        <v>02-OCT</v>
      </c>
      <c r="S107" s="402">
        <v>23</v>
      </c>
      <c r="T107" s="60">
        <v>2.27856</v>
      </c>
      <c r="U107" s="400" t="str">
        <v>31-APR</v>
      </c>
      <c r="V107" s="402">
        <v>11</v>
      </c>
      <c r="W107" s="57">
        <v>15.0071</v>
      </c>
      <c r="X107" s="400" t="str">
        <v>18-Apr</v>
      </c>
      <c r="Y107" s="402">
        <v>23</v>
      </c>
      <c r="Z107" s="57">
        <v>8.83372</v>
      </c>
      <c r="AA107" s="400" t="str">
        <v>20-Dec</v>
      </c>
      <c r="AB107" s="402">
        <v>1</v>
      </c>
      <c r="AC107" s="92">
        <v>0.00375898</v>
      </c>
      <c r="AD107" s="400" t="str">
        <v>05-Nov</v>
      </c>
      <c r="AE107" s="402">
        <v>7</v>
      </c>
      <c r="AF107" s="92">
        <v>0.00371882</v>
      </c>
      <c r="AG107" s="400" t="str">
        <v>06-Nov</v>
      </c>
      <c r="AH107" s="402">
        <v>1</v>
      </c>
      <c r="AI107" s="57">
        <v>53.7019</v>
      </c>
      <c r="AJ107" s="400" t="str">
        <v>19-Dec</v>
      </c>
      <c r="AK107" s="402">
        <v>11</v>
      </c>
      <c r="AL107" s="57">
        <v>35.1925</v>
      </c>
      <c r="AM107" s="400" t="str">
        <v>08-Nov</v>
      </c>
      <c r="AN107" s="78">
        <v>16</v>
      </c>
      <c r="AO107" s="88" t="s">
        <v>482</v>
      </c>
    </row>
    <row r="108" spans="1:41" customFormat="false">
      <c r="A108" s="41" t="s">
        <v>205</v>
      </c>
      <c r="B108" s="74"/>
      <c r="C108" s="889"/>
      <c r="D108" s="74">
        <v>0.0</v>
      </c>
      <c r="E108" s="237">
        <v>0.0</v>
      </c>
      <c r="F108" s="75">
        <v>0.0</v>
      </c>
      <c r="G108" s="92">
        <v>0.0</v>
      </c>
      <c r="H108" s="302">
        <v>0.0</v>
      </c>
      <c r="I108" s="406">
        <v>0.0</v>
      </c>
      <c r="J108" s="406">
        <v>0.0</v>
      </c>
      <c r="K108" s="232">
        <v>0.0</v>
      </c>
      <c r="L108" s="304">
        <v>0.0</v>
      </c>
      <c r="P108" s="42" t="s">
        <v>483</v>
      </c>
      <c r="Q108" s="65">
        <v>4.63235</v>
      </c>
      <c r="R108" s="407" t="str">
        <v>02-OCT</v>
      </c>
      <c r="S108" s="422">
        <v>23</v>
      </c>
      <c r="T108" s="65">
        <v>2.65839</v>
      </c>
      <c r="U108" s="407" t="str">
        <v>31-APR</v>
      </c>
      <c r="V108" s="422">
        <v>11</v>
      </c>
      <c r="W108" s="62">
        <v>35.0003</v>
      </c>
      <c r="X108" s="407" t="str">
        <v>13-Jul</v>
      </c>
      <c r="Y108" s="422">
        <v>18</v>
      </c>
      <c r="Z108" s="62">
        <v>9.03638</v>
      </c>
      <c r="AA108" s="407" t="str">
        <v>20-Dec</v>
      </c>
      <c r="AB108" s="422">
        <v>2</v>
      </c>
      <c r="AC108" s="97">
        <v>0.00677911</v>
      </c>
      <c r="AD108" s="407" t="str">
        <v>31-Dec</v>
      </c>
      <c r="AE108" s="422">
        <v>0</v>
      </c>
      <c r="AF108" s="97">
        <v>0.00677911</v>
      </c>
      <c r="AG108" s="407" t="str">
        <v>31-Mar</v>
      </c>
      <c r="AH108" s="422">
        <v>1</v>
      </c>
      <c r="AI108" s="62">
        <v>96.0579</v>
      </c>
      <c r="AJ108" s="407" t="str">
        <v>19-Dec</v>
      </c>
      <c r="AK108" s="422">
        <v>11</v>
      </c>
      <c r="AL108" s="62">
        <v>19.2151</v>
      </c>
      <c r="AM108" s="407" t="str">
        <v>17-Apr</v>
      </c>
      <c r="AN108" s="83">
        <v>17</v>
      </c>
      <c r="AO108" s="592" t="s">
        <v>483</v>
      </c>
    </row>
    <row r="109" spans="1:16" customFormat="false">
      <c r="A109" s="41" t="s">
        <v>206</v>
      </c>
      <c r="B109" s="74"/>
      <c r="C109" s="889"/>
      <c r="D109" s="74">
        <v>0.0</v>
      </c>
      <c r="E109" s="237">
        <v>0.0</v>
      </c>
      <c r="F109" s="75">
        <v>0.0</v>
      </c>
      <c r="G109" s="92">
        <v>0.0</v>
      </c>
      <c r="H109" s="302">
        <v>0.0</v>
      </c>
      <c r="I109" s="406">
        <v>0.0</v>
      </c>
      <c r="J109" s="406">
        <v>0.0</v>
      </c>
      <c r="K109" s="232">
        <v>0.0</v>
      </c>
      <c r="L109" s="304">
        <v>0.0</v>
      </c>
      <c r="P109" s="314" t="s">
        <v>337</v>
      </c>
    </row>
    <row r="110" spans="1:12" customFormat="false">
      <c r="A110" s="41" t="s">
        <v>207</v>
      </c>
      <c r="B110" s="74"/>
      <c r="C110" s="889"/>
      <c r="D110" s="74">
        <v>0.0</v>
      </c>
      <c r="E110" s="237">
        <v>0.0</v>
      </c>
      <c r="F110" s="75">
        <v>0.0</v>
      </c>
      <c r="G110" s="92">
        <v>0.0</v>
      </c>
      <c r="H110" s="302">
        <v>0.0</v>
      </c>
      <c r="I110" s="406">
        <v>0.0</v>
      </c>
      <c r="J110" s="406">
        <v>0.0</v>
      </c>
      <c r="K110" s="232">
        <v>0.0</v>
      </c>
      <c r="L110" s="304">
        <v>0.0</v>
      </c>
    </row>
    <row r="111" spans="1:12" customFormat="false">
      <c r="A111" s="41" t="s">
        <v>208</v>
      </c>
      <c r="B111" s="74"/>
      <c r="C111" s="889"/>
      <c r="D111" s="74">
        <v>0.0</v>
      </c>
      <c r="E111" s="237">
        <v>0.0</v>
      </c>
      <c r="F111" s="75">
        <v>0.0</v>
      </c>
      <c r="G111" s="92">
        <v>0.0</v>
      </c>
      <c r="H111" s="302">
        <v>0.0</v>
      </c>
      <c r="I111" s="406">
        <v>0.0</v>
      </c>
      <c r="J111" s="406">
        <v>0.0</v>
      </c>
      <c r="K111" s="232">
        <v>0.0</v>
      </c>
      <c r="L111" s="304">
        <v>0.0</v>
      </c>
    </row>
    <row r="112" spans="1:12" customFormat="false">
      <c r="A112" s="42" t="s">
        <v>209</v>
      </c>
      <c r="B112" s="82"/>
      <c r="C112" s="890"/>
      <c r="D112" s="82">
        <v>0.0</v>
      </c>
      <c r="E112" s="84">
        <v>0.0</v>
      </c>
      <c r="F112" s="84">
        <v>0.0</v>
      </c>
      <c r="G112" s="97">
        <v>0.0</v>
      </c>
      <c r="H112" s="315">
        <v>0.0</v>
      </c>
      <c r="I112" s="408">
        <v>0.0</v>
      </c>
      <c r="J112" s="408">
        <v>0.0</v>
      </c>
      <c r="K112" s="233">
        <v>0.0</v>
      </c>
      <c r="L112" s="424">
        <v>0.0</v>
      </c>
    </row>
    <row r="113" spans="2:3" customFormat="false">
      <c r="B113" s="1105" t="s">
        <v>2226</v>
      </c>
      <c r="C113" s="1105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0</v>
      </c>
      <c r="C120" s="237"/>
      <c r="D120" s="400"/>
      <c r="E120" s="425">
        <v>0</v>
      </c>
      <c r="F120" s="237">
        <v>0</v>
      </c>
      <c r="G120" s="237">
        <v>0</v>
      </c>
      <c r="H120" s="425">
        <v>0</v>
      </c>
      <c r="I120" s="426">
        <v>0</v>
      </c>
      <c r="J120" s="302" t="str">
        <v/>
      </c>
      <c r="K120" s="427">
        <v>0</v>
      </c>
      <c r="L120" s="428">
        <v>0</v>
      </c>
    </row>
    <row r="121" spans="1:12" customFormat="false">
      <c r="A121" s="100" t="s">
        <v>213</v>
      </c>
      <c r="B121" s="82">
        <v>0</v>
      </c>
      <c r="C121" s="429"/>
      <c r="D121" s="407"/>
      <c r="E121" s="430">
        <v>0</v>
      </c>
      <c r="F121" s="429">
        <v>0</v>
      </c>
      <c r="G121" s="429">
        <v>0</v>
      </c>
      <c r="H121" s="430">
        <v>0</v>
      </c>
      <c r="I121" s="431">
        <v>0</v>
      </c>
      <c r="J121" s="315" t="str">
        <v/>
      </c>
      <c r="K121" s="432">
        <v>0</v>
      </c>
      <c r="L121" s="433">
        <v>0</v>
      </c>
    </row>
    <row r="122" spans="3:4" customFormat="false">
      <c r="C122" s="1105" t="s">
        <v>2226</v>
      </c>
      <c r="D122" s="1105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0</v>
      </c>
      <c r="C129" s="237"/>
      <c r="D129" s="400"/>
      <c r="E129" s="425">
        <v>0</v>
      </c>
      <c r="F129" s="237">
        <v>0</v>
      </c>
      <c r="G129" s="237">
        <v>0</v>
      </c>
      <c r="H129" s="425">
        <v>0</v>
      </c>
      <c r="I129" s="426">
        <v>0</v>
      </c>
      <c r="J129" s="302" t="str">
        <v/>
      </c>
      <c r="K129" s="427">
        <v>0</v>
      </c>
      <c r="L129" s="428">
        <v>0</v>
      </c>
    </row>
    <row r="130" spans="1:12" customFormat="false">
      <c r="A130" s="100" t="s">
        <v>213</v>
      </c>
      <c r="B130" s="82">
        <v>0</v>
      </c>
      <c r="C130" s="429"/>
      <c r="D130" s="407"/>
      <c r="E130" s="430">
        <v>0</v>
      </c>
      <c r="F130" s="429">
        <v>0</v>
      </c>
      <c r="G130" s="429">
        <v>0</v>
      </c>
      <c r="H130" s="430">
        <v>0</v>
      </c>
      <c r="I130" s="431">
        <v>0</v>
      </c>
      <c r="J130" s="315" t="str">
        <v/>
      </c>
      <c r="K130" s="432">
        <v>0</v>
      </c>
      <c r="L130" s="433">
        <v>0</v>
      </c>
    </row>
    <row r="131" spans="3:4" customFormat="false">
      <c r="C131" s="1105" t="s">
        <v>2226</v>
      </c>
      <c r="D131" s="1105" t="s">
        <v>2227</v>
      </c>
    </row>
    <row r="135" spans="1:2" customFormat="false">
      <c r="A135" s="1106" t="s">
        <v>2226</v>
      </c>
      <c r="B135" s="1107" t="s">
        <v>2229</v>
      </c>
    </row>
    <row r="136" spans="1:2" customFormat="false">
      <c r="A136" s="1106" t="s">
        <v>2227</v>
      </c>
      <c r="B136" s="1107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5" enableFormatConditionsCalculation="false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/>
  <cols>
    <col min="1" max="1" width="74.75" style="667" customWidth="1"/>
    <col min="2" max="2" width="52.75" style="666" customWidth="1"/>
    <col min="3" max="16384" width="8.625" style="666"/>
  </cols>
  <sheetData>
    <row r="1" spans="1:2" customFormat="false" ht="16">
      <c r="A1"/>
      <c r="B1"/>
    </row>
    <row r="2" spans="1:2" customFormat="false" ht="16">
      <c r="A2" s="71"/>
      <c r="B2"/>
    </row>
    <row r="3" spans="1:2" customFormat="false" ht="16">
      <c r="A3" s="71"/>
      <c r="B3"/>
    </row>
    <row r="4" spans="1:2" customFormat="false" ht="16">
      <c r="A4" s="71"/>
      <c r="B4"/>
    </row>
    <row r="5" spans="1:2" customFormat="false" ht="21">
      <c r="A5" s="913" t="s">
        <v>2220</v>
      </c>
      <c r="B5" s="780" t="s">
        <v>669</v>
      </c>
    </row>
    <row r="6" spans="1:2" customFormat="false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6">
      <c r="A7" s="914"/>
      <c r="B7" s="910" t="s">
        <v>2166</v>
      </c>
    </row>
    <row r="8" spans="1:2" customFormat="false" ht="16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6">
      <c r="A9" s="902" t="s">
        <v>550</v>
      </c>
      <c r="B9" s="910" t="s">
        <v>672</v>
      </c>
    </row>
    <row r="10" spans="1:2" customFormat="false" ht="16">
      <c r="A10" s="902" t="s">
        <v>552</v>
      </c>
      <c r="B10" t="s">
        <v>2169</v>
      </c>
    </row>
    <row r="11" spans="1:2" customFormat="false" ht="16">
      <c r="A11" s="71"/>
      <c r="B11" t="s">
        <v>2170</v>
      </c>
    </row>
    <row r="12" spans="1:2" customFormat="false" ht="16">
      <c r="A12" s="71"/>
      <c r="B12" t="s">
        <v>2171</v>
      </c>
    </row>
    <row r="13" spans="1:2" customFormat="false" ht="16">
      <c r="A13" s="904" t="str">
        <f>IF(B21="Comparison","Results for "&amp;YourData!$F$2,"")</f>
        <v/>
      </c>
      <c r="B13" s="910" t="s">
        <v>673</v>
      </c>
    </row>
    <row r="14" spans="1:2" customFormat="false" ht="16">
      <c r="A14" s="904" t="str">
        <f>IF(B21="Comparison","("&amp;YourData!$J$4&amp;")","")</f>
        <v/>
      </c>
      <c r="B14"/>
    </row>
    <row r="15" spans="1:2" customFormat="false" ht="16">
      <c r="A15" s="904" t="str">
        <f>IF(B21="Comparison","vs.","")</f>
        <v/>
      </c>
      <c r="B15" s="911" t="s">
        <v>674</v>
      </c>
    </row>
    <row r="16" spans="1:2" customFormat="false" ht="16">
      <c r="A16" s="904" t="str">
        <f>IF(B21="Comparison","Informative Annex B16, Section B16.5.2 Example Results","")</f>
        <v/>
      </c>
      <c r="B16" s="911" t="s">
        <v>675</v>
      </c>
    </row>
    <row r="17" spans="1:2" customFormat="false" ht="16">
      <c r="A17" s="904"/>
      <c r="B17" s="911" t="s">
        <v>2167</v>
      </c>
    </row>
    <row r="18" spans="1:2" customFormat="false" ht="16">
      <c r="A18" s="904"/>
      <c r="B18"/>
    </row>
    <row r="19" spans="1:2" customFormat="false" ht="16">
      <c r="A19" s="904" t="str">
        <f>IF(B21="Comparison","Prepared By","")</f>
        <v/>
      </c>
      <c r="B19"/>
    </row>
    <row r="20" spans="1:2" customFormat="false" ht="16">
      <c r="A20" s="904" t="str">
        <f>IF(B21="Comparison",IF(YourData!F7="","",YourData!F7),"")</f>
        <v/>
      </c>
      <c r="B20" s="71" t="s">
        <v>676</v>
      </c>
    </row>
    <row r="21" spans="1:2" customFormat="false" ht="16">
      <c r="A21" s="904" t="str">
        <f>IF(B21="Comparison","("&amp;YourData!$J$8&amp;")","")</f>
        <v/>
      </c>
      <c r="B21" s="71" t="s">
        <v>2165</v>
      </c>
    </row>
    <row r="22" spans="1:2" customFormat="false" ht="16">
      <c r="A22" s="904"/>
      <c r="B22"/>
    </row>
    <row r="23" spans="1:2" customFormat="false" ht="16">
      <c r="A23" s="904" t="str">
        <f>IF(B21="Comparison","Results Developed","")</f>
        <v/>
      </c>
      <c r="B23"/>
    </row>
    <row r="24" spans="1:2" customFormat="false" ht="16">
      <c r="A24" s="904" t="str">
        <f>IF(B21="Comparison",TEXT(YourData!$J$5,"DD-MMM-YYYY"),"")</f>
        <v/>
      </c>
      <c r="B24"/>
    </row>
    <row r="25" spans="1:2" customFormat="false" ht="16">
      <c r="A25" s="71"/>
      <c r="B25"/>
    </row>
    <row r="26" spans="1:2" customFormat="false" ht="16">
      <c r="A26" s="71"/>
      <c r="B26"/>
    </row>
    <row r="27" spans="1:2" customFormat="false" ht="16">
      <c r="A27"/>
      <c r="B27" s="911"/>
    </row>
    <row r="28" spans="1:2" customFormat="false" ht="16">
      <c r="A28"/>
      <c r="B28"/>
    </row>
    <row r="29" spans="1:2" customFormat="false" ht="16">
      <c r="A29"/>
      <c r="B29" s="911" t="s">
        <v>677</v>
      </c>
    </row>
    <row r="30" spans="1:2" customFormat="false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 ht="16">
      <c r="A31"/>
      <c r="B31" s="911" t="s">
        <v>748</v>
      </c>
    </row>
    <row r="32" spans="1:2" customFormat="false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 ht="16">
      <c r="A33" s="71"/>
      <c r="B33" s="911" t="s">
        <v>747</v>
      </c>
    </row>
    <row r="34" spans="1:2" customFormat="false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 ht="16">
      <c r="A35" s="71"/>
    </row>
    <row r="36" spans="2:2" customFormat="false">
      <c r="B36" s="911" t="s">
        <v>551</v>
      </c>
    </row>
    <row r="37" spans="2:2" customFormat="false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6" enableFormatConditionsCalculation="false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 customFormat="false">
      <c r="A1" s="669" t="str">
        <f>'Title Page'!$A$5</f>
        <v>ASHRAE Standard 140-2014</v>
      </c>
      <c r="B1" s="669"/>
      <c r="C1" s="670"/>
      <c r="D1" s="670"/>
    </row>
    <row r="2" spans="1:4" customFormat="false">
      <c r="A2" s="669" t="s">
        <v>749</v>
      </c>
      <c r="B2" s="669"/>
      <c r="C2" s="670"/>
      <c r="D2" s="670"/>
    </row>
    <row r="3" spans="1:4" customFormat="false">
      <c r="A3" s="669" t="s">
        <v>554</v>
      </c>
      <c r="B3" s="669"/>
      <c r="C3" s="670"/>
      <c r="D3" s="670"/>
    </row>
    <row r="4" spans="1:4" customFormat="false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>
      <c r="A21" s="669" t="s">
        <v>599</v>
      </c>
      <c r="B21" s="669"/>
      <c r="C21" s="670"/>
      <c r="D21" s="670"/>
    </row>
    <row r="22" spans="1:4" customFormat="false">
      <c r="A22" s="669" t="s">
        <v>553</v>
      </c>
      <c r="B22" s="669"/>
      <c r="C22" s="670"/>
      <c r="D22" s="670"/>
    </row>
    <row r="24" spans="1:4" customFormat="false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6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2" enableFormatConditionsCalculation="false">
    <pageSetUpPr fitToPage="1"/>
  </sheetPr>
  <dimension ref="A1:F42"/>
  <sheetViews>
    <sheetView topLeftCell="A3" workbookViewId="0">
      <selection activeCell="A6" sqref="A6"/>
    </sheetView>
  </sheetViews>
  <sheetFormatPr baseColWidth="10" defaultColWidth="8.625" defaultRowHeight="16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  <c r="F1" s="1088"/>
    </row>
    <row r="2" spans="1:6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</row>
    <row r="3" spans="1:6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</row>
    <row r="5" spans="2:5" customFormat="false">
      <c r="B5" s="1089" t="s">
        <v>678</v>
      </c>
      <c r="C5" s="1089"/>
      <c r="D5" s="1089"/>
      <c r="E5" s="1089"/>
    </row>
    <row r="7" spans="2:5" customFormat="false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8" thickTop="1" thickBot="1">
      <c r="B8" s="979" t="s">
        <v>686</v>
      </c>
      <c r="C8" s="975" t="s">
        <v>878</v>
      </c>
      <c r="D8" s="1090" t="s">
        <v>812</v>
      </c>
      <c r="E8" s="982" t="s">
        <v>811</v>
      </c>
    </row>
    <row r="9" spans="2:5" customFormat="false" ht="17" thickBot="1">
      <c r="B9" s="979" t="s">
        <v>687</v>
      </c>
      <c r="C9" s="975" t="s">
        <v>879</v>
      </c>
      <c r="D9" s="1082"/>
      <c r="E9" s="982" t="s">
        <v>813</v>
      </c>
    </row>
    <row r="10" spans="2:5" customFormat="false" ht="17" thickBot="1">
      <c r="B10" s="979" t="s">
        <v>688</v>
      </c>
      <c r="C10" s="975" t="s">
        <v>814</v>
      </c>
      <c r="D10" s="1082"/>
      <c r="E10" s="982" t="s">
        <v>815</v>
      </c>
    </row>
    <row r="11" spans="2:5" customFormat="false" ht="17" thickBot="1">
      <c r="B11" s="979" t="s">
        <v>689</v>
      </c>
      <c r="C11" s="975" t="s">
        <v>816</v>
      </c>
      <c r="D11" s="1082"/>
      <c r="E11" s="982" t="s">
        <v>817</v>
      </c>
    </row>
    <row r="12" spans="2:5" customFormat="false" ht="17" thickBot="1">
      <c r="B12" s="979" t="s">
        <v>690</v>
      </c>
      <c r="C12" s="975" t="s">
        <v>818</v>
      </c>
      <c r="D12" s="1082"/>
      <c r="E12" s="982" t="s">
        <v>819</v>
      </c>
    </row>
    <row r="13" spans="2:5" customFormat="false" ht="17" thickBot="1">
      <c r="B13" s="979" t="s">
        <v>691</v>
      </c>
      <c r="C13" s="975" t="s">
        <v>820</v>
      </c>
      <c r="D13" s="1082"/>
      <c r="E13" s="982" t="s">
        <v>821</v>
      </c>
    </row>
    <row r="14" spans="2:5" customFormat="false" ht="17" thickBot="1">
      <c r="B14" s="979" t="s">
        <v>692</v>
      </c>
      <c r="C14" s="975" t="s">
        <v>822</v>
      </c>
      <c r="D14" s="1082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82"/>
      <c r="E15" s="982" t="s">
        <v>824</v>
      </c>
    </row>
    <row r="16" spans="2:5" customFormat="false" ht="17" thickBot="1">
      <c r="B16" s="979" t="s">
        <v>694</v>
      </c>
      <c r="C16" s="975" t="s">
        <v>825</v>
      </c>
      <c r="D16" s="1083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7" thickBot="1">
      <c r="B18" s="979" t="s">
        <v>696</v>
      </c>
      <c r="C18" s="975" t="s">
        <v>829</v>
      </c>
      <c r="D18" s="1082"/>
      <c r="E18" s="982" t="s">
        <v>830</v>
      </c>
    </row>
    <row r="19" spans="2:5" customFormat="false" ht="17" thickBot="1">
      <c r="B19" s="979" t="s">
        <v>697</v>
      </c>
      <c r="C19" s="975" t="s">
        <v>831</v>
      </c>
      <c r="D19" s="1082"/>
      <c r="E19" s="982" t="s">
        <v>832</v>
      </c>
    </row>
    <row r="20" spans="2:5" customFormat="false" ht="17" thickBot="1">
      <c r="B20" s="979" t="s">
        <v>698</v>
      </c>
      <c r="C20" s="975" t="s">
        <v>833</v>
      </c>
      <c r="D20" s="1082"/>
      <c r="E20" s="982" t="s">
        <v>834</v>
      </c>
    </row>
    <row r="21" spans="2:5" customFormat="false" ht="17" thickBot="1">
      <c r="B21" s="979" t="s">
        <v>699</v>
      </c>
      <c r="C21" s="975" t="s">
        <v>835</v>
      </c>
      <c r="D21" s="1082"/>
      <c r="E21" s="982" t="s">
        <v>836</v>
      </c>
    </row>
    <row r="22" spans="2:5" customFormat="false" ht="17" thickBot="1">
      <c r="B22" s="979" t="s">
        <v>700</v>
      </c>
      <c r="C22" s="975" t="s">
        <v>837</v>
      </c>
      <c r="D22" s="1083"/>
      <c r="E22" s="982" t="s">
        <v>838</v>
      </c>
    </row>
    <row r="23" spans="2:5" customFormat="false" ht="17" thickBot="1">
      <c r="B23" s="1085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7" thickBot="1">
      <c r="B24" s="1086"/>
      <c r="C24" s="975" t="s">
        <v>842</v>
      </c>
      <c r="D24" s="1082"/>
      <c r="E24" s="982" t="s">
        <v>843</v>
      </c>
    </row>
    <row r="25" spans="2:5" customFormat="false" ht="17" thickBot="1">
      <c r="B25" s="1086"/>
      <c r="C25" s="975" t="s">
        <v>844</v>
      </c>
      <c r="D25" s="1082"/>
      <c r="E25" s="982" t="s">
        <v>845</v>
      </c>
    </row>
    <row r="26" spans="2:5" customFormat="false" ht="17" thickBot="1">
      <c r="B26" s="1086"/>
      <c r="C26" s="975" t="s">
        <v>846</v>
      </c>
      <c r="D26" s="1082"/>
      <c r="E26" s="982" t="s">
        <v>847</v>
      </c>
    </row>
    <row r="27" spans="2:5" customFormat="false" ht="17" thickBot="1">
      <c r="B27" s="1086"/>
      <c r="C27" s="975" t="s">
        <v>848</v>
      </c>
      <c r="D27" s="1082"/>
      <c r="E27" s="982" t="s">
        <v>849</v>
      </c>
    </row>
    <row r="28" spans="2:5" customFormat="false" ht="17" thickBot="1">
      <c r="B28" s="1086"/>
      <c r="C28" s="975" t="s">
        <v>850</v>
      </c>
      <c r="D28" s="1082"/>
      <c r="E28" s="982" t="s">
        <v>851</v>
      </c>
    </row>
    <row r="29" spans="2:5" customFormat="false" ht="17" thickBot="1">
      <c r="B29" s="1086"/>
      <c r="C29" s="975" t="s">
        <v>852</v>
      </c>
      <c r="D29" s="1082"/>
      <c r="E29" s="982" t="s">
        <v>853</v>
      </c>
    </row>
    <row r="30" spans="2:5" customFormat="false" ht="17" thickBot="1">
      <c r="B30" s="1087"/>
      <c r="C30" s="975" t="s">
        <v>2211</v>
      </c>
      <c r="D30" s="1083"/>
      <c r="E30" s="982" t="s">
        <v>854</v>
      </c>
    </row>
    <row r="31" spans="2:5" customFormat="false" ht="17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7" thickBot="1">
      <c r="B32" s="979" t="s">
        <v>703</v>
      </c>
      <c r="C32" s="975" t="s">
        <v>858</v>
      </c>
      <c r="D32" s="1082"/>
      <c r="E32" s="982" t="s">
        <v>859</v>
      </c>
    </row>
    <row r="33" spans="2:5" customFormat="false" ht="17" thickBot="1">
      <c r="B33" s="979" t="s">
        <v>704</v>
      </c>
      <c r="C33" s="975" t="s">
        <v>860</v>
      </c>
      <c r="D33" s="1082"/>
      <c r="E33" s="982" t="s">
        <v>861</v>
      </c>
    </row>
    <row r="34" spans="2:5" customFormat="false" ht="17" thickBot="1">
      <c r="B34" s="979" t="s">
        <v>705</v>
      </c>
      <c r="C34" s="975" t="s">
        <v>862</v>
      </c>
      <c r="D34" s="1082"/>
      <c r="E34" s="982" t="s">
        <v>863</v>
      </c>
    </row>
    <row r="35" spans="2:5" customFormat="false" ht="17" thickBot="1">
      <c r="B35" s="979" t="s">
        <v>706</v>
      </c>
      <c r="C35" s="975" t="s">
        <v>864</v>
      </c>
      <c r="D35" s="1082"/>
      <c r="E35" s="982" t="s">
        <v>865</v>
      </c>
    </row>
    <row r="36" spans="2:5" customFormat="false" ht="17" thickBot="1">
      <c r="B36" s="979" t="s">
        <v>707</v>
      </c>
      <c r="C36" s="975" t="s">
        <v>866</v>
      </c>
      <c r="D36" s="1082"/>
      <c r="E36" s="982" t="s">
        <v>867</v>
      </c>
    </row>
    <row r="37" spans="2:5" customFormat="false" ht="17" thickBot="1">
      <c r="B37" s="979" t="s">
        <v>708</v>
      </c>
      <c r="C37" s="975" t="s">
        <v>2217</v>
      </c>
      <c r="D37" s="1082"/>
      <c r="E37" s="982" t="s">
        <v>868</v>
      </c>
    </row>
    <row r="38" spans="2:5" customFormat="false" ht="17" thickBot="1">
      <c r="B38" s="979" t="s">
        <v>709</v>
      </c>
      <c r="C38" s="975" t="s">
        <v>2218</v>
      </c>
      <c r="D38" s="1082"/>
      <c r="E38" s="982" t="s">
        <v>869</v>
      </c>
    </row>
    <row r="39" spans="2:5" customFormat="false" ht="17" thickBot="1">
      <c r="B39" s="979" t="s">
        <v>710</v>
      </c>
      <c r="C39" s="975" t="s">
        <v>870</v>
      </c>
      <c r="D39" s="1082"/>
      <c r="E39" s="982" t="s">
        <v>871</v>
      </c>
    </row>
    <row r="40" spans="2:5" customFormat="false" ht="17" thickBot="1">
      <c r="B40" s="979" t="s">
        <v>711</v>
      </c>
      <c r="C40" s="975" t="s">
        <v>872</v>
      </c>
      <c r="D40" s="1082"/>
      <c r="E40" s="982" t="s">
        <v>873</v>
      </c>
    </row>
    <row r="41" spans="2:5" customFormat="false" ht="17" thickBot="1">
      <c r="B41" s="979" t="s">
        <v>712</v>
      </c>
      <c r="C41" s="975" t="s">
        <v>874</v>
      </c>
      <c r="D41" s="1082"/>
      <c r="E41" s="982" t="s">
        <v>875</v>
      </c>
    </row>
    <row r="42" spans="2:5" customFormat="false" ht="17" thickBot="1">
      <c r="B42" s="980" t="s">
        <v>713</v>
      </c>
      <c r="C42" s="976" t="s">
        <v>876</v>
      </c>
      <c r="D42" s="1084"/>
      <c r="E42" s="983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3" enableFormatConditionsCalculation="false">
    <pageSetUpPr fitToPage="1"/>
  </sheetPr>
  <dimension ref="A1:E59"/>
  <sheetViews>
    <sheetView workbookViewId="0">
      <selection activeCell="A6" sqref="A6"/>
    </sheetView>
  </sheetViews>
  <sheetFormatPr baseColWidth="10" defaultColWidth="8.625" defaultRowHeight="16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</row>
    <row r="2" spans="1: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</row>
    <row r="3" spans="1:5" customFormat="false" ht="12.75" customHeight="1">
      <c r="A3" s="1088" t="str">
        <f>'Title Page'!$B$34</f>
        <v/>
      </c>
      <c r="B3" s="1088"/>
      <c r="C3" s="1088"/>
      <c r="D3" s="1088"/>
      <c r="E3" s="1088"/>
    </row>
    <row r="5" spans="2:4" customFormat="false">
      <c r="B5" s="1091" t="s">
        <v>683</v>
      </c>
      <c r="C5" s="1091"/>
      <c r="D5" s="1091"/>
    </row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7" thickTop="1">
      <c r="B8" s="922" t="s">
        <v>686</v>
      </c>
      <c r="C8" s="923" t="s">
        <v>785</v>
      </c>
      <c r="D8" s="924" t="s">
        <v>606</v>
      </c>
    </row>
    <row r="9" spans="2:4" customFormat="false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4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7" thickBot="1">
      <c r="B59" s="920" t="s">
        <v>737</v>
      </c>
      <c r="C59" s="921" t="s">
        <v>757</v>
      </c>
      <c r="D59" s="926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7" enableFormatConditionsCalculation="false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25" defaultRowHeight="15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2" t="s">
        <v>23</v>
      </c>
      <c r="K8" s="1093"/>
      <c r="L8" s="1093"/>
      <c r="M8" s="1094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E+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2" t="s">
        <v>23</v>
      </c>
      <c r="K32" s="1093"/>
      <c r="L32" s="1093"/>
      <c r="M32" s="1094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E+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2" t="s">
        <v>23</v>
      </c>
      <c r="K58" s="1093"/>
      <c r="L58" s="1093"/>
      <c r="M58" s="1094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E+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2" t="s">
        <v>23</v>
      </c>
      <c r="K82" s="1093"/>
      <c r="L82" s="1093"/>
      <c r="M82" s="1094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E+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2" t="s">
        <v>23</v>
      </c>
      <c r="K110" s="1093"/>
      <c r="L110" s="1093"/>
      <c r="M110" s="1094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E+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2" t="s">
        <v>23</v>
      </c>
      <c r="K121" s="1093"/>
      <c r="L121" s="1093"/>
      <c r="M121" s="1094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E+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2" t="s">
        <v>23</v>
      </c>
      <c r="K145" s="1093"/>
      <c r="L145" s="1093"/>
      <c r="M145" s="1094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E+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2" t="s">
        <v>23</v>
      </c>
      <c r="K171" s="1093"/>
      <c r="L171" s="1093"/>
      <c r="M171" s="1094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E+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2" t="s">
        <v>23</v>
      </c>
      <c r="K197" s="1093"/>
      <c r="L197" s="1093"/>
      <c r="M197" s="1094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E+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2" t="s">
        <v>23</v>
      </c>
      <c r="K221" s="1093"/>
      <c r="L221" s="1093"/>
      <c r="M221" s="1094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E+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2" t="s">
        <v>23</v>
      </c>
      <c r="K247" s="1093"/>
      <c r="L247" s="1093"/>
      <c r="M247" s="1094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E+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2" t="s">
        <v>23</v>
      </c>
      <c r="K271" s="1093"/>
      <c r="L271" s="1093"/>
      <c r="M271" s="1094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E+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2" t="s">
        <v>23</v>
      </c>
      <c r="K297" s="1093"/>
      <c r="L297" s="1093"/>
      <c r="M297" s="1094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E+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2" t="s">
        <v>23</v>
      </c>
      <c r="K351" s="1093"/>
      <c r="L351" s="1093"/>
      <c r="M351" s="1094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E+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8" enableFormatConditionsCalculation="false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7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8"/>
      <c r="T1" s="1088"/>
      <c r="U1" s="1088"/>
      <c r="V1" s="1088"/>
      <c r="W1" s="1088"/>
      <c r="X1" s="1088"/>
      <c r="Y1" s="1088"/>
      <c r="Z1" s="1088"/>
      <c r="AA1" s="1060"/>
    </row>
    <row r="2" spans="2:27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8"/>
      <c r="V2" s="1088"/>
      <c r="W2" s="1088"/>
      <c r="X2" s="1088"/>
      <c r="Y2" s="1088"/>
      <c r="Z2" s="1088"/>
      <c r="AA2" s="1060"/>
    </row>
    <row r="3" spans="2:2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1088"/>
      <c r="Q3" s="1088"/>
      <c r="R3" s="1088"/>
      <c r="S3" s="1088"/>
      <c r="T3" s="1088"/>
      <c r="U3" s="1088"/>
      <c r="V3" s="1088"/>
      <c r="W3" s="1088"/>
      <c r="X3" s="1088"/>
      <c r="Y3" s="1088"/>
      <c r="Z3" s="1088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5" t="s">
        <v>23</v>
      </c>
      <c r="V8" s="1096"/>
      <c r="W8" s="1096"/>
      <c r="X8" s="1097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E+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5" t="s">
        <v>23</v>
      </c>
      <c r="V31" s="1096"/>
      <c r="W31" s="1096"/>
      <c r="X31" s="1097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E+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5" t="s">
        <v>23</v>
      </c>
      <c r="V56" s="1096"/>
      <c r="W56" s="1096"/>
      <c r="X56" s="1097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E+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5" t="s">
        <v>23</v>
      </c>
      <c r="V79" s="1096"/>
      <c r="W79" s="1096"/>
      <c r="X79" s="1097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E+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5" t="s">
        <v>23</v>
      </c>
      <c r="V104" s="1096"/>
      <c r="W104" s="1096"/>
      <c r="X104" s="1097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E+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5" t="s">
        <v>23</v>
      </c>
      <c r="V127" s="1096"/>
      <c r="W127" s="1096"/>
      <c r="X127" s="1097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E+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5" t="s">
        <v>23</v>
      </c>
      <c r="V152" s="1096"/>
      <c r="W152" s="1096"/>
      <c r="X152" s="1097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E+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5" t="s">
        <v>23</v>
      </c>
      <c r="V175" s="1096"/>
      <c r="W175" s="1096"/>
      <c r="X175" s="1097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E+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5" t="s">
        <v>23</v>
      </c>
      <c r="V200" s="1096"/>
      <c r="W200" s="1096"/>
      <c r="X200" s="1097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E+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5" t="s">
        <v>23</v>
      </c>
      <c r="V223" s="1096"/>
      <c r="W223" s="1096"/>
      <c r="X223" s="1097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E+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5" t="s">
        <v>23</v>
      </c>
      <c r="V248" s="1096"/>
      <c r="W248" s="1096"/>
      <c r="X248" s="1097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E+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5" t="s">
        <v>23</v>
      </c>
      <c r="V271" s="1096"/>
      <c r="W271" s="1096"/>
      <c r="X271" s="1097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E+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9" enableFormatConditionsCalculation="false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15" customFormat="false" ht="12.75" customHeight="1">
      <c r="A1" s="1088" t="str">
        <f>'Title Page'!$B$30</f>
        <v>ASHRAE Standard 140-2014, Informative Annex B16, Section B16.5.2</v>
      </c>
      <c r="B1" s="1088"/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71"/>
      <c r="O1" s="71"/>
    </row>
    <row r="2" spans="1:1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960"/>
      <c r="O2" s="960"/>
    </row>
    <row r="3" spans="1:15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0" enableFormatConditionsCalculation="false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5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5" t="s">
        <v>23</v>
      </c>
      <c r="K8" s="1096"/>
      <c r="L8" s="1096"/>
      <c r="M8" s="1097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5" t="s">
        <v>23</v>
      </c>
      <c r="K29" s="1096"/>
      <c r="L29" s="1096"/>
      <c r="M29" s="1097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5" t="s">
        <v>23</v>
      </c>
      <c r="K53" s="1096"/>
      <c r="L53" s="1096"/>
      <c r="M53" s="1097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5" t="s">
        <v>23</v>
      </c>
      <c r="K74" s="1096"/>
      <c r="L74" s="1096"/>
      <c r="M74" s="1097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5" t="s">
        <v>23</v>
      </c>
      <c r="K101" s="1096"/>
      <c r="L101" s="1096"/>
      <c r="M101" s="1097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5" t="s">
        <v>23</v>
      </c>
      <c r="K122" s="1096"/>
      <c r="L122" s="1096"/>
      <c r="M122" s="1097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5" t="s">
        <v>23</v>
      </c>
      <c r="K147" s="1096"/>
      <c r="L147" s="1096"/>
      <c r="M147" s="1097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5" t="s">
        <v>23</v>
      </c>
      <c r="K168" s="1096"/>
      <c r="L168" s="1096"/>
      <c r="M168" s="1097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5" t="s">
        <v>23</v>
      </c>
      <c r="K193" s="1096"/>
      <c r="L193" s="1096"/>
      <c r="M193" s="1097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5" t="s">
        <v>23</v>
      </c>
      <c r="K214" s="1096"/>
      <c r="L214" s="1096"/>
      <c r="M214" s="1097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5" t="s">
        <v>23</v>
      </c>
      <c r="K244" s="1096"/>
      <c r="L244" s="1096"/>
      <c r="M244" s="1097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5" t="s">
        <v>23</v>
      </c>
      <c r="K268" s="1096"/>
      <c r="L268" s="1096"/>
      <c r="M268" s="1097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5" t="s">
        <v>23</v>
      </c>
      <c r="K289" s="1096"/>
      <c r="L289" s="1096"/>
      <c r="M289" s="1097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5" t="s">
        <v>23</v>
      </c>
      <c r="K312" s="1096"/>
      <c r="L312" s="1096"/>
      <c r="M312" s="1097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5" t="s">
        <v>23</v>
      </c>
      <c r="K337" s="1096"/>
      <c r="L337" s="1096"/>
      <c r="M337" s="1097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5" t="s">
        <v>23</v>
      </c>
      <c r="K358" s="1096"/>
      <c r="L358" s="1096"/>
      <c r="M358" s="1097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5" t="s">
        <v>23</v>
      </c>
      <c r="K382" s="1096"/>
      <c r="L382" s="1096"/>
      <c r="M382" s="1097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5" t="s">
        <v>23</v>
      </c>
      <c r="K403" s="1096"/>
      <c r="L403" s="1096"/>
      <c r="M403" s="1097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5" t="s">
        <v>23</v>
      </c>
      <c r="K427" s="1096"/>
      <c r="L427" s="1096"/>
      <c r="M427" s="1097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5" t="s">
        <v>23</v>
      </c>
      <c r="K448" s="1096"/>
      <c r="L448" s="1096"/>
      <c r="M448" s="1097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5" t="s">
        <v>23</v>
      </c>
      <c r="K472" s="1096"/>
      <c r="L472" s="1096"/>
      <c r="M472" s="1097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5" t="s">
        <v>23</v>
      </c>
      <c r="K493" s="1096"/>
      <c r="L493" s="1096"/>
      <c r="M493" s="1097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7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" enableFormatConditionsCalculation="false"/>
  <dimension ref="A1:AN2137"/>
  <sheetViews>
    <sheetView defaultGridColor="false" colorId="22" zoomScale="75" workbookViewId="0">
      <selection activeCell="B21" sqref="B21"/>
    </sheetView>
  </sheetViews>
  <sheetFormatPr baseColWidth="10" defaultColWidth="9.625" defaultRowHeight="16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1" enableFormatConditionsCalculation="false"/>
  <dimension ref="A1:AB405"/>
  <sheetViews>
    <sheetView zoomScale="50" workbookViewId="0">
      <selection activeCell="A2" sqref="A2"/>
    </sheetView>
  </sheetViews>
  <sheetFormatPr baseColWidth="10" defaultColWidth="8.625" defaultRowHeight="16"/>
  <cols>
    <col min="1" max="1" width="2" customWidth="1"/>
    <col min="2" max="2" width="21.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2" enableFormatConditionsCalculation="false"/>
  <dimension ref="A1:P307"/>
  <sheetViews>
    <sheetView zoomScale="50" workbookViewId="0">
      <selection activeCell="I2" sqref="I2"/>
    </sheetView>
  </sheetViews>
  <sheetFormatPr baseColWidth="10" defaultColWidth="8.625" defaultRowHeight="16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3" enableFormatConditionsCalculation="false"/>
  <dimension ref="A5:W208"/>
  <sheetViews>
    <sheetView zoomScale="75" workbookViewId="0"/>
  </sheetViews>
  <sheetFormatPr baseColWidth="10" defaultColWidth="8.625" defaultRowHeight="16"/>
  <cols>
    <col min="2" max="2" width="9.1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4" enableFormatConditionsCalculation="false"/>
  <dimension ref="B1:I519"/>
  <sheetViews>
    <sheetView zoomScale="70" workbookViewId="0">
      <selection activeCell="B7" sqref="B7"/>
    </sheetView>
  </sheetViews>
  <sheetFormatPr baseColWidth="10" defaultColWidth="8.625" defaultRowHeight="16"/>
  <cols>
    <col min="1" max="1" width="4" customWidth="1"/>
    <col min="2" max="2" width="20.87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3" enableFormatConditionsCalculation="false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4" enableFormatConditionsCalculation="false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/>
  <cols>
    <col min="6" max="6" width="9.1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5" enableFormatConditionsCalculation="false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6" enableFormatConditionsCalculation="false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7" enableFormatConditionsCalculation="false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/>
  <cols>
    <col min="35" max="35" width="10.1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101" t="s">
        <v>141</v>
      </c>
      <c r="C117" s="1102"/>
      <c r="D117" s="1102"/>
      <c r="E117" s="1103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101" t="s">
        <v>141</v>
      </c>
      <c r="C126" s="1102"/>
      <c r="D126" s="1102"/>
      <c r="E126" s="1103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8" enableFormatConditionsCalculation="false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14.0300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2016-11-01T20:29:11Z</dcterms:modified>
  <cp:lastModifiedBy>David Goldwasser</cp:lastModifiedBy>
  <cp:lastPrinted>2014-11-07T20:35:55Z</cp:lastPrinted>
</cp:coreProperties>
</file>