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5" rupBuild="10410"/>
  <workbookPr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-4800" yWindow="-21140" windowWidth="38400" windowHeight="21140" tabRatio="614" activeTab="2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A23" i="75"/>
  <c r="A20" i="75"/>
  <c r="A19" i="75"/>
  <c r="A14" i="75"/>
  <c r="A21" i="75"/>
  <c r="C18" i="56"/>
  <c r="C25" i="2"/>
  <c r="D25" i="2"/>
  <c r="B72" i="2" s="1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D27" i="2"/>
  <c r="B74" i="2" s="1"/>
  <c r="E27" i="2"/>
  <c r="F27" i="2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B75" i="2" s="1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H34" i="2"/>
  <c r="E81" i="2" s="1"/>
  <c r="J34" i="2"/>
  <c r="F81" i="2" s="1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H35" i="2"/>
  <c r="J35" i="2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H37" i="2"/>
  <c r="E84" i="2" s="1"/>
  <c r="J37" i="2"/>
  <c r="F84" i="2" s="1"/>
  <c r="K37" i="2"/>
  <c r="M37" i="2"/>
  <c r="N37" i="2"/>
  <c r="P37" i="2"/>
  <c r="Q37" i="2"/>
  <c r="S37" i="2"/>
  <c r="T37" i="2"/>
  <c r="C38" i="2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C72" i="2"/>
  <c r="E72" i="2"/>
  <c r="G72" i="2"/>
  <c r="B73" i="2"/>
  <c r="C73" i="2"/>
  <c r="E73" i="2"/>
  <c r="F73" i="2"/>
  <c r="G73" i="2"/>
  <c r="C74" i="2"/>
  <c r="F74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 s="1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 s="1"/>
  <c r="B22" i="36" s="1"/>
  <c r="K35" i="1"/>
  <c r="G22" i="17" s="1"/>
  <c r="F22" i="36" s="1"/>
  <c r="L35" i="1"/>
  <c r="Q22" i="17" s="1"/>
  <c r="L22" i="36" s="1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 s="1"/>
  <c r="B27" i="36" s="1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 s="1"/>
  <c r="G31" i="36" s="1"/>
  <c r="F47" i="1"/>
  <c r="I31" i="17" s="1"/>
  <c r="H31" i="36" s="1"/>
  <c r="G47" i="1"/>
  <c r="M31" i="17" s="1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 s="1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 s="1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 s="1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 s="1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 s="1"/>
  <c r="B35" i="36" s="1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 s="1"/>
  <c r="H53" i="1"/>
  <c r="I53" i="1"/>
  <c r="J53" i="1"/>
  <c r="C37" i="17" s="1"/>
  <c r="K53" i="1"/>
  <c r="L53" i="1"/>
  <c r="Q37" i="17" s="1"/>
  <c r="L37" i="36" s="1"/>
  <c r="B54" i="1"/>
  <c r="F39" i="68"/>
  <c r="F38" i="17"/>
  <c r="E38" i="36" s="1"/>
  <c r="C54" i="1"/>
  <c r="E38" i="17" s="1"/>
  <c r="D54" i="1"/>
  <c r="D38" i="17" s="1"/>
  <c r="C38" i="36" s="1"/>
  <c r="E54" i="1"/>
  <c r="H38" i="17" s="1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 s="1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 s="1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 s="1"/>
  <c r="G45" i="36" s="1"/>
  <c r="F64" i="1"/>
  <c r="I45" i="17" s="1"/>
  <c r="H45" i="36" s="1"/>
  <c r="G64" i="1"/>
  <c r="H64" i="1"/>
  <c r="N46" i="68" s="1"/>
  <c r="I64" i="1"/>
  <c r="J64" i="1"/>
  <c r="C45" i="17" s="1"/>
  <c r="B45" i="36" s="1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 s="1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 s="1"/>
  <c r="C66" i="1"/>
  <c r="E47" i="17" s="1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 s="1"/>
  <c r="H48" i="36" s="1"/>
  <c r="G67" i="1"/>
  <c r="H67" i="1"/>
  <c r="I67" i="1"/>
  <c r="J67" i="1"/>
  <c r="C48" i="17" s="1"/>
  <c r="B48" i="36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 s="1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 s="1"/>
  <c r="F71" i="1"/>
  <c r="I52" i="17" s="1"/>
  <c r="H52" i="36" s="1"/>
  <c r="G71" i="1"/>
  <c r="H71" i="1"/>
  <c r="I71" i="1"/>
  <c r="J71" i="1"/>
  <c r="C52" i="17"/>
  <c r="K71" i="1"/>
  <c r="G52" i="17" s="1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 s="1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 s="1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 s="1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 s="1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 s="1"/>
  <c r="D87" i="1"/>
  <c r="D65" i="17" s="1"/>
  <c r="C65" i="36" s="1"/>
  <c r="E87" i="1"/>
  <c r="H65" i="17" s="1"/>
  <c r="G65" i="36" s="1"/>
  <c r="F87" i="1"/>
  <c r="I65" i="17" s="1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 s="1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 s="1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 s="1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 s="1"/>
  <c r="B71" i="36" s="1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 s="1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 s="1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 s="1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 s="1"/>
  <c r="K112" i="1"/>
  <c r="BI90" i="17" s="1"/>
  <c r="F84" i="26" s="1"/>
  <c r="L112" i="1"/>
  <c r="BS90" i="17"/>
  <c r="L84" i="26" s="1"/>
  <c r="B113" i="1"/>
  <c r="BH91" i="17" s="1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 s="1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92" i="26" s="1"/>
  <c r="D123" i="1"/>
  <c r="BF98" i="17" s="1"/>
  <c r="E123" i="1"/>
  <c r="BJ98" i="17" s="1"/>
  <c r="G92" i="26" s="1"/>
  <c r="F123" i="1"/>
  <c r="BK98" i="17" s="1"/>
  <c r="G123" i="1"/>
  <c r="H123" i="1"/>
  <c r="I123" i="1"/>
  <c r="O28" i="69" s="1"/>
  <c r="J123" i="1"/>
  <c r="BE98" i="17" s="1"/>
  <c r="K123" i="1"/>
  <c r="BI98" i="17" s="1"/>
  <c r="L123" i="1"/>
  <c r="BS98" i="17" s="1"/>
  <c r="C124" i="1"/>
  <c r="BG99" i="17"/>
  <c r="D124" i="1"/>
  <c r="BF99" i="17" s="1"/>
  <c r="E124" i="1"/>
  <c r="BJ99" i="17" s="1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F99" i="26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 s="1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 s="1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93" i="17" s="1"/>
  <c r="L9" i="31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G194" i="17" s="1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 s="1"/>
  <c r="C11" i="31" s="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 s="1"/>
  <c r="K229" i="1"/>
  <c r="G195" i="17" s="1"/>
  <c r="F11" i="31" s="1"/>
  <c r="L229" i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 s="1"/>
  <c r="J230" i="1"/>
  <c r="C196" i="17" s="1"/>
  <c r="K230" i="1"/>
  <c r="G196" i="17" s="1"/>
  <c r="F12" i="31" s="1"/>
  <c r="L230" i="1"/>
  <c r="Q196" i="17" s="1"/>
  <c r="L12" i="31" s="1"/>
  <c r="B231" i="1"/>
  <c r="F197" i="17" s="1"/>
  <c r="E13" i="31" s="1"/>
  <c r="C231" i="1"/>
  <c r="E197" i="17" s="1"/>
  <c r="D13" i="31" s="1"/>
  <c r="D231" i="1"/>
  <c r="D197" i="17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J231" i="1"/>
  <c r="K231" i="1"/>
  <c r="G197" i="17" s="1"/>
  <c r="F13" i="31" s="1"/>
  <c r="L231" i="1"/>
  <c r="Q197" i="17" s="1"/>
  <c r="L13" i="31" s="1"/>
  <c r="B232" i="1"/>
  <c r="F198" i="17" s="1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L232" i="1"/>
  <c r="Q198" i="17" s="1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I233" i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 s="1"/>
  <c r="F16" i="31" s="1"/>
  <c r="L234" i="1"/>
  <c r="L479" i="1" s="1"/>
  <c r="B235" i="1"/>
  <c r="B483" i="1" s="1"/>
  <c r="C235" i="1"/>
  <c r="E201" i="17" s="1"/>
  <c r="D17" i="31" s="1"/>
  <c r="D235" i="1"/>
  <c r="D201" i="17" s="1"/>
  <c r="C17" i="31" s="1"/>
  <c r="E235" i="1"/>
  <c r="H201" i="17" s="1"/>
  <c r="G17" i="31" s="1"/>
  <c r="F235" i="1"/>
  <c r="I201" i="17" s="1"/>
  <c r="H17" i="31"/>
  <c r="G235" i="1"/>
  <c r="H235" i="1"/>
  <c r="H483" i="1" s="1"/>
  <c r="I235" i="1"/>
  <c r="J235" i="1"/>
  <c r="C201" i="17" s="1"/>
  <c r="K235" i="1"/>
  <c r="G201" i="17" s="1"/>
  <c r="F17" i="31" s="1"/>
  <c r="L235" i="1"/>
  <c r="Q201" i="17" s="1"/>
  <c r="L17" i="31" s="1"/>
  <c r="B236" i="1"/>
  <c r="F202" i="17" s="1"/>
  <c r="E18" i="31" s="1"/>
  <c r="C236" i="1"/>
  <c r="E202" i="17" s="1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 s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 s="1"/>
  <c r="B51" i="19" s="1"/>
  <c r="K268" i="1"/>
  <c r="L268" i="1"/>
  <c r="B269" i="1"/>
  <c r="C269" i="1"/>
  <c r="E53" i="74" s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 s="1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L409" i="1" s="1"/>
  <c r="Q209" i="17" s="1"/>
  <c r="L25" i="31" s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L413" i="1" s="1"/>
  <c r="Q213" i="17" s="1"/>
  <c r="L29" i="31" s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L433" i="1" s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L437" i="1" s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L447" i="1" s="1"/>
  <c r="BS291" i="17" s="1"/>
  <c r="L64" i="19" s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C450" i="1" s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L408" i="1"/>
  <c r="Q208" i="17" s="1"/>
  <c r="L24" i="31" s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 s="1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 s="1"/>
  <c r="L27" i="31" s="1"/>
  <c r="B412" i="1"/>
  <c r="F212" i="17" s="1"/>
  <c r="E28" i="31" s="1"/>
  <c r="D412" i="1"/>
  <c r="D212" i="17" s="1"/>
  <c r="C28" i="31" s="1"/>
  <c r="H28" i="31"/>
  <c r="G412" i="1"/>
  <c r="H412" i="1"/>
  <c r="N34" i="73" s="1"/>
  <c r="J412" i="1"/>
  <c r="C212" i="17" s="1"/>
  <c r="K412" i="1"/>
  <c r="G212" i="17" s="1"/>
  <c r="F28" i="31" s="1"/>
  <c r="L412" i="1"/>
  <c r="Q212" i="17" s="1"/>
  <c r="L28" i="31" s="1"/>
  <c r="E413" i="1"/>
  <c r="H213" i="17" s="1"/>
  <c r="G29" i="31" s="1"/>
  <c r="G413" i="1"/>
  <c r="I413" i="1"/>
  <c r="K413" i="1"/>
  <c r="G213" i="17" s="1"/>
  <c r="F29" i="31" s="1"/>
  <c r="B414" i="1"/>
  <c r="F214" i="17" s="1"/>
  <c r="E30" i="31" s="1"/>
  <c r="C414" i="1"/>
  <c r="E214" i="17" s="1"/>
  <c r="D30" i="31" s="1"/>
  <c r="D414" i="1"/>
  <c r="D214" i="17" s="1"/>
  <c r="C30" i="31" s="1"/>
  <c r="F414" i="1"/>
  <c r="I214" i="17" s="1"/>
  <c r="H30" i="31" s="1"/>
  <c r="K414" i="1"/>
  <c r="G214" i="17" s="1"/>
  <c r="F30" i="31" s="1"/>
  <c r="L414" i="1"/>
  <c r="Q214" i="17" s="1"/>
  <c r="L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L416" i="1"/>
  <c r="Q216" i="17" s="1"/>
  <c r="L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 s="1"/>
  <c r="H34" i="31" s="1"/>
  <c r="J418" i="1"/>
  <c r="C218" i="17"/>
  <c r="K418" i="1"/>
  <c r="G218" i="17" s="1"/>
  <c r="F34" i="31" s="1"/>
  <c r="L418" i="1"/>
  <c r="Q218" i="17" s="1"/>
  <c r="L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 s="1"/>
  <c r="F35" i="31" s="1"/>
  <c r="L419" i="1"/>
  <c r="Q219" i="17" s="1"/>
  <c r="L35" i="31" s="1"/>
  <c r="L424" i="1"/>
  <c r="L425" i="1"/>
  <c r="D426" i="1"/>
  <c r="BF254" i="17" s="1"/>
  <c r="C27" i="19" s="1"/>
  <c r="F426" i="1"/>
  <c r="G426" i="1"/>
  <c r="H426" i="1"/>
  <c r="J426" i="1"/>
  <c r="L426" i="1"/>
  <c r="B427" i="1"/>
  <c r="BH255" i="17" s="1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L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L430" i="1"/>
  <c r="C431" i="1"/>
  <c r="F431" i="1"/>
  <c r="G431" i="1"/>
  <c r="I431" i="1"/>
  <c r="K431" i="1"/>
  <c r="B432" i="1"/>
  <c r="D432" i="1"/>
  <c r="F432" i="1"/>
  <c r="H432" i="1"/>
  <c r="J432" i="1"/>
  <c r="L432" i="1"/>
  <c r="BS260" i="17" s="1"/>
  <c r="L33" i="19" s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L434" i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L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L438" i="1"/>
  <c r="C439" i="1"/>
  <c r="E439" i="1"/>
  <c r="F439" i="1"/>
  <c r="G439" i="1"/>
  <c r="H439" i="1"/>
  <c r="K439" i="1"/>
  <c r="L439" i="1"/>
  <c r="BS267" i="17" s="1"/>
  <c r="L40" i="19" s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L448" i="1"/>
  <c r="B449" i="1"/>
  <c r="D449" i="1"/>
  <c r="BF293" i="17" s="1"/>
  <c r="C66" i="19" s="1"/>
  <c r="E449" i="1"/>
  <c r="G449" i="1"/>
  <c r="H449" i="1"/>
  <c r="J449" i="1"/>
  <c r="B450" i="1"/>
  <c r="BH294" i="17" s="1"/>
  <c r="E67" i="19" s="1"/>
  <c r="D450" i="1"/>
  <c r="E450" i="1"/>
  <c r="F450" i="1"/>
  <c r="H450" i="1"/>
  <c r="I450" i="1"/>
  <c r="K450" i="1"/>
  <c r="C451" i="1"/>
  <c r="F451" i="1"/>
  <c r="G451" i="1"/>
  <c r="I451" i="1"/>
  <c r="J451" i="1"/>
  <c r="K451" i="1"/>
  <c r="L451" i="1"/>
  <c r="BS295" i="17" s="1"/>
  <c r="L68" i="19" s="1"/>
  <c r="E452" i="1"/>
  <c r="F452" i="1"/>
  <c r="G452" i="1"/>
  <c r="H452" i="1"/>
  <c r="J452" i="1"/>
  <c r="K452" i="1"/>
  <c r="L452" i="1"/>
  <c r="B453" i="1"/>
  <c r="G453" i="1"/>
  <c r="M71" i="74" s="1"/>
  <c r="H453" i="1"/>
  <c r="I453" i="1"/>
  <c r="K453" i="1"/>
  <c r="L453" i="1"/>
  <c r="B454" i="1"/>
  <c r="C454" i="1"/>
  <c r="E454" i="1"/>
  <c r="G454" i="1"/>
  <c r="H454" i="1"/>
  <c r="I454" i="1"/>
  <c r="J454" i="1"/>
  <c r="L454" i="1"/>
  <c r="C455" i="1"/>
  <c r="D455" i="1"/>
  <c r="I455" i="1"/>
  <c r="J455" i="1"/>
  <c r="K455" i="1"/>
  <c r="B456" i="1"/>
  <c r="C456" i="1"/>
  <c r="D456" i="1"/>
  <c r="E456" i="1"/>
  <c r="H456" i="1"/>
  <c r="J456" i="1"/>
  <c r="L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L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L466" i="1"/>
  <c r="C467" i="1"/>
  <c r="D467" i="1"/>
  <c r="E467" i="1"/>
  <c r="G467" i="1"/>
  <c r="H467" i="1"/>
  <c r="I467" i="1"/>
  <c r="L467" i="1"/>
  <c r="C468" i="1"/>
  <c r="E468" i="1"/>
  <c r="F468" i="1"/>
  <c r="DJ497" i="17" s="1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L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L472" i="1"/>
  <c r="D473" i="1"/>
  <c r="G473" i="1"/>
  <c r="M18" i="72" s="1"/>
  <c r="H473" i="1"/>
  <c r="K473" i="1"/>
  <c r="D474" i="1"/>
  <c r="H474" i="1"/>
  <c r="I474" i="1"/>
  <c r="L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 s="1"/>
  <c r="B110" i="34" s="1"/>
  <c r="K481" i="1"/>
  <c r="C482" i="1"/>
  <c r="DF511" i="17" s="1"/>
  <c r="D111" i="34" s="1"/>
  <c r="D482" i="1"/>
  <c r="H482" i="1"/>
  <c r="I482" i="1"/>
  <c r="K482" i="1"/>
  <c r="L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 s="1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 s="1"/>
  <c r="I498" i="1"/>
  <c r="K498" i="1"/>
  <c r="E499" i="1"/>
  <c r="F499" i="1"/>
  <c r="H499" i="1"/>
  <c r="I499" i="1"/>
  <c r="O14" i="71" s="1"/>
  <c r="J499" i="1"/>
  <c r="CM498" i="17" s="1"/>
  <c r="L499" i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 s="1"/>
  <c r="B36" i="34" s="1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 s="1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 s="1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 s="1"/>
  <c r="C52" i="34" s="1"/>
  <c r="E539" i="1"/>
  <c r="CR542" i="17" s="1"/>
  <c r="G52" i="34" s="1"/>
  <c r="F539" i="1"/>
  <c r="H539" i="1"/>
  <c r="I539" i="1"/>
  <c r="J539" i="1"/>
  <c r="C58" i="71" s="1"/>
  <c r="L539" i="1"/>
  <c r="DA542" i="17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 s="1"/>
  <c r="E55" i="34" s="1"/>
  <c r="C542" i="1"/>
  <c r="D542" i="1"/>
  <c r="F542" i="1"/>
  <c r="G542" i="1"/>
  <c r="H542" i="1"/>
  <c r="J542" i="1"/>
  <c r="C61" i="71" s="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 s="1"/>
  <c r="E59" i="34" s="1"/>
  <c r="C546" i="1"/>
  <c r="D546" i="1"/>
  <c r="F546" i="1"/>
  <c r="G546" i="1"/>
  <c r="H546" i="1"/>
  <c r="N65" i="71" s="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 s="1"/>
  <c r="D79" i="34" s="1"/>
  <c r="D564" i="1"/>
  <c r="E564" i="1"/>
  <c r="G564" i="1"/>
  <c r="H564" i="1"/>
  <c r="I564" i="1"/>
  <c r="K564" i="1"/>
  <c r="L564" i="1"/>
  <c r="B565" i="1"/>
  <c r="C565" i="1"/>
  <c r="D565" i="1"/>
  <c r="CN570" i="17" s="1"/>
  <c r="C80" i="34" s="1"/>
  <c r="F565" i="1"/>
  <c r="CS570" i="17" s="1"/>
  <c r="H80" i="34" s="1"/>
  <c r="G565" i="1"/>
  <c r="H565" i="1"/>
  <c r="J565" i="1"/>
  <c r="K565" i="1"/>
  <c r="L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 s="1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 s="1"/>
  <c r="C84" i="34" s="1"/>
  <c r="F569" i="1"/>
  <c r="CS574" i="17" s="1"/>
  <c r="H84" i="34" s="1"/>
  <c r="H569" i="1"/>
  <c r="J569" i="1"/>
  <c r="L569" i="1"/>
  <c r="B570" i="1"/>
  <c r="E570" i="1"/>
  <c r="CR575" i="17" s="1"/>
  <c r="G85" i="34" s="1"/>
  <c r="F570" i="1"/>
  <c r="I570" i="1"/>
  <c r="J570" i="1"/>
  <c r="CM575" i="17" s="1"/>
  <c r="B85" i="34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J574" i="1"/>
  <c r="CM579" i="17" s="1"/>
  <c r="B89" i="34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584" i="1"/>
  <c r="D41" i="72" s="1"/>
  <c r="E584" i="1"/>
  <c r="DI525" i="17"/>
  <c r="G125" i="34" s="1"/>
  <c r="H584" i="1"/>
  <c r="I584" i="1"/>
  <c r="L584" i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L591" i="1"/>
  <c r="DR532" i="17" s="1"/>
  <c r="L132" i="34" s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C602" i="1"/>
  <c r="D602" i="1"/>
  <c r="E602" i="1"/>
  <c r="F602" i="1"/>
  <c r="G602" i="1"/>
  <c r="H602" i="1"/>
  <c r="I602" i="1"/>
  <c r="J602" i="1"/>
  <c r="DD545" i="17" s="1"/>
  <c r="K602" i="1"/>
  <c r="L602" i="1"/>
  <c r="C603" i="1"/>
  <c r="D603" i="1"/>
  <c r="F603" i="1"/>
  <c r="G603" i="1"/>
  <c r="H603" i="1"/>
  <c r="J603" i="1"/>
  <c r="DD546" i="17" s="1"/>
  <c r="K603" i="1"/>
  <c r="L603" i="1"/>
  <c r="C604" i="1"/>
  <c r="DF547" i="17" s="1"/>
  <c r="D147" i="34" s="1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L605" i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L606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D609" i="1"/>
  <c r="F609" i="1"/>
  <c r="H609" i="1"/>
  <c r="N68" i="72" s="1"/>
  <c r="J609" i="1"/>
  <c r="L609" i="1"/>
  <c r="E610" i="1"/>
  <c r="F610" i="1"/>
  <c r="DJ553" i="17" s="1"/>
  <c r="H153" i="34" s="1"/>
  <c r="I610" i="1"/>
  <c r="O69" i="72" s="1"/>
  <c r="J610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 s="1"/>
  <c r="B156" i="34" s="1"/>
  <c r="L613" i="1"/>
  <c r="C614" i="1"/>
  <c r="DF557" i="17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L624" i="1"/>
  <c r="DR569" i="17" s="1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L626" i="1"/>
  <c r="DR571" i="17" s="1"/>
  <c r="L171" i="34" s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L628" i="1"/>
  <c r="DR573" i="17" s="1"/>
  <c r="L173" i="34" s="1"/>
  <c r="B629" i="1"/>
  <c r="DG574" i="17" s="1"/>
  <c r="E174" i="34" s="1"/>
  <c r="D629" i="1"/>
  <c r="F629" i="1"/>
  <c r="I90" i="72" s="1"/>
  <c r="H629" i="1"/>
  <c r="J629" i="1"/>
  <c r="L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N576" i="17"/>
  <c r="I176" i="34" s="1"/>
  <c r="M92" i="72"/>
  <c r="DP550" i="17"/>
  <c r="K150" i="34"/>
  <c r="O66" i="72"/>
  <c r="M95" i="72"/>
  <c r="DJ574" i="17"/>
  <c r="H174" i="34" s="1"/>
  <c r="DH571" i="17"/>
  <c r="F171" i="34"/>
  <c r="G87" i="72"/>
  <c r="DE568" i="17"/>
  <c r="C168" i="34" s="1"/>
  <c r="DR564" i="17"/>
  <c r="L164" i="34" s="1"/>
  <c r="DI557" i="17"/>
  <c r="G157" i="34" s="1"/>
  <c r="DN555" i="17"/>
  <c r="I155" i="34" s="1"/>
  <c r="DP553" i="17"/>
  <c r="K153" i="34" s="1"/>
  <c r="DO552" i="17"/>
  <c r="J152" i="34" s="1"/>
  <c r="DH551" i="17"/>
  <c r="F151" i="34" s="1"/>
  <c r="G67" i="72"/>
  <c r="DP549" i="17"/>
  <c r="K149" i="34" s="1"/>
  <c r="O65" i="72"/>
  <c r="DO548" i="17"/>
  <c r="J148" i="34" s="1"/>
  <c r="N64" i="72"/>
  <c r="D60" i="72"/>
  <c r="DI541" i="17"/>
  <c r="G141" i="34" s="1"/>
  <c r="H57" i="72"/>
  <c r="DO540" i="17"/>
  <c r="J140" i="34" s="1"/>
  <c r="N56" i="72"/>
  <c r="DN539" i="17"/>
  <c r="I139" i="34" s="1"/>
  <c r="M55" i="72"/>
  <c r="F50" i="72"/>
  <c r="DG530" i="17"/>
  <c r="E130" i="34" s="1"/>
  <c r="F46" i="72"/>
  <c r="DR528" i="17"/>
  <c r="L128" i="34" s="1"/>
  <c r="Q44" i="72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DA574" i="17"/>
  <c r="L84" i="34" s="1"/>
  <c r="Q90" i="71"/>
  <c r="CM572" i="17"/>
  <c r="CW569" i="17"/>
  <c r="I79" i="34" s="1"/>
  <c r="M85" i="71"/>
  <c r="CS568" i="17"/>
  <c r="H78" i="34" s="1"/>
  <c r="I84" i="71"/>
  <c r="DA566" i="17"/>
  <c r="L76" i="34" s="1"/>
  <c r="Q82" i="71"/>
  <c r="DA562" i="17"/>
  <c r="L72" i="34" s="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 s="1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 s="1"/>
  <c r="D26" i="71"/>
  <c r="CW509" i="17"/>
  <c r="I19" i="34" s="1"/>
  <c r="CS508" i="17"/>
  <c r="H18" i="34" s="1"/>
  <c r="I24" i="71"/>
  <c r="CY507" i="17"/>
  <c r="K17" i="34"/>
  <c r="O23" i="71"/>
  <c r="CX506" i="17"/>
  <c r="J16" i="34" s="1"/>
  <c r="N22" i="71"/>
  <c r="CW505" i="17"/>
  <c r="I15" i="34" s="1"/>
  <c r="CR503" i="17"/>
  <c r="G13" i="34" s="1"/>
  <c r="D18" i="71"/>
  <c r="DE511" i="17"/>
  <c r="C111" i="34" s="1"/>
  <c r="D27" i="72"/>
  <c r="DF510" i="17"/>
  <c r="D110" i="34" s="1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Q15" i="72"/>
  <c r="DR499" i="17"/>
  <c r="L99" i="34" s="1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F290" i="17"/>
  <c r="C63" i="19" s="1"/>
  <c r="D64" i="74"/>
  <c r="BJ267" i="17"/>
  <c r="G40" i="19" s="1"/>
  <c r="H41" i="74"/>
  <c r="BF266" i="17"/>
  <c r="C39" i="19" s="1"/>
  <c r="D40" i="74"/>
  <c r="BH264" i="17"/>
  <c r="E37" i="19" s="1"/>
  <c r="F38" i="74"/>
  <c r="BS262" i="17"/>
  <c r="L35" i="19" s="1"/>
  <c r="Q36" i="74"/>
  <c r="BI261" i="17"/>
  <c r="F34" i="19" s="1"/>
  <c r="G35" i="74"/>
  <c r="BE260" i="17"/>
  <c r="C34" i="74"/>
  <c r="BQ259" i="17"/>
  <c r="K32" i="19" s="1"/>
  <c r="O33" i="74"/>
  <c r="BF258" i="17"/>
  <c r="C31" i="19" s="1"/>
  <c r="D32" i="74"/>
  <c r="BG257" i="17"/>
  <c r="D30" i="19" s="1"/>
  <c r="E31" i="74"/>
  <c r="BH256" i="17"/>
  <c r="E29" i="19" s="1"/>
  <c r="F30" i="74"/>
  <c r="BS254" i="17"/>
  <c r="L27" i="19" s="1"/>
  <c r="Q28" i="74"/>
  <c r="O215" i="17"/>
  <c r="K31" i="31" s="1"/>
  <c r="N214" i="17"/>
  <c r="J30" i="31" s="1"/>
  <c r="M209" i="17"/>
  <c r="I25" i="31" s="1"/>
  <c r="BQ286" i="17"/>
  <c r="K59" i="19" s="1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/>
  <c r="Q51" i="74"/>
  <c r="BI276" i="17"/>
  <c r="F49" i="19" s="1"/>
  <c r="G50" i="74"/>
  <c r="BE275" i="17"/>
  <c r="C49" i="74"/>
  <c r="BQ274" i="17"/>
  <c r="K47" i="19" s="1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 s="1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 s="1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CA90" i="17"/>
  <c r="H20" i="70"/>
  <c r="CG89" i="17"/>
  <c r="J13" i="26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 s="1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 s="1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J612" i="1"/>
  <c r="F612" i="1"/>
  <c r="DP554" i="17"/>
  <c r="K154" i="34" s="1"/>
  <c r="O70" i="72"/>
  <c r="DI554" i="17"/>
  <c r="G154" i="34"/>
  <c r="H70" i="72"/>
  <c r="L610" i="1"/>
  <c r="D610" i="1"/>
  <c r="K609" i="1"/>
  <c r="G609" i="1"/>
  <c r="C609" i="1"/>
  <c r="J608" i="1"/>
  <c r="F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R545" i="17"/>
  <c r="L145" i="34" s="1"/>
  <c r="Q61" i="72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Q41" i="72"/>
  <c r="DO525" i="17"/>
  <c r="J125" i="34" s="1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DA551" i="17"/>
  <c r="L61" i="34" s="1"/>
  <c r="Q67" i="7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DA507" i="17"/>
  <c r="L17" i="34" s="1"/>
  <c r="Q23" i="7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 s="1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R496" i="17"/>
  <c r="L96" i="34" s="1"/>
  <c r="Q12" i="72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J300" i="17"/>
  <c r="G73" i="19" s="1"/>
  <c r="H74" i="74"/>
  <c r="BF299" i="17"/>
  <c r="C72" i="19" s="1"/>
  <c r="D73" i="74"/>
  <c r="BO298" i="17"/>
  <c r="I71" i="19" s="1"/>
  <c r="M72" i="74"/>
  <c r="BG298" i="17"/>
  <c r="D71" i="19"/>
  <c r="E72" i="74"/>
  <c r="BH297" i="17"/>
  <c r="E70" i="19" s="1"/>
  <c r="F71" i="74"/>
  <c r="BJ296" i="17"/>
  <c r="G69" i="19" s="1"/>
  <c r="H70" i="74"/>
  <c r="Q69" i="74"/>
  <c r="BI294" i="17"/>
  <c r="F67" i="19" s="1"/>
  <c r="G68" i="74"/>
  <c r="BE293" i="17"/>
  <c r="C67" i="74"/>
  <c r="BH293" i="17"/>
  <c r="E66" i="19" s="1"/>
  <c r="F67" i="74"/>
  <c r="BQ292" i="17"/>
  <c r="K65" i="19" s="1"/>
  <c r="O66" i="74"/>
  <c r="BP291" i="17"/>
  <c r="J64" i="19" s="1"/>
  <c r="N65" i="74"/>
  <c r="BO290" i="17"/>
  <c r="I63" i="19" s="1"/>
  <c r="M64" i="74"/>
  <c r="Q41" i="74"/>
  <c r="BP267" i="17"/>
  <c r="J40" i="19" s="1"/>
  <c r="BO266" i="17"/>
  <c r="I39" i="19" s="1"/>
  <c r="BQ264" i="17"/>
  <c r="K37" i="19" s="1"/>
  <c r="BP263" i="17"/>
  <c r="J36" i="19" s="1"/>
  <c r="BG262" i="17"/>
  <c r="D35" i="19" s="1"/>
  <c r="E36" i="74"/>
  <c r="BH261" i="17"/>
  <c r="E34" i="19" s="1"/>
  <c r="F35" i="74"/>
  <c r="BI258" i="17"/>
  <c r="F31" i="19" s="1"/>
  <c r="G32" i="74"/>
  <c r="BG258" i="17"/>
  <c r="D31" i="19" s="1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O254" i="17"/>
  <c r="I27" i="19" s="1"/>
  <c r="M28" i="74"/>
  <c r="BG254" i="17"/>
  <c r="D27" i="19" s="1"/>
  <c r="N219" i="17"/>
  <c r="J35" i="31" s="1"/>
  <c r="N215" i="17"/>
  <c r="J31" i="31" s="1"/>
  <c r="B25" i="31"/>
  <c r="O208" i="17"/>
  <c r="K24" i="31" s="1"/>
  <c r="M206" i="17"/>
  <c r="I22" i="31" s="1"/>
  <c r="BS286" i="17"/>
  <c r="L59" i="19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 s="1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 s="1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 s="1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 s="1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 s="1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 s="1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L105" i="26"/>
  <c r="BS146" i="17"/>
  <c r="BP111" i="17"/>
  <c r="C105" i="26"/>
  <c r="BF146" i="17"/>
  <c r="F104" i="26"/>
  <c r="BO110" i="17"/>
  <c r="D104" i="26"/>
  <c r="B103" i="26"/>
  <c r="BE144" i="17"/>
  <c r="H103" i="26"/>
  <c r="BK144" i="17"/>
  <c r="E103" i="26"/>
  <c r="BQ108" i="17"/>
  <c r="G102" i="26"/>
  <c r="BP107" i="17"/>
  <c r="C101" i="26"/>
  <c r="BF142" i="17"/>
  <c r="BO106" i="17"/>
  <c r="D100" i="26"/>
  <c r="B99" i="26"/>
  <c r="BE140" i="17"/>
  <c r="H99" i="26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F92" i="26"/>
  <c r="BO98" i="17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 s="1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H39" i="73"/>
  <c r="D39" i="73"/>
  <c r="D37" i="73"/>
  <c r="N36" i="73"/>
  <c r="F36" i="73"/>
  <c r="Q35" i="73"/>
  <c r="H35" i="73"/>
  <c r="F34" i="73"/>
  <c r="Q33" i="73"/>
  <c r="H33" i="73"/>
  <c r="F32" i="73"/>
  <c r="Q31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 s="1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R552" i="17"/>
  <c r="L152" i="34" s="1"/>
  <c r="Q68" i="72"/>
  <c r="DE552" i="17"/>
  <c r="C152" i="34" s="1"/>
  <c r="D68" i="72"/>
  <c r="DI549" i="17"/>
  <c r="G149" i="34" s="1"/>
  <c r="H65" i="72"/>
  <c r="DE548" i="17"/>
  <c r="C148" i="34" s="1"/>
  <c r="D64" i="72"/>
  <c r="DN547" i="17"/>
  <c r="I147" i="34" s="1"/>
  <c r="DJ546" i="17"/>
  <c r="H146" i="34" s="1"/>
  <c r="I62" i="72"/>
  <c r="DR544" i="17"/>
  <c r="L144" i="34" s="1"/>
  <c r="Q60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R524" i="17"/>
  <c r="L124" i="34" s="1"/>
  <c r="Q40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 s="1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 s="1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 s="1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DA498" i="17"/>
  <c r="L8" i="34"/>
  <c r="Q14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I504" i="17"/>
  <c r="G104" i="34" s="1"/>
  <c r="H20" i="72"/>
  <c r="DE503" i="17"/>
  <c r="C103" i="34"/>
  <c r="D19" i="72"/>
  <c r="DI500" i="17"/>
  <c r="G100" i="34" s="1"/>
  <c r="H16" i="72"/>
  <c r="DE499" i="17"/>
  <c r="C99" i="34" s="1"/>
  <c r="D15" i="72"/>
  <c r="DI496" i="17"/>
  <c r="G96" i="34" s="1"/>
  <c r="H12" i="72"/>
  <c r="DE495" i="17"/>
  <c r="C95" i="34" s="1"/>
  <c r="D11" i="72"/>
  <c r="BG301" i="17"/>
  <c r="D74" i="19" s="1"/>
  <c r="E75" i="74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S258" i="17"/>
  <c r="L31" i="19" s="1"/>
  <c r="Q32" i="74"/>
  <c r="BO257" i="17"/>
  <c r="I30" i="19"/>
  <c r="M31" i="74"/>
  <c r="BK256" i="17"/>
  <c r="H29" i="19" s="1"/>
  <c r="I30" i="74"/>
  <c r="O219" i="17"/>
  <c r="K35" i="31" s="1"/>
  <c r="M213" i="17"/>
  <c r="I29" i="31" s="1"/>
  <c r="B28" i="31"/>
  <c r="N210" i="17"/>
  <c r="J26" i="31" s="1"/>
  <c r="BS285" i="17"/>
  <c r="L58" i="19" s="1"/>
  <c r="Q59" i="74"/>
  <c r="BI284" i="17"/>
  <c r="F57" i="19" s="1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 s="1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 s="1"/>
  <c r="H12" i="74"/>
  <c r="BF237" i="17"/>
  <c r="C10" i="19" s="1"/>
  <c r="D11" i="74"/>
  <c r="M200" i="17"/>
  <c r="I16" i="31" s="1"/>
  <c r="N197" i="17"/>
  <c r="J13" i="31" s="1"/>
  <c r="B7" i="31"/>
  <c r="BW127" i="17"/>
  <c r="C51" i="26" s="1"/>
  <c r="D57" i="70"/>
  <c r="CF126" i="17"/>
  <c r="I50" i="26" s="1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D49" i="70"/>
  <c r="CF118" i="17"/>
  <c r="I42" i="26" s="1"/>
  <c r="CB117" i="17"/>
  <c r="CB135" i="17" s="1"/>
  <c r="I47" i="70"/>
  <c r="CJ115" i="17"/>
  <c r="L39" i="26" s="1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CJ81" i="17"/>
  <c r="L5" i="26"/>
  <c r="Q11" i="70"/>
  <c r="BW81" i="17"/>
  <c r="C5" i="26" s="1"/>
  <c r="D11" i="70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 s="1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 s="1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 s="1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 s="1"/>
  <c r="F66" i="71"/>
  <c r="E546" i="1"/>
  <c r="H545" i="1"/>
  <c r="K544" i="1"/>
  <c r="C544" i="1"/>
  <c r="F543" i="1"/>
  <c r="L541" i="1"/>
  <c r="D541" i="1"/>
  <c r="G540" i="1"/>
  <c r="C540" i="1"/>
  <c r="CS542" i="17"/>
  <c r="H52" i="34" s="1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DA524" i="17"/>
  <c r="L34" i="34" s="1"/>
  <c r="Q40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 s="1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 s="1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S300" i="17"/>
  <c r="L73" i="19"/>
  <c r="Q74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S296" i="17"/>
  <c r="L69" i="19" s="1"/>
  <c r="Q70" i="74"/>
  <c r="BP296" i="17"/>
  <c r="J69" i="19" s="1"/>
  <c r="N70" i="74"/>
  <c r="BI295" i="17"/>
  <c r="F68" i="19" s="1"/>
  <c r="G69" i="74"/>
  <c r="BO295" i="17"/>
  <c r="I68" i="19"/>
  <c r="M69" i="74"/>
  <c r="BG295" i="17"/>
  <c r="D68" i="19" s="1"/>
  <c r="E69" i="74"/>
  <c r="BK294" i="17"/>
  <c r="H67" i="19" s="1"/>
  <c r="I68" i="74"/>
  <c r="BS292" i="17"/>
  <c r="L65" i="19" s="1"/>
  <c r="Q66" i="74"/>
  <c r="D66" i="74"/>
  <c r="BF292" i="17"/>
  <c r="C65" i="19"/>
  <c r="BI291" i="17"/>
  <c r="F64" i="19" s="1"/>
  <c r="G65" i="74"/>
  <c r="BO291" i="17"/>
  <c r="I64" i="19" s="1"/>
  <c r="M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 s="1"/>
  <c r="O39" i="74"/>
  <c r="BJ265" i="17"/>
  <c r="G38" i="19" s="1"/>
  <c r="H39" i="74"/>
  <c r="BS264" i="17"/>
  <c r="L37" i="19" s="1"/>
  <c r="Q38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S256" i="17"/>
  <c r="L29" i="19" s="1"/>
  <c r="Q30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O213" i="17"/>
  <c r="K29" i="31" s="1"/>
  <c r="N212" i="17"/>
  <c r="J28" i="31" s="1"/>
  <c r="M211" i="17"/>
  <c r="I27" i="31" s="1"/>
  <c r="B26" i="31"/>
  <c r="O209" i="17"/>
  <c r="K25" i="31" s="1"/>
  <c r="M207" i="17"/>
  <c r="I23" i="31" s="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 s="1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 s="1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 s="1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 s="1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 s="1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 s="1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D30" i="70"/>
  <c r="BZ99" i="17"/>
  <c r="F23" i="26" s="1"/>
  <c r="G29" i="70"/>
  <c r="CF99" i="17"/>
  <c r="I23" i="26" s="1"/>
  <c r="M29" i="70"/>
  <c r="BX99" i="17"/>
  <c r="BG134" i="17" s="1"/>
  <c r="E29" i="70"/>
  <c r="BV98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 s="1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 s="1"/>
  <c r="F11" i="70"/>
  <c r="F122" i="26"/>
  <c r="BO128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H100" i="26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H92" i="26"/>
  <c r="BO94" i="17"/>
  <c r="I88" i="26" s="1"/>
  <c r="B87" i="26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O47" i="17"/>
  <c r="K47" i="36" s="1"/>
  <c r="N46" i="17"/>
  <c r="J46" i="36" s="1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M23" i="17"/>
  <c r="I23" i="36" s="1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G39" i="73"/>
  <c r="I38" i="73"/>
  <c r="E38" i="73"/>
  <c r="O37" i="73"/>
  <c r="C37" i="73"/>
  <c r="M36" i="73"/>
  <c r="I36" i="73"/>
  <c r="E36" i="73"/>
  <c r="O35" i="73"/>
  <c r="G35" i="73"/>
  <c r="I34" i="73"/>
  <c r="G33" i="73"/>
  <c r="E32" i="73"/>
  <c r="O31" i="73"/>
  <c r="C31" i="73"/>
  <c r="I30" i="73"/>
  <c r="E30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D36" i="74"/>
  <c r="M20" i="74"/>
  <c r="E16" i="74"/>
  <c r="DI565" i="17"/>
  <c r="G165" i="34" s="1"/>
  <c r="CY556" i="17"/>
  <c r="K66" i="34" s="1"/>
  <c r="CH127" i="17"/>
  <c r="K51" i="26" s="1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 s="1"/>
  <c r="E71" i="72"/>
  <c r="DI553" i="17"/>
  <c r="G153" i="34" s="1"/>
  <c r="H69" i="72"/>
  <c r="DJ550" i="17"/>
  <c r="H150" i="34" s="1"/>
  <c r="I66" i="72"/>
  <c r="DR548" i="17"/>
  <c r="L148" i="34"/>
  <c r="Q64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 s="1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 s="1"/>
  <c r="G21" i="71"/>
  <c r="B14" i="34"/>
  <c r="DA502" i="17"/>
  <c r="L12" i="34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R511" i="17"/>
  <c r="L111" i="34" s="1"/>
  <c r="Q27" i="72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Q19" i="72"/>
  <c r="DR503" i="17"/>
  <c r="L103" i="34" s="1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DR495" i="17"/>
  <c r="L95" i="34" s="1"/>
  <c r="Q11" i="72"/>
  <c r="BS302" i="17"/>
  <c r="L75" i="19" s="1"/>
  <c r="Q76" i="74"/>
  <c r="BI301" i="17"/>
  <c r="F74" i="19" s="1"/>
  <c r="G75" i="74"/>
  <c r="BE300" i="17"/>
  <c r="C74" i="74"/>
  <c r="BH300" i="17"/>
  <c r="E73" i="19" s="1"/>
  <c r="F74" i="74"/>
  <c r="BS298" i="17"/>
  <c r="L71" i="19" s="1"/>
  <c r="Q72" i="74"/>
  <c r="BI297" i="17"/>
  <c r="F70" i="19" s="1"/>
  <c r="G71" i="74"/>
  <c r="BE296" i="17"/>
  <c r="C70" i="74"/>
  <c r="BF294" i="17"/>
  <c r="C67" i="19" s="1"/>
  <c r="D68" i="74"/>
  <c r="BS266" i="17"/>
  <c r="L39" i="19"/>
  <c r="Q40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Q255" i="17"/>
  <c r="K28" i="19" s="1"/>
  <c r="O29" i="74"/>
  <c r="BP254" i="17"/>
  <c r="J27" i="19"/>
  <c r="N28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/>
  <c r="Q15" i="74"/>
  <c r="G14" i="74"/>
  <c r="BI240" i="17"/>
  <c r="F13" i="19" s="1"/>
  <c r="BE239" i="17"/>
  <c r="C13" i="74"/>
  <c r="BQ238" i="17"/>
  <c r="K11" i="19" s="1"/>
  <c r="O12" i="74"/>
  <c r="BP237" i="17"/>
  <c r="J10" i="19" s="1"/>
  <c r="N11" i="74"/>
  <c r="O202" i="17"/>
  <c r="K18" i="31" s="1"/>
  <c r="N201" i="17"/>
  <c r="J17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 s="1"/>
  <c r="N11" i="70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L113" i="26"/>
  <c r="F112" i="26"/>
  <c r="B111" i="26"/>
  <c r="BL117" i="17"/>
  <c r="BM117" i="17"/>
  <c r="BV135" i="17"/>
  <c r="L109" i="26"/>
  <c r="CJ133" i="17"/>
  <c r="G105" i="26"/>
  <c r="BJ146" i="17"/>
  <c r="BP110" i="17"/>
  <c r="D103" i="26"/>
  <c r="BQ107" i="17"/>
  <c r="BO105" i="17"/>
  <c r="H98" i="26"/>
  <c r="BK139" i="17"/>
  <c r="G97" i="26"/>
  <c r="BJ138" i="17"/>
  <c r="BP102" i="17"/>
  <c r="C92" i="26"/>
  <c r="BF133" i="17"/>
  <c r="BO92" i="17"/>
  <c r="BN92" i="17" s="1"/>
  <c r="BO88" i="17"/>
  <c r="I82" i="26" s="1"/>
  <c r="B77" i="26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R574" i="17"/>
  <c r="L174" i="34" s="1"/>
  <c r="Q90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 s="1"/>
  <c r="G77" i="72"/>
  <c r="DF561" i="17"/>
  <c r="D161" i="34" s="1"/>
  <c r="E77" i="72"/>
  <c r="DN557" i="17"/>
  <c r="I157" i="34" s="1"/>
  <c r="DI555" i="17"/>
  <c r="G155" i="34" s="1"/>
  <c r="H71" i="72"/>
  <c r="H611" i="1"/>
  <c r="DD552" i="17"/>
  <c r="C68" i="72"/>
  <c r="I608" i="1"/>
  <c r="L607" i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 s="1"/>
  <c r="O35" i="72"/>
  <c r="DR518" i="17"/>
  <c r="L118" i="34" s="1"/>
  <c r="Q34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DA568" i="17"/>
  <c r="L78" i="34" s="1"/>
  <c r="Q84" i="71"/>
  <c r="CO567" i="17"/>
  <c r="D77" i="34" s="1"/>
  <c r="E83" i="71"/>
  <c r="CM566" i="17"/>
  <c r="C82" i="71"/>
  <c r="CP566" i="17"/>
  <c r="E76" i="34" s="1"/>
  <c r="F82" i="71"/>
  <c r="CR565" i="17"/>
  <c r="G75" i="34" s="1"/>
  <c r="H81" i="71"/>
  <c r="L559" i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 s="1"/>
  <c r="E42" i="72"/>
  <c r="J584" i="1"/>
  <c r="C41" i="72" s="1"/>
  <c r="F584" i="1"/>
  <c r="B584" i="1"/>
  <c r="I583" i="1"/>
  <c r="E583" i="1"/>
  <c r="DR523" i="17"/>
  <c r="L123" i="34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 s="1"/>
  <c r="E38" i="72"/>
  <c r="DD521" i="17"/>
  <c r="C37" i="72"/>
  <c r="DJ521" i="17"/>
  <c r="H121" i="34" s="1"/>
  <c r="I37" i="72"/>
  <c r="DG521" i="17"/>
  <c r="E121" i="34" s="1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 s="1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CS579" i="17"/>
  <c r="H89" i="34" s="1"/>
  <c r="I95" i="71"/>
  <c r="CP579" i="17"/>
  <c r="E89" i="34" s="1"/>
  <c r="F95" i="71"/>
  <c r="CY578" i="17"/>
  <c r="K88" i="34" s="1"/>
  <c r="O94" i="71"/>
  <c r="CR578" i="17"/>
  <c r="G88" i="34" s="1"/>
  <c r="H94" i="71"/>
  <c r="L572" i="1"/>
  <c r="H572" i="1"/>
  <c r="D572" i="1"/>
  <c r="G571" i="1"/>
  <c r="C571" i="1"/>
  <c r="CS575" i="17"/>
  <c r="H85" i="34" s="1"/>
  <c r="I91" i="71"/>
  <c r="CP575" i="17"/>
  <c r="E85" i="34" s="1"/>
  <c r="F91" i="71"/>
  <c r="I569" i="1"/>
  <c r="E569" i="1"/>
  <c r="DA573" i="17"/>
  <c r="L83" i="34"/>
  <c r="Q89" i="7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 s="1"/>
  <c r="Q61" i="71"/>
  <c r="CX545" i="17"/>
  <c r="J55" i="34" s="1"/>
  <c r="CN545" i="17"/>
  <c r="C55" i="34" s="1"/>
  <c r="D61" i="71"/>
  <c r="CQ544" i="17"/>
  <c r="F54" i="34" s="1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 s="1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 s="1"/>
  <c r="M40" i="71"/>
  <c r="CM523" i="17"/>
  <c r="C39" i="71"/>
  <c r="CS523" i="17"/>
  <c r="H33" i="34" s="1"/>
  <c r="I39" i="71"/>
  <c r="I521" i="1"/>
  <c r="E521" i="1"/>
  <c r="CR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 s="1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 s="1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 s="1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 s="1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H303" i="17"/>
  <c r="E76" i="19" s="1"/>
  <c r="F77" i="74"/>
  <c r="BJ302" i="17"/>
  <c r="G75" i="19" s="1"/>
  <c r="H76" i="74"/>
  <c r="BS301" i="17"/>
  <c r="L74" i="19" s="1"/>
  <c r="Q75" i="74"/>
  <c r="BG300" i="17"/>
  <c r="D73" i="19" s="1"/>
  <c r="E74" i="74"/>
  <c r="BE299" i="17"/>
  <c r="C73" i="74"/>
  <c r="BK299" i="17"/>
  <c r="H72" i="19" s="1"/>
  <c r="I73" i="74"/>
  <c r="BQ298" i="17"/>
  <c r="K71" i="19" s="1"/>
  <c r="O72" i="74"/>
  <c r="BJ298" i="17"/>
  <c r="G71" i="19" s="1"/>
  <c r="H72" i="74"/>
  <c r="BS297" i="17"/>
  <c r="L70" i="19" s="1"/>
  <c r="Q71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E295" i="17"/>
  <c r="C69" i="74"/>
  <c r="BK295" i="17"/>
  <c r="H68" i="19" s="1"/>
  <c r="I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BJ290" i="17"/>
  <c r="G63" i="19" s="1"/>
  <c r="H64" i="74"/>
  <c r="BE267" i="17"/>
  <c r="C41" i="74"/>
  <c r="BK267" i="17"/>
  <c r="H40" i="19" s="1"/>
  <c r="I41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S261" i="17"/>
  <c r="L34" i="19" s="1"/>
  <c r="Q35" i="74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K255" i="17"/>
  <c r="H28" i="19" s="1"/>
  <c r="I29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 s="1"/>
  <c r="D58" i="74"/>
  <c r="BI283" i="17"/>
  <c r="F56" i="19" s="1"/>
  <c r="G57" i="74"/>
  <c r="BO283" i="17"/>
  <c r="I56" i="19" s="1"/>
  <c r="BG283" i="17"/>
  <c r="D56" i="19" s="1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 s="1"/>
  <c r="N54" i="74"/>
  <c r="BF280" i="17"/>
  <c r="D54" i="74"/>
  <c r="BI279" i="17"/>
  <c r="F52" i="19" s="1"/>
  <c r="G53" i="74"/>
  <c r="BO279" i="17"/>
  <c r="I52" i="19" s="1"/>
  <c r="M53" i="74"/>
  <c r="BK278" i="17"/>
  <c r="H51" i="19" s="1"/>
  <c r="I52" i="74"/>
  <c r="BH278" i="17"/>
  <c r="E51" i="19" s="1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 s="1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BV146" i="17" s="1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 s="1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CF91" i="17"/>
  <c r="I15" i="26" s="1"/>
  <c r="B14" i="26"/>
  <c r="CB90" i="17"/>
  <c r="H14" i="26" s="1"/>
  <c r="I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H122" i="26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BP122" i="17"/>
  <c r="C116" i="26"/>
  <c r="F115" i="26"/>
  <c r="BZ139" i="17"/>
  <c r="BO121" i="17"/>
  <c r="D115" i="26"/>
  <c r="B114" i="26"/>
  <c r="BL120" i="17"/>
  <c r="BM120" i="17"/>
  <c r="CB138" i="17"/>
  <c r="I69" i="70" s="1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S144" i="17"/>
  <c r="BP109" i="17"/>
  <c r="C103" i="26"/>
  <c r="BF144" i="17"/>
  <c r="F102" i="26"/>
  <c r="BO108" i="17"/>
  <c r="I102" i="26" s="1"/>
  <c r="D102" i="26"/>
  <c r="B101" i="26"/>
  <c r="BE142" i="17"/>
  <c r="H101" i="26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E134" i="17"/>
  <c r="H93" i="26"/>
  <c r="E93" i="26"/>
  <c r="BH134" i="17"/>
  <c r="BQ98" i="17"/>
  <c r="B88" i="26"/>
  <c r="BL94" i="17"/>
  <c r="BM94" i="17"/>
  <c r="BQ93" i="17"/>
  <c r="K87" i="26"/>
  <c r="BP92" i="17"/>
  <c r="J86" i="26" s="1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 s="1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F39" i="73"/>
  <c r="Q38" i="73"/>
  <c r="D38" i="73"/>
  <c r="N37" i="73"/>
  <c r="F37" i="73"/>
  <c r="Q36" i="73"/>
  <c r="D36" i="73"/>
  <c r="N35" i="73"/>
  <c r="Q34" i="73"/>
  <c r="H34" i="73"/>
  <c r="D34" i="73"/>
  <c r="F33" i="73"/>
  <c r="H32" i="73"/>
  <c r="D32" i="73"/>
  <c r="Q30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Q39" i="69"/>
  <c r="H39" i="69"/>
  <c r="D39" i="69"/>
  <c r="N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N72" i="74"/>
  <c r="F68" i="74"/>
  <c r="C52" i="74"/>
  <c r="I47" i="74"/>
  <c r="Q34" i="74"/>
  <c r="H30" i="74"/>
  <c r="E24" i="74"/>
  <c r="K24" i="74" s="1"/>
  <c r="C15" i="74"/>
  <c r="DR572" i="17"/>
  <c r="L172" i="34" s="1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K74" i="68" s="1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Q16" i="68"/>
  <c r="H16" i="68"/>
  <c r="D16" i="68"/>
  <c r="N15" i="68"/>
  <c r="Q14" i="68"/>
  <c r="H14" i="68"/>
  <c r="D14" i="68"/>
  <c r="N13" i="68"/>
  <c r="Q12" i="68"/>
  <c r="H12" i="68"/>
  <c r="D12" i="68"/>
  <c r="N11" i="68"/>
  <c r="Q10" i="68"/>
  <c r="M41" i="73"/>
  <c r="E41" i="73"/>
  <c r="G40" i="73"/>
  <c r="C40" i="73"/>
  <c r="I39" i="73"/>
  <c r="E39" i="73"/>
  <c r="G38" i="73"/>
  <c r="M37" i="73"/>
  <c r="I37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E36" i="69"/>
  <c r="K36" i="69" s="1"/>
  <c r="L36" i="69" s="1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M73" i="72"/>
  <c r="I69" i="72"/>
  <c r="E67" i="72"/>
  <c r="F48" i="72"/>
  <c r="D39" i="72"/>
  <c r="M23" i="72"/>
  <c r="F76" i="74"/>
  <c r="D67" i="74"/>
  <c r="C60" i="74"/>
  <c r="K60" i="74" s="1"/>
  <c r="I55" i="74"/>
  <c r="O50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B34" i="2"/>
  <c r="B32" i="1" s="1"/>
  <c r="F19" i="17" s="1"/>
  <c r="B81" i="2"/>
  <c r="U36" i="2"/>
  <c r="V36" i="2" s="1"/>
  <c r="D83" i="2"/>
  <c r="U33" i="2"/>
  <c r="V33" i="2" s="1"/>
  <c r="X33" i="2" s="1"/>
  <c r="D80" i="2"/>
  <c r="H80" i="2" s="1"/>
  <c r="U26" i="2"/>
  <c r="V26" i="2" s="1"/>
  <c r="X26" i="2" s="1"/>
  <c r="D73" i="2"/>
  <c r="H73" i="2" s="1"/>
  <c r="I73" i="2" s="1"/>
  <c r="I37" i="2"/>
  <c r="B175" i="1" s="1"/>
  <c r="G84" i="2"/>
  <c r="B35" i="2"/>
  <c r="B82" i="2"/>
  <c r="B33" i="2"/>
  <c r="B31" i="1" s="1"/>
  <c r="B80" i="2"/>
  <c r="I80" i="2" s="1"/>
  <c r="C68" i="69"/>
  <c r="B135" i="26"/>
  <c r="C72" i="69"/>
  <c r="B139" i="26"/>
  <c r="C76" i="69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D140" i="26"/>
  <c r="E77" i="69"/>
  <c r="Q66" i="70"/>
  <c r="K55" i="70"/>
  <c r="J55" i="70"/>
  <c r="J74" i="68"/>
  <c r="K52" i="74"/>
  <c r="K53" i="69"/>
  <c r="K63" i="68"/>
  <c r="L63" i="68" s="1"/>
  <c r="J63" i="68"/>
  <c r="K71" i="68"/>
  <c r="K96" i="26"/>
  <c r="BQ137" i="17"/>
  <c r="I98" i="26"/>
  <c r="BO139" i="17"/>
  <c r="K100" i="26"/>
  <c r="BQ141" i="17"/>
  <c r="BO143" i="17"/>
  <c r="K109" i="26"/>
  <c r="CH133" i="17"/>
  <c r="CF135" i="17"/>
  <c r="K113" i="26"/>
  <c r="CH137" i="17"/>
  <c r="H62" i="26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 s="1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 s="1"/>
  <c r="I67" i="71"/>
  <c r="CQ552" i="17"/>
  <c r="F62" i="34" s="1"/>
  <c r="G68" i="71"/>
  <c r="CS555" i="17"/>
  <c r="H65" i="34" s="1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 s="1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/>
  <c r="Q88" i="7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J36" i="69"/>
  <c r="J68" i="68"/>
  <c r="K68" i="68"/>
  <c r="K72" i="68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B13" i="26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 s="1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 s="1"/>
  <c r="M47" i="71"/>
  <c r="DA532" i="17"/>
  <c r="L42" i="34" s="1"/>
  <c r="Q48" i="71"/>
  <c r="DA544" i="17"/>
  <c r="L54" i="34" s="1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 s="1"/>
  <c r="O55" i="72"/>
  <c r="DH553" i="17"/>
  <c r="F153" i="34" s="1"/>
  <c r="G69" i="72"/>
  <c r="DH565" i="17"/>
  <c r="F165" i="34" s="1"/>
  <c r="G81" i="72"/>
  <c r="DD568" i="17"/>
  <c r="C84" i="72"/>
  <c r="B129" i="26"/>
  <c r="C66" i="69"/>
  <c r="B15" i="26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48" i="68"/>
  <c r="K48" i="68"/>
  <c r="BG133" i="17"/>
  <c r="F127" i="26"/>
  <c r="G64" i="69"/>
  <c r="G129" i="26"/>
  <c r="H66" i="69"/>
  <c r="B130" i="26"/>
  <c r="C67" i="69"/>
  <c r="D131" i="26"/>
  <c r="E68" i="69"/>
  <c r="BJ143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B68" i="26"/>
  <c r="C75" i="70"/>
  <c r="F69" i="26"/>
  <c r="G76" i="70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 s="1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R533" i="17"/>
  <c r="L133" i="34"/>
  <c r="Q49" i="72"/>
  <c r="DP546" i="17"/>
  <c r="K146" i="34" s="1"/>
  <c r="O62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 s="1"/>
  <c r="B171" i="34"/>
  <c r="DP574" i="17"/>
  <c r="K174" i="34" s="1"/>
  <c r="O90" i="72"/>
  <c r="DH576" i="17"/>
  <c r="F176" i="34" s="1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K24" i="69"/>
  <c r="L24" i="69" s="1"/>
  <c r="J23" i="68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K53" i="74"/>
  <c r="J53" i="74"/>
  <c r="H104" i="26"/>
  <c r="BK145" i="17"/>
  <c r="J17" i="69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E105" i="17" s="1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 s="1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A579" i="17"/>
  <c r="L89" i="34" s="1"/>
  <c r="Q95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N556" i="17"/>
  <c r="I156" i="34" s="1"/>
  <c r="M72" i="72"/>
  <c r="DR557" i="17"/>
  <c r="L157" i="34" s="1"/>
  <c r="Q73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R543" i="17"/>
  <c r="L143" i="34" s="1"/>
  <c r="Q59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Q80" i="71"/>
  <c r="DA564" i="17"/>
  <c r="L74" i="34" s="1"/>
  <c r="DG524" i="17"/>
  <c r="E124" i="34" s="1"/>
  <c r="F40" i="72"/>
  <c r="B152" i="34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Q13" i="7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 s="1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Q79" i="72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C137" i="26"/>
  <c r="D74" i="69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B31" i="19"/>
  <c r="BM258" i="17"/>
  <c r="BL258" i="17"/>
  <c r="B39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 s="1"/>
  <c r="N28" i="71"/>
  <c r="CR517" i="17"/>
  <c r="G27" i="34" s="1"/>
  <c r="H33" i="71"/>
  <c r="CM518" i="17"/>
  <c r="C34" i="71"/>
  <c r="DA520" i="17"/>
  <c r="L30" i="34" s="1"/>
  <c r="Q36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 s="1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32" i="26"/>
  <c r="D69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 s="1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 s="1"/>
  <c r="O64" i="7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DA509" i="17"/>
  <c r="L19" i="34" s="1"/>
  <c r="Q25" i="71"/>
  <c r="CR518" i="17"/>
  <c r="G28" i="34" s="1"/>
  <c r="H34" i="71"/>
  <c r="DA533" i="17"/>
  <c r="L43" i="34" s="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 s="1"/>
  <c r="E70" i="72"/>
  <c r="DO563" i="17"/>
  <c r="J163" i="34" s="1"/>
  <c r="N79" i="72"/>
  <c r="L79" i="72" s="1"/>
  <c r="B165" i="34"/>
  <c r="DI572" i="17"/>
  <c r="G172" i="34" s="1"/>
  <c r="H88" i="72"/>
  <c r="K88" i="72" s="1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J57" i="70"/>
  <c r="K57" i="70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L138" i="26"/>
  <c r="Q75" i="69"/>
  <c r="H140" i="26"/>
  <c r="I77" i="69"/>
  <c r="H58" i="26"/>
  <c r="I65" i="70"/>
  <c r="BW136" i="17"/>
  <c r="BW140" i="17"/>
  <c r="L64" i="26"/>
  <c r="Q71" i="70"/>
  <c r="I73" i="70"/>
  <c r="C68" i="26"/>
  <c r="D75" i="70"/>
  <c r="L68" i="26"/>
  <c r="Q75" i="70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 s="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Q69" i="71"/>
  <c r="CP555" i="17"/>
  <c r="E65" i="34"/>
  <c r="F71" i="71"/>
  <c r="CW556" i="17"/>
  <c r="I66" i="34" s="1"/>
  <c r="M72" i="71"/>
  <c r="DA557" i="17"/>
  <c r="L67" i="34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 s="1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 s="1"/>
  <c r="M81" i="72"/>
  <c r="L81" i="72" s="1"/>
  <c r="DJ568" i="17"/>
  <c r="H168" i="34"/>
  <c r="I84" i="72"/>
  <c r="DI571" i="17"/>
  <c r="G171" i="34" s="1"/>
  <c r="H87" i="72"/>
  <c r="DO578" i="17"/>
  <c r="J178" i="34" s="1"/>
  <c r="N94" i="72"/>
  <c r="C127" i="26"/>
  <c r="D64" i="69"/>
  <c r="H133" i="26"/>
  <c r="I70" i="69"/>
  <c r="L57" i="26"/>
  <c r="Q64" i="70"/>
  <c r="L61" i="26"/>
  <c r="Q68" i="70"/>
  <c r="L65" i="26"/>
  <c r="Q72" i="70"/>
  <c r="CD117" i="17"/>
  <c r="J13" i="74"/>
  <c r="K13" i="74"/>
  <c r="L13" i="74" s="1"/>
  <c r="L18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8" i="68"/>
  <c r="K38" i="68"/>
  <c r="J64" i="68"/>
  <c r="K64" i="68"/>
  <c r="I93" i="26"/>
  <c r="BO134" i="17"/>
  <c r="K95" i="26"/>
  <c r="BQ136" i="17"/>
  <c r="K99" i="26"/>
  <c r="BQ140" i="17"/>
  <c r="I101" i="26"/>
  <c r="BO142" i="17"/>
  <c r="BQ144" i="17"/>
  <c r="K103" i="26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Z146" i="17"/>
  <c r="J11" i="70"/>
  <c r="L11" i="70" s="1"/>
  <c r="K11" i="70"/>
  <c r="CD127" i="17"/>
  <c r="CE127" i="17" s="1"/>
  <c r="B10" i="19"/>
  <c r="BL237" i="17"/>
  <c r="BM237" i="17"/>
  <c r="BN237" i="17" s="1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 s="1"/>
  <c r="O33" i="71"/>
  <c r="CT526" i="17"/>
  <c r="CV526" i="17" s="1"/>
  <c r="CN528" i="17"/>
  <c r="C38" i="34"/>
  <c r="D44" i="71"/>
  <c r="K44" i="7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L24" i="73" s="1"/>
  <c r="J46" i="68"/>
  <c r="K46" i="68"/>
  <c r="I92" i="26"/>
  <c r="BO133" i="17"/>
  <c r="I127" i="26" s="1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O70" i="70" s="1"/>
  <c r="K119" i="26"/>
  <c r="CH143" i="17"/>
  <c r="I121" i="26"/>
  <c r="CF145" i="17"/>
  <c r="J31" i="70"/>
  <c r="K31" i="70"/>
  <c r="L32" i="70"/>
  <c r="J48" i="70"/>
  <c r="K48" i="70"/>
  <c r="J52" i="70"/>
  <c r="K52" i="70"/>
  <c r="L52" i="70" s="1"/>
  <c r="J56" i="70"/>
  <c r="K56" i="70"/>
  <c r="B13" i="19"/>
  <c r="BL240" i="17"/>
  <c r="BM240" i="17"/>
  <c r="BN240" i="17" s="1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 s="1"/>
  <c r="Q27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R553" i="17"/>
  <c r="L153" i="34" s="1"/>
  <c r="Q69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K51" i="72"/>
  <c r="B43" i="34"/>
  <c r="D20" i="34"/>
  <c r="I65" i="26"/>
  <c r="M72" i="70"/>
  <c r="K46" i="7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0" i="73"/>
  <c r="CT564" i="17"/>
  <c r="CT540" i="17"/>
  <c r="CE100" i="17"/>
  <c r="B168" i="34"/>
  <c r="DL568" i="17"/>
  <c r="DK568" i="17"/>
  <c r="CE81" i="17"/>
  <c r="J59" i="26"/>
  <c r="N66" i="70"/>
  <c r="L72" i="68"/>
  <c r="K26" i="72"/>
  <c r="J46" i="72"/>
  <c r="K84" i="71"/>
  <c r="L84" i="71" s="1"/>
  <c r="CU520" i="17"/>
  <c r="K90" i="71"/>
  <c r="K59" i="71"/>
  <c r="CT539" i="17"/>
  <c r="CV539" i="17" s="1"/>
  <c r="CU531" i="17"/>
  <c r="D18" i="34"/>
  <c r="CE124" i="17"/>
  <c r="L74" i="68"/>
  <c r="CT568" i="17"/>
  <c r="BN247" i="17"/>
  <c r="B61" i="34"/>
  <c r="CU551" i="17"/>
  <c r="B29" i="34"/>
  <c r="CT519" i="17"/>
  <c r="CU519" i="17"/>
  <c r="L51" i="68"/>
  <c r="C89" i="34"/>
  <c r="CT579" i="17"/>
  <c r="CU579" i="17"/>
  <c r="CV579" i="17" s="1"/>
  <c r="K63" i="26"/>
  <c r="H63" i="26"/>
  <c r="I70" i="70"/>
  <c r="B57" i="34"/>
  <c r="K62" i="26"/>
  <c r="O69" i="70"/>
  <c r="K66" i="26"/>
  <c r="O73" i="70"/>
  <c r="H139" i="26"/>
  <c r="I76" i="69"/>
  <c r="C154" i="34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 s="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CU545" i="17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C131" i="26"/>
  <c r="D68" i="69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E110" i="17"/>
  <c r="C85" i="34"/>
  <c r="CT575" i="17"/>
  <c r="CV575" i="17" s="1"/>
  <c r="CU575" i="17"/>
  <c r="B79" i="34"/>
  <c r="CU569" i="17"/>
  <c r="CT569" i="17"/>
  <c r="CU557" i="17"/>
  <c r="CV557" i="17" s="1"/>
  <c r="B51" i="34"/>
  <c r="J45" i="71"/>
  <c r="L48" i="68"/>
  <c r="CU552" i="17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K41" i="72"/>
  <c r="CU535" i="17"/>
  <c r="CV535" i="17" s="1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L13" i="69"/>
  <c r="L30" i="70"/>
  <c r="L28" i="68"/>
  <c r="C45" i="34"/>
  <c r="CV549" i="17"/>
  <c r="C49" i="34"/>
  <c r="L50" i="74"/>
  <c r="L32" i="17"/>
  <c r="L55" i="74"/>
  <c r="L53" i="68"/>
  <c r="L45" i="68"/>
  <c r="L34" i="68"/>
  <c r="L67" i="68"/>
  <c r="L29" i="68"/>
  <c r="L17" i="74"/>
  <c r="G78" i="34"/>
  <c r="G50" i="34"/>
  <c r="L12" i="74"/>
  <c r="L71" i="68"/>
  <c r="BN85" i="17"/>
  <c r="D29" i="26"/>
  <c r="E85" i="26"/>
  <c r="BL91" i="17"/>
  <c r="BM91" i="17"/>
  <c r="BM87" i="17"/>
  <c r="BN87" i="17" s="1"/>
  <c r="D81" i="26"/>
  <c r="BL87" i="17"/>
  <c r="E49" i="26"/>
  <c r="BY143" i="17"/>
  <c r="E67" i="26" s="1"/>
  <c r="G31" i="26"/>
  <c r="BJ142" i="17"/>
  <c r="BE139" i="17"/>
  <c r="B133" i="26" s="1"/>
  <c r="E69" i="17"/>
  <c r="K69" i="17" s="1"/>
  <c r="K559" i="1"/>
  <c r="H52" i="17"/>
  <c r="G52" i="36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L18" i="69"/>
  <c r="J48" i="72"/>
  <c r="C170" i="34"/>
  <c r="DM518" i="17"/>
  <c r="C63" i="34"/>
  <c r="C104" i="34"/>
  <c r="J72" i="71"/>
  <c r="CV528" i="17"/>
  <c r="L41" i="70"/>
  <c r="BN284" i="17"/>
  <c r="CT557" i="17"/>
  <c r="L16" i="74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 s="1"/>
  <c r="F72" i="17"/>
  <c r="J72" i="17" s="1"/>
  <c r="H71" i="17"/>
  <c r="J71" i="17" s="1"/>
  <c r="D66" i="17"/>
  <c r="C66" i="36"/>
  <c r="I542" i="1"/>
  <c r="O61" i="71" s="1"/>
  <c r="L61" i="71" s="1"/>
  <c r="E39" i="17"/>
  <c r="J39" i="17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 s="1"/>
  <c r="J81" i="72"/>
  <c r="J90" i="72"/>
  <c r="D66" i="34"/>
  <c r="C67" i="34"/>
  <c r="K81" i="72"/>
  <c r="CC115" i="17"/>
  <c r="K90" i="72"/>
  <c r="I86" i="26"/>
  <c r="G47" i="26"/>
  <c r="L30" i="26"/>
  <c r="L34" i="26"/>
  <c r="BY135" i="17"/>
  <c r="N39" i="69"/>
  <c r="E73" i="17"/>
  <c r="D73" i="36" s="1"/>
  <c r="I62" i="17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J33" i="68" s="1"/>
  <c r="H30" i="68"/>
  <c r="K30" i="68" s="1"/>
  <c r="Q26" i="68"/>
  <c r="H17" i="68"/>
  <c r="Q9" i="71"/>
  <c r="Q26" i="73"/>
  <c r="E31" i="17"/>
  <c r="D31" i="36" s="1"/>
  <c r="Q60" i="68"/>
  <c r="Q10" i="69"/>
  <c r="H40" i="36"/>
  <c r="J67" i="17"/>
  <c r="O88" i="71"/>
  <c r="CY572" i="17"/>
  <c r="K82" i="34" s="1"/>
  <c r="M90" i="71"/>
  <c r="CW574" i="17"/>
  <c r="D69" i="36"/>
  <c r="J33" i="17"/>
  <c r="G136" i="26"/>
  <c r="H73" i="69"/>
  <c r="D65" i="36"/>
  <c r="J65" i="17"/>
  <c r="J52" i="68"/>
  <c r="G71" i="36"/>
  <c r="K71" i="17"/>
  <c r="J49" i="17"/>
  <c r="D39" i="36"/>
  <c r="E72" i="36"/>
  <c r="K72" i="17"/>
  <c r="CY545" i="17"/>
  <c r="K55" i="34" s="1"/>
  <c r="J51" i="17"/>
  <c r="J35" i="17"/>
  <c r="G63" i="36"/>
  <c r="J57" i="68"/>
  <c r="E64" i="36"/>
  <c r="E53" i="36"/>
  <c r="E55" i="36"/>
  <c r="J55" i="17"/>
  <c r="K33" i="68"/>
  <c r="J27" i="17"/>
  <c r="K27" i="17"/>
  <c r="G48" i="36"/>
  <c r="J66" i="17"/>
  <c r="K56" i="68"/>
  <c r="L56" i="68" s="1"/>
  <c r="J31" i="17"/>
  <c r="K31" i="17"/>
  <c r="L31" i="17" s="1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 s="1"/>
  <c r="B38" i="75"/>
  <c r="BS133" i="17"/>
  <c r="L127" i="26" s="1"/>
  <c r="L92" i="26"/>
  <c r="L52" i="26"/>
  <c r="CJ146" i="17"/>
  <c r="L70" i="26" s="1"/>
  <c r="Q77" i="70"/>
  <c r="L119" i="26"/>
  <c r="CJ143" i="17"/>
  <c r="Q74" i="70" s="1"/>
  <c r="L98" i="26"/>
  <c r="BS139" i="17"/>
  <c r="L93" i="26"/>
  <c r="BS134" i="17"/>
  <c r="Q65" i="69" s="1"/>
  <c r="Q10" i="17"/>
  <c r="L10" i="36" s="1"/>
  <c r="B36" i="75"/>
  <c r="B2" i="73" s="1"/>
  <c r="L128" i="26"/>
  <c r="Q68" i="69"/>
  <c r="L131" i="26"/>
  <c r="L135" i="26"/>
  <c r="Q72" i="69"/>
  <c r="Q64" i="69"/>
  <c r="BS145" i="17"/>
  <c r="Q76" i="69" s="1"/>
  <c r="L104" i="26"/>
  <c r="CJ139" i="17"/>
  <c r="L118" i="26"/>
  <c r="CJ142" i="17"/>
  <c r="L101" i="26"/>
  <c r="BS142" i="17"/>
  <c r="Q73" i="69" s="1"/>
  <c r="L27" i="26"/>
  <c r="BS138" i="17"/>
  <c r="L132" i="26" s="1"/>
  <c r="A1" i="79"/>
  <c r="B1" i="68"/>
  <c r="B1" i="71"/>
  <c r="A1" i="80"/>
  <c r="B1" i="74"/>
  <c r="B1" i="72"/>
  <c r="B1" i="70"/>
  <c r="B1" i="69"/>
  <c r="B1" i="73"/>
  <c r="B3" i="71"/>
  <c r="B3" i="70"/>
  <c r="L63" i="26"/>
  <c r="Q70" i="70"/>
  <c r="L136" i="26"/>
  <c r="CV543" i="17" l="1"/>
  <c r="L44" i="71"/>
  <c r="L64" i="71"/>
  <c r="F103" i="26"/>
  <c r="BL109" i="17"/>
  <c r="BM109" i="17"/>
  <c r="BN109" i="17" s="1"/>
  <c r="L139" i="26"/>
  <c r="J57" i="17"/>
  <c r="K37" i="17"/>
  <c r="L31" i="70"/>
  <c r="CE106" i="17"/>
  <c r="L57" i="70"/>
  <c r="K92" i="26"/>
  <c r="BQ133" i="17"/>
  <c r="B11" i="31"/>
  <c r="J195" i="17"/>
  <c r="K195" i="17"/>
  <c r="L195" i="17" s="1"/>
  <c r="H52" i="26"/>
  <c r="CB146" i="17"/>
  <c r="CV545" i="17"/>
  <c r="BG294" i="17"/>
  <c r="D67" i="19" s="1"/>
  <c r="E68" i="74"/>
  <c r="B84" i="26"/>
  <c r="BL90" i="17"/>
  <c r="BM90" i="17"/>
  <c r="BN90" i="17" s="1"/>
  <c r="G77" i="26"/>
  <c r="BL83" i="17"/>
  <c r="BM83" i="17"/>
  <c r="L55" i="17"/>
  <c r="L34" i="72"/>
  <c r="L23" i="68"/>
  <c r="B121" i="26"/>
  <c r="BV145" i="17"/>
  <c r="BE133" i="17"/>
  <c r="B92" i="26"/>
  <c r="D68" i="36"/>
  <c r="K68" i="17"/>
  <c r="J68" i="17"/>
  <c r="L68" i="17" s="1"/>
  <c r="J47" i="17"/>
  <c r="CV550" i="17"/>
  <c r="L23" i="69"/>
  <c r="J60" i="74"/>
  <c r="B45" i="26"/>
  <c r="BV139" i="17"/>
  <c r="K46" i="17"/>
  <c r="L46" i="17" s="1"/>
  <c r="G46" i="36"/>
  <c r="J73" i="17"/>
  <c r="K28" i="17"/>
  <c r="CV519" i="17"/>
  <c r="L17" i="69"/>
  <c r="K55" i="71"/>
  <c r="K88" i="71"/>
  <c r="D38" i="36"/>
  <c r="K38" i="17"/>
  <c r="L38" i="17" s="1"/>
  <c r="J38" i="17"/>
  <c r="L67" i="26"/>
  <c r="L46" i="68"/>
  <c r="L64" i="68"/>
  <c r="L19" i="74"/>
  <c r="C100" i="26"/>
  <c r="BF141" i="17"/>
  <c r="BL106" i="17"/>
  <c r="BM106" i="17"/>
  <c r="BN106" i="17" s="1"/>
  <c r="E76" i="26"/>
  <c r="BL82" i="17"/>
  <c r="BM82" i="17"/>
  <c r="BN82" i="17" s="1"/>
  <c r="D7" i="31"/>
  <c r="J191" i="17"/>
  <c r="K191" i="17"/>
  <c r="L191" i="17" s="1"/>
  <c r="G82" i="26"/>
  <c r="BL88" i="17"/>
  <c r="BM88" i="17"/>
  <c r="L27" i="17"/>
  <c r="J52" i="17"/>
  <c r="L52" i="17" s="1"/>
  <c r="L41" i="72"/>
  <c r="L46" i="71"/>
  <c r="L72" i="71"/>
  <c r="L11" i="69"/>
  <c r="G30" i="36"/>
  <c r="J30" i="17"/>
  <c r="K30" i="17"/>
  <c r="K52" i="17"/>
  <c r="J88" i="72"/>
  <c r="L62" i="68"/>
  <c r="L22" i="74"/>
  <c r="K104" i="26"/>
  <c r="BQ145" i="17"/>
  <c r="O76" i="69" s="1"/>
  <c r="G122" i="26"/>
  <c r="CA146" i="17"/>
  <c r="F100" i="26"/>
  <c r="BI141" i="17"/>
  <c r="BM99" i="17"/>
  <c r="BN99" i="17" s="1"/>
  <c r="BL99" i="17"/>
  <c r="G93" i="26"/>
  <c r="BJ134" i="17"/>
  <c r="D87" i="26"/>
  <c r="BL93" i="17"/>
  <c r="BM93" i="17"/>
  <c r="B75" i="26"/>
  <c r="BL81" i="17"/>
  <c r="BM81" i="17"/>
  <c r="F74" i="70"/>
  <c r="CV552" i="17"/>
  <c r="L35" i="71"/>
  <c r="CV573" i="17"/>
  <c r="C23" i="26"/>
  <c r="BF134" i="17"/>
  <c r="K41" i="71"/>
  <c r="L41" i="71" s="1"/>
  <c r="BM128" i="17"/>
  <c r="BN128" i="17" s="1"/>
  <c r="D122" i="26"/>
  <c r="BX146" i="17"/>
  <c r="BL128" i="17"/>
  <c r="L28" i="70"/>
  <c r="K47" i="70"/>
  <c r="J23" i="69"/>
  <c r="J48" i="69"/>
  <c r="BZ136" i="17"/>
  <c r="BY144" i="17"/>
  <c r="K34" i="70"/>
  <c r="E427" i="1"/>
  <c r="J414" i="1"/>
  <c r="I411" i="1"/>
  <c r="K16" i="70"/>
  <c r="L16" i="70" s="1"/>
  <c r="C447" i="1"/>
  <c r="I410" i="1"/>
  <c r="L55" i="70"/>
  <c r="BK141" i="17"/>
  <c r="C427" i="1"/>
  <c r="B426" i="1"/>
  <c r="BH254" i="17" s="1"/>
  <c r="H416" i="1"/>
  <c r="N38" i="73" s="1"/>
  <c r="H475" i="1"/>
  <c r="G34" i="2"/>
  <c r="I33" i="2"/>
  <c r="B171" i="1" s="1"/>
  <c r="B27" i="2"/>
  <c r="B25" i="1" s="1"/>
  <c r="K12" i="69"/>
  <c r="BK140" i="17"/>
  <c r="I456" i="1"/>
  <c r="H455" i="1"/>
  <c r="F453" i="1"/>
  <c r="D451" i="1"/>
  <c r="K446" i="1"/>
  <c r="K438" i="1"/>
  <c r="J437" i="1"/>
  <c r="G434" i="1"/>
  <c r="F433" i="1"/>
  <c r="E432" i="1"/>
  <c r="D431" i="1"/>
  <c r="K426" i="1"/>
  <c r="J417" i="1"/>
  <c r="I416" i="1"/>
  <c r="E451" i="1"/>
  <c r="C449" i="1"/>
  <c r="B448" i="1"/>
  <c r="L446" i="1"/>
  <c r="H433" i="1"/>
  <c r="G432" i="1"/>
  <c r="D429" i="1"/>
  <c r="K66" i="68"/>
  <c r="J54" i="69"/>
  <c r="L54" i="69" s="1"/>
  <c r="DR576" i="17"/>
  <c r="L176" i="34" s="1"/>
  <c r="G455" i="1"/>
  <c r="E453" i="1"/>
  <c r="D452" i="1"/>
  <c r="E431" i="1"/>
  <c r="G619" i="1"/>
  <c r="I32" i="2"/>
  <c r="B170" i="1" s="1"/>
  <c r="J50" i="69"/>
  <c r="J459" i="1"/>
  <c r="I458" i="1"/>
  <c r="H457" i="1"/>
  <c r="G456" i="1"/>
  <c r="C452" i="1"/>
  <c r="B451" i="1"/>
  <c r="L449" i="1"/>
  <c r="K448" i="1"/>
  <c r="I446" i="1"/>
  <c r="I438" i="1"/>
  <c r="E434" i="1"/>
  <c r="D433" i="1"/>
  <c r="C432" i="1"/>
  <c r="B431" i="1"/>
  <c r="L429" i="1"/>
  <c r="J427" i="1"/>
  <c r="I426" i="1"/>
  <c r="K571" i="1"/>
  <c r="H552" i="1"/>
  <c r="K41" i="68"/>
  <c r="C43" i="26"/>
  <c r="J448" i="1"/>
  <c r="I447" i="1"/>
  <c r="J428" i="1"/>
  <c r="H418" i="1"/>
  <c r="L410" i="1"/>
  <c r="I407" i="1"/>
  <c r="H406" i="1"/>
  <c r="I29" i="2"/>
  <c r="B167" i="1" s="1"/>
  <c r="K43" i="71"/>
  <c r="L48" i="70"/>
  <c r="B476" i="1"/>
  <c r="I36" i="2"/>
  <c r="B174" i="1" s="1"/>
  <c r="I28" i="2"/>
  <c r="B166" i="1" s="1"/>
  <c r="J59" i="71"/>
  <c r="L59" i="71" s="1"/>
  <c r="B455" i="1"/>
  <c r="J450" i="1"/>
  <c r="I449" i="1"/>
  <c r="H448" i="1"/>
  <c r="F437" i="1"/>
  <c r="E436" i="1"/>
  <c r="D435" i="1"/>
  <c r="L431" i="1"/>
  <c r="I483" i="1"/>
  <c r="G573" i="1"/>
  <c r="G37" i="2"/>
  <c r="I35" i="2"/>
  <c r="B173" i="1" s="1"/>
  <c r="I27" i="2"/>
  <c r="B165" i="1" s="1"/>
  <c r="CT522" i="17"/>
  <c r="CV522" i="17" s="1"/>
  <c r="C24" i="26"/>
  <c r="K14" i="74"/>
  <c r="E459" i="1"/>
  <c r="D458" i="1"/>
  <c r="K415" i="1"/>
  <c r="H592" i="1"/>
  <c r="B31" i="2"/>
  <c r="B29" i="1" s="1"/>
  <c r="D459" i="1"/>
  <c r="E448" i="1"/>
  <c r="D447" i="1"/>
  <c r="L435" i="1"/>
  <c r="D419" i="1"/>
  <c r="C418" i="1"/>
  <c r="J413" i="1"/>
  <c r="E408" i="1"/>
  <c r="I589" i="1"/>
  <c r="B38" i="2"/>
  <c r="B36" i="1" s="1"/>
  <c r="G35" i="2"/>
  <c r="I34" i="2"/>
  <c r="B172" i="1" s="1"/>
  <c r="CV544" i="17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O32" i="73"/>
  <c r="G33" i="36"/>
  <c r="J64" i="17"/>
  <c r="K64" i="17"/>
  <c r="L64" i="17" s="1"/>
  <c r="E49" i="36"/>
  <c r="K49" i="17"/>
  <c r="L49" i="17" s="1"/>
  <c r="L65" i="17"/>
  <c r="K23" i="7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33" i="17"/>
  <c r="K27" i="71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J71" i="71"/>
  <c r="E55" i="19"/>
  <c r="BM282" i="17"/>
  <c r="I43" i="26"/>
  <c r="CF137" i="17"/>
  <c r="K95" i="71"/>
  <c r="L95" i="71" s="1"/>
  <c r="J28" i="17"/>
  <c r="K85" i="7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Q69" i="69"/>
  <c r="C74" i="36"/>
  <c r="L88" i="71"/>
  <c r="G56" i="36"/>
  <c r="J56" i="17"/>
  <c r="F66" i="70"/>
  <c r="E59" i="26"/>
  <c r="D176" i="34"/>
  <c r="DK576" i="17"/>
  <c r="DL576" i="17"/>
  <c r="H128" i="26"/>
  <c r="I65" i="69"/>
  <c r="BL134" i="17"/>
  <c r="J65" i="69" s="1"/>
  <c r="BM134" i="17"/>
  <c r="K65" i="69" s="1"/>
  <c r="K45" i="71"/>
  <c r="L45" i="71" s="1"/>
  <c r="D61" i="36"/>
  <c r="K61" i="17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L44" i="17" s="1"/>
  <c r="K44" i="17"/>
  <c r="BN286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F70" i="26"/>
  <c r="G77" i="70"/>
  <c r="L33" i="70"/>
  <c r="CD109" i="17"/>
  <c r="CE109" i="17" s="1"/>
  <c r="L33" i="68"/>
  <c r="J69" i="17"/>
  <c r="L69" i="17" s="1"/>
  <c r="K20" i="17"/>
  <c r="L20" i="17" s="1"/>
  <c r="O66" i="70"/>
  <c r="D88" i="34"/>
  <c r="CU578" i="17"/>
  <c r="J15" i="69"/>
  <c r="K15" i="69"/>
  <c r="G66" i="26"/>
  <c r="H73" i="70"/>
  <c r="G14" i="26"/>
  <c r="E27" i="19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BN239" i="17"/>
  <c r="J29" i="70"/>
  <c r="K29" i="70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J112" i="26"/>
  <c r="CG136" i="17"/>
  <c r="J51" i="70"/>
  <c r="K51" i="70"/>
  <c r="L14" i="74"/>
  <c r="L66" i="17"/>
  <c r="L52" i="68"/>
  <c r="L67" i="17"/>
  <c r="DM524" i="17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F69" i="70"/>
  <c r="J23" i="74"/>
  <c r="L23" i="74" s="1"/>
  <c r="DP564" i="17"/>
  <c r="K164" i="34" s="1"/>
  <c r="O80" i="72"/>
  <c r="DF563" i="17"/>
  <c r="E79" i="72"/>
  <c r="K79" i="72" s="1"/>
  <c r="DP555" i="17"/>
  <c r="K155" i="34" s="1"/>
  <c r="O71" i="72"/>
  <c r="L58" i="69"/>
  <c r="BL282" i="17"/>
  <c r="BN279" i="17"/>
  <c r="L47" i="74"/>
  <c r="L37" i="70"/>
  <c r="W26" i="2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S143" i="17"/>
  <c r="L44" i="26"/>
  <c r="CJ138" i="17"/>
  <c r="CN547" i="17"/>
  <c r="C86" i="72"/>
  <c r="K86" i="72" s="1"/>
  <c r="DD570" i="17"/>
  <c r="DL570" i="17" s="1"/>
  <c r="DR549" i="17"/>
  <c r="L149" i="34" s="1"/>
  <c r="Q65" i="72"/>
  <c r="CM521" i="17"/>
  <c r="CU521" i="17" s="1"/>
  <c r="C37" i="71"/>
  <c r="J20" i="74"/>
  <c r="L20" i="74" s="1"/>
  <c r="BK133" i="17"/>
  <c r="CB133" i="17"/>
  <c r="BN122" i="17"/>
  <c r="CY551" i="17"/>
  <c r="K61" i="34" s="1"/>
  <c r="O67" i="71"/>
  <c r="J53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36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CT511" i="17"/>
  <c r="CU511" i="17"/>
  <c r="DG511" i="17"/>
  <c r="L78" i="71"/>
  <c r="L49" i="74"/>
  <c r="D152" i="34"/>
  <c r="L68" i="71"/>
  <c r="B478" i="1"/>
  <c r="F21" i="73"/>
  <c r="F199" i="17"/>
  <c r="B416" i="1"/>
  <c r="CV540" i="17"/>
  <c r="K73" i="2"/>
  <c r="J73" i="2"/>
  <c r="L69" i="71"/>
  <c r="BY93" i="17"/>
  <c r="F23" i="70"/>
  <c r="J19" i="17"/>
  <c r="K19" i="17"/>
  <c r="E19" i="36"/>
  <c r="DK533" i="17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J49" i="69"/>
  <c r="B509" i="1"/>
  <c r="K39" i="69"/>
  <c r="G36" i="34"/>
  <c r="BG143" i="17"/>
  <c r="D32" i="26"/>
  <c r="BJ137" i="17"/>
  <c r="G26" i="26"/>
  <c r="L82" i="72"/>
  <c r="K58" i="71"/>
  <c r="L58" i="71" s="1"/>
  <c r="D64" i="70"/>
  <c r="F20" i="68"/>
  <c r="W33" i="2"/>
  <c r="BJ145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D219" i="17" l="1"/>
  <c r="C35" i="31" s="1"/>
  <c r="D41" i="73"/>
  <c r="N66" i="74"/>
  <c r="BP292" i="17"/>
  <c r="J65" i="19" s="1"/>
  <c r="O207" i="17"/>
  <c r="K23" i="31" s="1"/>
  <c r="O29" i="73"/>
  <c r="Q31" i="74"/>
  <c r="BS257" i="17"/>
  <c r="L30" i="19" s="1"/>
  <c r="BP301" i="17"/>
  <c r="J74" i="19" s="1"/>
  <c r="N75" i="74"/>
  <c r="H34" i="74"/>
  <c r="BJ260" i="17"/>
  <c r="G33" i="19" s="1"/>
  <c r="D70" i="26"/>
  <c r="E77" i="70"/>
  <c r="B127" i="26"/>
  <c r="C64" i="69"/>
  <c r="BS263" i="17"/>
  <c r="L36" i="19" s="1"/>
  <c r="Q37" i="74"/>
  <c r="BQ293" i="17"/>
  <c r="K66" i="19" s="1"/>
  <c r="O67" i="74"/>
  <c r="Q210" i="17"/>
  <c r="L26" i="31" s="1"/>
  <c r="Q32" i="73"/>
  <c r="BH259" i="17"/>
  <c r="E32" i="19" s="1"/>
  <c r="F33" i="74"/>
  <c r="O76" i="74"/>
  <c r="BQ302" i="17"/>
  <c r="K75" i="19" s="1"/>
  <c r="BF257" i="17"/>
  <c r="C30" i="19" s="1"/>
  <c r="D31" i="74"/>
  <c r="BK261" i="17"/>
  <c r="H34" i="19" s="1"/>
  <c r="I35" i="74"/>
  <c r="F12" i="17"/>
  <c r="F13" i="68"/>
  <c r="O211" i="17"/>
  <c r="K27" i="31" s="1"/>
  <c r="O33" i="73"/>
  <c r="C76" i="70"/>
  <c r="B69" i="26"/>
  <c r="L16" i="69"/>
  <c r="L65" i="69"/>
  <c r="L74" i="17"/>
  <c r="D65" i="74"/>
  <c r="BF291" i="17"/>
  <c r="BE294" i="17"/>
  <c r="C68" i="74"/>
  <c r="N40" i="73"/>
  <c r="N218" i="17"/>
  <c r="J34" i="31" s="1"/>
  <c r="BG260" i="17"/>
  <c r="D33" i="19" s="1"/>
  <c r="E34" i="74"/>
  <c r="J34" i="74" s="1"/>
  <c r="BE303" i="17"/>
  <c r="C77" i="74"/>
  <c r="M34" i="74"/>
  <c r="BO260" i="17"/>
  <c r="I33" i="19" s="1"/>
  <c r="BO262" i="17"/>
  <c r="I35" i="19" s="1"/>
  <c r="M36" i="74"/>
  <c r="F19" i="70"/>
  <c r="BY89" i="17"/>
  <c r="C214" i="17"/>
  <c r="B30" i="31" s="1"/>
  <c r="C36" i="73"/>
  <c r="BN93" i="17"/>
  <c r="B63" i="26"/>
  <c r="C70" i="70"/>
  <c r="H66" i="74"/>
  <c r="BJ292" i="17"/>
  <c r="G65" i="19" s="1"/>
  <c r="BY83" i="17"/>
  <c r="F13" i="70"/>
  <c r="BH299" i="17"/>
  <c r="E72" i="19" s="1"/>
  <c r="F73" i="74"/>
  <c r="BE256" i="17"/>
  <c r="C30" i="74"/>
  <c r="BF261" i="17"/>
  <c r="C34" i="19" s="1"/>
  <c r="D35" i="74"/>
  <c r="BP261" i="17"/>
  <c r="J34" i="19" s="1"/>
  <c r="N35" i="74"/>
  <c r="BE265" i="17"/>
  <c r="B38" i="19" s="1"/>
  <c r="C39" i="74"/>
  <c r="U34" i="2"/>
  <c r="V34" i="2" s="1"/>
  <c r="D81" i="2"/>
  <c r="H81" i="2" s="1"/>
  <c r="I81" i="2" s="1"/>
  <c r="B132" i="1"/>
  <c r="BJ255" i="17"/>
  <c r="G28" i="19" s="1"/>
  <c r="H29" i="74"/>
  <c r="H70" i="26"/>
  <c r="I77" i="70"/>
  <c r="D77" i="74"/>
  <c r="BF303" i="17"/>
  <c r="C76" i="19" s="1"/>
  <c r="BY91" i="17"/>
  <c r="F21" i="70"/>
  <c r="BQ291" i="17"/>
  <c r="K64" i="19" s="1"/>
  <c r="O65" i="74"/>
  <c r="BJ262" i="17"/>
  <c r="G35" i="19" s="1"/>
  <c r="H36" i="74"/>
  <c r="F18" i="70"/>
  <c r="BY88" i="17"/>
  <c r="BS290" i="17"/>
  <c r="L63" i="19" s="1"/>
  <c r="Q64" i="74"/>
  <c r="G40" i="74"/>
  <c r="BI266" i="17"/>
  <c r="F39" i="19" s="1"/>
  <c r="DO504" i="17"/>
  <c r="J104" i="34" s="1"/>
  <c r="N20" i="72"/>
  <c r="C128" i="26"/>
  <c r="D65" i="69"/>
  <c r="BY90" i="17"/>
  <c r="F20" i="70"/>
  <c r="F16" i="17"/>
  <c r="F17" i="68"/>
  <c r="B135" i="1"/>
  <c r="D84" i="2"/>
  <c r="H84" i="2" s="1"/>
  <c r="I84" i="2" s="1"/>
  <c r="U37" i="2"/>
  <c r="V37" i="2" s="1"/>
  <c r="BY84" i="17"/>
  <c r="F14" i="70"/>
  <c r="BE292" i="17"/>
  <c r="C66" i="74"/>
  <c r="BQ266" i="17"/>
  <c r="K39" i="19" s="1"/>
  <c r="O40" i="74"/>
  <c r="BH292" i="17"/>
  <c r="E65" i="19" s="1"/>
  <c r="F66" i="74"/>
  <c r="G64" i="74"/>
  <c r="BI290" i="17"/>
  <c r="F63" i="19" s="1"/>
  <c r="CC144" i="17"/>
  <c r="J75" i="70" s="1"/>
  <c r="CD144" i="17"/>
  <c r="K75" i="70" s="1"/>
  <c r="E68" i="26"/>
  <c r="F75" i="70"/>
  <c r="G128" i="26"/>
  <c r="H65" i="69"/>
  <c r="L80" i="72"/>
  <c r="L29" i="70"/>
  <c r="B133" i="1"/>
  <c r="D82" i="2"/>
  <c r="H82" i="2" s="1"/>
  <c r="I82" i="2" s="1"/>
  <c r="U35" i="2"/>
  <c r="V35" i="2" s="1"/>
  <c r="DO533" i="17"/>
  <c r="J133" i="34" s="1"/>
  <c r="N49" i="72"/>
  <c r="CW578" i="17"/>
  <c r="I88" i="34" s="1"/>
  <c r="M94" i="71"/>
  <c r="BY92" i="17"/>
  <c r="E16" i="26" s="1"/>
  <c r="F22" i="70"/>
  <c r="O64" i="74"/>
  <c r="BQ290" i="17"/>
  <c r="K63" i="19" s="1"/>
  <c r="BJ259" i="17"/>
  <c r="G32" i="19" s="1"/>
  <c r="H33" i="74"/>
  <c r="E67" i="74"/>
  <c r="BG293" i="17"/>
  <c r="D66" i="19" s="1"/>
  <c r="D69" i="74"/>
  <c r="BF295" i="17"/>
  <c r="F60" i="26"/>
  <c r="G67" i="70"/>
  <c r="CC136" i="17"/>
  <c r="J67" i="70" s="1"/>
  <c r="C135" i="26"/>
  <c r="D72" i="69"/>
  <c r="BN83" i="17"/>
  <c r="L51" i="70"/>
  <c r="BN134" i="17"/>
  <c r="CV553" i="17"/>
  <c r="CD146" i="17"/>
  <c r="K77" i="70" s="1"/>
  <c r="F24" i="68"/>
  <c r="F23" i="17"/>
  <c r="G215" i="17"/>
  <c r="F31" i="31" s="1"/>
  <c r="G37" i="73"/>
  <c r="O28" i="72"/>
  <c r="DP512" i="17"/>
  <c r="K112" i="34" s="1"/>
  <c r="DG505" i="17"/>
  <c r="E105" i="34" s="1"/>
  <c r="F21" i="72"/>
  <c r="BI292" i="17"/>
  <c r="F65" i="19" s="1"/>
  <c r="G66" i="74"/>
  <c r="BF296" i="17"/>
  <c r="C69" i="19" s="1"/>
  <c r="D70" i="74"/>
  <c r="BJ295" i="17"/>
  <c r="G68" i="19" s="1"/>
  <c r="H69" i="74"/>
  <c r="I71" i="74"/>
  <c r="BK297" i="17"/>
  <c r="H70" i="19" s="1"/>
  <c r="BN88" i="17"/>
  <c r="DL531" i="17"/>
  <c r="DP530" i="17"/>
  <c r="K130" i="34" s="1"/>
  <c r="O46" i="72"/>
  <c r="L46" i="72" s="1"/>
  <c r="BF302" i="17"/>
  <c r="C75" i="19" s="1"/>
  <c r="D76" i="74"/>
  <c r="BS259" i="17"/>
  <c r="L32" i="19" s="1"/>
  <c r="Q33" i="74"/>
  <c r="CX555" i="17"/>
  <c r="J65" i="34" s="1"/>
  <c r="N71" i="71"/>
  <c r="L71" i="71" s="1"/>
  <c r="BS293" i="17"/>
  <c r="L66" i="19" s="1"/>
  <c r="Q67" i="74"/>
  <c r="H71" i="74"/>
  <c r="BJ297" i="17"/>
  <c r="G70" i="19" s="1"/>
  <c r="O216" i="17"/>
  <c r="K32" i="31" s="1"/>
  <c r="O38" i="73"/>
  <c r="BP299" i="17"/>
  <c r="J72" i="19" s="1"/>
  <c r="N73" i="74"/>
  <c r="H135" i="26"/>
  <c r="I72" i="69"/>
  <c r="K127" i="26"/>
  <c r="O64" i="69"/>
  <c r="J81" i="71"/>
  <c r="L81" i="71" s="1"/>
  <c r="L61" i="17"/>
  <c r="K139" i="26"/>
  <c r="DL529" i="17"/>
  <c r="H208" i="17"/>
  <c r="G24" i="31" s="1"/>
  <c r="H30" i="73"/>
  <c r="BJ303" i="17"/>
  <c r="G76" i="19" s="1"/>
  <c r="H77" i="74"/>
  <c r="BF263" i="17"/>
  <c r="C36" i="19" s="1"/>
  <c r="D37" i="74"/>
  <c r="BH295" i="17"/>
  <c r="E68" i="19" s="1"/>
  <c r="F69" i="74"/>
  <c r="BO299" i="17"/>
  <c r="I72" i="19" s="1"/>
  <c r="M73" i="74"/>
  <c r="C217" i="17"/>
  <c r="C39" i="73"/>
  <c r="O74" i="74"/>
  <c r="BQ300" i="17"/>
  <c r="K73" i="19" s="1"/>
  <c r="F135" i="26"/>
  <c r="G72" i="69"/>
  <c r="L39" i="69"/>
  <c r="DF543" i="17"/>
  <c r="CC146" i="17"/>
  <c r="J77" i="70" s="1"/>
  <c r="L85" i="71"/>
  <c r="C213" i="17"/>
  <c r="B29" i="31" s="1"/>
  <c r="C35" i="73"/>
  <c r="BJ264" i="17"/>
  <c r="G37" i="19" s="1"/>
  <c r="H38" i="74"/>
  <c r="BY85" i="17"/>
  <c r="F15" i="70"/>
  <c r="BQ254" i="17"/>
  <c r="K27" i="19" s="1"/>
  <c r="O28" i="74"/>
  <c r="BG296" i="17"/>
  <c r="D69" i="19" s="1"/>
  <c r="E70" i="74"/>
  <c r="G28" i="74"/>
  <c r="BI254" i="17"/>
  <c r="H134" i="26"/>
  <c r="I71" i="69"/>
  <c r="L30" i="17"/>
  <c r="L66" i="68"/>
  <c r="L12" i="69"/>
  <c r="L82" i="71"/>
  <c r="L23" i="71"/>
  <c r="E218" i="17"/>
  <c r="D34" i="31" s="1"/>
  <c r="E40" i="73"/>
  <c r="BK265" i="17"/>
  <c r="H38" i="19" s="1"/>
  <c r="I39" i="74"/>
  <c r="K39" i="74" s="1"/>
  <c r="N28" i="73"/>
  <c r="N206" i="17"/>
  <c r="J22" i="31" s="1"/>
  <c r="BE255" i="17"/>
  <c r="B28" i="19" s="1"/>
  <c r="C29" i="74"/>
  <c r="M74" i="74"/>
  <c r="BO300" i="17"/>
  <c r="I73" i="19" s="1"/>
  <c r="BF259" i="17"/>
  <c r="D33" i="74"/>
  <c r="BG291" i="17"/>
  <c r="D64" i="19" s="1"/>
  <c r="E65" i="74"/>
  <c r="BN81" i="17"/>
  <c r="G70" i="26"/>
  <c r="H77" i="70"/>
  <c r="CD136" i="17"/>
  <c r="K67" i="70" s="1"/>
  <c r="CP512" i="17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L22" i="17" s="1"/>
  <c r="K36" i="7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L86" i="71" s="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E33" i="19"/>
  <c r="N67" i="70"/>
  <c r="J60" i="26"/>
  <c r="L50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L28" i="72" s="1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L22" i="70" s="1"/>
  <c r="K22" i="70"/>
  <c r="G112" i="34"/>
  <c r="DL512" i="17"/>
  <c r="DM512" i="17" s="1"/>
  <c r="CT570" i="17"/>
  <c r="G80" i="34"/>
  <c r="CU570" i="17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150" i="34"/>
  <c r="L94" i="71"/>
  <c r="K77" i="71"/>
  <c r="L77" i="71" s="1"/>
  <c r="DM531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K21" i="73"/>
  <c r="J21" i="73"/>
  <c r="J19" i="68"/>
  <c r="K19" i="68"/>
  <c r="E8" i="26" l="1"/>
  <c r="CD84" i="17"/>
  <c r="CC84" i="17"/>
  <c r="E23" i="36"/>
  <c r="J23" i="17"/>
  <c r="K23" i="17"/>
  <c r="L23" i="17" s="1"/>
  <c r="C68" i="19"/>
  <c r="BM295" i="17"/>
  <c r="BL295" i="17"/>
  <c r="X37" i="2"/>
  <c r="W37" i="2"/>
  <c r="J24" i="68"/>
  <c r="K24" i="68"/>
  <c r="J69" i="74"/>
  <c r="K69" i="74"/>
  <c r="J84" i="2"/>
  <c r="K84" i="2"/>
  <c r="W35" i="2"/>
  <c r="X35" i="2"/>
  <c r="BH110" i="17"/>
  <c r="F40" i="69"/>
  <c r="B612" i="1"/>
  <c r="B611" i="1"/>
  <c r="J30" i="74"/>
  <c r="K30" i="74"/>
  <c r="K33" i="74"/>
  <c r="J33" i="74"/>
  <c r="K82" i="2"/>
  <c r="J82" i="2"/>
  <c r="K17" i="68"/>
  <c r="L17" i="68" s="1"/>
  <c r="J17" i="68"/>
  <c r="CD88" i="17"/>
  <c r="CE88" i="17" s="1"/>
  <c r="CC88" i="17"/>
  <c r="E12" i="26"/>
  <c r="B29" i="19"/>
  <c r="BL256" i="17"/>
  <c r="BM256" i="17"/>
  <c r="E13" i="26"/>
  <c r="CD89" i="17"/>
  <c r="CC89" i="17"/>
  <c r="K68" i="74"/>
  <c r="J68" i="74"/>
  <c r="J13" i="68"/>
  <c r="K13" i="68"/>
  <c r="L13" i="68" s="1"/>
  <c r="C32" i="19"/>
  <c r="BL259" i="17"/>
  <c r="BM259" i="17"/>
  <c r="J15" i="70"/>
  <c r="K15" i="70"/>
  <c r="BH108" i="17"/>
  <c r="B608" i="1"/>
  <c r="F38" i="69"/>
  <c r="E16" i="36"/>
  <c r="K16" i="17"/>
  <c r="L16" i="17" s="1"/>
  <c r="J16" i="17"/>
  <c r="J18" i="70"/>
  <c r="K18" i="70"/>
  <c r="J19" i="70"/>
  <c r="K19" i="70"/>
  <c r="L19" i="70" s="1"/>
  <c r="BL294" i="17"/>
  <c r="B67" i="19"/>
  <c r="BM294" i="17"/>
  <c r="E12" i="36"/>
  <c r="K12" i="17"/>
  <c r="J12" i="17"/>
  <c r="BM265" i="17"/>
  <c r="E9" i="26"/>
  <c r="CD85" i="17"/>
  <c r="CE85" i="17" s="1"/>
  <c r="CC85" i="17"/>
  <c r="J20" i="70"/>
  <c r="K20" i="70"/>
  <c r="L20" i="70" s="1"/>
  <c r="BH107" i="17"/>
  <c r="B607" i="1"/>
  <c r="B609" i="1"/>
  <c r="F37" i="69"/>
  <c r="C64" i="19"/>
  <c r="BL291" i="17"/>
  <c r="BM291" i="17"/>
  <c r="L19" i="68"/>
  <c r="L79" i="71"/>
  <c r="BL265" i="17"/>
  <c r="J39" i="73"/>
  <c r="K39" i="73"/>
  <c r="E14" i="26"/>
  <c r="CC90" i="17"/>
  <c r="CD90" i="17"/>
  <c r="K81" i="2"/>
  <c r="J81" i="2"/>
  <c r="J13" i="70"/>
  <c r="K13" i="70"/>
  <c r="L13" i="70" s="1"/>
  <c r="K65" i="74"/>
  <c r="J65" i="74"/>
  <c r="DM534" i="17"/>
  <c r="BM260" i="17"/>
  <c r="K34" i="74"/>
  <c r="B33" i="31"/>
  <c r="K217" i="17"/>
  <c r="J217" i="17"/>
  <c r="W34" i="2"/>
  <c r="X34" i="2"/>
  <c r="E7" i="26"/>
  <c r="CD83" i="17"/>
  <c r="CE83" i="17" s="1"/>
  <c r="CC83" i="17"/>
  <c r="BL260" i="17"/>
  <c r="K66" i="74"/>
  <c r="J66" i="74"/>
  <c r="J39" i="74"/>
  <c r="CV578" i="17"/>
  <c r="B65" i="19"/>
  <c r="BL292" i="17"/>
  <c r="BM292" i="17"/>
  <c r="K21" i="70"/>
  <c r="L21" i="70" s="1"/>
  <c r="J21" i="70"/>
  <c r="J77" i="74"/>
  <c r="K77" i="74"/>
  <c r="CV561" i="17"/>
  <c r="CV570" i="17"/>
  <c r="L49" i="72"/>
  <c r="L36" i="71"/>
  <c r="BM255" i="17"/>
  <c r="J74" i="74"/>
  <c r="F27" i="19"/>
  <c r="BM254" i="17"/>
  <c r="BL254" i="17"/>
  <c r="J14" i="70"/>
  <c r="K14" i="70"/>
  <c r="L14" i="70" s="1"/>
  <c r="E15" i="26"/>
  <c r="CD91" i="17"/>
  <c r="CE91" i="17" s="1"/>
  <c r="CC91" i="17"/>
  <c r="BM303" i="17"/>
  <c r="B76" i="19"/>
  <c r="BL303" i="17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J42" i="72"/>
  <c r="BL102" i="17"/>
  <c r="BM102" i="17"/>
  <c r="E96" i="26"/>
  <c r="BH137" i="17"/>
  <c r="J24" i="70"/>
  <c r="K24" i="70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J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J22" i="71"/>
  <c r="K22" i="71"/>
  <c r="CU508" i="17"/>
  <c r="CV508" i="17" s="1"/>
  <c r="CT508" i="17"/>
  <c r="E18" i="34"/>
  <c r="E12" i="31"/>
  <c r="J196" i="17"/>
  <c r="K196" i="17"/>
  <c r="CT505" i="17"/>
  <c r="E15" i="34"/>
  <c r="CU505" i="17"/>
  <c r="K75" i="69"/>
  <c r="L75" i="69" s="1"/>
  <c r="BN144" i="17"/>
  <c r="F213" i="17"/>
  <c r="F35" i="73"/>
  <c r="CC82" i="17"/>
  <c r="CD82" i="17"/>
  <c r="E6" i="26"/>
  <c r="BN104" i="17" l="1"/>
  <c r="E101" i="26"/>
  <c r="BL107" i="17"/>
  <c r="BM107" i="17"/>
  <c r="BH142" i="17"/>
  <c r="DG554" i="17"/>
  <c r="F70" i="72"/>
  <c r="DG555" i="17"/>
  <c r="F71" i="72"/>
  <c r="L18" i="70"/>
  <c r="K40" i="69"/>
  <c r="L40" i="69" s="1"/>
  <c r="J40" i="69"/>
  <c r="E104" i="26"/>
  <c r="BH145" i="17"/>
  <c r="BL110" i="17"/>
  <c r="BM110" i="17"/>
  <c r="K17" i="72"/>
  <c r="L20" i="72"/>
  <c r="L42" i="72"/>
  <c r="DM499" i="17"/>
  <c r="L12" i="73"/>
  <c r="L12" i="17"/>
  <c r="L11" i="17"/>
  <c r="J38" i="69"/>
  <c r="K38" i="69"/>
  <c r="J37" i="69"/>
  <c r="K37" i="69"/>
  <c r="DG551" i="17"/>
  <c r="F67" i="72"/>
  <c r="CE89" i="17"/>
  <c r="L22" i="71"/>
  <c r="L30" i="69"/>
  <c r="L24" i="70"/>
  <c r="CE90" i="17"/>
  <c r="DG552" i="17"/>
  <c r="F68" i="72"/>
  <c r="BL108" i="17"/>
  <c r="BM108" i="17"/>
  <c r="BN108" i="17" s="1"/>
  <c r="E102" i="26"/>
  <c r="BH143" i="17"/>
  <c r="CE84" i="17"/>
  <c r="L18" i="68"/>
  <c r="BN105" i="17"/>
  <c r="L22" i="72"/>
  <c r="J29" i="73"/>
  <c r="DG550" i="17"/>
  <c r="F66" i="72"/>
  <c r="L15" i="70"/>
  <c r="L24" i="68"/>
  <c r="K25" i="7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06" i="17"/>
  <c r="E10" i="36"/>
  <c r="K10" i="17"/>
  <c r="J10" i="17"/>
  <c r="L10" i="17" s="1"/>
  <c r="DL501" i="17"/>
  <c r="DM501" i="17" s="1"/>
  <c r="BN103" i="17"/>
  <c r="L22" i="68"/>
  <c r="K28" i="69"/>
  <c r="J28" i="69"/>
  <c r="E96" i="34"/>
  <c r="DK496" i="17"/>
  <c r="DL496" i="17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T510" i="17"/>
  <c r="J11" i="73"/>
  <c r="K11" i="73"/>
  <c r="L11" i="73" s="1"/>
  <c r="J19" i="71"/>
  <c r="K19" i="7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K68" i="72" l="1"/>
  <c r="L68" i="72" s="1"/>
  <c r="J68" i="72"/>
  <c r="E155" i="34"/>
  <c r="DK555" i="17"/>
  <c r="DL555" i="17"/>
  <c r="DM555" i="17" s="1"/>
  <c r="E150" i="34"/>
  <c r="DK550" i="17"/>
  <c r="DL550" i="17"/>
  <c r="DM550" i="17" s="1"/>
  <c r="K70" i="72"/>
  <c r="J70" i="72"/>
  <c r="J71" i="72"/>
  <c r="K71" i="72"/>
  <c r="L71" i="72" s="1"/>
  <c r="E154" i="34"/>
  <c r="DK554" i="17"/>
  <c r="DL554" i="17"/>
  <c r="CV496" i="17"/>
  <c r="J67" i="72"/>
  <c r="K67" i="72"/>
  <c r="E136" i="26"/>
  <c r="BL142" i="17"/>
  <c r="J73" i="69" s="1"/>
  <c r="F73" i="69"/>
  <c r="BM142" i="17"/>
  <c r="F74" i="69"/>
  <c r="E137" i="26"/>
  <c r="BL143" i="17"/>
  <c r="J74" i="69" s="1"/>
  <c r="BM143" i="17"/>
  <c r="E151" i="34"/>
  <c r="DL551" i="17"/>
  <c r="DK551" i="17"/>
  <c r="BN110" i="17"/>
  <c r="BN107" i="17"/>
  <c r="L28" i="69"/>
  <c r="DM546" i="17"/>
  <c r="L15" i="71"/>
  <c r="DM496" i="17"/>
  <c r="DM544" i="17"/>
  <c r="L37" i="69"/>
  <c r="K66" i="72"/>
  <c r="L66" i="72" s="1"/>
  <c r="J66" i="72"/>
  <c r="E139" i="26"/>
  <c r="F76" i="69"/>
  <c r="BM145" i="17"/>
  <c r="BL145" i="17"/>
  <c r="J76" i="69" s="1"/>
  <c r="CV502" i="17"/>
  <c r="E152" i="34"/>
  <c r="DL552" i="17"/>
  <c r="DK552" i="17"/>
  <c r="CV510" i="17"/>
  <c r="DM545" i="17"/>
  <c r="BN111" i="17"/>
  <c r="L19" i="71"/>
  <c r="L38" i="69"/>
  <c r="E98" i="34"/>
  <c r="DL498" i="17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52" i="17" l="1"/>
  <c r="CV497" i="17"/>
  <c r="K73" i="69"/>
  <c r="L73" i="69" s="1"/>
  <c r="BN142" i="17"/>
  <c r="L70" i="72"/>
  <c r="DM498" i="17"/>
  <c r="DM551" i="17"/>
  <c r="DM554" i="17"/>
  <c r="L29" i="71"/>
  <c r="BN145" i="17"/>
  <c r="K76" i="69"/>
  <c r="L76" i="69" s="1"/>
  <c r="L67" i="72"/>
  <c r="L57" i="72"/>
  <c r="K74" i="69"/>
  <c r="L74" i="69" s="1"/>
  <c r="BN143" i="17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<sst xmlns="http://schemas.openxmlformats.org/spreadsheetml/2006/main" uniqueCount="882" count="882">
  <si>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</si>
  <si>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</si>
  <si>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</si>
  <si>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</si>
  <si>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</si>
  <si>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</si>
  <si>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</si>
  <si>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</si>
  <si>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</si>
  <si>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</si>
  <si>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</si>
  <si>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</si>
  <si>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</si>
  <si>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</si>
  <si>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</si>
  <si>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</si>
  <si>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</si>
  <si>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</si>
  <si>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</si>
  <si>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</si>
  <si>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</si>
  <si>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</si>
  <si>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</si>
  <si>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</si>
  <si>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</si>
  <si>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</si>
  <si>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</si>
  <si>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</si>
  <si>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</si>
  <si>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</si>
  <si>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</si>
  <si>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</si>
  <si>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</si>
  <si>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</si>
  <si>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</si>
  <si>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</si>
  <si>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</si>
  <si>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</si>
  <si>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</si>
  <si>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</si>
  <si>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</si>
  <si>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</si>
  <si>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</si>
  <si>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</si>
  <si>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</si>
  <si>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</si>
  <si>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</si>
  <si>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</si>
  <si>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</si>
  <si>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</si>
  <si>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</si>
  <si>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</si>
  <si>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</si>
  <si>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</si>
  <si>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</si>
  <si>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</si>
  <si>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</si>
  <si>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</si>
  <si>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</si>
  <si>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</si>
  <si>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</si>
  <si>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</si>
  <si>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</si>
  <si>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</si>
  <si>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</si>
  <si>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</si>
  <si>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</si>
  <si>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</si>
  <si>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</si>
  <si>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</si>
  <si>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</si>
  <si>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</si>
  <si>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</si>
  <si>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</si>
  <si>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</si>
  <si>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</si>
  <si>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</si>
  <si>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</si>
  <si>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</si>
  <si>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</si>
  <si>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</si>
  <si>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</si>
  <si>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</si>
  <si>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</si>
  <si>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</si>
  <si>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</si>
  <si>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</si>
  <si>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</si>
  <si>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</si>
  <si>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</si>
  <si>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</si>
  <si>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</si>
  <si>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</si>
  <si>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</si>
  <si>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</si>
  <si>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</si>
  <si>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</si>
  <si>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</si>
  <si>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</si>
  <si>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</si>
  <si>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</si>
  <si>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</si>
  <si>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</si>
  <si>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</si>
  <si>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</si>
  <si>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</si>
  <si>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</si>
  <si>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</si>
  <si>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</si>
  <si>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</si>
  <si>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</si>
  <si>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</si>
  <si>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</si>
  <si>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</si>
  <si>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</si>
  <si>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</si>
  <si>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</si>
  <si>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</si>
  <si>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</si>
  <si>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</si>
  <si>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</si>
  <si>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</si>
  <si>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</si>
  <si>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</si>
  <si>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</si>
  <si>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</si>
  <si>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</si>
  <si>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</si>
  <si>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</si>
  <si>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</si>
  <si>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</si>
  <si>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</si>
  <si>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</si>
  <si>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</si>
  <si>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</si>
  <si>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</si>
  <si>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</si>
  <si>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</si>
  <si>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</si>
  <si>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</si>
  <si>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</si>
  <si>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</si>
  <si>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</si>
  <si>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</si>
  <si>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</si>
  <si>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</si>
  <si>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</si>
  <si>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</si>
  <si>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</si>
  <si>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</si>
  <si>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</si>
  <si>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</si>
  <si>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</si>
  <si>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</si>
  <si>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</si>
  <si>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</si>
  <si>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</si>
  <si>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</si>
  <si>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</si>
  <si>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</si>
  <si>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</si>
  <si>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</si>
  <si>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</si>
  <si>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</si>
  <si>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</si>
  <si>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</si>
  <si>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</si>
  <si>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</si>
  <si>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</si>
  <si>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</si>
  <si>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</si>
  <si>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</si>
  <si>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</si>
  <si>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</si>
  <si>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</si>
  <si>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</si>
  <si>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</si>
  <si>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</si>
  <si>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</si>
  <si>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</si>
  <si>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</si>
  <si>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</si>
  <si>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</si>
  <si>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</si>
  <si>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</si>
  <si>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</si>
  <si>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</si>
  <si>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</si>
  <si>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</si>
  <si>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</si>
  <si>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</si>
  <si>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</si>
  <si>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</si>
  <si>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</si>
  <si>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</si>
  <si>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</si>
  <si>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</si>
  <si>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</si>
  <si>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</si>
  <si>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</si>
  <si>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</si>
  <si>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</si>
  <si>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</si>
  <si>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</si>
  <si>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</si>
  <si>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</si>
  <si>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</si>
  <si>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</si>
  <si>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</si>
  <si>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</si>
  <si>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</si>
  <si>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</si>
  <si>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</si>
  <si>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</si>
  <si>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</si>
  <si>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</si>
  <si>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</si>
  <si>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</si>
  <si>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</si>
  <si>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</si>
  <si>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</si>
  <si>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</si>
  <si>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</si>
  <si>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</si>
  <si>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</si>
  <si>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</si>
  <si>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</si>
  <si>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</si>
  <si>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</si>
  <si>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</si>
  <si>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</si>
  <si>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</si>
  <si>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</si>
  <si>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</si>
  <si>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</si>
  <si>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</si>
  <si>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</si>
  <si>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</si>
  <si>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</si>
  <si>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</si>
  <si>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</si>
  <si>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</si>
  <si>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</si>
  <si>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</si>
  <si>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</si>
  <si>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</si>
  <si>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</si>
  <si>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</si>
  <si>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</si>
  <si>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</si>
  <si>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</si>
  <si>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</si>
  <si>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</si>
  <si>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</si>
  <si>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</si>
  <si>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</si>
  <si>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</si>
  <si>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</si>
  <si>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</si>
  <si>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</si>
  <si>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</si>
  <si>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</si>
  <si>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</si>
  <si>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</si>
  <si>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</si>
  <si>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</si>
  <si>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</si>
  <si>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</si>
  <si>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</si>
  <si>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</si>
  <si>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</si>
  <si>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</si>
  <si>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</si>
  <si>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</si>
  <si>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</si>
  <si>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</si>
  <si>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</si>
  <si>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</si>
  <si>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</si>
  <si>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</si>
  <si>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</si>
  <si>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</si>
  <si>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</si>
  <si>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</si>
  <si>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</si>
  <si>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</si>
  <si>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</si>
  <si>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</si>
  <si>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</si>
  <si>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</si>
  <si>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</si>
  <si>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</si>
  <si>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</si>
  <si>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</si>
  <si>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</si>
  <si>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</si>
  <si>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</si>
  <si>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</si>
  <si>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</si>
  <si>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</si>
  <si>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</si>
  <si>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</si>
  <si>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</si>
  <si>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</si>
  <si>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</si>
  <si>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</si>
  <si>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</si>
  <si>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</si>
  <si>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</si>
  <si>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</si>
  <si>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</si>
  <si>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</si>
  <si>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</si>
  <si>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</si>
  <si>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</si>
  <si>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</si>
  <si>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</si>
  <si>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</si>
  <si>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</si>
  <si>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</si>
  <si>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</si>
  <si>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</si>
  <si>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</si>
  <si>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</si>
  <si>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</si>
  <si>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</si>
  <si>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</si>
  <si>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</si>
  <si>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</si>
  <si>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</si>
  <si>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</si>
  <si>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</si>
  <si>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</si>
  <si>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</si>
  <si>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</si>
  <si>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</si>
  <si>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</si>
  <si>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</si>
  <si>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</si>
  <si>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</si>
  <si>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</si>
  <si>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</si>
  <si>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</si>
  <si>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</si>
  <si>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</si>
  <si>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</si>
  <si>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</si>
  <si>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</si>
  <si>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</si>
  <si>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</si>
  <si>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</si>
  <si>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</si>
  <si>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</si>
  <si>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</si>
  <si>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</si>
  <si>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</si>
  <si>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</si>
  <si>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</si>
  <si>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</si>
  <si>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</si>
  <si>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</si>
  <si>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</si>
  <si>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</si>
  <si>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</si>
  <si>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</si>
  <si>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</si>
  <si>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</si>
  <si>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</si>
  <si>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</si>
  <si>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</si>
  <si>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</si>
  <si>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</si>
  <si>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</si>
  <si>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</si>
  <si>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</si>
  <si>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</si>
  <si>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</si>
  <si>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</si>
  <si>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</si>
  <si>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</si>
  <si>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</si>
  <si>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</si>
  <si>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</si>
  <si>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</si>
  <si>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</si>
  <si>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</si>
  <si>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</si>
  <si>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</si>
  <si>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</si>
  <si>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</si>
  <si>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</si>
  <si>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</si>
  <si>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</si>
  <si>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</si>
  <si>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</si>
  <si>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</si>
  <si>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</si>
  <si>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</si>
  <si>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</si>
  <si>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</si>
  <si>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</si>
  <si>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</si>
  <si>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</si>
  <si>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</si>
  <si>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</si>
  <si>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</si>
  <si>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</si>
  <si>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</si>
  <si>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</si>
  <si>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</si>
  <si>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</si>
  <si>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</si>
  <si>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</si>
  <si>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</si>
  <si>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</si>
  <si>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</si>
  <si>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</si>
  <si>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</si>
  <si>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</si>
  <si>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</si>
  <si>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</si>
  <si>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</si>
  <si>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</si>
  <si>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</si>
  <si>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</si>
  <si>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</si>
  <si>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</si>
  <si>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</si>
  <si>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</si>
  <si>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</si>
  <si>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</si>
  <si>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</si>
  <si>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</si>
  <si>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</si>
  <si>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</si>
  <si>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</si>
  <si>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</si>
  <si>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</si>
  <si>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</si>
  <si>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</si>
  <si>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</si>
  <si>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</si>
  <si>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</si>
  <si>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</si>
  <si>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</si>
  <si>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</si>
  <si>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</si>
  <si>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</si>
  <si>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</si>
  <si>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</si>
  <si>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</si>
  <si>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</si>
  <si>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</si>
  <si>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</si>
  <si>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</si>
  <si>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</si>
  <si>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</si>
  <si>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</si>
  <si>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</si>
  <si>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</si>
  <si>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</si>
  <si>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</si>
  <si>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</si>
  <si>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</si>
  <si>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</si>
  <si>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</si>
  <si>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</si>
  <si>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</si>
  <si>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</si>
  <si>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</si>
  <si>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</si>
  <si>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</si>
  <si>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</si>
  <si>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</si>
  <si>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</si>
  <si>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</si>
  <si>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</si>
  <si>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</si>
  <si>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</si>
  <si>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</si>
  <si>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</si>
  <si>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</si>
  <si>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</si>
  <si>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</si>
  <si>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</si>
  <si>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</si>
  <si>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</si>
  <si>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</si>
  <si>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</si>
  <si>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</si>
  <si>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</si>
  <si>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</si>
  <si>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</si>
  <si>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</si>
  <si>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</si>
  <si>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</si>
  <si>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</si>
  <si>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</si>
  <si>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</si>
  <si>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</si>
  <si>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</si>
  <si>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</si>
  <si>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</si>
  <si>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</si>
  <si>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</si>
  <si>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</si>
  <si>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</si>
  <si>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</si>
  <si>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</si>
  <si>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</si>
  <si>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</si>
  <si>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</si>
  <si>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</si>
  <si>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</si>
  <si>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</si>
  <si>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</si>
  <si>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</si>
  <si>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</si>
  <si>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</si>
  <si>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</si>
  <si>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</si>
  <si>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</si>
  <si>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</si>
  <si>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</si>
  <si>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</si>
  <si>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</si>
  <si>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</si>
  <si>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</si>
  <si>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</si>
  <si>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</si>
  <si>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</si>
  <si>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</si>
  <si>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</si>
  <si>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</si>
  <si>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</si>
  <si>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</si>
  <si>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</si>
  <si>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</si>
  <si>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</si>
  <si>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</si>
  <si>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</si>
  <si>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</si>
  <si>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</si>
  <si>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</si>
  <si>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</si>
  <si>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</si>
  <si>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</si>
  <si>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</si>
  <si>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</si>
  <si>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</si>
  <si>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</si>
  <si>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</si>
  <si>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</si>
  <si>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</si>
  <si>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</si>
  <si>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</si>
  <si>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</si>
  <si>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</si>
  <si>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</si>
  <si>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</si>
  <si>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</si>
  <si>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</si>
  <si>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</si>
  <si>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</si>
  <si>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</si>
  <si>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</si>
  <si>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</si>
  <si>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</si>
  <si>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</si>
  <si>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</si>
  <si>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</si>
  <si>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</si>
  <si>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</si>
  <si>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</si>
  <si>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</si>
  <si>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</si>
  <si>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</si>
  <si>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</si>
  <si>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</si>
  <si>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</si>
  <si>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</si>
  <si>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</si>
  <si>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</si>
  <si>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</si>
  <si>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</si>
  <si>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</si>
  <si>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</si>
  <si>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</si>
  <si>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</si>
  <si>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</si>
  <si>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</si>
  <si>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</si>
  <si>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</si>
  <si>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</si>
  <si>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</si>
  <si>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</si>
  <si>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</si>
  <si>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</si>
  <si>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</si>
  <si>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</si>
  <si>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</si>
  <si>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</si>
  <si>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</si>
  <si>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</si>
  <si>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</si>
  <si>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</si>
  <si>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</si>
  <si>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</si>
  <si>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</si>
  <si>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</si>
  <si>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</si>
  <si>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</si>
  <si>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</si>
  <si>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</si>
  <si>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</si>
  <si>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</si>
  <si>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</si>
  <si>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</si>
  <si>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</si>
  <si>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</si>
  <si>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</si>
  <si>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</si>
  <si>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</si>
  <si>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</si>
  <si>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</si>
  <si>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</si>
  <si>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</si>
  <si>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</si>
  <si>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</si>
  <si>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</si>
  <si>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</si>
  <si>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</si>
  <si>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</si>
  <si>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</si>
  <si>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</si>
  <si>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</si>
  <si>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</si>
  <si>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</si>
  <si>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</si>
  <si>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</si>
  <si>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</si>
  <si>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</si>
  <si>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</si>
  <si>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</si>
  <si>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</si>
  <si>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</si>
  <si>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</si>
  <si>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</si>
  <si>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</si>
  <si>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</si>
  <si>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</si>
  <si>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</si>
  <si>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</si>
  <si>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</si>
  <si>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</si>
  <si>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</si>
  <si>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</si>
  <si>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</si>
  <si>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</si>
  <si>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</si>
  <si>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</si>
  <si>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</si>
  <si>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</si>
  <si>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</si>
  <si>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</si>
  <si>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</si>
  <si>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</si>
  <si>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</si>
  <si>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</si>
  <si>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</si>
  <si>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</si>
  <si>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</si>
  <si>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</si>
  <si>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</si>
  <si>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</si>
  <si>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</si>
  <si>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</si>
  <si>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</si>
  <si>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</si>
  <si>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</si>
  <si>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</si>
  <si>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</si>
  <si>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</si>
  <si>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</si>
  <si>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</si>
  <si>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</si>
  <si>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</si>
  <si>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</si>
  <si>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</si>
  <si>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</si>
  <si>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</si>
  <si>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</si>
  <si>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</si>
  <si>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</si>
  <si>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</si>
  <si>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</si>
  <si>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</si>
  <si>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</si>
  <si>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</si>
  <si>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</si>
  <si>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</si>
  <si>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</si>
  <si>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</si>
  <si>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</si>
  <si>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</si>
  <si>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</si>
  <si>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</si>
  <si>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</si>
  <si>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</si>
  <si>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</si>
  <si>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</si>
  <si>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</si>
  <si>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</si>
  <si>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</si>
  <si>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</si>
  <si>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</si>
  <si>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</si>
  <si>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</si>
  <si>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</si>
  <si>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</si>
  <si>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</si>
  <si>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</si>
  <si>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</si>
  <si>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</si>
  <si>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</si>
  <si>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</si>
  <si>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</si>
  <si>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</si>
  <si>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</si>
  <si>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</si>
  <si>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</si>
  <si>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</si>
  <si>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</si>
  <si>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</si>
  <si>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</si>
  <si>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</si>
  <si>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</si>
  <si>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</si>
  <si>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</si>
  <si>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</si>
  <si>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</si>
  <si>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</si>
  <si>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</si>
  <si>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</si>
  <si>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</si>
  <si>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</si>
  <si>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</si>
  <si>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</si>
  <si>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</si>
  <si>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</si>
  <si>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</si>
  <si>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</si>
  <si>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</si>
  <si>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</si>
  <si>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</si>
  <si>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</si>
  <si>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</si>
  <si>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</si>
  <si>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</si>
  <si>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</si>
  <si>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</si>
  <si>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</si>
  <si>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</si>
  <si>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</si>
  <si>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</si>
  <si>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</si>
  <si>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</si>
  <si>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</si>
  <si>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</si>
  <si>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</si>
  <si>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</si>
  <si>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</si>
  <si>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</si>
  <si>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</si>
  <si>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</si>
  <si>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</si>
  <si>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</si>
  <si>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</si>
  <si>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</si>
  <si>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</si>
  <si>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</si>
  <si>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</si>
  <si>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</si>
  <si>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</si>
  <si>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</si>
  <si>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</si>
  <si>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</si>
  <si>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</si>
  <si>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</si>
  <si>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</si>
  <si>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</si>
  <si>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</si>
  <si>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</si>
  <si>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</si>
  <si>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</si>
  <si>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</si>
  <si>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</si>
  <si>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</si>
  <si>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</si>
  <si>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</si>
  <si>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</si>
  <si>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</si>
  <si>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</si>
  <si>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</si>
  <si>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</si>
  <si>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</si>
  <si>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</si>
  <si>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</si>
  <si>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</si>
  <si>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</si>
  <si>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</si>
  <si>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</si>
  <si>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</si>
  <si>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</si>
  <si>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</si>
  <si>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</si>
  <si>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</si>
  <si>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</si>
  <si>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</si>
  <si>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</si>
  <si>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</si>
  <si>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</si>
  <si>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</si>
  <si>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</si>
  <si>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</si>
  <si>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</si>
  <si>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</si>
  <si>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</si>
  <si>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</si>
  <si>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</si>
  <si>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</si>
  <si>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</si>
  <si>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</si>
  <si>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</si>
  <si>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</si>
  <si>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</si>
  <si>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</si>
  <si>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</si>
  <si>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</si>
  <si>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</si>
  <si>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</si>
  <si>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</si>
  <si>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</si>
  <si>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</si>
  <si>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</si>
  <si>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</si>
  <si>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</si>
  <si>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</si>
  <si>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</si>
  <si>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</si>
  <si>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</si>
  <si>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</si>
  <si>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</si>
  <si>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</si>
  <si>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</si>
  <si>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</si>
  <si>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</si>
  <si>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</si>
  <si>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</si>
  <si>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Section 5.3 - HVAC Equipment Performance Tests CE100 through CE200</t>
  </si>
  <si>
    <t>SHEET GUIDE: (see RESULTS5-3A.DOCX for spreadsheet navigation)</t>
  </si>
  <si>
    <t>RESULTS5-3A.XLSX</t>
  </si>
  <si>
    <t>Output spreadsheet for Section 5.3 - Cooling Equipment Tests CE100 through CE200</t>
  </si>
  <si>
    <r>
      <t>b</t>
    </r>
    <r>
      <rPr>
        <rFont val="Arial"/>
        <family val="2"/>
        <sz val="10"/>
      </rPr>
      <t>LBNL: Lawrence Berkeley National Laboratory, United States</t>
    </r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</si>
  <si>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</si>
  <si>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d</t>
    </r>
    <r>
      <rPr>
        <rFont val="Arial"/>
        <family val="2"/>
        <sz val="10"/>
      </rPr>
      <t>CIEMAT: Centro de Investigaciones Energeticas, Medioambientales y Tecnologicas, Spain</t>
    </r>
  </si>
  <si>
    <r>
      <t>e</t>
    </r>
    <r>
      <rPr>
        <rFont val="Arial"/>
        <family val="2"/>
        <sz val="10"/>
      </rPr>
      <t>JJH: James J. Hirsch &amp; Associates, United States</t>
    </r>
  </si>
  <si>
    <r>
      <t>f</t>
    </r>
    <r>
      <rPr>
        <rFont val="Arial"/>
        <family val="2"/>
        <sz val="10"/>
      </rPr>
      <t>NREL/JNA: National Renewable Energy Laboratory/J. Neymark &amp; Associates, United States</t>
    </r>
  </si>
  <si>
    <r>
      <t>g</t>
    </r>
    <r>
      <rPr>
        <rFont val="Arial"/>
        <family val="2"/>
        <sz val="10"/>
      </rPr>
      <t>UIUC: University of Illinois Urbana/Champaign, United States</t>
    </r>
  </si>
  <si>
    <r>
      <t>h</t>
    </r>
    <r>
      <rPr>
        <rFont val="Arial"/>
        <family val="2"/>
        <sz val="10"/>
      </rPr>
      <t>CERL: U.S. Army Corps of Engineers, Construction Engineering Research Laboratories, United States</t>
    </r>
  </si>
  <si>
    <r>
      <t>i</t>
    </r>
    <r>
      <rPr>
        <rFont val="Arial"/>
        <family val="2"/>
        <sz val="10"/>
      </rPr>
      <t>OSU: Oklahoma State University, United States</t>
    </r>
  </si>
  <si>
    <r>
      <t>j</t>
    </r>
    <r>
      <rPr>
        <rFont val="Arial"/>
        <family val="2"/>
        <sz val="10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</si>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</sst>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color rgb="FFFF0000"/>
      <sz val="14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26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39" fillId="0" borderId="0" xfId="0" applyFont="1" applyProtection="1"/>
    <xf numFmtId="164" fontId="39" fillId="0" borderId="14" xfId="0" applyNumberFormat="1" applyFont="1" applyBorder="1" applyAlignment="1" applyProtection="1">
      <alignment vertical="center"/>
    </xf>
    <xf numFmtId="164" fontId="39" fillId="0" borderId="14" xfId="0" applyNumberFormat="1" applyFont="1" applyBorder="1" applyAlignment="1" applyProtection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 applyProtection="1">
      <alignment vertical="top"/>
    </xf>
    <xf numFmtId="0" fontId="39" fillId="0" borderId="0" xfId="0" applyFont="1" applyBorder="1"/>
    <xf numFmtId="0" fontId="39" fillId="0" borderId="14" xfId="0" applyFont="1" applyBorder="1" applyAlignment="1" applyProtection="1">
      <alignment horizontal="center" vertical="top"/>
    </xf>
    <xf numFmtId="164" fontId="39" fillId="0" borderId="0" xfId="0" applyNumberFormat="1" applyFont="1" applyBorder="1" applyAlignment="1" applyProtection="1">
      <alignment vertical="top"/>
    </xf>
    <xf numFmtId="0" fontId="29" fillId="0" borderId="13" xfId="0" applyFont="1" applyBorder="1" applyAlignment="1">
      <alignment vertical="top"/>
    </xf>
    <xf numFmtId="0" fontId="43" fillId="0" borderId="0" xfId="0" applyFont="1"/>
    <xf numFmtId="0" fontId="44" fillId="0" borderId="0" xfId="0" applyFont="1" applyAlignment="1">
      <alignment horizontal="right"/>
    </xf>
    <xf numFmtId="0" fontId="44" fillId="0" borderId="0" xfId="0" applyFo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0.18222</cdr:x>
      <cdr:y>0.20915</cdr:y>
    </cdr:from>
    <cdr:to>
      <cdr:x>0.46222</cdr:x>
      <cdr:y>0.27451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562100" y="12192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0.20044</cdr:y>
    </cdr:from>
    <cdr:to>
      <cdr:x>0.41185</cdr:x>
      <cdr:y>0.2658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130300" y="11684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0.14963</cdr:x>
      <cdr:y>0.16122</cdr:y>
    </cdr:from>
    <cdr:to>
      <cdr:x>0.42963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282700" y="9398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0.12444</cdr:x>
      <cdr:y>0.19172</cdr:y>
    </cdr:from>
    <cdr:to>
      <cdr:x>0.40444</cdr:x>
      <cdr:y>0.25708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066800" y="1117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4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1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2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3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4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5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6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7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8.bin"/></Relationships>
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9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>
    <pageSetUpPr fitToPage="1"/>
  </sheetPr>
  <dimension ref="A1:B49"/>
  <sheetViews>
    <sheetView zoomScaleNormal="100" workbookViewId="0"/>
  </sheetViews>
  <sheetFormatPr baseColWidth="10" defaultColWidth="8.7109375" defaultRowHeight="16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>
      <c r="A5" s="472" t="s">
        <v>874</v>
      </c>
      <c r="B5" s="462"/>
    </row>
    <row r="6" spans="1:2" customFormat="false">
      <c r="A6" s="472" t="s">
        <v>797</v>
      </c>
      <c r="B6" s="502"/>
    </row>
    <row r="7" spans="1:2" customFormat="false">
      <c r="A7" s="472" t="s">
        <v>269</v>
      </c>
      <c r="B7" s="502"/>
    </row>
    <row r="8" spans="1:1" customFormat="false">
      <c r="A8" s="472" t="s">
        <v>859</v>
      </c>
    </row>
    <row r="11" spans="1:2" customFormat="false">
      <c r="A11" s="473" t="s">
        <v>858</v>
      </c>
      <c r="B11" s="474"/>
    </row>
    <row r="12" spans="1:2" customFormat="false">
      <c r="A12" s="473" t="s">
        <v>817</v>
      </c>
      <c r="B12" s="474"/>
    </row>
    <row r="13" spans="1:2" customFormat="false">
      <c r="A13" s="473" t="s">
        <v>818</v>
      </c>
      <c r="B13" s="474"/>
    </row>
    <row r="14" spans="1:2" customFormat="false">
      <c r="A14" s="513" t="s">
        <v>778</v>
      </c>
      <c r="B14" s="474"/>
    </row>
    <row r="15" spans="1:2" customFormat="false">
      <c r="A15" s="473" t="s">
        <v>676</v>
      </c>
      <c r="B15" s="474"/>
    </row>
    <row r="16" spans="1:2" customFormat="false">
      <c r="A16" s="473" t="s">
        <v>819</v>
      </c>
      <c r="B16" s="474"/>
    </row>
    <row r="17" spans="1:2" customFormat="false">
      <c r="A17" s="473" t="s">
        <v>820</v>
      </c>
      <c r="B17" s="474"/>
    </row>
    <row r="18" spans="2:2" customFormat="false">
      <c r="B18" s="474"/>
    </row>
    <row r="19" spans="1:2" customFormat="false">
      <c r="A19" s="473" t="s">
        <v>821</v>
      </c>
      <c r="B19" s="474"/>
    </row>
    <row r="20" spans="1:2" customFormat="false">
      <c r="A20" s="473" t="s">
        <v>783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860</v>
      </c>
    </row>
    <row r="25" spans="1:1" customFormat="false">
      <c r="A25" s="520" t="s">
        <v>822</v>
      </c>
    </row>
    <row r="26" spans="1:1" customFormat="false">
      <c r="A26" s="520" t="s">
        <v>823</v>
      </c>
    </row>
    <row r="27" spans="1:1" customFormat="false">
      <c r="A27" s="520" t="s">
        <v>824</v>
      </c>
    </row>
    <row r="28" spans="1:1" customFormat="false">
      <c r="A28" s="520" t="s">
        <v>825</v>
      </c>
    </row>
    <row r="29" spans="1:1" customFormat="false">
      <c r="A29" s="520" t="s">
        <v>839</v>
      </c>
    </row>
    <row r="30" spans="1:1" customFormat="false">
      <c r="A30" s="520" t="s">
        <v>826</v>
      </c>
    </row>
    <row r="31" spans="1:1" customFormat="false">
      <c r="A31" s="520" t="s">
        <v>827</v>
      </c>
    </row>
    <row r="32" spans="1:1" customFormat="false">
      <c r="A32" s="520" t="s">
        <v>875</v>
      </c>
    </row>
    <row r="33" spans="1:1" customFormat="false">
      <c r="A33" s="520" t="s">
        <v>828</v>
      </c>
    </row>
    <row r="34" spans="1:1" customFormat="false">
      <c r="A34" s="520"/>
    </row>
    <row r="35" spans="1:1" customFormat="false">
      <c r="A35" s="520" t="s">
        <v>829</v>
      </c>
    </row>
    <row r="36" spans="1:1" customFormat="false">
      <c r="A36" s="520" t="s">
        <v>873</v>
      </c>
    </row>
    <row r="37" spans="1:1" customFormat="false">
      <c r="A37" s="520" t="s">
        <v>830</v>
      </c>
    </row>
    <row r="38" spans="1:1" customFormat="false">
      <c r="A38" s="520"/>
    </row>
    <row r="39" spans="1:1" customFormat="false">
      <c r="A39" s="520" t="s">
        <v>679</v>
      </c>
    </row>
    <row r="40" spans="1:1" customFormat="false">
      <c r="A40" s="522" t="s">
        <v>662</v>
      </c>
    </row>
    <row r="41" spans="1:1" customFormat="false">
      <c r="A41" s="522" t="s">
        <v>663</v>
      </c>
    </row>
    <row r="42" spans="1:1" customFormat="false">
      <c r="A42" s="522" t="s">
        <v>664</v>
      </c>
    </row>
    <row r="43" spans="1:1" customFormat="false">
      <c r="A43" s="522" t="s">
        <v>665</v>
      </c>
    </row>
    <row r="44" spans="1:1" customFormat="false">
      <c r="A44" s="522" t="s">
        <v>666</v>
      </c>
    </row>
    <row r="45" spans="1:1" customFormat="false">
      <c r="A45" s="522" t="s">
        <v>668</v>
      </c>
    </row>
    <row r="46" spans="1:1" customFormat="false">
      <c r="A46" s="522" t="s">
        <v>667</v>
      </c>
    </row>
    <row r="47" spans="1:1" customFormat="false">
      <c r="A47" s="522" t="s">
        <v>831</v>
      </c>
    </row>
    <row r="48" spans="1:1" customFormat="false">
      <c r="A48" s="522" t="s">
        <v>832</v>
      </c>
    </row>
    <row r="49" spans="1:1" customFormat="false">
      <c r="A49" s="522" t="s">
        <v>833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fals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0">
    <pageSetUpPr fitToPage="1"/>
  </sheetPr>
  <dimension ref="A1:Q78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672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320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307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308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309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310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311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312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313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314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315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316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317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318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319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23" t="s">
        <v>380</v>
      </c>
      <c r="K25" s="624"/>
      <c r="L25" s="625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320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307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308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309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310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311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312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313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314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605"/>
      <c r="B37" s="317" t="s">
        <v>315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605"/>
      <c r="B38" s="317" t="s">
        <v>316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605"/>
      <c r="B39" s="317" t="s">
        <v>317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605"/>
      <c r="B40" s="317" t="s">
        <v>318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605"/>
      <c r="B41" s="331" t="s">
        <v>319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605"/>
      <c r="B42" s="613" t="s">
        <v>58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605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605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605"/>
      <c r="B45" s="317" t="s">
        <v>320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307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308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309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310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311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312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313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314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315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316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317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318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319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806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23" t="s">
        <v>380</v>
      </c>
      <c r="K61" s="624"/>
      <c r="L61" s="625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320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307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308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309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310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311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312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313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314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315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316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317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318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319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1">
    <pageSetUpPr fitToPage="1"/>
  </sheetPr>
  <dimension ref="A1:Q592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809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320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307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308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309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310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311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312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313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314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315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316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317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318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319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23" t="s">
        <v>380</v>
      </c>
      <c r="K25" s="624"/>
      <c r="L25" s="625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320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307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308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309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310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311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312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313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314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607"/>
      <c r="B37" s="317" t="s">
        <v>315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607"/>
      <c r="B38" s="317" t="s">
        <v>316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607"/>
      <c r="B39" s="317" t="s">
        <v>317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607"/>
      <c r="B40" s="317" t="s">
        <v>318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607"/>
      <c r="B41" s="331" t="s">
        <v>319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609"/>
      <c r="B42" s="613" t="s">
        <v>169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611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611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612"/>
      <c r="B45" s="317" t="s">
        <v>320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307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308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309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310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311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312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313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314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315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316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317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318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319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810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23" t="s">
        <v>380</v>
      </c>
      <c r="K61" s="624"/>
      <c r="L61" s="625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320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781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307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781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308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781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309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781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310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781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311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781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312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781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313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781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314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781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315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781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316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781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317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781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318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781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319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781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ht="17" thickTop="1">
      <c r="A78" s="488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0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10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10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10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10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10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10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10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10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10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10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10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10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10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10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10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10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10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10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10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10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10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10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10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10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10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10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10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10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10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10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10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10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10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10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10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10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10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10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10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10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10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10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10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10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10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10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10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10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10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10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10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10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10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10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10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10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10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10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10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10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10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10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10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10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10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10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10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10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10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10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10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10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10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10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10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10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10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10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10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10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10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10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10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fals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2">
    <pageSetUpPr fitToPage="1"/>
  </sheetPr>
  <dimension ref="A1:Q177"/>
  <sheetViews>
    <sheetView defaultGridColor="false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10" customHeight="1">
      <c r="A11" s="310"/>
      <c r="B11" s="418" t="s">
        <v>341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10" customHeight="1">
      <c r="A12" s="310"/>
      <c r="B12" s="418" t="s">
        <v>323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10" customHeight="1">
      <c r="A13" s="310"/>
      <c r="B13" s="418" t="s">
        <v>324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10" customHeight="1">
      <c r="A14" s="310"/>
      <c r="B14" s="418" t="s">
        <v>325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10" customHeight="1">
      <c r="A15" s="310"/>
      <c r="B15" s="418" t="s">
        <v>326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10" customHeight="1">
      <c r="A16" s="310"/>
      <c r="B16" s="418" t="s">
        <v>327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10" customHeight="1">
      <c r="A17" s="310"/>
      <c r="B17" s="418" t="s">
        <v>328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10" customHeight="1">
      <c r="A18" s="310"/>
      <c r="B18" s="418" t="s">
        <v>329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10" customHeight="1">
      <c r="A19" s="310"/>
      <c r="B19" s="418" t="s">
        <v>330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10" customHeight="1">
      <c r="A20" s="310"/>
      <c r="B20" s="418" t="s">
        <v>331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10" customHeight="1">
      <c r="A21" s="310"/>
      <c r="B21" s="418" t="s">
        <v>332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10" customHeight="1">
      <c r="A22" s="310"/>
      <c r="B22" s="418" t="s">
        <v>333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10" customHeight="1">
      <c r="A23" s="310"/>
      <c r="B23" s="418" t="s">
        <v>334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10" customHeight="1">
      <c r="A24" s="310"/>
      <c r="B24" s="418" t="s">
        <v>335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10" customHeight="1">
      <c r="A25" s="310"/>
      <c r="B25" s="418" t="s">
        <v>336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10" customHeight="1">
      <c r="A26" s="310"/>
      <c r="B26" s="418" t="s">
        <v>337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10" customHeight="1">
      <c r="A27" s="310"/>
      <c r="B27" s="418" t="s">
        <v>338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10" customHeight="1">
      <c r="A28" s="310"/>
      <c r="B28" s="418" t="s">
        <v>339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340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23" t="s">
        <v>380</v>
      </c>
      <c r="K30" s="624"/>
      <c r="L30" s="625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10" customHeight="1">
      <c r="A33" s="310"/>
      <c r="B33" s="418" t="s">
        <v>341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10" customHeight="1">
      <c r="A34" s="310"/>
      <c r="B34" s="418" t="s">
        <v>323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10" customHeight="1">
      <c r="A35" s="310"/>
      <c r="B35" s="418" t="s">
        <v>324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10" customHeight="1">
      <c r="A36" s="310"/>
      <c r="B36" s="418" t="s">
        <v>325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10" customHeight="1">
      <c r="A37" s="605"/>
      <c r="B37" s="418" t="s">
        <v>326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10" customHeight="1">
      <c r="A38" s="605"/>
      <c r="B38" s="418" t="s">
        <v>327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10" customHeight="1">
      <c r="A39" s="605"/>
      <c r="B39" s="418" t="s">
        <v>328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10" customHeight="1">
      <c r="A40" s="605"/>
      <c r="B40" s="418" t="s">
        <v>329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10" customHeight="1">
      <c r="A41" s="605"/>
      <c r="B41" s="418" t="s">
        <v>330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10" customHeight="1">
      <c r="A42" s="605"/>
      <c r="B42" s="418" t="s">
        <v>331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10" customHeight="1">
      <c r="A43" s="605"/>
      <c r="B43" s="418" t="s">
        <v>332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10" customHeight="1">
      <c r="A44" s="605"/>
      <c r="B44" s="418" t="s">
        <v>333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10" customHeight="1">
      <c r="A45" s="605"/>
      <c r="B45" s="418" t="s">
        <v>334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10" customHeight="1">
      <c r="A46" s="310"/>
      <c r="B46" s="418" t="s">
        <v>335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10" customHeight="1">
      <c r="A47" s="310"/>
      <c r="B47" s="418" t="s">
        <v>336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10" customHeight="1">
      <c r="A48" s="310"/>
      <c r="B48" s="418" t="s">
        <v>337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10" customHeight="1">
      <c r="A49" s="310"/>
      <c r="B49" s="418" t="s">
        <v>338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10" customHeight="1">
      <c r="A50" s="310"/>
      <c r="B50" s="418" t="s">
        <v>339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340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23" t="s">
        <v>380</v>
      </c>
      <c r="K52" s="624"/>
      <c r="L52" s="625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815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10" customHeight="1">
      <c r="A55" s="310"/>
      <c r="B55" s="418" t="s">
        <v>341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10" customHeight="1">
      <c r="A56" s="310"/>
      <c r="B56" s="418" t="s">
        <v>323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10" customHeight="1">
      <c r="A57" s="310"/>
      <c r="B57" s="418" t="s">
        <v>324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10" customHeight="1">
      <c r="A58" s="310"/>
      <c r="B58" s="418" t="s">
        <v>325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10" customHeight="1">
      <c r="A59" s="310"/>
      <c r="B59" s="418" t="s">
        <v>326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10" customHeight="1">
      <c r="A60" s="310"/>
      <c r="B60" s="418" t="s">
        <v>327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10" customHeight="1">
      <c r="A61" s="310"/>
      <c r="B61" s="418" t="s">
        <v>328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10" customHeight="1">
      <c r="A62" s="310"/>
      <c r="B62" s="418" t="s">
        <v>329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10" customHeight="1">
      <c r="A63" s="310"/>
      <c r="B63" s="418" t="s">
        <v>330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10" customHeight="1">
      <c r="A64" s="310"/>
      <c r="B64" s="418" t="s">
        <v>331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10" customHeight="1">
      <c r="A65" s="310"/>
      <c r="B65" s="418" t="s">
        <v>332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10" customHeight="1">
      <c r="A66" s="310"/>
      <c r="B66" s="418" t="s">
        <v>333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10" customHeight="1">
      <c r="A67" s="310"/>
      <c r="B67" s="418" t="s">
        <v>334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10" customHeight="1">
      <c r="A68" s="310"/>
      <c r="B68" s="418" t="s">
        <v>335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10" customHeight="1">
      <c r="A69" s="310"/>
      <c r="B69" s="418" t="s">
        <v>336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10" customHeight="1">
      <c r="A70" s="310"/>
      <c r="B70" s="418" t="s">
        <v>337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10" customHeight="1">
      <c r="A71" s="310"/>
      <c r="B71" s="418" t="s">
        <v>338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10" customHeight="1">
      <c r="A72" s="310"/>
      <c r="B72" s="418" t="s">
        <v>339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340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23" t="s">
        <v>380</v>
      </c>
      <c r="K74" s="624"/>
      <c r="L74" s="625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815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10" customHeight="1">
      <c r="A77" s="310"/>
      <c r="B77" s="418" t="s">
        <v>341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10" customHeight="1">
      <c r="A78" s="310"/>
      <c r="B78" s="418" t="s">
        <v>323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10" customHeight="1">
      <c r="A79" s="310"/>
      <c r="B79" s="418" t="s">
        <v>324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10" customHeight="1">
      <c r="A80" s="310"/>
      <c r="B80" s="418" t="s">
        <v>325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10" customHeight="1">
      <c r="A81" s="310"/>
      <c r="B81" s="418" t="s">
        <v>326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10" customHeight="1">
      <c r="A82" s="310"/>
      <c r="B82" s="418" t="s">
        <v>327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10" customHeight="1">
      <c r="A83" s="310"/>
      <c r="B83" s="418" t="s">
        <v>328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10" customHeight="1">
      <c r="A84" s="310"/>
      <c r="B84" s="418" t="s">
        <v>329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10" customHeight="1">
      <c r="A85" s="310"/>
      <c r="B85" s="418" t="s">
        <v>330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10" customHeight="1">
      <c r="A86" s="310"/>
      <c r="B86" s="418" t="s">
        <v>331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10" customHeight="1">
      <c r="A87" s="310"/>
      <c r="B87" s="418" t="s">
        <v>332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10" customHeight="1">
      <c r="A88" s="310"/>
      <c r="B88" s="418" t="s">
        <v>333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10" customHeight="1">
      <c r="A89" s="310"/>
      <c r="B89" s="418" t="s">
        <v>334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10" customHeight="1">
      <c r="A90" s="310"/>
      <c r="B90" s="418" t="s">
        <v>335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10" customHeight="1">
      <c r="A91" s="310"/>
      <c r="B91" s="418" t="s">
        <v>336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10" customHeight="1">
      <c r="A92" s="310"/>
      <c r="B92" s="418" t="s">
        <v>337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10" customHeight="1">
      <c r="A93" s="310"/>
      <c r="B93" s="418" t="s">
        <v>338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10" customHeight="1">
      <c r="A94" s="310"/>
      <c r="B94" s="418" t="s">
        <v>339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340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ht="17" thickTop="1">
      <c r="A96" s="487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3">
    <pageSetUpPr fitToPage="1"/>
  </sheetPr>
  <dimension ref="A1:Q124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10" customHeight="1">
      <c r="A11" s="432"/>
      <c r="B11" s="418" t="s">
        <v>341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10" customHeight="1">
      <c r="A12" s="432"/>
      <c r="B12" s="418" t="s">
        <v>323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10" customHeight="1">
      <c r="A13" s="432"/>
      <c r="B13" s="418" t="s">
        <v>324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10" customHeight="1">
      <c r="A14" s="432"/>
      <c r="B14" s="418" t="s">
        <v>325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10" customHeight="1">
      <c r="A15" s="432"/>
      <c r="B15" s="418" t="s">
        <v>326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10" customHeight="1">
      <c r="A16" s="432"/>
      <c r="B16" s="418" t="s">
        <v>327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10" customHeight="1">
      <c r="A17" s="432"/>
      <c r="B17" s="418" t="s">
        <v>328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10" customHeight="1">
      <c r="A18" s="432"/>
      <c r="B18" s="418" t="s">
        <v>329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10" customHeight="1">
      <c r="A19" s="432"/>
      <c r="B19" s="418" t="s">
        <v>330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10" customHeight="1">
      <c r="A20" s="432"/>
      <c r="B20" s="418" t="s">
        <v>331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10" customHeight="1">
      <c r="A21" s="432"/>
      <c r="B21" s="418" t="s">
        <v>332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10" customHeight="1">
      <c r="A22" s="432"/>
      <c r="B22" s="418" t="s">
        <v>333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10" customHeight="1">
      <c r="A23" s="432"/>
      <c r="B23" s="418" t="s">
        <v>334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10" customHeight="1">
      <c r="A24" s="432"/>
      <c r="B24" s="418" t="s">
        <v>335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10" customHeight="1">
      <c r="A25" s="432"/>
      <c r="B25" s="418" t="s">
        <v>336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10" customHeight="1">
      <c r="A26" s="432"/>
      <c r="B26" s="418" t="s">
        <v>337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10" customHeight="1">
      <c r="A27" s="432"/>
      <c r="B27" s="418" t="s">
        <v>338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10" customHeight="1">
      <c r="A28" s="432"/>
      <c r="B28" s="418" t="s">
        <v>339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340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23" t="s">
        <v>380</v>
      </c>
      <c r="K30" s="624"/>
      <c r="L30" s="625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10" customHeight="1">
      <c r="A33" s="431"/>
      <c r="B33" s="418" t="s">
        <v>341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10" customHeight="1">
      <c r="A34" s="431"/>
      <c r="B34" s="418" t="s">
        <v>323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10" customHeight="1">
      <c r="A35" s="431"/>
      <c r="B35" s="418" t="s">
        <v>324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10" customHeight="1">
      <c r="A36" s="431"/>
      <c r="B36" s="418" t="s">
        <v>325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10" customHeight="1">
      <c r="A37" s="606"/>
      <c r="B37" s="418" t="s">
        <v>326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10" customHeight="1">
      <c r="A38" s="606"/>
      <c r="B38" s="418" t="s">
        <v>327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10" customHeight="1">
      <c r="A39" s="606"/>
      <c r="B39" s="418" t="s">
        <v>328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10" customHeight="1">
      <c r="A40" s="606"/>
      <c r="B40" s="418" t="s">
        <v>329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10" customHeight="1">
      <c r="A41" s="606"/>
      <c r="B41" s="418" t="s">
        <v>330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10" customHeight="1">
      <c r="A42" s="606"/>
      <c r="B42" s="418" t="s">
        <v>331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10" customHeight="1">
      <c r="A43" s="606"/>
      <c r="B43" s="418" t="s">
        <v>332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10" customHeight="1">
      <c r="A44" s="606"/>
      <c r="B44" s="418" t="s">
        <v>333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10" customHeight="1">
      <c r="A45" s="606"/>
      <c r="B45" s="418" t="s">
        <v>334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10" customHeight="1">
      <c r="A46" s="431"/>
      <c r="B46" s="418" t="s">
        <v>335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10" customHeight="1">
      <c r="A47" s="431" t="s">
        <v>872</v>
      </c>
      <c r="B47" s="418" t="s">
        <v>336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10" customHeight="1">
      <c r="A48" s="431"/>
      <c r="B48" s="418" t="s">
        <v>337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10" customHeight="1">
      <c r="A49" s="431"/>
      <c r="B49" s="418" t="s">
        <v>338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10" customHeight="1">
      <c r="A50" s="431"/>
      <c r="B50" s="418" t="s">
        <v>339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340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23" t="s">
        <v>380</v>
      </c>
      <c r="K52" s="624"/>
      <c r="L52" s="625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815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10" customHeight="1">
      <c r="A55" s="432"/>
      <c r="B55" s="418" t="s">
        <v>341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10" customHeight="1">
      <c r="A56" s="432"/>
      <c r="B56" s="418" t="s">
        <v>323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10" customHeight="1">
      <c r="A57" s="432"/>
      <c r="B57" s="418" t="s">
        <v>324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10" customHeight="1">
      <c r="A58" s="432"/>
      <c r="B58" s="418" t="s">
        <v>325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10" customHeight="1">
      <c r="A59" s="432"/>
      <c r="B59" s="418" t="s">
        <v>326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10" customHeight="1">
      <c r="A60" s="432"/>
      <c r="B60" s="418" t="s">
        <v>327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10" customHeight="1">
      <c r="A61" s="432"/>
      <c r="B61" s="418" t="s">
        <v>328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10" customHeight="1">
      <c r="A62" s="432"/>
      <c r="B62" s="418" t="s">
        <v>329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10" customHeight="1">
      <c r="A63" s="432"/>
      <c r="B63" s="418" t="s">
        <v>330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10" customHeight="1">
      <c r="A64" s="432"/>
      <c r="B64" s="418" t="s">
        <v>331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10" customHeight="1">
      <c r="A65" s="432"/>
      <c r="B65" s="418" t="s">
        <v>332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10" customHeight="1">
      <c r="A66" s="432"/>
      <c r="B66" s="418" t="s">
        <v>333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10" customHeight="1">
      <c r="A67" s="432"/>
      <c r="B67" s="418" t="s">
        <v>334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10" customHeight="1">
      <c r="A68" s="432"/>
      <c r="B68" s="418" t="s">
        <v>335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10" customHeight="1">
      <c r="A69" s="432"/>
      <c r="B69" s="418" t="s">
        <v>336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10" customHeight="1">
      <c r="A70" s="432"/>
      <c r="B70" s="418" t="s">
        <v>337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10" customHeight="1">
      <c r="A71" s="432"/>
      <c r="B71" s="418" t="s">
        <v>338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10" customHeight="1">
      <c r="A72" s="432"/>
      <c r="B72" s="418" t="s">
        <v>339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340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23" t="s">
        <v>380</v>
      </c>
      <c r="K74" s="624"/>
      <c r="L74" s="625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815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10" customHeight="1">
      <c r="A77" s="431"/>
      <c r="B77" s="418" t="s">
        <v>341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10" customHeight="1">
      <c r="A78" s="432"/>
      <c r="B78" s="418" t="s">
        <v>323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10" customHeight="1">
      <c r="A79" s="432"/>
      <c r="B79" s="418" t="s">
        <v>324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10" customHeight="1">
      <c r="A80" s="432"/>
      <c r="B80" s="418" t="s">
        <v>325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10" customHeight="1">
      <c r="A81" s="432"/>
      <c r="B81" s="418" t="s">
        <v>326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10" customHeight="1">
      <c r="A82" s="432"/>
      <c r="B82" s="418" t="s">
        <v>327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10" customHeight="1">
      <c r="A83" s="432"/>
      <c r="B83" s="418" t="s">
        <v>328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10" customHeight="1">
      <c r="A84" s="432"/>
      <c r="B84" s="418" t="s">
        <v>329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10" customHeight="1">
      <c r="A85" s="432"/>
      <c r="B85" s="418" t="s">
        <v>330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10" customHeight="1">
      <c r="A86" s="432"/>
      <c r="B86" s="418" t="s">
        <v>331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10" customHeight="1">
      <c r="A87" s="432"/>
      <c r="B87" s="418" t="s">
        <v>332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10" customHeight="1">
      <c r="A88" s="432"/>
      <c r="B88" s="418" t="s">
        <v>333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10" customHeight="1">
      <c r="A89" s="432"/>
      <c r="B89" s="418" t="s">
        <v>334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10" customHeight="1">
      <c r="A90" s="432"/>
      <c r="B90" s="418" t="s">
        <v>335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10" customHeight="1">
      <c r="A91" s="432"/>
      <c r="B91" s="418" t="s">
        <v>336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10" customHeight="1">
      <c r="A92" s="432"/>
      <c r="B92" s="418" t="s">
        <v>337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10" customHeight="1">
      <c r="A93" s="432"/>
      <c r="B93" s="418" t="s">
        <v>338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10" customHeight="1">
      <c r="A94" s="432"/>
      <c r="B94" s="418" t="s">
        <v>339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340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ht="17" thickTop="1">
      <c r="A96" s="489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4">
    <pageSetUpPr fitToPage="1"/>
  </sheetPr>
  <dimension ref="A1:Q1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778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813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23" t="s">
        <v>380</v>
      </c>
      <c r="K8" s="624"/>
      <c r="L8" s="625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320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307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308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309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310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311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312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313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314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315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316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317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318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319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23" t="s">
        <v>380</v>
      </c>
      <c r="K25" s="624"/>
      <c r="L25" s="625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320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781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307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781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308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781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309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781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310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781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311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781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312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781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313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781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314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781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605"/>
      <c r="B37" s="394" t="s">
        <v>315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781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605"/>
      <c r="B38" s="394" t="s">
        <v>316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781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605"/>
      <c r="B39" s="394" t="s">
        <v>317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781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605"/>
      <c r="B40" s="394" t="s">
        <v>318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781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605"/>
      <c r="B41" s="399" t="s">
        <v>319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781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605"/>
      <c r="B42" s="485" t="s">
        <v>803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605"/>
      <c r="B43" s="309" t="s">
        <v>814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605"/>
      <c r="B44" s="360" t="s">
        <v>65</v>
      </c>
      <c r="C44" s="361"/>
      <c r="D44" s="361"/>
      <c r="E44" s="361"/>
      <c r="F44" s="361"/>
      <c r="G44" s="386"/>
      <c r="H44" s="386"/>
      <c r="I44" s="362"/>
      <c r="J44" s="623" t="s">
        <v>380</v>
      </c>
      <c r="K44" s="624"/>
      <c r="L44" s="625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605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815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379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320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307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308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309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310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311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312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313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314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315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316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317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318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319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23" t="s">
        <v>380</v>
      </c>
      <c r="K61" s="624"/>
      <c r="L61" s="625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815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379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320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781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307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781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308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781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309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781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310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781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311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781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312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781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313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781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314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781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315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781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316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781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317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781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318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781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319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781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1">
    <pageSetUpPr fitToPage="1"/>
  </sheetPr>
  <dimension ref="A1:AB650"/>
  <sheetViews>
    <sheetView defaultGridColor="false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8" customFormat="false">
      <c r="A1" t="s">
        <v>385</v>
      </c>
      <c r="H1" s="462"/>
    </row>
    <row r="2" spans="1:1" customFormat="false">
      <c r="A2" t="s">
        <v>384</v>
      </c>
    </row>
    <row r="3" spans="1:8" customFormat="false">
      <c r="A3" s="227"/>
      <c r="H3" s="2"/>
    </row>
    <row r="4" spans="1:28" customFormat="false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>
      <c r="A5" s="498" t="s">
        <v>382</v>
      </c>
      <c r="H5" s="2"/>
    </row>
    <row r="6" spans="1:9" customFormat="false">
      <c r="A6" s="497"/>
      <c r="H6" s="2"/>
      <c r="I6" s="2"/>
    </row>
    <row r="7" spans="1:9" customFormat="false">
      <c r="A7" s="497" t="s">
        <v>681</v>
      </c>
      <c r="I7" s="2"/>
    </row>
    <row r="8" spans="1:9" customFormat="false">
      <c r="A8" s="497"/>
      <c r="I8" s="2"/>
    </row>
    <row r="9" spans="1:9" customFormat="false">
      <c r="A9" s="497" t="s">
        <v>682</v>
      </c>
      <c r="I9" s="2"/>
    </row>
    <row r="10" spans="1:9" customFormat="false">
      <c r="A10" s="497"/>
      <c r="I10" s="2"/>
    </row>
    <row r="17" spans="1:1" customFormat="false">
      <c r="A17" s="498" t="s">
        <v>674</v>
      </c>
    </row>
    <row r="19" spans="1:1" customFormat="false">
      <c r="A19" t="s">
        <v>36</v>
      </c>
    </row>
    <row r="20" spans="1:1" customFormat="false">
      <c r="A20" s="2"/>
    </row>
    <row r="21" spans="1:28" customFormat="false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>
      <c r="A220" s="2"/>
    </row>
    <row r="221" spans="1:28" customFormat="false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>
      <c r="A240" s="2"/>
    </row>
    <row r="241" spans="1:28" customFormat="false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>
      <c r="A260" s="2"/>
    </row>
    <row r="261" spans="1:28" customFormat="false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>
      <c r="A280" s="2"/>
    </row>
    <row r="281" spans="1:28" customFormat="false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>
      <c r="A300" s="2"/>
    </row>
    <row r="301" spans="1:28" customFormat="false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>
      <c r="A320" s="2"/>
    </row>
    <row r="321" spans="1:28" customFormat="false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>
      <c r="A340" s="2"/>
    </row>
    <row r="341" spans="1:28" customFormat="false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>
      <c r="A360" s="2"/>
    </row>
    <row r="361" spans="1:28" customFormat="false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>
      <c r="A380" s="2"/>
    </row>
    <row r="381" spans="1:28" customFormat="false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>
      <c r="A398" s="1"/>
    </row>
    <row r="399" spans="2:28" customFormat="false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>
      <c r="A400" s="1" t="s">
        <v>72</v>
      </c>
    </row>
    <row r="401" spans="2:28" customFormat="false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>
      <c r="A403" s="2"/>
    </row>
    <row r="404" spans="1:28" customFormat="false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>
      <c r="A423" s="2"/>
    </row>
    <row r="424" spans="1:28" customFormat="false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>
      <c r="A443" s="2"/>
    </row>
    <row r="444" spans="1:28" customFormat="false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>
      <c r="A463" s="2"/>
    </row>
    <row r="464" spans="1:28" customFormat="false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>
      <c r="A493" s="2"/>
    </row>
    <row r="494" spans="1:28" customFormat="false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3">
    <pageSetUpPr fitToPage="1"/>
  </sheetPr>
  <dimension ref="B1:DS661"/>
  <sheetViews>
    <sheetView defaultGridColor="false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320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307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308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309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310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311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312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313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314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315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316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317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318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319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320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307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308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309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310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311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312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313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314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315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316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317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318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319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320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307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308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309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310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311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312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313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314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315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316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317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318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319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320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307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308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309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310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311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312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313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314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315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316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317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318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319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816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816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816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816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816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816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816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816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>
    <pageSetUpPr fitToPage="1"/>
  </sheetPr>
  <dimension ref="A1:AB38"/>
  <sheetViews>
    <sheetView defaultGridColor="false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1" customFormat="false">
      <c r="A1" s="462" t="s">
        <v>861</v>
      </c>
    </row>
    <row r="2" spans="1:1" customFormat="false">
      <c r="A2" t="s">
        <v>862</v>
      </c>
    </row>
    <row r="3" spans="1:9" customFormat="false">
      <c r="A3" s="497"/>
      <c r="I3" s="2"/>
    </row>
    <row r="4" spans="1:9" customFormat="false">
      <c r="A4" s="523" t="s">
        <v>785</v>
      </c>
      <c r="I4" s="2"/>
    </row>
    <row r="5" spans="1:9" customFormat="false">
      <c r="A5" s="497"/>
      <c r="I5" s="2"/>
    </row>
    <row r="6" spans="1:9" customFormat="false">
      <c r="A6" s="462" t="s">
        <v>673</v>
      </c>
      <c r="I6" s="2"/>
    </row>
    <row r="7" spans="1:9" customFormat="false">
      <c r="A7" t="s">
        <v>677</v>
      </c>
      <c r="I7" s="2"/>
    </row>
    <row r="8" spans="1:9" customFormat="false">
      <c r="A8" s="2" t="s">
        <v>381</v>
      </c>
      <c r="I8" s="2"/>
    </row>
    <row r="9" spans="1:9" customFormat="false">
      <c r="A9" s="2" t="s">
        <v>678</v>
      </c>
      <c r="I9" s="2"/>
    </row>
    <row r="10" spans="1:9" customFormat="false">
      <c r="A10" s="2" t="s">
        <v>876</v>
      </c>
      <c r="I10" s="2"/>
    </row>
    <row r="11" spans="1:9" customFormat="false">
      <c r="A11" s="2" t="s">
        <v>838</v>
      </c>
      <c r="I11" s="2"/>
    </row>
    <row r="12" spans="1:9" customFormat="false">
      <c r="A12" s="2"/>
      <c r="I12" s="2"/>
    </row>
    <row r="13" spans="1:9" customFormat="false">
      <c r="A13" s="2"/>
      <c r="I13" s="2"/>
    </row>
    <row r="14" spans="1:9" customFormat="false">
      <c r="A14" s="2"/>
      <c r="I14" s="2"/>
    </row>
    <row r="15" spans="9:9" customFormat="false">
      <c r="I15" s="2"/>
    </row>
    <row r="16" spans="9:9" customFormat="false">
      <c r="I16" s="2"/>
    </row>
    <row r="17" spans="1:9" customFormat="false">
      <c r="A17" s="498" t="s">
        <v>680</v>
      </c>
      <c r="I17" s="2"/>
    </row>
    <row r="18" spans="1:9" customFormat="false">
      <c r="A18" t="s">
        <v>383</v>
      </c>
      <c r="I18" s="2"/>
    </row>
    <row r="19" spans="1:28" customFormat="false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6"/>
      <c r="B25" s="490" t="s">
        <v>387</v>
      </c>
      <c r="C25" s="221" t="s">
        <v>388</v>
      </c>
      <c r="D25" s="221" t="s">
        <v>389</v>
      </c>
      <c r="E25" s="221" t="s">
        <v>390</v>
      </c>
      <c r="F25" s="490" t="s">
        <v>391</v>
      </c>
      <c r="G25" s="221" t="s">
        <v>392</v>
      </c>
      <c r="H25" s="221" t="s">
        <v>393</v>
      </c>
      <c r="I25" s="490" t="s">
        <v>394</v>
      </c>
      <c r="J25" s="221" t="s">
        <v>395</v>
      </c>
      <c r="K25" s="221" t="s">
        <v>396</v>
      </c>
      <c r="L25" s="490" t="s">
        <v>397</v>
      </c>
      <c r="M25" s="221" t="s">
        <v>398</v>
      </c>
      <c r="N25" s="221" t="s">
        <v>399</v>
      </c>
      <c r="O25" s="490" t="s">
        <v>400</v>
      </c>
      <c r="P25" s="221" t="s">
        <v>401</v>
      </c>
      <c r="Q25" s="491" t="s">
        <v>402</v>
      </c>
      <c r="R25" s="490" t="s">
        <v>403</v>
      </c>
      <c r="S25" s="221" t="s">
        <v>404</v>
      </c>
      <c r="T25" s="491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6" t="s">
        <v>307</v>
      </c>
      <c r="B26" s="490" t="s">
        <v>406</v>
      </c>
      <c r="C26" s="221" t="s">
        <v>407</v>
      </c>
      <c r="D26" s="221" t="s">
        <v>408</v>
      </c>
      <c r="E26" s="221" t="s">
        <v>409</v>
      </c>
      <c r="F26" s="490" t="s">
        <v>410</v>
      </c>
      <c r="G26" s="221" t="s">
        <v>411</v>
      </c>
      <c r="H26" s="221" t="s">
        <v>412</v>
      </c>
      <c r="I26" s="490" t="s">
        <v>413</v>
      </c>
      <c r="J26" s="221" t="s">
        <v>414</v>
      </c>
      <c r="K26" s="221" t="s">
        <v>415</v>
      </c>
      <c r="L26" s="490" t="s">
        <v>416</v>
      </c>
      <c r="M26" s="221" t="s">
        <v>417</v>
      </c>
      <c r="N26" s="221" t="s">
        <v>418</v>
      </c>
      <c r="O26" s="490" t="s">
        <v>419</v>
      </c>
      <c r="P26" s="221" t="s">
        <v>420</v>
      </c>
      <c r="Q26" s="491" t="s">
        <v>421</v>
      </c>
      <c r="R26" s="490" t="s">
        <v>422</v>
      </c>
      <c r="S26" s="221" t="s">
        <v>423</v>
      </c>
      <c r="T26" s="491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6" t="s">
        <v>308</v>
      </c>
      <c r="B27" s="490" t="s">
        <v>425</v>
      </c>
      <c r="C27" s="221" t="s">
        <v>426</v>
      </c>
      <c r="D27" s="221" t="s">
        <v>427</v>
      </c>
      <c r="E27" s="221" t="s">
        <v>428</v>
      </c>
      <c r="F27" s="490" t="s">
        <v>429</v>
      </c>
      <c r="G27" s="221" t="s">
        <v>430</v>
      </c>
      <c r="H27" s="221" t="s">
        <v>431</v>
      </c>
      <c r="I27" s="490" t="s">
        <v>432</v>
      </c>
      <c r="J27" s="221" t="s">
        <v>433</v>
      </c>
      <c r="K27" s="221" t="s">
        <v>434</v>
      </c>
      <c r="L27" s="490" t="s">
        <v>435</v>
      </c>
      <c r="M27" s="221" t="s">
        <v>436</v>
      </c>
      <c r="N27" s="221" t="s">
        <v>437</v>
      </c>
      <c r="O27" s="490" t="s">
        <v>438</v>
      </c>
      <c r="P27" s="221" t="s">
        <v>439</v>
      </c>
      <c r="Q27" s="491" t="s">
        <v>440</v>
      </c>
      <c r="R27" s="490" t="s">
        <v>441</v>
      </c>
      <c r="S27" s="221" t="s">
        <v>442</v>
      </c>
      <c r="T27" s="491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6" t="s">
        <v>309</v>
      </c>
      <c r="B28" s="490" t="s">
        <v>444</v>
      </c>
      <c r="C28" s="221" t="s">
        <v>445</v>
      </c>
      <c r="D28" s="221" t="s">
        <v>446</v>
      </c>
      <c r="E28" s="221" t="s">
        <v>447</v>
      </c>
      <c r="F28" s="490" t="s">
        <v>448</v>
      </c>
      <c r="G28" s="221" t="s">
        <v>449</v>
      </c>
      <c r="H28" s="221" t="s">
        <v>450</v>
      </c>
      <c r="I28" s="490" t="s">
        <v>451</v>
      </c>
      <c r="J28" s="221" t="s">
        <v>452</v>
      </c>
      <c r="K28" s="221" t="s">
        <v>453</v>
      </c>
      <c r="L28" s="490" t="s">
        <v>454</v>
      </c>
      <c r="M28" s="221" t="s">
        <v>455</v>
      </c>
      <c r="N28" s="221" t="s">
        <v>456</v>
      </c>
      <c r="O28" s="490" t="s">
        <v>457</v>
      </c>
      <c r="P28" s="221" t="s">
        <v>458</v>
      </c>
      <c r="Q28" s="491" t="s">
        <v>459</v>
      </c>
      <c r="R28" s="490" t="s">
        <v>460</v>
      </c>
      <c r="S28" s="221" t="s">
        <v>461</v>
      </c>
      <c r="T28" s="491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6" t="s">
        <v>310</v>
      </c>
      <c r="B29" s="490" t="s">
        <v>463</v>
      </c>
      <c r="C29" s="221" t="s">
        <v>464</v>
      </c>
      <c r="D29" s="221" t="s">
        <v>465</v>
      </c>
      <c r="E29" s="221" t="s">
        <v>466</v>
      </c>
      <c r="F29" s="490" t="s">
        <v>467</v>
      </c>
      <c r="G29" s="221" t="s">
        <v>468</v>
      </c>
      <c r="H29" s="221" t="s">
        <v>469</v>
      </c>
      <c r="I29" s="490" t="s">
        <v>470</v>
      </c>
      <c r="J29" s="221" t="s">
        <v>471</v>
      </c>
      <c r="K29" s="221" t="s">
        <v>472</v>
      </c>
      <c r="L29" s="490" t="s">
        <v>473</v>
      </c>
      <c r="M29" s="221" t="s">
        <v>474</v>
      </c>
      <c r="N29" s="221" t="s">
        <v>475</v>
      </c>
      <c r="O29" s="490" t="s">
        <v>476</v>
      </c>
      <c r="P29" s="221" t="s">
        <v>477</v>
      </c>
      <c r="Q29" s="491" t="s">
        <v>478</v>
      </c>
      <c r="R29" s="490" t="s">
        <v>479</v>
      </c>
      <c r="S29" s="221" t="s">
        <v>480</v>
      </c>
      <c r="T29" s="491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6" t="s">
        <v>311</v>
      </c>
      <c r="B30" s="490" t="s">
        <v>482</v>
      </c>
      <c r="C30" s="221" t="s">
        <v>483</v>
      </c>
      <c r="D30" s="221" t="s">
        <v>484</v>
      </c>
      <c r="E30" s="221" t="s">
        <v>485</v>
      </c>
      <c r="F30" s="490" t="s">
        <v>486</v>
      </c>
      <c r="G30" s="221" t="s">
        <v>487</v>
      </c>
      <c r="H30" s="221" t="s">
        <v>488</v>
      </c>
      <c r="I30" s="490" t="s">
        <v>489</v>
      </c>
      <c r="J30" s="221" t="s">
        <v>490</v>
      </c>
      <c r="K30" s="221" t="s">
        <v>491</v>
      </c>
      <c r="L30" s="490" t="s">
        <v>492</v>
      </c>
      <c r="M30" s="221" t="s">
        <v>493</v>
      </c>
      <c r="N30" s="221" t="s">
        <v>494</v>
      </c>
      <c r="O30" s="490" t="s">
        <v>495</v>
      </c>
      <c r="P30" s="221" t="s">
        <v>496</v>
      </c>
      <c r="Q30" s="491" t="s">
        <v>497</v>
      </c>
      <c r="R30" s="490" t="s">
        <v>498</v>
      </c>
      <c r="S30" s="221" t="s">
        <v>499</v>
      </c>
      <c r="T30" s="491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6" t="s">
        <v>312</v>
      </c>
      <c r="B31" s="490" t="s">
        <v>501</v>
      </c>
      <c r="C31" s="221" t="s">
        <v>502</v>
      </c>
      <c r="D31" s="221" t="s">
        <v>503</v>
      </c>
      <c r="E31" s="221" t="s">
        <v>504</v>
      </c>
      <c r="F31" s="490" t="s">
        <v>505</v>
      </c>
      <c r="G31" s="221" t="s">
        <v>506</v>
      </c>
      <c r="H31" s="221" t="s">
        <v>507</v>
      </c>
      <c r="I31" s="490" t="s">
        <v>508</v>
      </c>
      <c r="J31" s="221" t="s">
        <v>509</v>
      </c>
      <c r="K31" s="221" t="s">
        <v>510</v>
      </c>
      <c r="L31" s="490" t="s">
        <v>511</v>
      </c>
      <c r="M31" s="221" t="s">
        <v>512</v>
      </c>
      <c r="N31" s="221" t="s">
        <v>513</v>
      </c>
      <c r="O31" s="490" t="s">
        <v>514</v>
      </c>
      <c r="P31" s="221" t="s">
        <v>515</v>
      </c>
      <c r="Q31" s="491" t="s">
        <v>516</v>
      </c>
      <c r="R31" s="490" t="s">
        <v>517</v>
      </c>
      <c r="S31" s="221" t="s">
        <v>518</v>
      </c>
      <c r="T31" s="491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6" t="s">
        <v>313</v>
      </c>
      <c r="B32" s="490" t="s">
        <v>520</v>
      </c>
      <c r="C32" s="221" t="s">
        <v>521</v>
      </c>
      <c r="D32" s="221" t="s">
        <v>522</v>
      </c>
      <c r="E32" s="221" t="s">
        <v>523</v>
      </c>
      <c r="F32" s="490" t="s">
        <v>524</v>
      </c>
      <c r="G32" s="221" t="s">
        <v>525</v>
      </c>
      <c r="H32" s="221" t="s">
        <v>526</v>
      </c>
      <c r="I32" s="490" t="s">
        <v>527</v>
      </c>
      <c r="J32" s="221" t="s">
        <v>528</v>
      </c>
      <c r="K32" s="221" t="s">
        <v>529</v>
      </c>
      <c r="L32" s="490" t="s">
        <v>530</v>
      </c>
      <c r="M32" s="221" t="s">
        <v>531</v>
      </c>
      <c r="N32" s="221" t="s">
        <v>532</v>
      </c>
      <c r="O32" s="490" t="s">
        <v>533</v>
      </c>
      <c r="P32" s="221" t="s">
        <v>534</v>
      </c>
      <c r="Q32" s="491" t="s">
        <v>535</v>
      </c>
      <c r="R32" s="490" t="s">
        <v>536</v>
      </c>
      <c r="S32" s="221" t="s">
        <v>537</v>
      </c>
      <c r="T32" s="491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6" t="s">
        <v>314</v>
      </c>
      <c r="B33" s="490" t="s">
        <v>539</v>
      </c>
      <c r="C33" s="221" t="s">
        <v>540</v>
      </c>
      <c r="D33" s="221" t="s">
        <v>541</v>
      </c>
      <c r="E33" s="221" t="s">
        <v>542</v>
      </c>
      <c r="F33" s="490" t="s">
        <v>543</v>
      </c>
      <c r="G33" s="221" t="s">
        <v>544</v>
      </c>
      <c r="H33" s="221" t="s">
        <v>545</v>
      </c>
      <c r="I33" s="490" t="s">
        <v>546</v>
      </c>
      <c r="J33" s="221" t="s">
        <v>547</v>
      </c>
      <c r="K33" s="221" t="s">
        <v>548</v>
      </c>
      <c r="L33" s="490" t="s">
        <v>549</v>
      </c>
      <c r="M33" s="221" t="s">
        <v>550</v>
      </c>
      <c r="N33" s="221" t="s">
        <v>551</v>
      </c>
      <c r="O33" s="490" t="s">
        <v>552</v>
      </c>
      <c r="P33" s="221" t="s">
        <v>553</v>
      </c>
      <c r="Q33" s="491" t="s">
        <v>554</v>
      </c>
      <c r="R33" s="490" t="s">
        <v>555</v>
      </c>
      <c r="S33" s="221" t="s">
        <v>556</v>
      </c>
      <c r="T33" s="491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6" t="s">
        <v>315</v>
      </c>
      <c r="B34" s="490" t="s">
        <v>558</v>
      </c>
      <c r="C34" s="221" t="s">
        <v>559</v>
      </c>
      <c r="D34" s="221" t="s">
        <v>560</v>
      </c>
      <c r="E34" s="221" t="s">
        <v>561</v>
      </c>
      <c r="F34" s="490" t="s">
        <v>562</v>
      </c>
      <c r="G34" s="221" t="s">
        <v>563</v>
      </c>
      <c r="H34" s="221" t="s">
        <v>564</v>
      </c>
      <c r="I34" s="490" t="s">
        <v>565</v>
      </c>
      <c r="J34" s="221" t="s">
        <v>566</v>
      </c>
      <c r="K34" s="221" t="s">
        <v>567</v>
      </c>
      <c r="L34" s="490" t="s">
        <v>568</v>
      </c>
      <c r="M34" s="221" t="s">
        <v>569</v>
      </c>
      <c r="N34" s="221" t="s">
        <v>570</v>
      </c>
      <c r="O34" s="490" t="s">
        <v>571</v>
      </c>
      <c r="P34" s="221" t="s">
        <v>572</v>
      </c>
      <c r="Q34" s="491" t="s">
        <v>573</v>
      </c>
      <c r="R34" s="490" t="s">
        <v>574</v>
      </c>
      <c r="S34" s="221" t="s">
        <v>575</v>
      </c>
      <c r="T34" s="491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6" t="s">
        <v>316</v>
      </c>
      <c r="B35" s="490" t="s">
        <v>577</v>
      </c>
      <c r="C35" s="221" t="s">
        <v>578</v>
      </c>
      <c r="D35" s="221" t="s">
        <v>579</v>
      </c>
      <c r="E35" s="221" t="s">
        <v>580</v>
      </c>
      <c r="F35" s="490" t="s">
        <v>581</v>
      </c>
      <c r="G35" s="221" t="s">
        <v>582</v>
      </c>
      <c r="H35" s="221" t="s">
        <v>583</v>
      </c>
      <c r="I35" s="490" t="s">
        <v>584</v>
      </c>
      <c r="J35" s="221" t="s">
        <v>585</v>
      </c>
      <c r="K35" s="221" t="s">
        <v>586</v>
      </c>
      <c r="L35" s="490" t="s">
        <v>587</v>
      </c>
      <c r="M35" s="221" t="s">
        <v>588</v>
      </c>
      <c r="N35" s="221" t="s">
        <v>589</v>
      </c>
      <c r="O35" s="490" t="s">
        <v>590</v>
      </c>
      <c r="P35" s="221" t="s">
        <v>591</v>
      </c>
      <c r="Q35" s="491" t="s">
        <v>592</v>
      </c>
      <c r="R35" s="490" t="s">
        <v>593</v>
      </c>
      <c r="S35" s="221" t="s">
        <v>594</v>
      </c>
      <c r="T35" s="491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6" t="s">
        <v>317</v>
      </c>
      <c r="B36" s="490" t="s">
        <v>596</v>
      </c>
      <c r="C36" s="221" t="s">
        <v>597</v>
      </c>
      <c r="D36" s="221" t="s">
        <v>598</v>
      </c>
      <c r="E36" s="221" t="s">
        <v>599</v>
      </c>
      <c r="F36" s="490" t="s">
        <v>600</v>
      </c>
      <c r="G36" s="221" t="s">
        <v>601</v>
      </c>
      <c r="H36" s="221" t="s">
        <v>602</v>
      </c>
      <c r="I36" s="490" t="s">
        <v>603</v>
      </c>
      <c r="J36" s="221" t="s">
        <v>604</v>
      </c>
      <c r="K36" s="221" t="s">
        <v>605</v>
      </c>
      <c r="L36" s="490" t="s">
        <v>606</v>
      </c>
      <c r="M36" s="221" t="s">
        <v>607</v>
      </c>
      <c r="N36" s="221" t="s">
        <v>608</v>
      </c>
      <c r="O36" s="490" t="s">
        <v>609</v>
      </c>
      <c r="P36" s="221" t="s">
        <v>610</v>
      </c>
      <c r="Q36" s="491" t="s">
        <v>611</v>
      </c>
      <c r="R36" s="490" t="s">
        <v>612</v>
      </c>
      <c r="S36" s="221" t="s">
        <v>613</v>
      </c>
      <c r="T36" s="491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6" t="s">
        <v>318</v>
      </c>
      <c r="B37" s="490" t="s">
        <v>615</v>
      </c>
      <c r="C37" s="221" t="s">
        <v>616</v>
      </c>
      <c r="D37" s="221" t="s">
        <v>617</v>
      </c>
      <c r="E37" s="221" t="s">
        <v>618</v>
      </c>
      <c r="F37" s="490" t="s">
        <v>619</v>
      </c>
      <c r="G37" s="221" t="s">
        <v>620</v>
      </c>
      <c r="H37" s="221" t="s">
        <v>621</v>
      </c>
      <c r="I37" s="490" t="s">
        <v>622</v>
      </c>
      <c r="J37" s="221" t="s">
        <v>623</v>
      </c>
      <c r="K37" s="221" t="s">
        <v>624</v>
      </c>
      <c r="L37" s="490" t="s">
        <v>625</v>
      </c>
      <c r="M37" s="221" t="s">
        <v>626</v>
      </c>
      <c r="N37" s="221" t="s">
        <v>627</v>
      </c>
      <c r="O37" s="490" t="s">
        <v>628</v>
      </c>
      <c r="P37" s="221" t="s">
        <v>629</v>
      </c>
      <c r="Q37" s="491" t="s">
        <v>630</v>
      </c>
      <c r="R37" s="490" t="s">
        <v>631</v>
      </c>
      <c r="S37" s="221" t="s">
        <v>632</v>
      </c>
      <c r="T37" s="491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7" t="s">
        <v>319</v>
      </c>
      <c r="B38" s="492" t="s">
        <v>634</v>
      </c>
      <c r="C38" s="493" t="s">
        <v>635</v>
      </c>
      <c r="D38" s="493" t="s">
        <v>636</v>
      </c>
      <c r="E38" s="493" t="s">
        <v>637</v>
      </c>
      <c r="F38" s="492" t="s">
        <v>638</v>
      </c>
      <c r="G38" s="493" t="s">
        <v>639</v>
      </c>
      <c r="H38" s="493" t="s">
        <v>640</v>
      </c>
      <c r="I38" s="492" t="s">
        <v>641</v>
      </c>
      <c r="J38" s="493" t="s">
        <v>642</v>
      </c>
      <c r="K38" s="493" t="s">
        <v>643</v>
      </c>
      <c r="L38" s="492" t="s">
        <v>644</v>
      </c>
      <c r="M38" s="493" t="s">
        <v>645</v>
      </c>
      <c r="N38" s="493" t="s">
        <v>646</v>
      </c>
      <c r="O38" s="492" t="s">
        <v>647</v>
      </c>
      <c r="P38" s="493" t="s">
        <v>648</v>
      </c>
      <c r="Q38" s="494" t="s">
        <v>649</v>
      </c>
      <c r="R38" s="492" t="s">
        <v>650</v>
      </c>
      <c r="S38" s="493" t="s">
        <v>651</v>
      </c>
      <c r="T38" s="494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816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816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816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816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816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816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816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816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9"/>
  <dimension ref="A1:X99"/>
  <sheetViews>
    <sheetView defaultGridColor="false" colorId="22" zoomScale="87" workbookViewId="0"/>
  </sheetViews>
  <sheetFormatPr baseColWidth="10" defaultColWidth="9.7109375" defaultRowHeight="16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653</v>
      </c>
      <c r="L2" s="474"/>
    </row>
    <row r="3" spans="1:24" customFormat="false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654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0"/>
  <dimension ref="A1:V38"/>
  <sheetViews>
    <sheetView workbookViewId="0"/>
  </sheetViews>
  <sheetFormatPr baseColWidth="10" defaultColWidth="8.7109375" defaultRowHeight="16"/>
  <sheetData>
    <row r="1" spans="1:22" customFormat="false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655</v>
      </c>
      <c r="O2" s="2"/>
      <c r="P2" s="2"/>
      <c r="Q2" s="2"/>
      <c r="R2" s="2"/>
      <c r="S2" s="2"/>
      <c r="T2" s="2"/>
      <c r="U2" s="2"/>
      <c r="V2" s="2"/>
    </row>
    <row r="3" spans="1:22" customFormat="false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fals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1"/>
  <dimension ref="A1:T39"/>
  <sheetViews>
    <sheetView workbookViewId="0"/>
  </sheetViews>
  <sheetFormatPr baseColWidth="10" defaultColWidth="8.7109375" defaultRowHeight="16"/>
  <sheetData>
    <row r="1" spans="1:20" customFormat="false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320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307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308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309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310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311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312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313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314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315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316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317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318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7" thickBot="1">
      <c r="A38" s="211" t="s">
        <v>319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fals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 customFormat="false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>
      <c r="A26" s="223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>
      <c r="A27" s="223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>
      <c r="A28" s="223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>
      <c r="A29" s="223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>
      <c r="A30" s="223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>
      <c r="A31" s="223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>
      <c r="A32" s="223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>
      <c r="A33" s="223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>
      <c r="A34" s="223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>
      <c r="A35" s="223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>
      <c r="A36" s="223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>
      <c r="A37" s="223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 customFormat="false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657</v>
      </c>
      <c r="O2" s="2"/>
      <c r="P2" s="2"/>
      <c r="Q2" s="2"/>
      <c r="R2" s="2"/>
      <c r="S2" s="2"/>
      <c r="T2" s="2"/>
    </row>
    <row r="3" spans="1:20" customFormat="false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>
      <c r="A26" s="223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>
      <c r="A27" s="223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>
      <c r="A28" s="223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>
      <c r="A29" s="223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>
      <c r="A30" s="223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>
      <c r="A31" s="223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>
      <c r="A32" s="223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>
      <c r="A33" s="223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>
      <c r="A34" s="223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>
      <c r="A35" s="223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>
      <c r="A36" s="223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>
      <c r="A37" s="223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fals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5"/>
  <dimension ref="F1:T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659</v>
      </c>
    </row>
    <row r="18" spans="1:20" customFormat="false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56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6"/>
  <sheetData>
    <row r="1" spans="1:21" customFormat="false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660</v>
      </c>
      <c r="O2" s="2"/>
      <c r="P2" s="2"/>
      <c r="Q2" s="2"/>
      <c r="R2" s="2"/>
      <c r="S2" s="2"/>
      <c r="T2" s="2"/>
      <c r="U2" s="2"/>
    </row>
    <row r="3" spans="1:21" customFormat="false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>
      <c r="A25" s="2" t="s">
        <v>320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>
      <c r="A26" s="2" t="s">
        <v>307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>
      <c r="A27" s="2" t="s">
        <v>308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>
      <c r="A28" s="2" t="s">
        <v>309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>
      <c r="A29" s="2" t="s">
        <v>310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>
      <c r="A30" s="2" t="s">
        <v>311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>
      <c r="A31" s="2" t="s">
        <v>312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>
      <c r="A32" s="2" t="s">
        <v>313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>
      <c r="A33" s="2" t="s">
        <v>314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>
      <c r="A34" s="2" t="s">
        <v>315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>
      <c r="A35" s="2" t="s">
        <v>316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>
      <c r="A36" s="2" t="s">
        <v>317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>
      <c r="A37" s="2" t="s">
        <v>318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>
      <c r="A38" s="2" t="s">
        <v>319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 customFormat="false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223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>
      <c r="A26" s="223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>
      <c r="A27" s="223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>
      <c r="A28" s="223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>
      <c r="A29" s="223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>
      <c r="A30" s="223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>
      <c r="A31" s="223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>
      <c r="A32" s="223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>
      <c r="A33" s="223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>
      <c r="A34" s="223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>
      <c r="A35" s="223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>
      <c r="A36" s="223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>
      <c r="A37" s="223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>
      <c r="A38" s="223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3"/>
  <dimension ref="A1:T43"/>
  <sheetViews>
    <sheetView tabSelected="1" zoomScaleNormal="100" workbookViewId="0">
      <selection activeCell="F2" sqref="F2:J2"/>
    </sheetView>
  </sheetViews>
  <sheetFormatPr baseColWidth="10" defaultColWidth="8.85546875" defaultRowHeight="16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8">
      <c r="A1" s="460" t="s">
        <v>669</v>
      </c>
      <c r="F1" s="461" t="s">
        <v>268</v>
      </c>
      <c r="G1" s="454"/>
      <c r="H1" s="454"/>
      <c r="I1" s="454"/>
      <c r="J1" s="454"/>
      <c r="K1" s="474" t="s">
        <v>386</v>
      </c>
    </row>
    <row r="2" spans="1:11" customFormat="false">
      <c r="A2" s="523" t="s">
        <v>1</v>
      </c>
      <c r="F2" s="617" t="str">
        <v>OpenStudio 3.9.0</v>
      </c>
      <c r="G2" s="618"/>
      <c r="H2" s="618"/>
      <c r="I2" s="618"/>
      <c r="J2" s="619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 t="str">
        <v>11/15/2024 (expected)</v>
      </c>
      <c r="K3" s="474" t="s">
        <v>272</v>
      </c>
    </row>
    <row r="4" spans="1:11" customFormat="false">
      <c r="A4" s="523"/>
      <c r="F4" s="461" t="s">
        <v>777</v>
      </c>
      <c r="G4" s="454"/>
      <c r="H4" s="454"/>
      <c r="I4" s="454"/>
      <c r="J4" s="514" t="str">
        <v>OS</v>
      </c>
      <c r="K4" s="474" t="s">
        <v>273</v>
      </c>
    </row>
    <row r="5" spans="1:10" customFormat="false">
      <c r="A5" s="524" t="s">
        <v>786</v>
      </c>
      <c r="F5" s="461" t="s">
        <v>270</v>
      </c>
      <c r="G5" s="454"/>
      <c r="H5" s="454"/>
      <c r="J5" s="574" t="str">
        <v>11/06/2024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17" t="str">
        <v>National Renewable Energy Laboratory</v>
      </c>
      <c r="G7" s="618"/>
      <c r="H7" s="618"/>
      <c r="I7" s="618"/>
      <c r="J7" s="619"/>
    </row>
    <row r="8" spans="1:10" customFormat="false">
      <c r="A8" s="523"/>
      <c r="F8" s="461" t="s">
        <v>276</v>
      </c>
      <c r="G8" s="454"/>
      <c r="H8" s="454"/>
      <c r="I8" s="454"/>
      <c r="J8" s="514" t="str">
        <v>NREL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8">
      <c r="A17" s="460"/>
      <c r="H17" s="463"/>
      <c r="J17" s="464"/>
    </row>
    <row r="18" spans="1:3" customFormat="false" ht="18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857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7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320</v>
      </c>
      <c r="B25" s="575">
        <v>1520.99</v>
      </c>
      <c r="C25" s="576"/>
      <c r="D25" s="576">
        <v>143.688</v>
      </c>
      <c r="E25" s="577"/>
      <c r="F25" s="575">
        <v>3796.73</v>
      </c>
      <c r="G25" s="576">
        <v>3796.73</v>
      </c>
      <c r="H25" s="577">
        <v>-1.47793e-14</v>
      </c>
      <c r="I25" s="575">
        <v>3653.04</v>
      </c>
      <c r="J25" s="576">
        <v>3653.04</v>
      </c>
      <c r="K25" s="577">
        <v>4.59067e-13</v>
      </c>
      <c r="L25" s="579">
        <v>2.40176</v>
      </c>
      <c r="M25" s="580">
        <v>22.2099</v>
      </c>
      <c r="N25" s="581">
        <v>0.00740074</v>
      </c>
      <c r="O25" s="582">
        <v>2.40376</v>
      </c>
      <c r="P25" s="580">
        <v>22.2119</v>
      </c>
      <c r="Q25" s="583">
        <v>0.00740074</v>
      </c>
      <c r="R25" s="579">
        <v>2.3961</v>
      </c>
      <c r="S25" s="580">
        <v>22.2095</v>
      </c>
      <c r="T25" s="581">
        <v>0.00740074</v>
      </c>
    </row>
    <row r="26" spans="1:20" customFormat="false">
      <c r="A26" s="466" t="s">
        <v>307</v>
      </c>
      <c r="B26" s="578">
        <v>1070.08</v>
      </c>
      <c r="C26" s="584"/>
      <c r="D26" s="584">
        <v>127.727</v>
      </c>
      <c r="E26" s="585"/>
      <c r="F26" s="578">
        <v>3762.77</v>
      </c>
      <c r="G26" s="584">
        <v>3762.77</v>
      </c>
      <c r="H26" s="585">
        <v>1.22782e-14</v>
      </c>
      <c r="I26" s="578">
        <v>3635.05</v>
      </c>
      <c r="J26" s="584">
        <v>3635.05</v>
      </c>
      <c r="K26" s="585">
        <v>3.94039e-13</v>
      </c>
      <c r="L26" s="586">
        <v>3.397</v>
      </c>
      <c r="M26" s="587">
        <v>22.2</v>
      </c>
      <c r="N26" s="588">
        <v>0.00650555</v>
      </c>
      <c r="O26" s="589">
        <v>3.39978</v>
      </c>
      <c r="P26" s="587">
        <v>22.2</v>
      </c>
      <c r="Q26" s="588">
        <v>0.00650555</v>
      </c>
      <c r="R26" s="586">
        <v>3.39114</v>
      </c>
      <c r="S26" s="587">
        <v>22.2</v>
      </c>
      <c r="T26" s="588">
        <v>0.00650555</v>
      </c>
    </row>
    <row r="27" spans="1:20" customFormat="false">
      <c r="A27" s="466" t="s">
        <v>308</v>
      </c>
      <c r="B27" s="578">
        <v>1007.43</v>
      </c>
      <c r="C27" s="584"/>
      <c r="D27" s="584">
        <v>116.58</v>
      </c>
      <c r="E27" s="585"/>
      <c r="F27" s="578">
        <v>3746.48</v>
      </c>
      <c r="G27" s="584">
        <v>3746.48</v>
      </c>
      <c r="H27" s="585">
        <v>-1.59162e-15</v>
      </c>
      <c r="I27" s="578">
        <v>3629.9</v>
      </c>
      <c r="J27" s="584">
        <v>3629.9</v>
      </c>
      <c r="K27" s="585">
        <v>3.86308e-13</v>
      </c>
      <c r="L27" s="586">
        <v>3.60315</v>
      </c>
      <c r="M27" s="587">
        <v>26.7001</v>
      </c>
      <c r="N27" s="588">
        <v>0.00793847</v>
      </c>
      <c r="O27" s="589">
        <v>3.60614</v>
      </c>
      <c r="P27" s="587">
        <v>26.7001</v>
      </c>
      <c r="Q27" s="590">
        <v>0.00793847</v>
      </c>
      <c r="R27" s="586">
        <v>3.59696</v>
      </c>
      <c r="S27" s="587">
        <v>26.7001</v>
      </c>
      <c r="T27" s="588">
        <v>0.00793847</v>
      </c>
    </row>
    <row r="28" spans="1:20" customFormat="false">
      <c r="A28" s="466" t="s">
        <v>309</v>
      </c>
      <c r="B28" s="578">
        <v>108.192</v>
      </c>
      <c r="C28" s="584"/>
      <c r="D28" s="584">
        <v>10.2208</v>
      </c>
      <c r="E28" s="585"/>
      <c r="F28" s="578">
        <v>215.914</v>
      </c>
      <c r="G28" s="584">
        <v>215.914</v>
      </c>
      <c r="H28" s="585">
        <v>1.27898e-16</v>
      </c>
      <c r="I28" s="578">
        <v>205.694</v>
      </c>
      <c r="J28" s="584">
        <v>205.694</v>
      </c>
      <c r="K28" s="585">
        <v>2.46985e-14</v>
      </c>
      <c r="L28" s="586">
        <v>1.90119</v>
      </c>
      <c r="M28" s="587">
        <v>22.2001</v>
      </c>
      <c r="N28" s="588">
        <v>0.00740283</v>
      </c>
      <c r="O28" s="589">
        <v>1.90354</v>
      </c>
      <c r="P28" s="587">
        <v>22.2001</v>
      </c>
      <c r="Q28" s="590">
        <v>0.00740283</v>
      </c>
      <c r="R28" s="586">
        <v>1.89526</v>
      </c>
      <c r="S28" s="587">
        <v>22.2001</v>
      </c>
      <c r="T28" s="588">
        <v>0.00740283</v>
      </c>
    </row>
    <row r="29" spans="1:20" customFormat="false">
      <c r="A29" s="466" t="s">
        <v>310</v>
      </c>
      <c r="B29" s="578">
        <v>67.8183</v>
      </c>
      <c r="C29" s="584"/>
      <c r="D29" s="584">
        <v>8.09428</v>
      </c>
      <c r="E29" s="585"/>
      <c r="F29" s="584">
        <v>195.78</v>
      </c>
      <c r="G29" s="584">
        <v>195.78</v>
      </c>
      <c r="H29" s="585">
        <v>1.27898e-15</v>
      </c>
      <c r="I29" s="578">
        <v>187.686</v>
      </c>
      <c r="J29" s="584">
        <v>187.686</v>
      </c>
      <c r="K29" s="585">
        <v>1.98384e-14</v>
      </c>
      <c r="L29" s="591">
        <v>2.76748</v>
      </c>
      <c r="M29" s="587">
        <v>22.2001</v>
      </c>
      <c r="N29" s="588">
        <v>0.00651125</v>
      </c>
      <c r="O29" s="589">
        <v>2.77082</v>
      </c>
      <c r="P29" s="587">
        <v>22.2001</v>
      </c>
      <c r="Q29" s="588">
        <v>0.00651125</v>
      </c>
      <c r="R29" s="586">
        <v>2.76103</v>
      </c>
      <c r="S29" s="587">
        <v>22.2001</v>
      </c>
      <c r="T29" s="588">
        <v>0.00651125</v>
      </c>
    </row>
    <row r="30" spans="1:20" customFormat="false">
      <c r="A30" s="466" t="s">
        <v>311</v>
      </c>
      <c r="B30" s="578">
        <v>1197.89</v>
      </c>
      <c r="C30" s="584"/>
      <c r="D30" s="584">
        <v>140.399</v>
      </c>
      <c r="E30" s="585"/>
      <c r="F30" s="578">
        <v>4508.3</v>
      </c>
      <c r="G30" s="584">
        <v>3769.1</v>
      </c>
      <c r="H30" s="585">
        <v>739.201</v>
      </c>
      <c r="I30" s="578">
        <v>4367.9</v>
      </c>
      <c r="J30" s="584">
        <v>3635.05</v>
      </c>
      <c r="K30" s="585">
        <v>732.856</v>
      </c>
      <c r="L30" s="586">
        <v>3.64634</v>
      </c>
      <c r="M30" s="587">
        <v>22.2</v>
      </c>
      <c r="N30" s="588">
        <v>0.00835608</v>
      </c>
      <c r="O30" s="589">
        <v>3.65078</v>
      </c>
      <c r="P30" s="587">
        <v>22.2</v>
      </c>
      <c r="Q30" s="590">
        <v>0.00837669</v>
      </c>
      <c r="R30" s="586">
        <v>3.641</v>
      </c>
      <c r="S30" s="587">
        <v>22.2</v>
      </c>
      <c r="T30" s="588">
        <v>0.00828467</v>
      </c>
    </row>
    <row r="31" spans="1:20" customFormat="false">
      <c r="A31" s="466" t="s">
        <v>312</v>
      </c>
      <c r="B31" s="578">
        <v>1132.54</v>
      </c>
      <c r="C31" s="584"/>
      <c r="D31" s="584">
        <v>128.44</v>
      </c>
      <c r="E31" s="585"/>
      <c r="F31" s="578">
        <v>4490.51</v>
      </c>
      <c r="G31" s="584">
        <v>3751.3</v>
      </c>
      <c r="H31" s="585">
        <v>739.2</v>
      </c>
      <c r="I31" s="578">
        <v>4362.07</v>
      </c>
      <c r="J31" s="584">
        <v>3629.9</v>
      </c>
      <c r="K31" s="585">
        <v>732.167</v>
      </c>
      <c r="L31" s="586">
        <v>3.85158</v>
      </c>
      <c r="M31" s="587">
        <v>26.7</v>
      </c>
      <c r="N31" s="588">
        <v>0.0101875</v>
      </c>
      <c r="O31" s="589">
        <v>3.85627</v>
      </c>
      <c r="P31" s="587">
        <v>26.7</v>
      </c>
      <c r="Q31" s="590">
        <v>0.0102148</v>
      </c>
      <c r="R31" s="586">
        <v>3.8462</v>
      </c>
      <c r="S31" s="587">
        <v>26.7</v>
      </c>
      <c r="T31" s="588">
        <v>0.0100998</v>
      </c>
    </row>
    <row r="32" spans="1:20" customFormat="false">
      <c r="A32" s="466" t="s">
        <v>313</v>
      </c>
      <c r="B32" s="578">
        <v>1491.9</v>
      </c>
      <c r="C32" s="584"/>
      <c r="D32" s="584">
        <v>148.66</v>
      </c>
      <c r="E32" s="585"/>
      <c r="F32" s="578">
        <v>4527.84</v>
      </c>
      <c r="G32" s="584">
        <v>3788.64</v>
      </c>
      <c r="H32" s="585">
        <v>739.201</v>
      </c>
      <c r="I32" s="578">
        <v>4379.18</v>
      </c>
      <c r="J32" s="584">
        <v>3645.88</v>
      </c>
      <c r="K32" s="585">
        <v>733.299</v>
      </c>
      <c r="L32" s="586">
        <v>2.9353</v>
      </c>
      <c r="M32" s="587">
        <v>23.3059</v>
      </c>
      <c r="N32" s="588">
        <v>0.00932646</v>
      </c>
      <c r="O32" s="589">
        <v>2.93963</v>
      </c>
      <c r="P32" s="587">
        <v>23.3079</v>
      </c>
      <c r="Q32" s="590">
        <v>0.00935114</v>
      </c>
      <c r="R32" s="586">
        <v>2.92968</v>
      </c>
      <c r="S32" s="587">
        <v>23.3054</v>
      </c>
      <c r="T32" s="588">
        <v>0.00924527</v>
      </c>
    </row>
    <row r="33" spans="1:20" customFormat="false">
      <c r="A33" s="466" t="s">
        <v>314</v>
      </c>
      <c r="B33" s="578">
        <v>635.565</v>
      </c>
      <c r="C33" s="584"/>
      <c r="D33" s="584">
        <v>73.0515</v>
      </c>
      <c r="E33" s="585"/>
      <c r="F33" s="578">
        <v>2224.37</v>
      </c>
      <c r="G33" s="584">
        <v>1485.17</v>
      </c>
      <c r="H33" s="585">
        <v>739.201</v>
      </c>
      <c r="I33" s="578">
        <v>2151.32</v>
      </c>
      <c r="J33" s="584">
        <v>1417.45</v>
      </c>
      <c r="K33" s="585">
        <v>733.869</v>
      </c>
      <c r="L33" s="591">
        <v>3.38489</v>
      </c>
      <c r="M33" s="587">
        <v>22.2002</v>
      </c>
      <c r="N33" s="588">
        <v>0.0105231</v>
      </c>
      <c r="O33" s="589">
        <v>3.3887</v>
      </c>
      <c r="P33" s="587">
        <v>22.2002</v>
      </c>
      <c r="Q33" s="590">
        <v>0.0105554</v>
      </c>
      <c r="R33" s="586">
        <v>3.37855</v>
      </c>
      <c r="S33" s="587">
        <v>22.2002</v>
      </c>
      <c r="T33" s="588">
        <v>0.0104378</v>
      </c>
    </row>
    <row r="34" spans="1:20" customFormat="false">
      <c r="A34" s="466" t="s">
        <v>315</v>
      </c>
      <c r="B34" s="578">
        <v>1081.78</v>
      </c>
      <c r="C34" s="584"/>
      <c r="D34" s="584">
        <v>118.349</v>
      </c>
      <c r="E34" s="585"/>
      <c r="F34" s="578">
        <v>4480.55</v>
      </c>
      <c r="G34" s="584">
        <v>1523.74</v>
      </c>
      <c r="H34" s="585">
        <v>2956.81</v>
      </c>
      <c r="I34" s="578">
        <v>4362.2</v>
      </c>
      <c r="J34" s="584">
        <v>1417.45</v>
      </c>
      <c r="K34" s="585">
        <v>2944.76</v>
      </c>
      <c r="L34" s="586">
        <v>4.03244</v>
      </c>
      <c r="M34" s="587">
        <v>22.2001</v>
      </c>
      <c r="N34" s="588">
        <v>0.0161945</v>
      </c>
      <c r="O34" s="589">
        <v>4.03813</v>
      </c>
      <c r="P34" s="587">
        <v>22.2001</v>
      </c>
      <c r="Q34" s="590">
        <v>0.0162346</v>
      </c>
      <c r="R34" s="586">
        <v>4.02583</v>
      </c>
      <c r="S34" s="587">
        <v>22.2001</v>
      </c>
      <c r="T34" s="588">
        <v>0.0160744</v>
      </c>
    </row>
    <row r="35" spans="1:20" customFormat="false">
      <c r="A35" s="466" t="s">
        <v>316</v>
      </c>
      <c r="B35" s="578">
        <v>1539.76</v>
      </c>
      <c r="C35" s="584"/>
      <c r="D35" s="584">
        <v>139.044</v>
      </c>
      <c r="E35" s="585"/>
      <c r="F35" s="578">
        <v>4521.31</v>
      </c>
      <c r="G35" s="584">
        <v>1564.49</v>
      </c>
      <c r="H35" s="585">
        <v>2956.81</v>
      </c>
      <c r="I35" s="578">
        <v>4382.26</v>
      </c>
      <c r="J35" s="584">
        <v>1435.45</v>
      </c>
      <c r="K35" s="585">
        <v>2946.81</v>
      </c>
      <c r="L35" s="586">
        <v>2.84607</v>
      </c>
      <c r="M35" s="587">
        <v>22.2</v>
      </c>
      <c r="N35" s="588">
        <v>0.0160741</v>
      </c>
      <c r="O35" s="589">
        <v>2.85154</v>
      </c>
      <c r="P35" s="587">
        <v>22.2</v>
      </c>
      <c r="Q35" s="590">
        <v>0.0161459</v>
      </c>
      <c r="R35" s="586">
        <v>2.83795</v>
      </c>
      <c r="S35" s="587">
        <v>22.2</v>
      </c>
      <c r="T35" s="588">
        <v>0.0159487</v>
      </c>
    </row>
    <row r="36" spans="1:20" customFormat="false">
      <c r="A36" s="466" t="s">
        <v>317</v>
      </c>
      <c r="B36" s="578">
        <v>164.128</v>
      </c>
      <c r="C36" s="584"/>
      <c r="D36" s="584">
        <v>18.0069</v>
      </c>
      <c r="E36" s="585"/>
      <c r="F36" s="578">
        <v>573.75</v>
      </c>
      <c r="G36" s="584">
        <v>204.145</v>
      </c>
      <c r="H36" s="585">
        <v>369.605</v>
      </c>
      <c r="I36" s="578">
        <v>555.743</v>
      </c>
      <c r="J36" s="584">
        <v>187.686</v>
      </c>
      <c r="K36" s="585">
        <v>368.057</v>
      </c>
      <c r="L36" s="586">
        <v>3.38603</v>
      </c>
      <c r="M36" s="587">
        <v>22.2003</v>
      </c>
      <c r="N36" s="588">
        <v>0.0158726</v>
      </c>
      <c r="O36" s="589">
        <v>3.39642</v>
      </c>
      <c r="P36" s="587">
        <v>22.2003</v>
      </c>
      <c r="Q36" s="588">
        <v>0.0161092</v>
      </c>
      <c r="R36" s="586">
        <v>3.37578</v>
      </c>
      <c r="S36" s="587">
        <v>22.2002</v>
      </c>
      <c r="T36" s="588">
        <v>0.0157132</v>
      </c>
    </row>
    <row r="37" spans="1:20" customFormat="false">
      <c r="A37" s="466" t="s">
        <v>318</v>
      </c>
      <c r="B37" s="578">
        <v>249.671</v>
      </c>
      <c r="C37" s="584"/>
      <c r="D37" s="584">
        <v>22.6074</v>
      </c>
      <c r="E37" s="585"/>
      <c r="F37" s="578">
        <v>596.582</v>
      </c>
      <c r="G37" s="584">
        <v>226.958</v>
      </c>
      <c r="H37" s="585">
        <v>369.623</v>
      </c>
      <c r="I37" s="578">
        <v>573.974</v>
      </c>
      <c r="J37" s="584">
        <v>205.693</v>
      </c>
      <c r="K37" s="585">
        <v>368.281</v>
      </c>
      <c r="L37" s="586">
        <v>2.29892</v>
      </c>
      <c r="M37" s="587">
        <v>22.2003</v>
      </c>
      <c r="N37" s="588">
        <v>0.0154632</v>
      </c>
      <c r="O37" s="589">
        <v>2.3164</v>
      </c>
      <c r="P37" s="587">
        <v>22.2004</v>
      </c>
      <c r="Q37" s="590">
        <v>0.0159076</v>
      </c>
      <c r="R37" s="586">
        <v>2.28837</v>
      </c>
      <c r="S37" s="587">
        <v>22.2003</v>
      </c>
      <c r="T37" s="588">
        <v>0.0152963</v>
      </c>
    </row>
    <row r="38" spans="1:20" customFormat="false" ht="17" thickBot="1">
      <c r="A38" s="467" t="s">
        <v>319</v>
      </c>
      <c r="B38" s="592">
        <v>1465.49</v>
      </c>
      <c r="C38" s="593"/>
      <c r="D38" s="593">
        <v>153.511</v>
      </c>
      <c r="E38" s="594"/>
      <c r="F38" s="592">
        <v>5483.82</v>
      </c>
      <c r="G38" s="593">
        <v>4262.79</v>
      </c>
      <c r="H38" s="594">
        <v>1221.03</v>
      </c>
      <c r="I38" s="592">
        <v>5330.31</v>
      </c>
      <c r="J38" s="593">
        <v>4119.79</v>
      </c>
      <c r="K38" s="594">
        <v>1210.52</v>
      </c>
      <c r="L38" s="595">
        <v>3.63721</v>
      </c>
      <c r="M38" s="596">
        <v>26.7014</v>
      </c>
      <c r="N38" s="597">
        <v>0.0113771</v>
      </c>
      <c r="O38" s="598">
        <v>3.64247</v>
      </c>
      <c r="P38" s="596">
        <v>26.7018</v>
      </c>
      <c r="Q38" s="599">
        <v>0.011406</v>
      </c>
      <c r="R38" s="600">
        <v>3.63149</v>
      </c>
      <c r="S38" s="596">
        <v>26.701</v>
      </c>
      <c r="T38" s="601">
        <v>0.0112809</v>
      </c>
    </row>
    <row r="39" spans="2:5" customFormat="false" ht="18">
      <c r="B39" s="614"/>
      <c r="C39" s="614" t="s">
        <v>878</v>
      </c>
      <c r="E39" s="614" t="s">
        <v>879</v>
      </c>
    </row>
    <row r="42" spans="1:2" customFormat="false">
      <c r="A42" s="615" t="s">
        <v>878</v>
      </c>
      <c r="B42" s="616" t="s">
        <v>880</v>
      </c>
    </row>
    <row r="43" spans="1:2" customFormat="false">
      <c r="A43" s="615" t="s">
        <v>879</v>
      </c>
      <c r="B43" s="616" t="s">
        <v>881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fals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8"/>
  <dimension ref="F1:N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9"/>
  <dimension ref="F1:T38"/>
  <sheetViews>
    <sheetView workbookViewId="0"/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658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D45"/>
  <sheetViews>
    <sheetView zoomScaleNormal="100" workbookViewId="0"/>
  </sheetViews>
  <sheetFormatPr baseColWidth="10" defaultColWidth="8.7109375" defaultRowHeight="16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877</v>
      </c>
      <c r="B5" s="462" t="s">
        <v>684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776</v>
      </c>
    </row>
    <row r="7" spans="1:2" customFormat="false" ht="15" customHeight="1">
      <c r="A7" s="547"/>
      <c r="B7" s="502" t="s">
        <v>782</v>
      </c>
    </row>
    <row r="8" spans="1:2" customFormat="false">
      <c r="A8" s="472" t="str">
        <f>IF(B21="Comparison","Test Results Comparison","Example Results")</f>
        <v>Example Results</v>
      </c>
      <c r="B8" s="502" t="s">
        <v>683</v>
      </c>
    </row>
    <row r="9" spans="1:2" customFormat="false">
      <c r="A9" s="472" t="s">
        <v>269</v>
      </c>
      <c r="B9" s="502" t="s">
        <v>795</v>
      </c>
    </row>
    <row r="10" spans="1:2" customFormat="false">
      <c r="A10" s="472" t="s">
        <v>859</v>
      </c>
      <c r="B10" t="s">
        <v>834</v>
      </c>
    </row>
    <row r="11" spans="2:2" customFormat="false">
      <c r="B11" t="s">
        <v>835</v>
      </c>
    </row>
    <row r="12" spans="2:2" customFormat="false">
      <c r="B12" t="s">
        <v>836</v>
      </c>
    </row>
    <row r="13" spans="1:2" customFormat="false">
      <c r="A13" s="513" t="str">
        <f>IF(B21="Comparison","Results for "&amp;YourData!$F$2,"")</f>
        <v/>
      </c>
      <c r="B13" s="502" t="s">
        <v>796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784</v>
      </c>
    </row>
    <row r="16" spans="1:2" customFormat="false">
      <c r="A16" s="513" t="str">
        <f>IF(B21="Comparison","Informative Annex B16, Section B16.5.1 Example Results","")</f>
        <v/>
      </c>
      <c r="B16" s="474" t="s">
        <v>798</v>
      </c>
    </row>
    <row r="17" spans="1:2" customFormat="false">
      <c r="A17" s="513"/>
      <c r="B17" s="474" t="s">
        <v>837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675</v>
      </c>
    </row>
    <row r="21" spans="1:2" customFormat="false">
      <c r="A21" s="513" t="str">
        <f>IF(B21="Comparison","("&amp;YourData!$J$8&amp;")","")</f>
        <v/>
      </c>
      <c r="B21" s="469" t="s">
        <v>852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789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140-2020, Informative Annex B16, Section B16.5.1</v>
      </c>
    </row>
    <row r="35" spans="2:4" customFormat="false">
      <c r="B35" s="474" t="s">
        <v>801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 through CE200</v>
      </c>
    </row>
    <row r="37" spans="1:2" customFormat="false">
      <c r="A37" s="608"/>
      <c r="B37" s="474" t="s">
        <v>800</v>
      </c>
    </row>
    <row r="38" spans="1:2" customFormat="false">
      <c r="A38" s="608"/>
      <c r="B38" s="552" t="str">
        <f>IF('Title Page'!$B$21="Example","", "By "&amp;'Title Page'!$A$20&amp;" "&amp;'Title Page'!$A$21&amp;", "&amp;'Title Page'!$A$24)</f>
        <v/>
      </c>
    </row>
    <row r="39" spans="1:2" customFormat="false">
      <c r="A39" s="608"/>
      <c r="B39" s="474" t="s">
        <v>274</v>
      </c>
    </row>
    <row r="40" spans="1:2" customFormat="false" ht="48" customHeight="1">
      <c r="A40" s="608"/>
      <c r="B40" s="475" t="str">
        <f>$B$34&amp;"
"&amp;$B$36 &amp; IF(B38="","", (", b" &amp; MID($B$38,2,200)))</f>
        <v xml:space="preserve">ASHRAE Standard 140-2020, Informative Annex B16, Section B16.5.1
Example Results for Section 5.3 - HVAC Equipment Performance Tests CE100 through CE200</v>
      </c>
    </row>
    <row r="41" spans="1:1" customFormat="false">
      <c r="A41" s="608"/>
    </row>
    <row r="42" spans="1:1" customFormat="false">
      <c r="A42" s="608"/>
    </row>
    <row r="43" spans="1:1" customFormat="false">
      <c r="A43" s="608"/>
    </row>
    <row r="44" spans="1:2" customFormat="false">
      <c r="A44" s="608"/>
      <c r="B44" s="548"/>
    </row>
    <row r="45" spans="1:1" customFormat="false">
      <c r="A45" s="60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140-2020</v>
      </c>
      <c r="B1" s="481"/>
      <c r="C1" s="482"/>
      <c r="D1" s="482"/>
    </row>
    <row r="2" spans="1:4" customFormat="false">
      <c r="A2" s="481" t="s">
        <v>779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 through CE200</v>
      </c>
      <c r="B4" s="481"/>
      <c r="C4" s="482"/>
      <c r="D4" s="482"/>
    </row>
    <row r="6" spans="1:3" customFormat="false">
      <c r="A6" s="515" t="s">
        <v>843</v>
      </c>
      <c r="B6" s="454"/>
      <c r="C6" s="454"/>
    </row>
    <row r="7" spans="1:3" customFormat="false">
      <c r="A7" s="515" t="s">
        <v>844</v>
      </c>
      <c r="B7" s="454"/>
      <c r="C7" s="454"/>
    </row>
    <row r="8" spans="1:3" customFormat="false">
      <c r="A8" s="515" t="s">
        <v>845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849</v>
      </c>
      <c r="B10" s="454"/>
      <c r="C10" s="454"/>
    </row>
    <row r="11" spans="1:3" customFormat="false">
      <c r="A11" s="515" t="s">
        <v>848</v>
      </c>
      <c r="B11" s="454"/>
      <c r="C11" s="454"/>
    </row>
    <row r="12" spans="1:1" customFormat="false">
      <c r="A12" s="454"/>
    </row>
    <row r="13" spans="1:1" customFormat="false">
      <c r="A13" s="515" t="s">
        <v>847</v>
      </c>
    </row>
    <row r="14" spans="1:1" customFormat="false">
      <c r="A14" s="515" t="s">
        <v>846</v>
      </c>
    </row>
    <row r="15" spans="1:1" customFormat="false">
      <c r="A15" s="454"/>
    </row>
    <row r="16" spans="1:1" customFormat="false">
      <c r="A16" s="515" t="s">
        <v>851</v>
      </c>
    </row>
    <row r="17" spans="1:1" customFormat="false">
      <c r="A17" s="515" t="s">
        <v>850</v>
      </c>
    </row>
    <row r="18" spans="1:1" customFormat="false">
      <c r="A18" s="454"/>
    </row>
    <row r="19" spans="1:1" customFormat="false">
      <c r="A19" s="515" t="s">
        <v>780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799</v>
      </c>
      <c r="B22" s="481"/>
      <c r="C22" s="482"/>
      <c r="D22" s="482"/>
    </row>
    <row r="24" spans="1:4" customFormat="false" ht="18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30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9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9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9">
      <c r="A30" s="565" t="s">
        <v>291</v>
      </c>
      <c r="B30" s="566" t="s">
        <v>303</v>
      </c>
      <c r="C30" s="567" t="s">
        <v>375</v>
      </c>
      <c r="D30" s="568" t="s">
        <v>841</v>
      </c>
    </row>
    <row r="31" spans="1:4" s="551" customFormat="1" ht="29">
      <c r="A31" s="565" t="s">
        <v>292</v>
      </c>
      <c r="B31" s="566" t="s">
        <v>304</v>
      </c>
      <c r="C31" s="567" t="s">
        <v>374</v>
      </c>
      <c r="D31" s="568" t="s">
        <v>842</v>
      </c>
    </row>
    <row r="32" spans="1:4" s="551" customFormat="1" ht="31">
      <c r="A32" s="565" t="s">
        <v>293</v>
      </c>
      <c r="B32" s="566" t="s">
        <v>305</v>
      </c>
      <c r="C32" s="567" t="s">
        <v>294</v>
      </c>
      <c r="D32" s="569" t="s">
        <v>377</v>
      </c>
    </row>
    <row r="33" spans="1:4" s="551" customFormat="1" ht="43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44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7" thickTop="1">
      <c r="A35" s="454"/>
      <c r="B35" s="454"/>
      <c r="C35" s="454"/>
    </row>
    <row r="36" spans="1:3" customFormat="false">
      <c r="A36" s="560" t="s">
        <v>840</v>
      </c>
      <c r="B36" s="454"/>
      <c r="C36" s="454"/>
    </row>
    <row r="37" spans="1:3" customFormat="false">
      <c r="A37" s="480" t="s">
        <v>863</v>
      </c>
      <c r="B37" s="454"/>
      <c r="C37" s="454"/>
    </row>
    <row r="38" spans="1:3" customFormat="false">
      <c r="A38" s="480" t="s">
        <v>864</v>
      </c>
      <c r="B38" s="454"/>
      <c r="C38" s="454"/>
    </row>
    <row r="39" spans="1:3" customFormat="false">
      <c r="A39" s="480" t="s">
        <v>865</v>
      </c>
      <c r="B39" s="454"/>
      <c r="C39" s="454"/>
    </row>
    <row r="40" spans="1:3" customFormat="false">
      <c r="A40" s="480" t="s">
        <v>866</v>
      </c>
      <c r="B40" s="454"/>
      <c r="C40" s="454"/>
    </row>
    <row r="41" spans="1:3" customFormat="false">
      <c r="A41" s="480" t="s">
        <v>867</v>
      </c>
      <c r="B41" s="454"/>
      <c r="C41" s="454"/>
    </row>
    <row r="42" spans="1:3" customFormat="false">
      <c r="A42" s="480" t="s">
        <v>868</v>
      </c>
      <c r="B42" s="454"/>
      <c r="C42" s="454"/>
    </row>
    <row r="43" spans="1:3" customFormat="false">
      <c r="A43" s="480" t="s">
        <v>869</v>
      </c>
      <c r="B43" s="454"/>
      <c r="C43" s="454"/>
    </row>
    <row r="44" spans="1:3" customFormat="false">
      <c r="A44" s="480" t="s">
        <v>870</v>
      </c>
      <c r="B44" s="454"/>
      <c r="C44" s="454"/>
    </row>
    <row r="45" spans="1:3" customFormat="false">
      <c r="A45" s="480" t="s">
        <v>871</v>
      </c>
      <c r="B45" s="454"/>
      <c r="C45" s="454"/>
    </row>
    <row r="46" spans="1:3" customFormat="false">
      <c r="A46" s="480" t="s">
        <v>306</v>
      </c>
      <c r="B46" s="454"/>
      <c r="C46" s="454"/>
    </row>
    <row r="47" spans="1:3" customFormat="false">
      <c r="A47" s="515" t="s">
        <v>872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F45"/>
  <sheetViews>
    <sheetView zoomScaleNormal="100" workbookViewId="0">
      <selection activeCell="A2" sqref="A2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620"/>
    </row>
    <row r="2" spans="2:5" customFormat="false">
      <c r="B2" s="620" t="str">
        <f>'Title Page'!$B$36</f>
        <v>Example Results for Section 5.3 - HVAC Equipment Performance Tests CE100 through CE200</v>
      </c>
      <c r="C2" s="620"/>
      <c r="D2" s="620"/>
      <c r="E2" s="620"/>
    </row>
    <row r="3" spans="2:5" customFormat="false" ht="15" customHeight="1">
      <c r="B3" s="620" t="str">
        <f>'Title Page'!$B$38</f>
        <v/>
      </c>
      <c r="C3" s="620"/>
      <c r="D3" s="620"/>
      <c r="E3" s="620"/>
    </row>
    <row r="5" spans="2:5" customFormat="false" ht="15" customHeight="1">
      <c r="B5" s="621" t="s">
        <v>787</v>
      </c>
      <c r="C5" s="621"/>
      <c r="D5" s="621"/>
      <c r="E5" s="621"/>
    </row>
    <row r="7" spans="2:5" customFormat="false" ht="18" thickTop="1" thickBot="1">
      <c r="B7" s="537" t="s">
        <v>685</v>
      </c>
      <c r="C7" s="538" t="s">
        <v>686</v>
      </c>
      <c r="D7" s="539" t="s">
        <v>688</v>
      </c>
      <c r="E7" s="540" t="s">
        <v>687</v>
      </c>
    </row>
    <row r="8" spans="2:5" customFormat="false" ht="17" thickTop="1">
      <c r="B8" s="525" t="s">
        <v>698</v>
      </c>
      <c r="C8" s="526" t="s">
        <v>151</v>
      </c>
      <c r="D8" s="527" t="s">
        <v>689</v>
      </c>
      <c r="E8" s="528" t="s">
        <v>790</v>
      </c>
    </row>
    <row r="9" spans="2:5" customFormat="false">
      <c r="B9" s="529" t="s">
        <v>701</v>
      </c>
      <c r="C9" s="530" t="s">
        <v>254</v>
      </c>
      <c r="D9" s="531" t="s">
        <v>690</v>
      </c>
      <c r="E9" s="532" t="s">
        <v>791</v>
      </c>
    </row>
    <row r="10" spans="2:5" customFormat="false">
      <c r="B10" s="529" t="s">
        <v>704</v>
      </c>
      <c r="C10" s="530" t="s">
        <v>165</v>
      </c>
      <c r="D10" s="531" t="s">
        <v>691</v>
      </c>
      <c r="E10" s="532" t="s">
        <v>805</v>
      </c>
    </row>
    <row r="11" spans="2:5" customFormat="false">
      <c r="B11" s="529" t="s">
        <v>707</v>
      </c>
      <c r="C11" s="530" t="s">
        <v>807</v>
      </c>
      <c r="D11" s="531" t="s">
        <v>691</v>
      </c>
      <c r="E11" s="532" t="s">
        <v>804</v>
      </c>
    </row>
    <row r="12" spans="2:5" customFormat="false">
      <c r="B12" s="529" t="s">
        <v>710</v>
      </c>
      <c r="C12" s="530" t="s">
        <v>166</v>
      </c>
      <c r="D12" s="531" t="s">
        <v>692</v>
      </c>
      <c r="E12" s="532" t="s">
        <v>805</v>
      </c>
    </row>
    <row r="13" spans="2:5" customFormat="false">
      <c r="B13" s="529" t="s">
        <v>713</v>
      </c>
      <c r="C13" s="530" t="s">
        <v>808</v>
      </c>
      <c r="D13" s="531" t="s">
        <v>692</v>
      </c>
      <c r="E13" s="532" t="s">
        <v>804</v>
      </c>
    </row>
    <row r="14" spans="2:5" customFormat="false">
      <c r="B14" s="529" t="s">
        <v>716</v>
      </c>
      <c r="C14" s="530" t="s">
        <v>175</v>
      </c>
      <c r="D14" s="531" t="s">
        <v>693</v>
      </c>
      <c r="E14" s="532" t="s">
        <v>792</v>
      </c>
    </row>
    <row r="15" spans="2:5" customFormat="false">
      <c r="B15" s="529" t="s">
        <v>719</v>
      </c>
      <c r="C15" s="530" t="s">
        <v>174</v>
      </c>
      <c r="D15" s="531" t="s">
        <v>694</v>
      </c>
      <c r="E15" s="532" t="s">
        <v>792</v>
      </c>
    </row>
    <row r="16" spans="2:5" customFormat="false">
      <c r="B16" s="529" t="s">
        <v>722</v>
      </c>
      <c r="C16" s="530" t="s">
        <v>172</v>
      </c>
      <c r="D16" s="531" t="s">
        <v>695</v>
      </c>
      <c r="E16" s="532" t="s">
        <v>793</v>
      </c>
    </row>
    <row r="17" spans="2:5" customFormat="false" ht="17" thickBot="1">
      <c r="B17" s="533" t="s">
        <v>725</v>
      </c>
      <c r="C17" s="534" t="s">
        <v>173</v>
      </c>
      <c r="D17" s="535" t="s">
        <v>695</v>
      </c>
      <c r="E17" s="536" t="s">
        <v>794</v>
      </c>
    </row>
    <row r="25" spans="1:6" customFormat="false">
      <c r="A25" s="557"/>
      <c r="B25" s="557"/>
      <c r="C25" s="557"/>
      <c r="D25" s="557"/>
      <c r="E25" s="557"/>
      <c r="F25" s="557"/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F45"/>
  <sheetViews>
    <sheetView zoomScaleNormal="100" workbookViewId="0">
      <selection activeCell="B4" sqref="B4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554"/>
    </row>
    <row r="2" spans="1:5" customFormat="false">
      <c r="A2" s="620" t="str">
        <f>'Title Page'!$B$36</f>
        <v>Example Results for Section 5.3 - HVAC Equipment Performance Tests CE100 through CE200</v>
      </c>
      <c r="B2" s="620"/>
      <c r="C2" s="620"/>
      <c r="D2" s="620"/>
      <c r="E2" s="620"/>
    </row>
    <row r="3" spans="1:5" customFormat="false" ht="17.25" customHeight="1">
      <c r="A3" s="620" t="str">
        <f>'Title Page'!$B$38</f>
        <v/>
      </c>
      <c r="B3" s="620"/>
      <c r="C3" s="620"/>
      <c r="D3" s="620"/>
      <c r="E3" s="620"/>
    </row>
    <row r="5" spans="2:4" customFormat="false" ht="19" thickBot="1">
      <c r="B5" s="622" t="s">
        <v>788</v>
      </c>
      <c r="C5" s="622"/>
      <c r="D5" s="622"/>
    </row>
    <row r="7" spans="2:4" customFormat="false" ht="18" thickTop="1" thickBot="1">
      <c r="B7" s="537" t="s">
        <v>696</v>
      </c>
      <c r="C7" s="538" t="s">
        <v>697</v>
      </c>
      <c r="D7" s="540" t="s">
        <v>688</v>
      </c>
    </row>
    <row r="8" spans="2:4" customFormat="false" ht="17" thickTop="1">
      <c r="B8" s="543" t="s">
        <v>698</v>
      </c>
      <c r="C8" s="544" t="s">
        <v>699</v>
      </c>
      <c r="D8" s="545" t="s">
        <v>700</v>
      </c>
    </row>
    <row r="9" spans="2:4" customFormat="false">
      <c r="B9" s="529" t="s">
        <v>701</v>
      </c>
      <c r="C9" s="530" t="s">
        <v>702</v>
      </c>
      <c r="D9" s="541" t="s">
        <v>703</v>
      </c>
    </row>
    <row r="10" spans="2:4" customFormat="false">
      <c r="B10" s="529" t="s">
        <v>704</v>
      </c>
      <c r="C10" s="530" t="s">
        <v>705</v>
      </c>
      <c r="D10" s="541" t="s">
        <v>706</v>
      </c>
    </row>
    <row r="11" spans="2:4" customFormat="false">
      <c r="B11" s="529" t="s">
        <v>707</v>
      </c>
      <c r="C11" s="530" t="s">
        <v>708</v>
      </c>
      <c r="D11" s="541" t="s">
        <v>709</v>
      </c>
    </row>
    <row r="12" spans="2:4" customFormat="false">
      <c r="B12" s="529" t="s">
        <v>710</v>
      </c>
      <c r="C12" s="530" t="s">
        <v>711</v>
      </c>
      <c r="D12" s="541" t="s">
        <v>712</v>
      </c>
    </row>
    <row r="13" spans="2:4" customFormat="false">
      <c r="B13" s="529" t="s">
        <v>713</v>
      </c>
      <c r="C13" s="530" t="s">
        <v>714</v>
      </c>
      <c r="D13" s="541" t="s">
        <v>715</v>
      </c>
    </row>
    <row r="14" spans="2:4" customFormat="false">
      <c r="B14" s="529" t="s">
        <v>716</v>
      </c>
      <c r="C14" s="530" t="s">
        <v>717</v>
      </c>
      <c r="D14" s="541" t="s">
        <v>718</v>
      </c>
    </row>
    <row r="15" spans="2:4" customFormat="false">
      <c r="B15" s="529" t="s">
        <v>719</v>
      </c>
      <c r="C15" s="530" t="s">
        <v>720</v>
      </c>
      <c r="D15" s="541" t="s">
        <v>721</v>
      </c>
    </row>
    <row r="16" spans="2:4" customFormat="false">
      <c r="B16" s="529" t="s">
        <v>722</v>
      </c>
      <c r="C16" s="530" t="s">
        <v>723</v>
      </c>
      <c r="D16" s="541" t="s">
        <v>724</v>
      </c>
    </row>
    <row r="17" spans="2:4" customFormat="false">
      <c r="B17" s="529" t="s">
        <v>725</v>
      </c>
      <c r="C17" s="530" t="s">
        <v>726</v>
      </c>
      <c r="D17" s="541" t="s">
        <v>727</v>
      </c>
    </row>
    <row r="18" spans="2:4" customFormat="false">
      <c r="B18" s="529" t="s">
        <v>728</v>
      </c>
      <c r="C18" s="530" t="s">
        <v>729</v>
      </c>
      <c r="D18" s="541" t="s">
        <v>730</v>
      </c>
    </row>
    <row r="19" spans="2:4" customFormat="false">
      <c r="B19" s="529" t="s">
        <v>731</v>
      </c>
      <c r="C19" s="530" t="s">
        <v>732</v>
      </c>
      <c r="D19" s="541" t="s">
        <v>733</v>
      </c>
    </row>
    <row r="20" spans="2:4" customFormat="false">
      <c r="B20" s="529" t="s">
        <v>734</v>
      </c>
      <c r="C20" s="530" t="s">
        <v>735</v>
      </c>
      <c r="D20" s="541" t="s">
        <v>736</v>
      </c>
    </row>
    <row r="21" spans="2:4" customFormat="false">
      <c r="B21" s="529" t="s">
        <v>737</v>
      </c>
      <c r="C21" s="530" t="s">
        <v>738</v>
      </c>
      <c r="D21" s="541" t="s">
        <v>739</v>
      </c>
    </row>
    <row r="22" spans="2:4" customFormat="false">
      <c r="B22" s="529" t="s">
        <v>740</v>
      </c>
      <c r="C22" s="530" t="s">
        <v>741</v>
      </c>
      <c r="D22" s="541" t="s">
        <v>742</v>
      </c>
    </row>
    <row r="23" spans="2:4" customFormat="false">
      <c r="B23" s="529" t="s">
        <v>743</v>
      </c>
      <c r="C23" s="530" t="s">
        <v>744</v>
      </c>
      <c r="D23" s="541" t="s">
        <v>745</v>
      </c>
    </row>
    <row r="24" spans="2:4" customFormat="false">
      <c r="B24" s="529" t="s">
        <v>746</v>
      </c>
      <c r="C24" s="530" t="s">
        <v>747</v>
      </c>
      <c r="D24" s="541" t="s">
        <v>748</v>
      </c>
    </row>
    <row r="25" spans="2:4" customFormat="false">
      <c r="B25" s="529" t="s">
        <v>749</v>
      </c>
      <c r="C25" s="530" t="s">
        <v>750</v>
      </c>
      <c r="D25" s="541" t="s">
        <v>751</v>
      </c>
    </row>
    <row r="26" spans="2:4" customFormat="false">
      <c r="B26" s="529" t="s">
        <v>752</v>
      </c>
      <c r="C26" s="530" t="s">
        <v>753</v>
      </c>
      <c r="D26" s="541" t="s">
        <v>754</v>
      </c>
    </row>
    <row r="27" spans="2:4" customFormat="false">
      <c r="B27" s="529" t="s">
        <v>755</v>
      </c>
      <c r="C27" s="530" t="s">
        <v>756</v>
      </c>
      <c r="D27" s="541" t="s">
        <v>757</v>
      </c>
    </row>
    <row r="28" spans="2:4" customFormat="false">
      <c r="B28" s="529" t="s">
        <v>758</v>
      </c>
      <c r="C28" s="530" t="s">
        <v>759</v>
      </c>
      <c r="D28" s="541" t="s">
        <v>760</v>
      </c>
    </row>
    <row r="29" spans="2:4" customFormat="false">
      <c r="B29" s="529" t="s">
        <v>761</v>
      </c>
      <c r="C29" s="530" t="s">
        <v>762</v>
      </c>
      <c r="D29" s="541" t="s">
        <v>763</v>
      </c>
    </row>
    <row r="30" spans="2:4" customFormat="false">
      <c r="B30" s="529" t="s">
        <v>764</v>
      </c>
      <c r="C30" s="530" t="s">
        <v>765</v>
      </c>
      <c r="D30" s="541" t="s">
        <v>766</v>
      </c>
    </row>
    <row r="31" spans="2:4" customFormat="false">
      <c r="B31" s="529" t="s">
        <v>767</v>
      </c>
      <c r="C31" s="530" t="s">
        <v>768</v>
      </c>
      <c r="D31" s="541" t="s">
        <v>769</v>
      </c>
    </row>
    <row r="32" spans="2:4" customFormat="false">
      <c r="B32" s="529" t="s">
        <v>770</v>
      </c>
      <c r="C32" s="530" t="s">
        <v>771</v>
      </c>
      <c r="D32" s="541" t="s">
        <v>772</v>
      </c>
    </row>
    <row r="33" spans="2:4" customFormat="false" ht="17" thickBot="1">
      <c r="B33" s="533" t="s">
        <v>773</v>
      </c>
      <c r="C33" s="534" t="s">
        <v>774</v>
      </c>
      <c r="D33" s="542" t="s">
        <v>775</v>
      </c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8">
    <pageSetUpPr fitToPage="1"/>
  </sheetPr>
  <dimension ref="A1:Q5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670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320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307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308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309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310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311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312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313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314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315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316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317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318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319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23" t="s">
        <v>380</v>
      </c>
      <c r="K25" s="624"/>
      <c r="L25" s="625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320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307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308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309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310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311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312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313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314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480"/>
      <c r="B37" s="317" t="s">
        <v>315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480"/>
      <c r="B38" s="317" t="s">
        <v>316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480"/>
      <c r="B39" s="317" t="s">
        <v>317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480"/>
      <c r="B40" s="317" t="s">
        <v>318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480"/>
      <c r="B41" s="331" t="s">
        <v>319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480"/>
      <c r="B42" s="613" t="s">
        <v>54</v>
      </c>
      <c r="C42" s="311"/>
      <c r="D42" s="325"/>
      <c r="E42" s="311"/>
      <c r="F42" s="325"/>
      <c r="G42" s="325"/>
      <c r="H42" s="325"/>
      <c r="I42" s="320"/>
      <c r="J42" s="623" t="s">
        <v>380</v>
      </c>
      <c r="K42" s="624"/>
      <c r="L42" s="625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48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480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480"/>
      <c r="B45" s="317" t="s">
        <v>320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307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308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309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310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311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312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313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314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315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316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317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318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319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23" t="s">
        <v>380</v>
      </c>
      <c r="K59" s="624"/>
      <c r="L59" s="625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815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379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320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307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308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309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310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311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312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313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314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315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316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317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318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319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7" thickTop="1">
      <c r="A76" s="483"/>
      <c r="B76" s="485" t="s">
        <v>803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0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0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0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0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0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0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0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0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0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0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0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0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0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10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10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10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10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10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10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0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 r:id="rId1"/>
  <headerFooter alignWithMargins="fals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9">
    <pageSetUpPr fitToPage="1"/>
  </sheetPr>
  <dimension ref="A1:Q483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23" t="s">
        <v>380</v>
      </c>
      <c r="K8" s="624"/>
      <c r="L8" s="625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320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307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308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309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310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311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312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313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314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315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316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317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318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319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23" t="s">
        <v>380</v>
      </c>
      <c r="K25" s="624"/>
      <c r="L25" s="625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320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781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307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781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308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781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309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781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310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781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311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781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312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781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313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781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314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781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480"/>
      <c r="B37" s="370" t="s">
        <v>315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781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480"/>
      <c r="B38" s="370" t="s">
        <v>316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781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480"/>
      <c r="B39" s="370" t="s">
        <v>317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781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480"/>
      <c r="B40" s="370" t="s">
        <v>318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781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480"/>
      <c r="B41" s="374" t="s">
        <v>319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781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7" thickTop="1">
      <c r="A42" s="610"/>
      <c r="B42" s="485" t="s">
        <v>803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480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480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480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10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10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10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10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10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10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10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10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10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10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10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10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10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10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10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10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10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10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0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10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10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 r:id="rId1"/>
  <headerFooter alignWithMargins="false"/>
  <rowBreaks manualBreakCount="1" 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2022-05-09T21:29:09Z</dcterms:modified>
  <cp:lastModifiedBy>Microsoft Office User</cp:lastModifiedBy>
  <cp:lastPrinted>2017-11-13T22:25:07Z</cp:lastPrinted>
</cp:coreProperties>
</file>