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JN\D\e\Ashrae\STD140\140-2020-CM\AccFiles-140-2020\Sec5-3AFiles\Informative Materials\"/>
    </mc:Choice>
  </mc:AlternateContent>
  <xr:revisionPtr revIDLastSave="0" documentId="13_ncr:1_{2CEEC760-CAFE-4E7F-8311-F3C8FED3123E}" xr6:coauthVersionLast="46" xr6:coauthVersionMax="46" xr10:uidLastSave="{00000000-0000-0000-0000-000000000000}"/>
  <bookViews>
    <workbookView xWindow="1515" yWindow="0" windowWidth="18240" windowHeight="20985" tabRatio="614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81029"/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B27" i="2" s="1"/>
  <c r="B25" i="1" s="1"/>
  <c r="F12" i="17" s="1"/>
  <c r="E12" i="36" s="1"/>
  <c r="D27" i="2"/>
  <c r="B74" i="2" s="1"/>
  <c r="E27" i="2"/>
  <c r="F27" i="2"/>
  <c r="H27" i="2"/>
  <c r="E74" i="2" s="1"/>
  <c r="J27" i="2"/>
  <c r="I27" i="2" s="1"/>
  <c r="B165" i="1" s="1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I28" i="2" s="1"/>
  <c r="K28" i="2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B31" i="2" s="1"/>
  <c r="B29" i="1" s="1"/>
  <c r="F16" i="17" s="1"/>
  <c r="E16" i="36" s="1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I32" i="2" s="1"/>
  <c r="B170" i="1" s="1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I33" i="2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I36" i="2" s="1"/>
  <c r="B174" i="1" s="1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E73" i="2"/>
  <c r="F73" i="2"/>
  <c r="G73" i="2"/>
  <c r="C74" i="2"/>
  <c r="F74" i="2"/>
  <c r="B75" i="2"/>
  <c r="G75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/>
  <c r="L36" i="1"/>
  <c r="Q23" i="17" s="1"/>
  <c r="L23" i="36" s="1"/>
  <c r="L41" i="1"/>
  <c r="L42" i="1"/>
  <c r="B43" i="1"/>
  <c r="F27" i="17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/>
  <c r="F38" i="17"/>
  <c r="E38" i="36"/>
  <c r="C54" i="1"/>
  <c r="E38" i="17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G573" i="1" s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/>
  <c r="K112" i="1"/>
  <c r="BI90" i="17" s="1"/>
  <c r="F84" i="26" s="1"/>
  <c r="L112" i="1"/>
  <c r="BS90" i="17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I589" i="1" s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/>
  <c r="D87" i="26" s="1"/>
  <c r="D115" i="1"/>
  <c r="BF93" i="17" s="1"/>
  <c r="C87" i="26"/>
  <c r="E115" i="1"/>
  <c r="BJ93" i="17" s="1"/>
  <c r="G87" i="26" s="1"/>
  <c r="F115" i="1"/>
  <c r="BK93" i="17" s="1"/>
  <c r="H87" i="26" s="1"/>
  <c r="G115" i="1"/>
  <c r="H115" i="1"/>
  <c r="H592" i="1" s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BS98" i="17"/>
  <c r="C124" i="1"/>
  <c r="BG99" i="17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/>
  <c r="L130" i="1"/>
  <c r="BS105" i="17" s="1"/>
  <c r="B131" i="1"/>
  <c r="BH106" i="17"/>
  <c r="C131" i="1"/>
  <c r="BG106" i="17" s="1"/>
  <c r="D131" i="1"/>
  <c r="BF106" i="17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/>
  <c r="L131" i="1"/>
  <c r="BS106" i="17" s="1"/>
  <c r="L100" i="26" s="1"/>
  <c r="B132" i="1"/>
  <c r="BH107" i="17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/>
  <c r="F103" i="26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G619" i="1" s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/>
  <c r="K155" i="1"/>
  <c r="BI127" i="17" s="1"/>
  <c r="L155" i="1"/>
  <c r="BS127" i="17"/>
  <c r="B156" i="1"/>
  <c r="BH128" i="17" s="1"/>
  <c r="C156" i="1"/>
  <c r="BG128" i="17"/>
  <c r="D156" i="1"/>
  <c r="BF128" i="17" s="1"/>
  <c r="E156" i="1"/>
  <c r="BJ128" i="17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B171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/>
  <c r="L221" i="1"/>
  <c r="L222" i="1"/>
  <c r="C223" i="1"/>
  <c r="E189" i="17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I410" i="1" s="1"/>
  <c r="J227" i="1"/>
  <c r="C193" i="17" s="1"/>
  <c r="K227" i="1"/>
  <c r="G193" i="17" s="1"/>
  <c r="F9" i="31" s="1"/>
  <c r="L227" i="1"/>
  <c r="Q193" i="17"/>
  <c r="L9" i="31" s="1"/>
  <c r="B228" i="1"/>
  <c r="B476" i="1" s="1"/>
  <c r="C228" i="1"/>
  <c r="D228" i="1"/>
  <c r="D194" i="17" s="1"/>
  <c r="C10" i="31" s="1"/>
  <c r="E228" i="1"/>
  <c r="H194" i="17"/>
  <c r="G10" i="31" s="1"/>
  <c r="F228" i="1"/>
  <c r="I194" i="17" s="1"/>
  <c r="H10" i="31" s="1"/>
  <c r="G228" i="1"/>
  <c r="H228" i="1"/>
  <c r="I228" i="1"/>
  <c r="I411" i="1" s="1"/>
  <c r="J228" i="1"/>
  <c r="C194" i="17" s="1"/>
  <c r="K228" i="1"/>
  <c r="G194" i="17"/>
  <c r="F10" i="31" s="1"/>
  <c r="L228" i="1"/>
  <c r="Q194" i="17" s="1"/>
  <c r="L10" i="31" s="1"/>
  <c r="B229" i="1"/>
  <c r="F195" i="17"/>
  <c r="E11" i="31" s="1"/>
  <c r="C229" i="1"/>
  <c r="E195" i="17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/>
  <c r="K229" i="1"/>
  <c r="G195" i="17"/>
  <c r="F11" i="3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/>
  <c r="C13" i="31"/>
  <c r="E231" i="1"/>
  <c r="H197" i="17" s="1"/>
  <c r="G13" i="31" s="1"/>
  <c r="F231" i="1"/>
  <c r="I197" i="17" s="1"/>
  <c r="H13" i="31" s="1"/>
  <c r="G231" i="1"/>
  <c r="G475" i="1" s="1"/>
  <c r="H231" i="1"/>
  <c r="H475" i="1" s="1"/>
  <c r="I231" i="1"/>
  <c r="J231" i="1"/>
  <c r="J414" i="1" s="1"/>
  <c r="C214" i="17" s="1"/>
  <c r="K231" i="1"/>
  <c r="G197" i="17" s="1"/>
  <c r="F13" i="31" s="1"/>
  <c r="L231" i="1"/>
  <c r="Q197" i="17" s="1"/>
  <c r="L13" i="31" s="1"/>
  <c r="B232" i="1"/>
  <c r="F198" i="17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Q198" i="17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H416" i="1" s="1"/>
  <c r="I233" i="1"/>
  <c r="J233" i="1"/>
  <c r="C199" i="17" s="1"/>
  <c r="B15" i="31" s="1"/>
  <c r="K233" i="1"/>
  <c r="G199" i="17" s="1"/>
  <c r="F15" i="31" s="1"/>
  <c r="L233" i="1"/>
  <c r="Q199" i="17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/>
  <c r="F16" i="31" s="1"/>
  <c r="L234" i="1"/>
  <c r="L479" i="1" s="1"/>
  <c r="B235" i="1"/>
  <c r="B483" i="1" s="1"/>
  <c r="C235" i="1"/>
  <c r="E201" i="17" s="1"/>
  <c r="D17" i="31" s="1"/>
  <c r="D235" i="1"/>
  <c r="D201" i="17"/>
  <c r="C17" i="31" s="1"/>
  <c r="E235" i="1"/>
  <c r="H201" i="17"/>
  <c r="G17" i="31" s="1"/>
  <c r="F235" i="1"/>
  <c r="I201" i="17" s="1"/>
  <c r="H17" i="31"/>
  <c r="G235" i="1"/>
  <c r="H235" i="1"/>
  <c r="H483" i="1" s="1"/>
  <c r="I235" i="1"/>
  <c r="I483" i="1" s="1"/>
  <c r="J235" i="1"/>
  <c r="C201" i="17" s="1"/>
  <c r="K235" i="1"/>
  <c r="G201" i="17"/>
  <c r="F17" i="31" s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B244" i="1"/>
  <c r="C244" i="1"/>
  <c r="C427" i="1" s="1"/>
  <c r="D244" i="1"/>
  <c r="E244" i="1"/>
  <c r="E427" i="1" s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D429" i="1" s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E431" i="1" s="1"/>
  <c r="BJ259" i="17" s="1"/>
  <c r="G32" i="19" s="1"/>
  <c r="F248" i="1"/>
  <c r="G248" i="1"/>
  <c r="H248" i="1"/>
  <c r="I248" i="1"/>
  <c r="J248" i="1"/>
  <c r="K248" i="1"/>
  <c r="L248" i="1"/>
  <c r="L431" i="1" s="1"/>
  <c r="BS259" i="17" s="1"/>
  <c r="L32" i="19" s="1"/>
  <c r="B249" i="1"/>
  <c r="C249" i="1"/>
  <c r="D249" i="1"/>
  <c r="E249" i="1"/>
  <c r="F249" i="1"/>
  <c r="G249" i="1"/>
  <c r="G432" i="1" s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H433" i="1" s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D435" i="1" s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F254" i="1"/>
  <c r="F437" i="1" s="1"/>
  <c r="BK265" i="17" s="1"/>
  <c r="H38" i="19" s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L446" i="1" s="1"/>
  <c r="B264" i="1"/>
  <c r="C264" i="1"/>
  <c r="C447" i="1" s="1"/>
  <c r="D264" i="1"/>
  <c r="E264" i="1"/>
  <c r="F264" i="1"/>
  <c r="G264" i="1"/>
  <c r="H264" i="1"/>
  <c r="I264" i="1"/>
  <c r="J264" i="1"/>
  <c r="K264" i="1"/>
  <c r="L264" i="1"/>
  <c r="B265" i="1"/>
  <c r="B448" i="1" s="1"/>
  <c r="C265" i="1"/>
  <c r="D265" i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C449" i="1" s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268" i="1"/>
  <c r="C268" i="1"/>
  <c r="D268" i="1"/>
  <c r="E268" i="1"/>
  <c r="E451" i="1" s="1"/>
  <c r="BJ295" i="17" s="1"/>
  <c r="G68" i="19" s="1"/>
  <c r="F268" i="1"/>
  <c r="G268" i="1"/>
  <c r="H268" i="1"/>
  <c r="I268" i="1"/>
  <c r="J268" i="1"/>
  <c r="BE278" i="17"/>
  <c r="K268" i="1"/>
  <c r="L268" i="1"/>
  <c r="B269" i="1"/>
  <c r="C269" i="1"/>
  <c r="E53" i="74" s="1"/>
  <c r="D269" i="1"/>
  <c r="D452" i="1" s="1"/>
  <c r="E269" i="1"/>
  <c r="F269" i="1"/>
  <c r="G269" i="1"/>
  <c r="H269" i="1"/>
  <c r="I269" i="1"/>
  <c r="J269" i="1"/>
  <c r="K269" i="1"/>
  <c r="L269" i="1"/>
  <c r="B270" i="1"/>
  <c r="C270" i="1"/>
  <c r="D270" i="1"/>
  <c r="E270" i="1"/>
  <c r="E453" i="1" s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B455" i="1" s="1"/>
  <c r="C272" i="1"/>
  <c r="D272" i="1"/>
  <c r="E272" i="1"/>
  <c r="F272" i="1"/>
  <c r="G272" i="1"/>
  <c r="G455" i="1" s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D458" i="1" s="1"/>
  <c r="E275" i="1"/>
  <c r="F275" i="1"/>
  <c r="G275" i="1"/>
  <c r="H275" i="1"/>
  <c r="I275" i="1"/>
  <c r="J275" i="1"/>
  <c r="K275" i="1"/>
  <c r="L275" i="1"/>
  <c r="B276" i="1"/>
  <c r="C276" i="1"/>
  <c r="D276" i="1"/>
  <c r="E276" i="1"/>
  <c r="E459" i="1" s="1"/>
  <c r="BJ303" i="17" s="1"/>
  <c r="G76" i="19" s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H406" i="1" s="1"/>
  <c r="N28" i="73" s="1"/>
  <c r="I283" i="1"/>
  <c r="J283" i="1"/>
  <c r="K283" i="1"/>
  <c r="L283" i="1"/>
  <c r="B284" i="1"/>
  <c r="C284" i="1"/>
  <c r="D284" i="1"/>
  <c r="E284" i="1"/>
  <c r="F284" i="1"/>
  <c r="G284" i="1"/>
  <c r="H284" i="1"/>
  <c r="I284" i="1"/>
  <c r="I407" i="1" s="1"/>
  <c r="O207" i="17" s="1"/>
  <c r="K23" i="31" s="1"/>
  <c r="J284" i="1"/>
  <c r="K284" i="1"/>
  <c r="L284" i="1"/>
  <c r="B285" i="1"/>
  <c r="C285" i="1"/>
  <c r="D285" i="1"/>
  <c r="E285" i="1"/>
  <c r="E408" i="1" s="1"/>
  <c r="H208" i="17" s="1"/>
  <c r="G24" i="31" s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L410" i="1" s="1"/>
  <c r="Q210" i="17" s="1"/>
  <c r="L26" i="31" s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I416" i="1" s="1"/>
  <c r="J293" i="1"/>
  <c r="K293" i="1"/>
  <c r="L293" i="1"/>
  <c r="B294" i="1"/>
  <c r="C294" i="1"/>
  <c r="D294" i="1"/>
  <c r="E294" i="1"/>
  <c r="F294" i="1"/>
  <c r="G294" i="1"/>
  <c r="H294" i="1"/>
  <c r="I294" i="1"/>
  <c r="J294" i="1"/>
  <c r="J417" i="1" s="1"/>
  <c r="C217" i="17" s="1"/>
  <c r="K294" i="1"/>
  <c r="L294" i="1"/>
  <c r="B295" i="1"/>
  <c r="C295" i="1"/>
  <c r="C418" i="1" s="1"/>
  <c r="E218" i="17" s="1"/>
  <c r="D34" i="31" s="1"/>
  <c r="D295" i="1"/>
  <c r="E295" i="1"/>
  <c r="F295" i="1"/>
  <c r="G295" i="1"/>
  <c r="H295" i="1"/>
  <c r="H418" i="1" s="1"/>
  <c r="N40" i="73" s="1"/>
  <c r="I295" i="1"/>
  <c r="J295" i="1"/>
  <c r="K295" i="1"/>
  <c r="L295" i="1"/>
  <c r="B296" i="1"/>
  <c r="C296" i="1"/>
  <c r="D296" i="1"/>
  <c r="D419" i="1" s="1"/>
  <c r="D219" i="17" s="1"/>
  <c r="C35" i="31" s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I426" i="1" s="1"/>
  <c r="J303" i="1"/>
  <c r="K303" i="1"/>
  <c r="K426" i="1" s="1"/>
  <c r="G28" i="74" s="1"/>
  <c r="L303" i="1"/>
  <c r="B304" i="1"/>
  <c r="C304" i="1"/>
  <c r="D304" i="1"/>
  <c r="E304" i="1"/>
  <c r="F304" i="1"/>
  <c r="G304" i="1"/>
  <c r="H304" i="1"/>
  <c r="I304" i="1"/>
  <c r="J304" i="1"/>
  <c r="J427" i="1" s="1"/>
  <c r="K304" i="1"/>
  <c r="L304" i="1"/>
  <c r="B305" i="1"/>
  <c r="C305" i="1"/>
  <c r="D305" i="1"/>
  <c r="E305" i="1"/>
  <c r="F305" i="1"/>
  <c r="G305" i="1"/>
  <c r="H305" i="1"/>
  <c r="I305" i="1"/>
  <c r="J305" i="1"/>
  <c r="J428" i="1" s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L429" i="1" s="1"/>
  <c r="B307" i="1"/>
  <c r="C307" i="1"/>
  <c r="D307" i="1"/>
  <c r="E307" i="1"/>
  <c r="F307" i="1"/>
  <c r="G307" i="1"/>
  <c r="H307" i="1"/>
  <c r="I307" i="1"/>
  <c r="J307" i="1"/>
  <c r="K307" i="1"/>
  <c r="L307" i="1"/>
  <c r="B308" i="1"/>
  <c r="B431" i="1" s="1"/>
  <c r="C308" i="1"/>
  <c r="D308" i="1"/>
  <c r="D431" i="1" s="1"/>
  <c r="BF259" i="17" s="1"/>
  <c r="C32" i="19" s="1"/>
  <c r="E308" i="1"/>
  <c r="F308" i="1"/>
  <c r="G308" i="1"/>
  <c r="H308" i="1"/>
  <c r="I308" i="1"/>
  <c r="J308" i="1"/>
  <c r="K308" i="1"/>
  <c r="L308" i="1"/>
  <c r="B309" i="1"/>
  <c r="C309" i="1"/>
  <c r="C432" i="1" s="1"/>
  <c r="D309" i="1"/>
  <c r="E309" i="1"/>
  <c r="E432" i="1" s="1"/>
  <c r="H34" i="74" s="1"/>
  <c r="F309" i="1"/>
  <c r="G309" i="1"/>
  <c r="H309" i="1"/>
  <c r="I309" i="1"/>
  <c r="J309" i="1"/>
  <c r="K309" i="1"/>
  <c r="L309" i="1"/>
  <c r="B310" i="1"/>
  <c r="C310" i="1"/>
  <c r="D310" i="1"/>
  <c r="D433" i="1" s="1"/>
  <c r="E310" i="1"/>
  <c r="F310" i="1"/>
  <c r="F433" i="1" s="1"/>
  <c r="BK261" i="17" s="1"/>
  <c r="H34" i="19" s="1"/>
  <c r="G310" i="1"/>
  <c r="H310" i="1"/>
  <c r="I310" i="1"/>
  <c r="J310" i="1"/>
  <c r="K310" i="1"/>
  <c r="L310" i="1"/>
  <c r="B311" i="1"/>
  <c r="C311" i="1"/>
  <c r="D311" i="1"/>
  <c r="E311" i="1"/>
  <c r="E434" i="1" s="1"/>
  <c r="F311" i="1"/>
  <c r="G311" i="1"/>
  <c r="G434" i="1" s="1"/>
  <c r="BO262" i="17" s="1"/>
  <c r="I35" i="19" s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L435" i="1" s="1"/>
  <c r="BS263" i="17" s="1"/>
  <c r="L36" i="19" s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J437" i="1" s="1"/>
  <c r="BE265" i="17" s="1"/>
  <c r="K314" i="1"/>
  <c r="L314" i="1"/>
  <c r="B315" i="1"/>
  <c r="C315" i="1"/>
  <c r="D315" i="1"/>
  <c r="E315" i="1"/>
  <c r="F315" i="1"/>
  <c r="G315" i="1"/>
  <c r="H315" i="1"/>
  <c r="I315" i="1"/>
  <c r="I438" i="1" s="1"/>
  <c r="J315" i="1"/>
  <c r="K315" i="1"/>
  <c r="K438" i="1" s="1"/>
  <c r="G40" i="74" s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I446" i="1" s="1"/>
  <c r="J323" i="1"/>
  <c r="K323" i="1"/>
  <c r="K446" i="1" s="1"/>
  <c r="G64" i="74" s="1"/>
  <c r="L323" i="1"/>
  <c r="B324" i="1"/>
  <c r="C324" i="1"/>
  <c r="D324" i="1"/>
  <c r="D447" i="1" s="1"/>
  <c r="D65" i="74" s="1"/>
  <c r="E324" i="1"/>
  <c r="F324" i="1"/>
  <c r="G324" i="1"/>
  <c r="H324" i="1"/>
  <c r="I324" i="1"/>
  <c r="I447" i="1" s="1"/>
  <c r="J324" i="1"/>
  <c r="K324" i="1"/>
  <c r="L324" i="1"/>
  <c r="B325" i="1"/>
  <c r="C325" i="1"/>
  <c r="D325" i="1"/>
  <c r="E325" i="1"/>
  <c r="E448" i="1" s="1"/>
  <c r="H66" i="74" s="1"/>
  <c r="F325" i="1"/>
  <c r="G325" i="1"/>
  <c r="H325" i="1"/>
  <c r="I325" i="1"/>
  <c r="J325" i="1"/>
  <c r="J448" i="1" s="1"/>
  <c r="K325" i="1"/>
  <c r="K448" i="1" s="1"/>
  <c r="L325" i="1"/>
  <c r="B326" i="1"/>
  <c r="C326" i="1"/>
  <c r="D326" i="1"/>
  <c r="E326" i="1"/>
  <c r="F326" i="1"/>
  <c r="G326" i="1"/>
  <c r="H326" i="1"/>
  <c r="I326" i="1"/>
  <c r="J326" i="1"/>
  <c r="K326" i="1"/>
  <c r="L326" i="1"/>
  <c r="L449" i="1" s="1"/>
  <c r="B327" i="1"/>
  <c r="C327" i="1"/>
  <c r="D327" i="1"/>
  <c r="E327" i="1"/>
  <c r="F327" i="1"/>
  <c r="G327" i="1"/>
  <c r="H327" i="1"/>
  <c r="I327" i="1"/>
  <c r="J327" i="1"/>
  <c r="K327" i="1"/>
  <c r="L327" i="1"/>
  <c r="B328" i="1"/>
  <c r="B451" i="1" s="1"/>
  <c r="C328" i="1"/>
  <c r="D328" i="1"/>
  <c r="D451" i="1" s="1"/>
  <c r="D69" i="74" s="1"/>
  <c r="E328" i="1"/>
  <c r="F328" i="1"/>
  <c r="G328" i="1"/>
  <c r="H328" i="1"/>
  <c r="I328" i="1"/>
  <c r="J328" i="1"/>
  <c r="K328" i="1"/>
  <c r="L328" i="1"/>
  <c r="B329" i="1"/>
  <c r="C329" i="1"/>
  <c r="C452" i="1" s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F453" i="1" s="1"/>
  <c r="I71" i="74" s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H455" i="1" s="1"/>
  <c r="I332" i="1"/>
  <c r="J332" i="1"/>
  <c r="K332" i="1"/>
  <c r="L332" i="1"/>
  <c r="B333" i="1"/>
  <c r="C333" i="1"/>
  <c r="D333" i="1"/>
  <c r="E333" i="1"/>
  <c r="F333" i="1"/>
  <c r="G333" i="1"/>
  <c r="G456" i="1" s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H457" i="1" s="1"/>
  <c r="I334" i="1"/>
  <c r="J334" i="1"/>
  <c r="K334" i="1"/>
  <c r="L334" i="1"/>
  <c r="B335" i="1"/>
  <c r="C335" i="1"/>
  <c r="D335" i="1"/>
  <c r="E335" i="1"/>
  <c r="F335" i="1"/>
  <c r="G335" i="1"/>
  <c r="H335" i="1"/>
  <c r="I335" i="1"/>
  <c r="I458" i="1" s="1"/>
  <c r="J335" i="1"/>
  <c r="K335" i="1"/>
  <c r="L335" i="1"/>
  <c r="B336" i="1"/>
  <c r="C336" i="1"/>
  <c r="D336" i="1"/>
  <c r="D459" i="1" s="1"/>
  <c r="D77" i="74" s="1"/>
  <c r="E336" i="1"/>
  <c r="F336" i="1"/>
  <c r="G336" i="1"/>
  <c r="H336" i="1"/>
  <c r="I336" i="1"/>
  <c r="J336" i="1"/>
  <c r="J459" i="1" s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/>
  <c r="L27" i="31" s="1"/>
  <c r="B412" i="1"/>
  <c r="F212" i="17" s="1"/>
  <c r="E28" i="31" s="1"/>
  <c r="D412" i="1"/>
  <c r="D212" i="17" s="1"/>
  <c r="C28" i="31" s="1"/>
  <c r="H28" i="31"/>
  <c r="G412" i="1"/>
  <c r="H412" i="1"/>
  <c r="N34" i="73"/>
  <c r="J412" i="1"/>
  <c r="C212" i="17" s="1"/>
  <c r="K412" i="1"/>
  <c r="G212" i="17" s="1"/>
  <c r="F28" i="31" s="1"/>
  <c r="L412" i="1"/>
  <c r="Q212" i="17"/>
  <c r="L28" i="31" s="1"/>
  <c r="E413" i="1"/>
  <c r="H213" i="17"/>
  <c r="G29" i="31" s="1"/>
  <c r="G413" i="1"/>
  <c r="I413" i="1"/>
  <c r="K413" i="1"/>
  <c r="G213" i="17" s="1"/>
  <c r="F29" i="31" s="1"/>
  <c r="B414" i="1"/>
  <c r="F214" i="17" s="1"/>
  <c r="E30" i="31" s="1"/>
  <c r="C414" i="1"/>
  <c r="E214" i="17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/>
  <c r="C66" i="19" s="1"/>
  <c r="E449" i="1"/>
  <c r="G449" i="1"/>
  <c r="H449" i="1"/>
  <c r="J449" i="1"/>
  <c r="B450" i="1"/>
  <c r="BH294" i="17" s="1"/>
  <c r="E67" i="19" s="1"/>
  <c r="C450" i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/>
  <c r="B110" i="34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/>
  <c r="F14" i="34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/>
  <c r="E45" i="34" s="1"/>
  <c r="C534" i="1"/>
  <c r="E534" i="1"/>
  <c r="F534" i="1"/>
  <c r="G534" i="1"/>
  <c r="I534" i="1"/>
  <c r="J534" i="1"/>
  <c r="K534" i="1"/>
  <c r="L535" i="1"/>
  <c r="B536" i="1"/>
  <c r="CP539" i="17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/>
  <c r="L50" i="34" s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/>
  <c r="E74" i="34"/>
  <c r="E559" i="1"/>
  <c r="CR564" i="17" s="1"/>
  <c r="G74" i="34" s="1"/>
  <c r="F559" i="1"/>
  <c r="I559" i="1"/>
  <c r="J559" i="1"/>
  <c r="B560" i="1"/>
  <c r="C560" i="1"/>
  <c r="CO565" i="17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/>
  <c r="D147" i="34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B609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B611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/>
  <c r="L613" i="1"/>
  <c r="C614" i="1"/>
  <c r="DF557" i="17"/>
  <c r="D157" i="34" s="1"/>
  <c r="E614" i="1"/>
  <c r="H73" i="72" s="1"/>
  <c r="F614" i="1"/>
  <c r="DJ557" i="17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/>
  <c r="E164" i="34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J634" i="1"/>
  <c r="C95" i="72" s="1"/>
  <c r="K634" i="1"/>
  <c r="DP530" i="17"/>
  <c r="K130" i="34"/>
  <c r="O46" i="72"/>
  <c r="DO512" i="17"/>
  <c r="J112" i="34" s="1"/>
  <c r="N28" i="72"/>
  <c r="CY568" i="17"/>
  <c r="K78" i="34" s="1"/>
  <c r="O84" i="71"/>
  <c r="DN576" i="17"/>
  <c r="I176" i="34"/>
  <c r="M92" i="72"/>
  <c r="DP550" i="17"/>
  <c r="K150" i="34"/>
  <c r="O66" i="72"/>
  <c r="DO533" i="17"/>
  <c r="J133" i="34" s="1"/>
  <c r="N49" i="72"/>
  <c r="CW578" i="17"/>
  <c r="I88" i="34"/>
  <c r="M94" i="71"/>
  <c r="DO504" i="17"/>
  <c r="J104" i="34" s="1"/>
  <c r="N20" i="72"/>
  <c r="DN579" i="17"/>
  <c r="I179" i="34" s="1"/>
  <c r="M95" i="72"/>
  <c r="DR576" i="17"/>
  <c r="L176" i="34" s="1"/>
  <c r="DJ574" i="17"/>
  <c r="H174" i="34" s="1"/>
  <c r="DH571" i="17"/>
  <c r="F171" i="34"/>
  <c r="G87" i="72"/>
  <c r="DE568" i="17"/>
  <c r="C168" i="34"/>
  <c r="DR564" i="17"/>
  <c r="L164" i="34" s="1"/>
  <c r="DI557" i="17"/>
  <c r="G157" i="34" s="1"/>
  <c r="DN555" i="17"/>
  <c r="I155" i="34"/>
  <c r="DP553" i="17"/>
  <c r="K153" i="34" s="1"/>
  <c r="DO552" i="17"/>
  <c r="J152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/>
  <c r="D26" i="71"/>
  <c r="CW509" i="17"/>
  <c r="I19" i="34" s="1"/>
  <c r="CS508" i="17"/>
  <c r="H18" i="34"/>
  <c r="I24" i="71"/>
  <c r="CY507" i="17"/>
  <c r="K17" i="34"/>
  <c r="O23" i="71"/>
  <c r="CX506" i="17"/>
  <c r="J16" i="34" s="1"/>
  <c r="N22" i="71"/>
  <c r="CW505" i="17"/>
  <c r="I15" i="34"/>
  <c r="CR503" i="17"/>
  <c r="G13" i="34" s="1"/>
  <c r="D18" i="71"/>
  <c r="DE511" i="17"/>
  <c r="C111" i="34" s="1"/>
  <c r="D27" i="72"/>
  <c r="DF510" i="17"/>
  <c r="D110" i="34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S290" i="17"/>
  <c r="L63" i="19" s="1"/>
  <c r="Q64" i="74"/>
  <c r="BF290" i="17"/>
  <c r="C63" i="19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H33" i="74"/>
  <c r="BF258" i="17"/>
  <c r="C31" i="19" s="1"/>
  <c r="D32" i="74"/>
  <c r="BG257" i="17"/>
  <c r="D30" i="19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K16" i="17"/>
  <c r="B16" i="36"/>
  <c r="J16" i="17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I91" i="72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/>
  <c r="Q67" i="71"/>
  <c r="CX551" i="17"/>
  <c r="J61" i="34" s="1"/>
  <c r="CQ550" i="17"/>
  <c r="F60" i="34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F303" i="17"/>
  <c r="C76" i="19" s="1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P299" i="17"/>
  <c r="J72" i="19" s="1"/>
  <c r="N73" i="74"/>
  <c r="BF299" i="17"/>
  <c r="C72" i="19" s="1"/>
  <c r="D73" i="74"/>
  <c r="BO298" i="17"/>
  <c r="I71" i="19" s="1"/>
  <c r="M72" i="74"/>
  <c r="BG298" i="17"/>
  <c r="D71" i="19"/>
  <c r="E72" i="74"/>
  <c r="BK297" i="17"/>
  <c r="H70" i="19" s="1"/>
  <c r="BH297" i="17"/>
  <c r="E70" i="19" s="1"/>
  <c r="F71" i="74"/>
  <c r="BJ296" i="17"/>
  <c r="G69" i="19" s="1"/>
  <c r="H70" i="74"/>
  <c r="Q69" i="74"/>
  <c r="BF295" i="17"/>
  <c r="C68" i="19" s="1"/>
  <c r="BI294" i="17"/>
  <c r="F67" i="19" s="1"/>
  <c r="G68" i="74"/>
  <c r="BG294" i="17"/>
  <c r="D67" i="19" s="1"/>
  <c r="E68" i="74"/>
  <c r="BE293" i="17"/>
  <c r="C67" i="74"/>
  <c r="BH293" i="17"/>
  <c r="E66" i="19" s="1"/>
  <c r="F67" i="74"/>
  <c r="BQ292" i="17"/>
  <c r="K65" i="19" s="1"/>
  <c r="O66" i="74"/>
  <c r="BJ292" i="17"/>
  <c r="G65" i="19" s="1"/>
  <c r="BP291" i="17"/>
  <c r="J64" i="19" s="1"/>
  <c r="N65" i="74"/>
  <c r="BF291" i="17"/>
  <c r="C64" i="19" s="1"/>
  <c r="BI290" i="17"/>
  <c r="F63" i="19" s="1"/>
  <c r="BO290" i="17"/>
  <c r="I63" i="19" s="1"/>
  <c r="M64" i="74"/>
  <c r="Q41" i="74"/>
  <c r="BP267" i="17"/>
  <c r="J40" i="19" s="1"/>
  <c r="BI266" i="17"/>
  <c r="F39" i="19" s="1"/>
  <c r="BO266" i="17"/>
  <c r="I39" i="19" s="1"/>
  <c r="C39" i="74"/>
  <c r="I39" i="74"/>
  <c r="BQ264" i="17"/>
  <c r="K37" i="19" s="1"/>
  <c r="Q37" i="74"/>
  <c r="BP263" i="17"/>
  <c r="J36" i="19" s="1"/>
  <c r="BF263" i="17"/>
  <c r="C36" i="19" s="1"/>
  <c r="D37" i="74"/>
  <c r="M36" i="74"/>
  <c r="BG262" i="17"/>
  <c r="D35" i="19" s="1"/>
  <c r="E36" i="74"/>
  <c r="I35" i="74"/>
  <c r="BH261" i="17"/>
  <c r="E34" i="19" s="1"/>
  <c r="F35" i="74"/>
  <c r="BJ260" i="17"/>
  <c r="G33" i="19" s="1"/>
  <c r="Q33" i="74"/>
  <c r="D33" i="74"/>
  <c r="BI258" i="17"/>
  <c r="F31" i="19" s="1"/>
  <c r="G32" i="74"/>
  <c r="BG258" i="17"/>
  <c r="D31" i="19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I254" i="17"/>
  <c r="F27" i="19" s="1"/>
  <c r="BO254" i="17"/>
  <c r="I27" i="19" s="1"/>
  <c r="M28" i="74"/>
  <c r="BG254" i="17"/>
  <c r="D27" i="19" s="1"/>
  <c r="N219" i="17"/>
  <c r="J35" i="31" s="1"/>
  <c r="B33" i="31"/>
  <c r="O216" i="17"/>
  <c r="K32" i="31" s="1"/>
  <c r="N215" i="17"/>
  <c r="J31" i="31" s="1"/>
  <c r="B29" i="3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K34" i="70" s="1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BY92" i="17"/>
  <c r="E16" i="26" s="1"/>
  <c r="F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BY88" i="17"/>
  <c r="F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K16" i="70" s="1"/>
  <c r="L16" i="70" s="1"/>
  <c r="BZ85" i="17"/>
  <c r="F9" i="26" s="1"/>
  <c r="G15" i="70"/>
  <c r="CF85" i="17"/>
  <c r="I9" i="26"/>
  <c r="B8" i="26"/>
  <c r="CB84" i="17"/>
  <c r="H8" i="26" s="1"/>
  <c r="I14" i="70"/>
  <c r="BY84" i="17"/>
  <c r="E8" i="26" s="1"/>
  <c r="F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BV144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K68" i="17"/>
  <c r="J68" i="17"/>
  <c r="L68" i="17" s="1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K38" i="17"/>
  <c r="J38" i="17"/>
  <c r="O37" i="17"/>
  <c r="K37" i="36" s="1"/>
  <c r="N36" i="17"/>
  <c r="J36" i="36"/>
  <c r="B34" i="36"/>
  <c r="O33" i="17"/>
  <c r="K33" i="36" s="1"/>
  <c r="N32" i="17"/>
  <c r="J32" i="36" s="1"/>
  <c r="J30" i="17"/>
  <c r="L30" i="17" s="1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J54" i="69" s="1"/>
  <c r="C54" i="69"/>
  <c r="M53" i="69"/>
  <c r="I53" i="69"/>
  <c r="E53" i="69"/>
  <c r="G52" i="69"/>
  <c r="C52" i="69"/>
  <c r="I51" i="69"/>
  <c r="E51" i="69"/>
  <c r="O50" i="69"/>
  <c r="G50" i="69"/>
  <c r="C50" i="69"/>
  <c r="J50" i="69" s="1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J37" i="69" s="1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/>
  <c r="Q68" i="72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R544" i="17"/>
  <c r="L144" i="34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P512" i="17"/>
  <c r="K112" i="34" s="1"/>
  <c r="O28" i="72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G505" i="17"/>
  <c r="E105" i="34" s="1"/>
  <c r="F21" i="72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F302" i="17"/>
  <c r="C75" i="19" s="1"/>
  <c r="D76" i="74"/>
  <c r="BG301" i="17"/>
  <c r="D74" i="19"/>
  <c r="E75" i="74"/>
  <c r="BQ299" i="17"/>
  <c r="K72" i="19" s="1"/>
  <c r="O73" i="74"/>
  <c r="BP298" i="17"/>
  <c r="J71" i="19" s="1"/>
  <c r="BG293" i="17"/>
  <c r="D66" i="19"/>
  <c r="E67" i="74"/>
  <c r="BH292" i="17"/>
  <c r="E65" i="19" s="1"/>
  <c r="F66" i="74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BJ255" i="17"/>
  <c r="G28" i="19" s="1"/>
  <c r="H29" i="74"/>
  <c r="O219" i="17"/>
  <c r="K35" i="31" s="1"/>
  <c r="N218" i="17"/>
  <c r="J34" i="31" s="1"/>
  <c r="M213" i="17"/>
  <c r="I29" i="31" s="1"/>
  <c r="B28" i="31"/>
  <c r="O211" i="17"/>
  <c r="K27" i="31" s="1"/>
  <c r="N210" i="17"/>
  <c r="J26" i="31" s="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/>
  <c r="H16" i="74"/>
  <c r="BF241" i="17"/>
  <c r="C14" i="19" s="1"/>
  <c r="D15" i="74"/>
  <c r="BG240" i="17"/>
  <c r="D13" i="19" s="1"/>
  <c r="E14" i="74"/>
  <c r="K14" i="74" s="1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CJ123" i="17"/>
  <c r="L47" i="26" s="1"/>
  <c r="Q53" i="70"/>
  <c r="BZ122" i="17"/>
  <c r="F46" i="26" s="1"/>
  <c r="G52" i="70"/>
  <c r="CF122" i="17"/>
  <c r="I46" i="26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Y83" i="17"/>
  <c r="F13" i="70"/>
  <c r="CJ81" i="17"/>
  <c r="L5" i="26"/>
  <c r="Q11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O299" i="17"/>
  <c r="I72" i="19"/>
  <c r="M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J297" i="17"/>
  <c r="G70" i="19" s="1"/>
  <c r="H71" i="74"/>
  <c r="BS296" i="17"/>
  <c r="L69" i="19" s="1"/>
  <c r="Q70" i="74"/>
  <c r="BP296" i="17"/>
  <c r="J69" i="19" s="1"/>
  <c r="N70" i="74"/>
  <c r="BF296" i="17"/>
  <c r="C69" i="19" s="1"/>
  <c r="D70" i="74"/>
  <c r="BI295" i="17"/>
  <c r="F68" i="19" s="1"/>
  <c r="G69" i="74"/>
  <c r="BO295" i="17"/>
  <c r="I68" i="19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S292" i="17"/>
  <c r="L65" i="19" s="1"/>
  <c r="Q66" i="74"/>
  <c r="BP292" i="17"/>
  <c r="J65" i="19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B30" i="31"/>
  <c r="O213" i="17"/>
  <c r="K29" i="31" s="1"/>
  <c r="N212" i="17"/>
  <c r="J28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/>
  <c r="BW104" i="17"/>
  <c r="C28" i="26" s="1"/>
  <c r="D34" i="70"/>
  <c r="BZ103" i="17"/>
  <c r="F27" i="26" s="1"/>
  <c r="G33" i="70"/>
  <c r="CF103" i="17"/>
  <c r="I27" i="26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BY89" i="17"/>
  <c r="E13" i="26" s="1"/>
  <c r="F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/>
  <c r="F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/>
  <c r="B75" i="26"/>
  <c r="BL81" i="17"/>
  <c r="BM81" i="17"/>
  <c r="M74" i="17"/>
  <c r="I74" i="36" s="1"/>
  <c r="B73" i="36"/>
  <c r="O72" i="17"/>
  <c r="K72" i="36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/>
  <c r="M28" i="17"/>
  <c r="I28" i="36" s="1"/>
  <c r="B27" i="36"/>
  <c r="M23" i="17"/>
  <c r="I23" i="36" s="1"/>
  <c r="B22" i="36"/>
  <c r="O21" i="17"/>
  <c r="K21" i="36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E40" i="73"/>
  <c r="G39" i="73"/>
  <c r="C39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O33" i="73"/>
  <c r="G33" i="73"/>
  <c r="E32" i="73"/>
  <c r="O31" i="73"/>
  <c r="C31" i="73"/>
  <c r="I30" i="73"/>
  <c r="E30" i="73"/>
  <c r="O29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L48" i="70" s="1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K43" i="71" s="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H69" i="74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E292" i="17"/>
  <c r="C66" i="74"/>
  <c r="BQ291" i="17"/>
  <c r="K64" i="19" s="1"/>
  <c r="O65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E256" i="17"/>
  <c r="C30" i="74"/>
  <c r="BQ255" i="17"/>
  <c r="K28" i="19" s="1"/>
  <c r="O29" i="74"/>
  <c r="BP254" i="17"/>
  <c r="J27" i="19"/>
  <c r="N28" i="74"/>
  <c r="N206" i="17"/>
  <c r="J22" i="31" s="1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/>
  <c r="Q23" i="74"/>
  <c r="BI248" i="17"/>
  <c r="F21" i="19" s="1"/>
  <c r="G22" i="74"/>
  <c r="BE247" i="17"/>
  <c r="C21" i="74"/>
  <c r="BQ246" i="17"/>
  <c r="K19" i="19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J195" i="17"/>
  <c r="K195" i="17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L121" i="26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/>
  <c r="Q84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/>
  <c r="Q61" i="7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E303" i="17"/>
  <c r="BM303" i="17" s="1"/>
  <c r="C77" i="74"/>
  <c r="BK303" i="17"/>
  <c r="H76" i="19" s="1"/>
  <c r="I77" i="74"/>
  <c r="BH303" i="17"/>
  <c r="E76" i="19" s="1"/>
  <c r="F77" i="74"/>
  <c r="BQ302" i="17"/>
  <c r="K75" i="19" s="1"/>
  <c r="O76" i="74"/>
  <c r="BJ302" i="17"/>
  <c r="G75" i="19" s="1"/>
  <c r="H76" i="74"/>
  <c r="BS301" i="17"/>
  <c r="L74" i="19" s="1"/>
  <c r="Q75" i="74"/>
  <c r="BP301" i="17"/>
  <c r="J74" i="19"/>
  <c r="N75" i="74"/>
  <c r="M74" i="74"/>
  <c r="BO300" i="17"/>
  <c r="I73" i="19" s="1"/>
  <c r="BG300" i="17"/>
  <c r="D73" i="19" s="1"/>
  <c r="E74" i="74"/>
  <c r="BE299" i="17"/>
  <c r="C73" i="74"/>
  <c r="BK299" i="17"/>
  <c r="H72" i="19" s="1"/>
  <c r="I73" i="74"/>
  <c r="BH299" i="17"/>
  <c r="E72" i="19" s="1"/>
  <c r="F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G296" i="17"/>
  <c r="D69" i="19" s="1"/>
  <c r="E70" i="74"/>
  <c r="BE295" i="17"/>
  <c r="C69" i="74"/>
  <c r="BK295" i="17"/>
  <c r="H68" i="19" s="1"/>
  <c r="I69" i="74"/>
  <c r="BH295" i="17"/>
  <c r="E68" i="19" s="1"/>
  <c r="F69" i="74"/>
  <c r="BQ294" i="17"/>
  <c r="K67" i="19" s="1"/>
  <c r="O68" i="74"/>
  <c r="BJ294" i="17"/>
  <c r="G67" i="19" s="1"/>
  <c r="H68" i="74"/>
  <c r="BS293" i="17"/>
  <c r="L66" i="19" s="1"/>
  <c r="Q67" i="74"/>
  <c r="BP293" i="17"/>
  <c r="J66" i="19" s="1"/>
  <c r="N67" i="74"/>
  <c r="BI292" i="17"/>
  <c r="F65" i="19"/>
  <c r="G66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O64" i="74"/>
  <c r="BQ290" i="17"/>
  <c r="K63" i="19" s="1"/>
  <c r="BJ290" i="17"/>
  <c r="G63" i="19" s="1"/>
  <c r="H64" i="74"/>
  <c r="BE267" i="17"/>
  <c r="C41" i="74"/>
  <c r="BK267" i="17"/>
  <c r="H40" i="19" s="1"/>
  <c r="I41" i="74"/>
  <c r="BQ266" i="17"/>
  <c r="K39" i="19" s="1"/>
  <c r="O40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J262" i="17"/>
  <c r="G35" i="19" s="1"/>
  <c r="H36" i="74"/>
  <c r="BS261" i="17"/>
  <c r="L34" i="19" s="1"/>
  <c r="Q35" i="74"/>
  <c r="BP261" i="17"/>
  <c r="J34" i="19" s="1"/>
  <c r="N35" i="74"/>
  <c r="BF261" i="17"/>
  <c r="C34" i="19" s="1"/>
  <c r="D35" i="74"/>
  <c r="BI260" i="17"/>
  <c r="F33" i="19" s="1"/>
  <c r="G34" i="74"/>
  <c r="BO260" i="17"/>
  <c r="I33" i="19" s="1"/>
  <c r="M34" i="74"/>
  <c r="BG260" i="17"/>
  <c r="D33" i="19" s="1"/>
  <c r="E34" i="74"/>
  <c r="BE259" i="17"/>
  <c r="C33" i="74"/>
  <c r="BK259" i="17"/>
  <c r="H32" i="19" s="1"/>
  <c r="I33" i="74"/>
  <c r="BH259" i="17"/>
  <c r="E32" i="19" s="1"/>
  <c r="F33" i="74"/>
  <c r="BQ258" i="17"/>
  <c r="K31" i="19"/>
  <c r="O32" i="74"/>
  <c r="BJ258" i="17"/>
  <c r="G31" i="19" s="1"/>
  <c r="H32" i="74"/>
  <c r="Q31" i="74"/>
  <c r="BS257" i="17"/>
  <c r="L30" i="19" s="1"/>
  <c r="BP257" i="17"/>
  <c r="J30" i="19" s="1"/>
  <c r="N31" i="74"/>
  <c r="BF257" i="17"/>
  <c r="C30" i="19" s="1"/>
  <c r="D31" i="74"/>
  <c r="BI256" i="17"/>
  <c r="F29" i="19" s="1"/>
  <c r="G30" i="74"/>
  <c r="M30" i="74"/>
  <c r="BO256" i="17"/>
  <c r="I29" i="19" s="1"/>
  <c r="BG256" i="17"/>
  <c r="D29" i="19" s="1"/>
  <c r="E30" i="74"/>
  <c r="K30" i="74" s="1"/>
  <c r="BE255" i="17"/>
  <c r="C29" i="74"/>
  <c r="BK255" i="17"/>
  <c r="H28" i="19" s="1"/>
  <c r="I29" i="74"/>
  <c r="BQ254" i="17"/>
  <c r="K27" i="19" s="1"/>
  <c r="O28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S248" i="17"/>
  <c r="L21" i="19" s="1"/>
  <c r="Q22" i="74"/>
  <c r="BP248" i="17"/>
  <c r="J21" i="19" s="1"/>
  <c r="N22" i="74"/>
  <c r="BF248" i="17"/>
  <c r="C21" i="19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/>
  <c r="N196" i="17"/>
  <c r="J12" i="31" s="1"/>
  <c r="M195" i="17"/>
  <c r="I11" i="3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J21" i="70" s="1"/>
  <c r="CF91" i="17"/>
  <c r="I15" i="26" s="1"/>
  <c r="B14" i="26"/>
  <c r="CB90" i="17"/>
  <c r="H14" i="26" s="1"/>
  <c r="I20" i="70"/>
  <c r="BY90" i="17"/>
  <c r="E14" i="26" s="1"/>
  <c r="F20" i="70"/>
  <c r="CH89" i="17"/>
  <c r="K13" i="26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M99" i="17"/>
  <c r="BN99" i="17" s="1"/>
  <c r="BL99" i="17"/>
  <c r="BE134" i="17"/>
  <c r="H93" i="26"/>
  <c r="E93" i="26"/>
  <c r="BH134" i="17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K41" i="68" s="1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Q32" i="73"/>
  <c r="H32" i="73"/>
  <c r="D32" i="73"/>
  <c r="Q30" i="73"/>
  <c r="H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J48" i="69" s="1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J23" i="69" s="1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K12" i="69" s="1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K47" i="70" s="1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L28" i="70" s="1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K88" i="71" s="1"/>
  <c r="C87" i="71"/>
  <c r="N85" i="71"/>
  <c r="H83" i="71"/>
  <c r="D82" i="71"/>
  <c r="O80" i="71"/>
  <c r="E77" i="71"/>
  <c r="H72" i="71"/>
  <c r="D70" i="71"/>
  <c r="Q68" i="71"/>
  <c r="N67" i="71"/>
  <c r="D62" i="71"/>
  <c r="F55" i="71"/>
  <c r="K55" i="71" s="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H77" i="74"/>
  <c r="N72" i="74"/>
  <c r="F68" i="74"/>
  <c r="C52" i="74"/>
  <c r="I47" i="74"/>
  <c r="Q34" i="74"/>
  <c r="H30" i="74"/>
  <c r="E24" i="74"/>
  <c r="K24" i="74" s="1"/>
  <c r="C15" i="74"/>
  <c r="DR572" i="17"/>
  <c r="L172" i="3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K66" i="68" s="1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F17" i="68"/>
  <c r="Q16" i="68"/>
  <c r="H16" i="68"/>
  <c r="D16" i="68"/>
  <c r="N15" i="68"/>
  <c r="Q14" i="68"/>
  <c r="H14" i="68"/>
  <c r="D14" i="68"/>
  <c r="N13" i="68"/>
  <c r="F13" i="68"/>
  <c r="Q12" i="68"/>
  <c r="H12" i="68"/>
  <c r="D12" i="68"/>
  <c r="N11" i="68"/>
  <c r="Q10" i="68"/>
  <c r="M41" i="73"/>
  <c r="E41" i="73"/>
  <c r="G40" i="73"/>
  <c r="C40" i="73"/>
  <c r="I39" i="73"/>
  <c r="E39" i="73"/>
  <c r="O38" i="73"/>
  <c r="G38" i="73"/>
  <c r="M37" i="73"/>
  <c r="I37" i="73"/>
  <c r="G36" i="73"/>
  <c r="C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K38" i="69" s="1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J18" i="70" s="1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U35" i="2"/>
  <c r="V35" i="2" s="1"/>
  <c r="D82" i="2"/>
  <c r="H82" i="2" s="1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U26" i="2"/>
  <c r="V26" i="2"/>
  <c r="X26" i="2" s="1"/>
  <c r="D73" i="2"/>
  <c r="H73" i="2" s="1"/>
  <c r="I73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J60" i="74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BL295" i="17"/>
  <c r="BM295" i="17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/>
  <c r="Q95" i="72"/>
  <c r="CW547" i="17"/>
  <c r="I57" i="34" s="1"/>
  <c r="B84" i="34"/>
  <c r="DH569" i="17"/>
  <c r="F169" i="34"/>
  <c r="G85" i="72"/>
  <c r="DP579" i="17"/>
  <c r="K179" i="34" s="1"/>
  <c r="O95" i="72"/>
  <c r="F60" i="26"/>
  <c r="G67" i="70"/>
  <c r="B67" i="26"/>
  <c r="C74" i="70"/>
  <c r="B20" i="19"/>
  <c r="BL247" i="17"/>
  <c r="BM247" i="17"/>
  <c r="B78" i="34"/>
  <c r="J38" i="69"/>
  <c r="D140" i="26"/>
  <c r="E77" i="69"/>
  <c r="Q66" i="70"/>
  <c r="I80" i="2"/>
  <c r="K55" i="70"/>
  <c r="L55" i="70" s="1"/>
  <c r="J55" i="70"/>
  <c r="K18" i="70"/>
  <c r="J74" i="68"/>
  <c r="K74" i="68"/>
  <c r="K52" i="74"/>
  <c r="K53" i="69"/>
  <c r="K63" i="68"/>
  <c r="L63" i="68"/>
  <c r="J63" i="68"/>
  <c r="K71" i="68"/>
  <c r="K92" i="26"/>
  <c r="BQ133" i="17"/>
  <c r="K96" i="26"/>
  <c r="BQ137" i="17"/>
  <c r="I98" i="26"/>
  <c r="BO139" i="17"/>
  <c r="K100" i="26"/>
  <c r="BQ141" i="17"/>
  <c r="BO143" i="17"/>
  <c r="K104" i="26"/>
  <c r="BQ145" i="17"/>
  <c r="O76" i="69" s="1"/>
  <c r="K109" i="26"/>
  <c r="CH133" i="17"/>
  <c r="CF135" i="17"/>
  <c r="K113" i="26"/>
  <c r="CH137" i="17"/>
  <c r="H62" i="26"/>
  <c r="I69" i="70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28" i="19"/>
  <c r="B32" i="19"/>
  <c r="BL259" i="17"/>
  <c r="BM259" i="17"/>
  <c r="J69" i="74"/>
  <c r="K69" i="74"/>
  <c r="J77" i="74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J59" i="71" s="1"/>
  <c r="CM546" i="17"/>
  <c r="C62" i="71"/>
  <c r="CY549" i="17"/>
  <c r="K59" i="34" s="1"/>
  <c r="O65" i="71"/>
  <c r="B60" i="34"/>
  <c r="B64" i="34"/>
  <c r="CN556" i="17"/>
  <c r="C66" i="34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BN83" i="17"/>
  <c r="J96" i="26"/>
  <c r="BP137" i="17"/>
  <c r="J104" i="26"/>
  <c r="BP145" i="17"/>
  <c r="B11" i="26"/>
  <c r="B12" i="19"/>
  <c r="BL239" i="17"/>
  <c r="BM239" i="17"/>
  <c r="J21" i="74"/>
  <c r="K21" i="74"/>
  <c r="B29" i="19"/>
  <c r="BL256" i="17"/>
  <c r="BM256" i="17"/>
  <c r="B30" i="34"/>
  <c r="B38" i="34"/>
  <c r="B58" i="34"/>
  <c r="J36" i="69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/>
  <c r="I18" i="71"/>
  <c r="CQ503" i="17"/>
  <c r="F13" i="34" s="1"/>
  <c r="G19" i="71"/>
  <c r="CR505" i="17"/>
  <c r="G15" i="34"/>
  <c r="H21" i="71"/>
  <c r="CR513" i="17"/>
  <c r="G23" i="34" s="1"/>
  <c r="H29" i="71"/>
  <c r="CP518" i="17"/>
  <c r="E28" i="34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DA544" i="17"/>
  <c r="L54" i="34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G129" i="26"/>
  <c r="H66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F69" i="26"/>
  <c r="G76" i="70"/>
  <c r="CC84" i="17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/>
  <c r="N15" i="71"/>
  <c r="CR504" i="17"/>
  <c r="G14" i="34" s="1"/>
  <c r="H20" i="71"/>
  <c r="CR508" i="17"/>
  <c r="G18" i="34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L24" i="69"/>
  <c r="K24" i="69"/>
  <c r="J23" i="68"/>
  <c r="L23" i="68" s="1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63" i="26"/>
  <c r="C70" i="70"/>
  <c r="L18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K68" i="74"/>
  <c r="J68" i="74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B29" i="26"/>
  <c r="CC105" i="17"/>
  <c r="CE105" i="17" s="1"/>
  <c r="CD105" i="17"/>
  <c r="J39" i="70"/>
  <c r="K39" i="70"/>
  <c r="L40" i="70"/>
  <c r="K18" i="74"/>
  <c r="J18" i="74"/>
  <c r="K22" i="74"/>
  <c r="L22" i="74" s="1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K37" i="69"/>
  <c r="L37" i="69" s="1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B76" i="19"/>
  <c r="BL303" i="17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L291" i="17"/>
  <c r="BM291" i="17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L195" i="17"/>
  <c r="B65" i="19"/>
  <c r="BL292" i="17"/>
  <c r="BM292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L19" i="74" s="1"/>
  <c r="B31" i="19"/>
  <c r="BM258" i="17"/>
  <c r="BL258" i="17"/>
  <c r="B39" i="19"/>
  <c r="B67" i="19"/>
  <c r="BM294" i="17"/>
  <c r="BL294" i="17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DA520" i="17"/>
  <c r="L30" i="34" s="1"/>
  <c r="Q36" i="71"/>
  <c r="CR529" i="17"/>
  <c r="G39" i="34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/>
  <c r="O64" i="71"/>
  <c r="L64" i="71" s="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J65" i="74"/>
  <c r="K65" i="74"/>
  <c r="DJ496" i="17"/>
  <c r="H96" i="34" s="1"/>
  <c r="I12" i="72"/>
  <c r="DA509" i="17"/>
  <c r="L19" i="34" s="1"/>
  <c r="Q25" i="71"/>
  <c r="CR518" i="17"/>
  <c r="G28" i="34" s="1"/>
  <c r="H34" i="71"/>
  <c r="DA533" i="17"/>
  <c r="L43" i="34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K66" i="74"/>
  <c r="J66" i="74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CE106" i="17" s="1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CD136" i="17"/>
  <c r="K67" i="70" s="1"/>
  <c r="BW140" i="17"/>
  <c r="L64" i="26"/>
  <c r="Q71" i="70"/>
  <c r="I73" i="70"/>
  <c r="C68" i="26"/>
  <c r="D75" i="70"/>
  <c r="L68" i="26"/>
  <c r="Q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/>
  <c r="J56" i="74"/>
  <c r="K56" i="74"/>
  <c r="BM286" i="17"/>
  <c r="K33" i="74"/>
  <c r="J33" i="74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/>
  <c r="CN533" i="17"/>
  <c r="C43" i="34" s="1"/>
  <c r="D49" i="71"/>
  <c r="J51" i="71"/>
  <c r="K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/>
  <c r="M81" i="72"/>
  <c r="L81" i="72" s="1"/>
  <c r="DJ568" i="17"/>
  <c r="H168" i="34"/>
  <c r="I84" i="72"/>
  <c r="DI571" i="17"/>
  <c r="G171" i="34" s="1"/>
  <c r="H87" i="72"/>
  <c r="K88" i="72"/>
  <c r="J88" i="72"/>
  <c r="DO578" i="17"/>
  <c r="J178" i="34" s="1"/>
  <c r="N94" i="72"/>
  <c r="C127" i="26"/>
  <c r="D64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CD117" i="17"/>
  <c r="J13" i="74"/>
  <c r="K13" i="74"/>
  <c r="L13" i="74"/>
  <c r="L18" i="74"/>
  <c r="J30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9" i="73"/>
  <c r="K39" i="73"/>
  <c r="J38" i="68"/>
  <c r="K38" i="68"/>
  <c r="J64" i="68"/>
  <c r="K64" i="68"/>
  <c r="L64" i="68" s="1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1" i="70"/>
  <c r="L11" i="70" s="1"/>
  <c r="K11" i="70"/>
  <c r="J15" i="70"/>
  <c r="K15" i="70"/>
  <c r="J19" i="70"/>
  <c r="K19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/>
  <c r="O33" i="71"/>
  <c r="CT526" i="17"/>
  <c r="CV526" i="17" s="1"/>
  <c r="CN528" i="17"/>
  <c r="C38" i="34"/>
  <c r="D44" i="71"/>
  <c r="K44" i="71"/>
  <c r="L44" i="71" s="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21" i="70"/>
  <c r="L21" i="70" s="1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L23" i="69" s="1"/>
  <c r="J46" i="69"/>
  <c r="K46" i="69"/>
  <c r="L54" i="69"/>
  <c r="K54" i="69"/>
  <c r="J56" i="69"/>
  <c r="L56" i="69" s="1"/>
  <c r="K56" i="69"/>
  <c r="J24" i="73"/>
  <c r="K24" i="73"/>
  <c r="L24" i="73" s="1"/>
  <c r="J46" i="68"/>
  <c r="K46" i="68"/>
  <c r="L46" i="68" s="1"/>
  <c r="L38" i="17"/>
  <c r="I92" i="26"/>
  <c r="BO133" i="17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119" i="26"/>
  <c r="CH143" i="17"/>
  <c r="I121" i="26"/>
  <c r="CF145" i="17"/>
  <c r="J31" i="70"/>
  <c r="K31" i="70"/>
  <c r="L31" i="70" s="1"/>
  <c r="L32" i="70"/>
  <c r="J48" i="70"/>
  <c r="K48" i="70"/>
  <c r="J52" i="70"/>
  <c r="L52" i="70"/>
  <c r="K52" i="70"/>
  <c r="J56" i="70"/>
  <c r="K56" i="70"/>
  <c r="B13" i="19"/>
  <c r="BL240" i="17"/>
  <c r="BM240" i="17"/>
  <c r="BN240" i="17" s="1"/>
  <c r="B38" i="19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/>
  <c r="Q27" i="71"/>
  <c r="B23" i="34"/>
  <c r="B27" i="34"/>
  <c r="DA519" i="17"/>
  <c r="L29" i="34"/>
  <c r="Q35" i="71"/>
  <c r="CR524" i="17"/>
  <c r="G34" i="34" s="1"/>
  <c r="H40" i="71"/>
  <c r="J40" i="71" s="1"/>
  <c r="CM525" i="17"/>
  <c r="B35" i="34" s="1"/>
  <c r="C41" i="71"/>
  <c r="J41" i="71" s="1"/>
  <c r="K41" i="7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CV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/>
  <c r="F35" i="72"/>
  <c r="DN520" i="17"/>
  <c r="I120" i="34" s="1"/>
  <c r="M36" i="72"/>
  <c r="H38" i="72"/>
  <c r="K38" i="72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/>
  <c r="H62" i="72"/>
  <c r="DD547" i="17"/>
  <c r="C63" i="72"/>
  <c r="DI550" i="17"/>
  <c r="G150" i="34"/>
  <c r="H66" i="72"/>
  <c r="DF552" i="17"/>
  <c r="E68" i="72"/>
  <c r="DR553" i="17"/>
  <c r="L153" i="34" s="1"/>
  <c r="Q69" i="72"/>
  <c r="DD555" i="17"/>
  <c r="B155" i="34" s="1"/>
  <c r="DL555" i="17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I127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L72" i="71" s="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J67" i="72"/>
  <c r="L67" i="72" s="1"/>
  <c r="K67" i="72"/>
  <c r="K51" i="72"/>
  <c r="B43" i="34"/>
  <c r="D20" i="34"/>
  <c r="I65" i="26"/>
  <c r="M72" i="70"/>
  <c r="K46" i="71"/>
  <c r="L46" i="71" s="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4" i="68"/>
  <c r="L20" i="73"/>
  <c r="CT564" i="17"/>
  <c r="CT540" i="17"/>
  <c r="CE100" i="17"/>
  <c r="CE91" i="17"/>
  <c r="B168" i="34"/>
  <c r="DL568" i="17"/>
  <c r="DK568" i="17"/>
  <c r="CE89" i="17"/>
  <c r="CE85" i="17"/>
  <c r="CE81" i="17"/>
  <c r="J59" i="26"/>
  <c r="N66" i="70"/>
  <c r="L72" i="68"/>
  <c r="K26" i="72"/>
  <c r="J46" i="72"/>
  <c r="K84" i="71"/>
  <c r="L84" i="71" s="1"/>
  <c r="CU520" i="17"/>
  <c r="K68" i="72"/>
  <c r="K90" i="71"/>
  <c r="K59" i="71"/>
  <c r="L59" i="71" s="1"/>
  <c r="CT539" i="17"/>
  <c r="CV539" i="17"/>
  <c r="CU531" i="17"/>
  <c r="D18" i="34"/>
  <c r="CE124" i="17"/>
  <c r="L74" i="68"/>
  <c r="CT568" i="17"/>
  <c r="BN247" i="17"/>
  <c r="B61" i="34"/>
  <c r="CU551" i="17"/>
  <c r="B29" i="34"/>
  <c r="CT519" i="17"/>
  <c r="CV519" i="17" s="1"/>
  <c r="CU519" i="17"/>
  <c r="L51" i="68"/>
  <c r="C89" i="34"/>
  <c r="CT579" i="17"/>
  <c r="CU579" i="17"/>
  <c r="CV579" i="17" s="1"/>
  <c r="K63" i="26"/>
  <c r="O70" i="70"/>
  <c r="H63" i="26"/>
  <c r="I70" i="70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L35" i="71" s="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L34" i="72" s="1"/>
  <c r="CU545" i="17"/>
  <c r="CV545" i="17" s="1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50" i="17" s="1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K127" i="26"/>
  <c r="O64" i="69"/>
  <c r="CE125" i="17"/>
  <c r="F70" i="70"/>
  <c r="H137" i="26"/>
  <c r="I74" i="69"/>
  <c r="C131" i="26"/>
  <c r="D68" i="69"/>
  <c r="J71" i="72"/>
  <c r="K71" i="72"/>
  <c r="BN283" i="17"/>
  <c r="J65" i="26"/>
  <c r="N72" i="70"/>
  <c r="DK532" i="17"/>
  <c r="DM532" i="17"/>
  <c r="I136" i="26"/>
  <c r="M73" i="69"/>
  <c r="I128" i="26"/>
  <c r="M65" i="69"/>
  <c r="L38" i="68"/>
  <c r="K63" i="71"/>
  <c r="J63" i="71"/>
  <c r="C60" i="26"/>
  <c r="D67" i="70"/>
  <c r="L49" i="68"/>
  <c r="L13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V575" i="17" s="1"/>
  <c r="CU575" i="17"/>
  <c r="B79" i="34"/>
  <c r="CU569" i="17"/>
  <c r="CT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L41" i="72" s="1"/>
  <c r="K41" i="72"/>
  <c r="CU535" i="17"/>
  <c r="CV535" i="17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L13" i="70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CX555" i="17"/>
  <c r="J65" i="34" s="1"/>
  <c r="N71" i="71"/>
  <c r="BE139" i="17"/>
  <c r="B133" i="26" s="1"/>
  <c r="E69" i="17"/>
  <c r="K69" i="17" s="1"/>
  <c r="K559" i="1"/>
  <c r="H52" i="17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CC136" i="17"/>
  <c r="J67" i="70" s="1"/>
  <c r="L18" i="69"/>
  <c r="J48" i="72"/>
  <c r="C170" i="34"/>
  <c r="DM518" i="17"/>
  <c r="C63" i="34"/>
  <c r="C104" i="34"/>
  <c r="L36" i="69"/>
  <c r="J72" i="71"/>
  <c r="CV528" i="17"/>
  <c r="L41" i="70"/>
  <c r="BN284" i="17"/>
  <c r="CT557" i="17"/>
  <c r="CV557" i="17"/>
  <c r="L16" i="74"/>
  <c r="D33" i="26"/>
  <c r="G33" i="31"/>
  <c r="J217" i="17"/>
  <c r="K217" i="17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/>
  <c r="J81" i="72"/>
  <c r="J90" i="72"/>
  <c r="D66" i="34"/>
  <c r="C67" i="34"/>
  <c r="K81" i="72"/>
  <c r="CC115" i="17"/>
  <c r="K90" i="72"/>
  <c r="I86" i="26"/>
  <c r="L191" i="17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L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K28" i="17" s="1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J17" i="68" s="1"/>
  <c r="Q9" i="71"/>
  <c r="Q26" i="73"/>
  <c r="E31" i="17"/>
  <c r="Q60" i="68"/>
  <c r="Q10" i="69"/>
  <c r="H40" i="36"/>
  <c r="J67" i="17"/>
  <c r="F74" i="70"/>
  <c r="O88" i="71"/>
  <c r="CY572" i="17"/>
  <c r="K82" i="34" s="1"/>
  <c r="M90" i="71"/>
  <c r="CW574" i="17"/>
  <c r="D69" i="36"/>
  <c r="J33" i="17"/>
  <c r="G136" i="26"/>
  <c r="H73" i="69"/>
  <c r="K37" i="17"/>
  <c r="D65" i="36"/>
  <c r="J65" i="17"/>
  <c r="G52" i="36"/>
  <c r="K52" i="17"/>
  <c r="J52" i="17"/>
  <c r="L52" i="17" s="1"/>
  <c r="J52" i="68"/>
  <c r="J23" i="17"/>
  <c r="G71" i="36"/>
  <c r="K71" i="17"/>
  <c r="J49" i="17"/>
  <c r="D39" i="36"/>
  <c r="E72" i="36"/>
  <c r="K72" i="17"/>
  <c r="CY545" i="17"/>
  <c r="K55" i="34" s="1"/>
  <c r="O61" i="71"/>
  <c r="L61" i="71" s="1"/>
  <c r="J51" i="17"/>
  <c r="J35" i="17"/>
  <c r="G63" i="36"/>
  <c r="J57" i="68"/>
  <c r="J73" i="17"/>
  <c r="J47" i="17"/>
  <c r="E64" i="36"/>
  <c r="E53" i="36"/>
  <c r="J57" i="17"/>
  <c r="E55" i="36"/>
  <c r="J55" i="17"/>
  <c r="J33" i="68"/>
  <c r="K33" i="68"/>
  <c r="J27" i="17"/>
  <c r="L27" i="17" s="1"/>
  <c r="K27" i="17"/>
  <c r="G48" i="36"/>
  <c r="G46" i="36"/>
  <c r="K46" i="17"/>
  <c r="L46" i="17" s="1"/>
  <c r="J66" i="17"/>
  <c r="K56" i="68"/>
  <c r="L56" i="68" s="1"/>
  <c r="D31" i="36"/>
  <c r="J31" i="17"/>
  <c r="K31" i="17"/>
  <c r="L31" i="17" s="1"/>
  <c r="K12" i="17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/>
  <c r="B38" i="75"/>
  <c r="BS133" i="17"/>
  <c r="L127" i="26" s="1"/>
  <c r="L92" i="26"/>
  <c r="L52" i="26"/>
  <c r="CJ146" i="17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L67" i="26"/>
  <c r="Q68" i="69"/>
  <c r="L131" i="26"/>
  <c r="L135" i="26"/>
  <c r="Q72" i="69"/>
  <c r="L70" i="26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9" i="26"/>
  <c r="L136" i="26"/>
  <c r="CV544" i="17" l="1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L23" i="71" s="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74" i="17" s="1"/>
  <c r="L33" i="17"/>
  <c r="K27" i="71"/>
  <c r="O74" i="70"/>
  <c r="K67" i="26"/>
  <c r="DL529" i="17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BL134" i="17"/>
  <c r="J65" i="69" s="1"/>
  <c r="BM134" i="17"/>
  <c r="K65" i="69" s="1"/>
  <c r="L65" i="69" s="1"/>
  <c r="K45" i="71"/>
  <c r="L45" i="71" s="1"/>
  <c r="J40" i="69"/>
  <c r="K40" i="69"/>
  <c r="L40" i="69" s="1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L20" i="17"/>
  <c r="CV531" i="17"/>
  <c r="J15" i="74"/>
  <c r="K15" i="74"/>
  <c r="J46" i="70"/>
  <c r="K46" i="70"/>
  <c r="J85" i="72"/>
  <c r="K85" i="72"/>
  <c r="J44" i="17"/>
  <c r="L44" i="17" s="1"/>
  <c r="K44" i="17"/>
  <c r="BN286" i="17"/>
  <c r="E12" i="26"/>
  <c r="CD88" i="17"/>
  <c r="CC88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L46" i="72"/>
  <c r="D88" i="34"/>
  <c r="CU578" i="17"/>
  <c r="CV578" i="17" s="1"/>
  <c r="J15" i="69"/>
  <c r="K15" i="69"/>
  <c r="G66" i="26"/>
  <c r="H73" i="70"/>
  <c r="J14" i="70"/>
  <c r="K14" i="70"/>
  <c r="G14" i="26"/>
  <c r="CD90" i="17"/>
  <c r="CE90" i="17" s="1"/>
  <c r="E27" i="19"/>
  <c r="BM254" i="17"/>
  <c r="BL254" i="17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L82" i="71" s="1"/>
  <c r="DA576" i="17"/>
  <c r="L86" i="34" s="1"/>
  <c r="Q92" i="71"/>
  <c r="L72" i="17"/>
  <c r="CU556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DM555" i="17"/>
  <c r="L41" i="68"/>
  <c r="J112" i="26"/>
  <c r="CG136" i="17"/>
  <c r="E7" i="26"/>
  <c r="CD83" i="17"/>
  <c r="CE83" i="17" s="1"/>
  <c r="CC83" i="17"/>
  <c r="J51" i="70"/>
  <c r="L51" i="70" s="1"/>
  <c r="K51" i="70"/>
  <c r="L14" i="74"/>
  <c r="L66" i="17"/>
  <c r="L52" i="68"/>
  <c r="L67" i="17"/>
  <c r="DM524" i="17"/>
  <c r="L68" i="72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L12" i="69" s="1"/>
  <c r="J41" i="68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I82" i="2"/>
  <c r="BN279" i="17"/>
  <c r="CE84" i="17"/>
  <c r="L47" i="74"/>
  <c r="L37" i="70"/>
  <c r="W26" i="2"/>
  <c r="E39" i="26"/>
  <c r="BY133" i="17"/>
  <c r="L59" i="74"/>
  <c r="J33" i="71"/>
  <c r="BN275" i="17"/>
  <c r="L49" i="69"/>
  <c r="K57" i="69"/>
  <c r="L57" i="69" s="1"/>
  <c r="F28" i="74"/>
  <c r="L53" i="70"/>
  <c r="L86" i="72"/>
  <c r="CV568" i="17"/>
  <c r="CV523" i="17"/>
  <c r="CE107" i="17"/>
  <c r="J45" i="69"/>
  <c r="K77" i="74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L19" i="70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Q65" i="72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36" i="17"/>
  <c r="L50" i="17"/>
  <c r="J30" i="68"/>
  <c r="L30" i="68" s="1"/>
  <c r="K55" i="68"/>
  <c r="L55" i="68" s="1"/>
  <c r="B40" i="75"/>
  <c r="B2" i="70"/>
  <c r="K56" i="17"/>
  <c r="L56" i="17" s="1"/>
  <c r="H28" i="36"/>
  <c r="J12" i="17"/>
  <c r="L12" i="17" s="1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K82" i="2"/>
  <c r="J82" i="2"/>
  <c r="B2" i="71"/>
  <c r="B2" i="79"/>
  <c r="B3" i="68"/>
  <c r="J58" i="68"/>
  <c r="L58" i="68" s="1"/>
  <c r="K17" i="68"/>
  <c r="L17" i="68" s="1"/>
  <c r="J62" i="17"/>
  <c r="L62" i="17" s="1"/>
  <c r="C70" i="69"/>
  <c r="CT511" i="17"/>
  <c r="CU511" i="17"/>
  <c r="DG511" i="17"/>
  <c r="L78" i="71"/>
  <c r="L49" i="74"/>
  <c r="D152" i="34"/>
  <c r="DL552" i="17"/>
  <c r="DK552" i="17"/>
  <c r="L68" i="71"/>
  <c r="L33" i="71"/>
  <c r="B478" i="1"/>
  <c r="F21" i="73"/>
  <c r="F199" i="17"/>
  <c r="B416" i="1"/>
  <c r="CV540" i="17"/>
  <c r="J81" i="2"/>
  <c r="K81" i="2"/>
  <c r="K73" i="2"/>
  <c r="J73" i="2"/>
  <c r="W35" i="2"/>
  <c r="X35" i="2"/>
  <c r="BN134" i="17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DF543" i="17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K87" i="2"/>
  <c r="G28" i="2"/>
  <c r="F85" i="2"/>
  <c r="C79" i="2"/>
  <c r="I31" i="2"/>
  <c r="B169" i="1" s="1"/>
  <c r="I26" i="2"/>
  <c r="B164" i="1" s="1"/>
  <c r="F79" i="2"/>
  <c r="F75" i="2"/>
  <c r="CP512" i="17" l="1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CV521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DN529" i="17"/>
  <c r="I129" i="34" s="1"/>
  <c r="M45" i="72"/>
  <c r="J34" i="74"/>
  <c r="K34" i="74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14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K39" i="74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L86" i="71"/>
  <c r="I129" i="26"/>
  <c r="M66" i="69"/>
  <c r="J38" i="74"/>
  <c r="K38" i="74"/>
  <c r="L28" i="72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BL265" i="17"/>
  <c r="BM265" i="17"/>
  <c r="J22" i="70"/>
  <c r="L22" i="70" s="1"/>
  <c r="K22" i="70"/>
  <c r="G112" i="34"/>
  <c r="DL512" i="17"/>
  <c r="DM512" i="17" s="1"/>
  <c r="CT570" i="17"/>
  <c r="G80" i="34"/>
  <c r="CU570" i="17"/>
  <c r="CV570" i="17" s="1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L70" i="72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CE88" i="17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J85" i="2" l="1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L22" i="72" s="1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L12" i="73" s="1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BN105" i="17" s="1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DM499" i="17" s="1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K17" i="72"/>
  <c r="J17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L18" i="68" s="1"/>
  <c r="K30" i="69"/>
  <c r="L30" i="69" s="1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L18" i="72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L22" i="71" s="1"/>
  <c r="CU508" i="17"/>
  <c r="CV508" i="17" s="1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K25" i="71" l="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M546" i="17" s="1"/>
  <c r="DL546" i="17"/>
  <c r="E12" i="34"/>
  <c r="CU502" i="17"/>
  <c r="CV502" i="17" s="1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V496" i="17" s="1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BN111" i="17" s="1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E98" i="34" l="1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L29" i="71" s="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BN133" i="17" l="1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<sst xmlns="http://schemas.openxmlformats.org/spreadsheetml/2006/main" count="5389" uniqueCount="878">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</sst>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3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623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hartsheet" Target="chartsheets/sheet6.xml"/><Relationship Id="rId29" Type="http://schemas.openxmlformats.org/officeDocument/2006/relationships/chartsheet" Target="chartsheets/sheet15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5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tabSelected="1" zoomScaleNormal="100" workbookViewId="0"/>
  </sheetViews>
  <sheetFormatPr defaultRowHeight="15"/>
  <cols>
    <col min="1" max="1" width="115" style="469" customWidth="1"/>
    <col min="2" max="2" width="52.77734375" customWidth="1"/>
  </cols>
  <sheetData>
    <row r="1" spans="1:2">
      <c r="A1"/>
    </row>
    <row r="5" spans="1:2" ht="15.75">
      <c r="A5" s="472" t="s">
        <v>874</v>
      </c>
      <c r="B5" s="462"/>
    </row>
    <row r="6" spans="1:2" ht="15.75">
      <c r="A6" s="472" t="s">
        <v>797</v>
      </c>
      <c r="B6" s="502"/>
    </row>
    <row r="7" spans="1:2" ht="15.75">
      <c r="A7" s="472" t="s">
        <v>269</v>
      </c>
      <c r="B7" s="502"/>
    </row>
    <row r="8" spans="1:2" ht="15.75">
      <c r="A8" s="472" t="s">
        <v>859</v>
      </c>
    </row>
    <row r="11" spans="1:2">
      <c r="A11" s="473" t="s">
        <v>858</v>
      </c>
      <c r="B11" s="474"/>
    </row>
    <row r="12" spans="1:2">
      <c r="A12" s="473" t="s">
        <v>817</v>
      </c>
      <c r="B12" s="474"/>
    </row>
    <row r="13" spans="1:2">
      <c r="A13" s="473" t="s">
        <v>818</v>
      </c>
      <c r="B13" s="474"/>
    </row>
    <row r="14" spans="1:2">
      <c r="A14" s="513" t="s">
        <v>778</v>
      </c>
      <c r="B14" s="474"/>
    </row>
    <row r="15" spans="1:2">
      <c r="A15" s="473" t="s">
        <v>676</v>
      </c>
      <c r="B15" s="474"/>
    </row>
    <row r="16" spans="1:2">
      <c r="A16" s="473" t="s">
        <v>819</v>
      </c>
      <c r="B16" s="474"/>
    </row>
    <row r="17" spans="1:2">
      <c r="A17" s="473" t="s">
        <v>820</v>
      </c>
      <c r="B17" s="474"/>
    </row>
    <row r="18" spans="1:2">
      <c r="B18" s="474"/>
    </row>
    <row r="19" spans="1:2">
      <c r="A19" s="473" t="s">
        <v>821</v>
      </c>
      <c r="B19" s="474"/>
    </row>
    <row r="20" spans="1:2">
      <c r="A20" s="473" t="s">
        <v>783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 ht="15.75">
      <c r="A24" s="521" t="s">
        <v>860</v>
      </c>
    </row>
    <row r="25" spans="1:2">
      <c r="A25" s="520" t="s">
        <v>822</v>
      </c>
    </row>
    <row r="26" spans="1:2">
      <c r="A26" s="520" t="s">
        <v>823</v>
      </c>
    </row>
    <row r="27" spans="1:2">
      <c r="A27" s="520" t="s">
        <v>824</v>
      </c>
    </row>
    <row r="28" spans="1:2">
      <c r="A28" s="520" t="s">
        <v>825</v>
      </c>
    </row>
    <row r="29" spans="1:2">
      <c r="A29" s="520" t="s">
        <v>839</v>
      </c>
    </row>
    <row r="30" spans="1:2">
      <c r="A30" s="520" t="s">
        <v>826</v>
      </c>
    </row>
    <row r="31" spans="1:2">
      <c r="A31" s="520" t="s">
        <v>827</v>
      </c>
    </row>
    <row r="32" spans="1:2">
      <c r="A32" s="520" t="s">
        <v>875</v>
      </c>
    </row>
    <row r="33" spans="1:1">
      <c r="A33" s="520" t="s">
        <v>828</v>
      </c>
    </row>
    <row r="34" spans="1:1">
      <c r="A34" s="520"/>
    </row>
    <row r="35" spans="1:1">
      <c r="A35" s="520" t="s">
        <v>829</v>
      </c>
    </row>
    <row r="36" spans="1:1">
      <c r="A36" s="520" t="s">
        <v>873</v>
      </c>
    </row>
    <row r="37" spans="1:1">
      <c r="A37" s="520" t="s">
        <v>830</v>
      </c>
    </row>
    <row r="38" spans="1:1">
      <c r="A38" s="520"/>
    </row>
    <row r="39" spans="1:1">
      <c r="A39" s="520" t="s">
        <v>679</v>
      </c>
    </row>
    <row r="40" spans="1:1">
      <c r="A40" s="522" t="s">
        <v>662</v>
      </c>
    </row>
    <row r="41" spans="1:1">
      <c r="A41" s="522" t="s">
        <v>663</v>
      </c>
    </row>
    <row r="42" spans="1:1">
      <c r="A42" s="522" t="s">
        <v>664</v>
      </c>
    </row>
    <row r="43" spans="1:1">
      <c r="A43" s="522" t="s">
        <v>665</v>
      </c>
    </row>
    <row r="44" spans="1:1">
      <c r="A44" s="522" t="s">
        <v>666</v>
      </c>
    </row>
    <row r="45" spans="1:1">
      <c r="A45" s="522" t="s">
        <v>668</v>
      </c>
    </row>
    <row r="46" spans="1:1">
      <c r="A46" s="522" t="s">
        <v>667</v>
      </c>
    </row>
    <row r="47" spans="1:1">
      <c r="A47" s="522" t="s">
        <v>831</v>
      </c>
    </row>
    <row r="48" spans="1:1">
      <c r="A48" s="522" t="s">
        <v>832</v>
      </c>
    </row>
    <row r="49" spans="1:1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9" width="6.6640625" customWidth="1"/>
    <col min="10" max="11" width="5.77734375" customWidth="1"/>
    <col min="12" max="12" width="7.33203125" customWidth="1"/>
    <col min="13" max="15" width="5.77734375" customWidth="1"/>
    <col min="16" max="16" width="0.6640625" customWidth="1"/>
    <col min="17" max="17" width="8.77734375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0" t="s">
        <v>380</v>
      </c>
      <c r="K8" s="621"/>
      <c r="L8" s="622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0" t="s">
        <v>380</v>
      </c>
      <c r="K25" s="621"/>
      <c r="L25" s="622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0" t="s">
        <v>380</v>
      </c>
      <c r="K42" s="621"/>
      <c r="L42" s="622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0" t="s">
        <v>380</v>
      </c>
      <c r="K61" s="621"/>
      <c r="L61" s="622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5.75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9" width="6.6640625" style="307" customWidth="1"/>
    <col min="10" max="11" width="5.77734375" style="307" customWidth="1"/>
    <col min="12" max="12" width="7.44140625" style="307" customWidth="1"/>
    <col min="13" max="15" width="5.77734375" style="307" customWidth="1"/>
    <col min="16" max="16" width="0.6640625" style="307" customWidth="1"/>
    <col min="17" max="17" width="8.77734375" style="307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0" t="s">
        <v>380</v>
      </c>
      <c r="K8" s="621"/>
      <c r="L8" s="622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0" t="s">
        <v>380</v>
      </c>
      <c r="K25" s="621"/>
      <c r="L25" s="622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0" t="s">
        <v>380</v>
      </c>
      <c r="K42" s="621"/>
      <c r="L42" s="622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0" t="s">
        <v>380</v>
      </c>
      <c r="K61" s="621"/>
      <c r="L61" s="622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5.75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.1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.1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9499999999999993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9499999999999993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9499999999999993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9499999999999993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9499999999999993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9499999999999993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9499999999999993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9499999999999993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9499999999999993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9499999999999993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9499999999999993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9499999999999993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9499999999999993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9499999999999993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9499999999999993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9499999999999993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9499999999999993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9499999999999993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9499999999999993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9499999999999993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9499999999999993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.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9499999999999993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9499999999999993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9499999999999993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9499999999999993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9499999999999993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9499999999999993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9499999999999993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9499999999999993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9499999999999993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9499999999999993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9499999999999993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9499999999999993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9499999999999993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9499999999999993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9499999999999993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9499999999999993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9499999999999993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9499999999999993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9499999999999993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9499999999999993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9499999999999993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.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9499999999999993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9499999999999993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9499999999999993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9499999999999993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9499999999999993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9499999999999993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9499999999999993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9499999999999993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9499999999999993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9499999999999993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9499999999999993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9499999999999993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9499999999999993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9499999999999993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9499999999999993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9499999999999993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9499999999999993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9499999999999993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9499999999999993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9499999999999993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9499999999999993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.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9499999999999993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9499999999999993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9499999999999993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9499999999999993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9499999999999993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9499999999999993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9499999999999993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9499999999999993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9499999999999993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9499999999999993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9499999999999993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9499999999999993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9499999999999993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9499999999999993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9499999999999993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9499999999999993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9499999999999993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9499999999999993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9499999999999993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9499999999999993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9499999999999993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.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9499999999999993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defaultColWidth="9.6640625" defaultRowHeight="15"/>
  <cols>
    <col min="1" max="1" width="0.77734375" customWidth="1"/>
    <col min="2" max="2" width="9.77734375" style="307" customWidth="1"/>
    <col min="3" max="3" width="5.6640625" style="307" customWidth="1"/>
    <col min="4" max="4" width="6.6640625" style="307" customWidth="1"/>
    <col min="5" max="11" width="5.6640625" style="307" customWidth="1"/>
    <col min="12" max="12" width="7.6640625" style="307" customWidth="1"/>
    <col min="13" max="15" width="5.6640625" style="307" customWidth="1"/>
    <col min="16" max="16" width="0.6640625" style="307" customWidth="1"/>
    <col min="17" max="17" width="8.77734375" style="307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0" t="s">
        <v>380</v>
      </c>
      <c r="K8" s="621"/>
      <c r="L8" s="622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9.9499999999999993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ht="9.9499999999999993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ht="9.9499999999999993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ht="9.9499999999999993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ht="9.9499999999999993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ht="9.9499999999999993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ht="9.9499999999999993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ht="9.9499999999999993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ht="9.9499999999999993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ht="9.9499999999999993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ht="9.9499999999999993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ht="9.9499999999999993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ht="9.9499999999999993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ht="9.9499999999999993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ht="9.9499999999999993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ht="9.9499999999999993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ht="9.9499999999999993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ht="9.9499999999999993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ht="11.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0" t="s">
        <v>380</v>
      </c>
      <c r="K30" s="621"/>
      <c r="L30" s="622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9.9499999999999993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9499999999999993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9499999999999993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9499999999999993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9499999999999993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9499999999999993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9499999999999993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9499999999999993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9499999999999993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9499999999999993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9499999999999993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9499999999999993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9499999999999993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9499999999999993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9499999999999993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9499999999999993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9499999999999993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9499999999999993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.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0" t="s">
        <v>380</v>
      </c>
      <c r="K52" s="621"/>
      <c r="L52" s="622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9.9499999999999993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ht="9.9499999999999993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ht="9.9499999999999993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ht="9.9499999999999993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ht="9.9499999999999993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ht="9.9499999999999993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ht="9.9499999999999993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ht="9.9499999999999993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ht="9.9499999999999993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ht="9.9499999999999993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ht="9.9499999999999993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ht="9.9499999999999993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ht="9.9499999999999993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ht="9.9499999999999993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ht="9.9499999999999993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ht="9.9499999999999993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ht="9.9499999999999993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ht="9.9499999999999993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ht="11.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0" t="s">
        <v>380</v>
      </c>
      <c r="K74" s="621"/>
      <c r="L74" s="622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9.9499999999999993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9499999999999993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9499999999999993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9499999999999993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9499999999999993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9499999999999993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9499999999999993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9499999999999993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9499999999999993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9499999999999993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9499999999999993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9499999999999993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9499999999999993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9499999999999993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9499999999999993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9499999999999993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9499999999999993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9499999999999993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.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5.75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9.77734375" style="307" customWidth="1"/>
    <col min="3" max="3" width="5.6640625" style="307" customWidth="1"/>
    <col min="4" max="4" width="6.6640625" style="307" customWidth="1"/>
    <col min="5" max="11" width="5.6640625" style="307" customWidth="1"/>
    <col min="12" max="12" width="7.5546875" style="307" customWidth="1"/>
    <col min="13" max="15" width="5.6640625" style="307" customWidth="1"/>
    <col min="16" max="16" width="0.6640625" style="307" customWidth="1"/>
    <col min="17" max="17" width="8.77734375" style="307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0" t="s">
        <v>380</v>
      </c>
      <c r="K8" s="621"/>
      <c r="L8" s="622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9.9499999999999993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ht="9.9499999999999993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ht="9.9499999999999993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ht="9.9499999999999993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ht="9.9499999999999993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ht="9.9499999999999993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ht="9.9499999999999993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ht="9.9499999999999993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ht="9.9499999999999993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ht="9.9499999999999993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ht="9.9499999999999993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ht="9.9499999999999993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ht="9.9499999999999993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ht="9.9499999999999993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ht="9.9499999999999993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ht="9.9499999999999993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ht="9.9499999999999993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ht="9.9499999999999993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ht="11.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0" t="s">
        <v>380</v>
      </c>
      <c r="K30" s="621"/>
      <c r="L30" s="622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9.9499999999999993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ht="9.9499999999999993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ht="9.9499999999999993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ht="9.9499999999999993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ht="9.9499999999999993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ht="9.9499999999999993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ht="9.9499999999999993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ht="9.9499999999999993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ht="9.9499999999999993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ht="9.9499999999999993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ht="9.9499999999999993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ht="9.9499999999999993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ht="9.9499999999999993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ht="9.9499999999999993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ht="9.9499999999999993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ht="9.9499999999999993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ht="9.9499999999999993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ht="9.9499999999999993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ht="11.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0" t="s">
        <v>380</v>
      </c>
      <c r="K52" s="621"/>
      <c r="L52" s="622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9.9499999999999993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ht="9.9499999999999993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ht="9.9499999999999993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ht="9.9499999999999993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ht="9.9499999999999993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ht="9.9499999999999993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ht="9.9499999999999993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ht="9.9499999999999993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ht="9.9499999999999993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ht="9.9499999999999993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ht="9.9499999999999993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ht="9.9499999999999993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ht="9.9499999999999993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ht="9.9499999999999993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ht="9.9499999999999993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ht="9.9499999999999993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ht="9.9499999999999993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ht="9.9499999999999993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ht="11.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0" t="s">
        <v>380</v>
      </c>
      <c r="K74" s="621"/>
      <c r="L74" s="622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9.9499999999999993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ht="9.9499999999999993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ht="9.9499999999999993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ht="9.9499999999999993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ht="9.9499999999999993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ht="9.9499999999999993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ht="9.9499999999999993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ht="9.9499999999999993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ht="9.9499999999999993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ht="9.9499999999999993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ht="9.9499999999999993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ht="9.9499999999999993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ht="9.9499999999999993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ht="9.9499999999999993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ht="9.9499999999999993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ht="9.9499999999999993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ht="9.9499999999999993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ht="9.9499999999999993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ht="11.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5.75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11" width="6.6640625" customWidth="1"/>
    <col min="12" max="12" width="7.88671875" customWidth="1"/>
    <col min="13" max="15" width="6.6640625" customWidth="1"/>
    <col min="16" max="16" width="0.6640625" customWidth="1"/>
    <col min="17" max="17" width="8.77734375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0" t="s">
        <v>380</v>
      </c>
      <c r="K8" s="621"/>
      <c r="L8" s="622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0" t="s">
        <v>380</v>
      </c>
      <c r="K25" s="621"/>
      <c r="L25" s="622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0" t="s">
        <v>380</v>
      </c>
      <c r="K44" s="621"/>
      <c r="L44" s="622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0" t="s">
        <v>380</v>
      </c>
      <c r="K61" s="621"/>
      <c r="L61" s="622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5.75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defaultRowHeight="15"/>
  <cols>
    <col min="5" max="5" width="10.6640625" customWidth="1"/>
  </cols>
  <sheetData>
    <row r="1" spans="1:28" ht="15.75">
      <c r="A1" t="s">
        <v>385</v>
      </c>
      <c r="H1" s="462"/>
    </row>
    <row r="2" spans="1:28">
      <c r="A2" t="s">
        <v>384</v>
      </c>
    </row>
    <row r="3" spans="1:28" ht="15.75">
      <c r="A3" s="227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>
      <c r="A5" s="498" t="s">
        <v>382</v>
      </c>
      <c r="H5" s="2"/>
    </row>
    <row r="6" spans="1:28">
      <c r="A6" s="497"/>
      <c r="H6" s="2"/>
      <c r="I6" s="2"/>
    </row>
    <row r="7" spans="1:28">
      <c r="A7" s="497" t="s">
        <v>681</v>
      </c>
      <c r="I7" s="2"/>
    </row>
    <row r="8" spans="1:28">
      <c r="A8" s="497"/>
      <c r="I8" s="2"/>
    </row>
    <row r="9" spans="1:28">
      <c r="A9" s="497" t="s">
        <v>682</v>
      </c>
      <c r="I9" s="2"/>
    </row>
    <row r="10" spans="1:28">
      <c r="A10" s="497"/>
      <c r="I10" s="2"/>
    </row>
    <row r="17" spans="1:28" ht="15.75">
      <c r="A17" s="498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5.75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21875" customWidth="1"/>
    <col min="13" max="15" width="5.6640625" customWidth="1"/>
    <col min="16" max="16" width="0.77734375" customWidth="1"/>
    <col min="17" max="17" width="6.77734375" customWidth="1"/>
    <col min="22" max="22" width="8.6640625" customWidth="1"/>
    <col min="35" max="35" width="10.6640625" customWidth="1"/>
    <col min="46" max="46" width="10.6640625" customWidth="1"/>
    <col min="55" max="55" width="0.77734375" customWidth="1"/>
    <col min="56" max="69" width="6.6640625" customWidth="1"/>
    <col min="70" max="70" width="1" customWidth="1"/>
    <col min="71" max="71" width="6.6640625" customWidth="1"/>
    <col min="72" max="72" width="0.77734375" customWidth="1"/>
    <col min="73" max="73" width="4.44140625" customWidth="1"/>
    <col min="74" max="86" width="6.6640625" customWidth="1"/>
    <col min="87" max="87" width="0.77734375" customWidth="1"/>
    <col min="88" max="88" width="6.6640625" customWidth="1"/>
    <col min="89" max="89" width="1" customWidth="1"/>
    <col min="90" max="90" width="7.6640625" customWidth="1"/>
    <col min="91" max="91" width="5.6640625" customWidth="1"/>
    <col min="92" max="92" width="6.6640625" customWidth="1"/>
    <col min="93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0" width="5.6640625" customWidth="1"/>
    <col min="121" max="121" width="0.88671875" customWidth="1"/>
    <col min="122" max="122" width="6.77734375" customWidth="1"/>
  </cols>
  <sheetData>
    <row r="1" spans="2:123">
      <c r="B1" t="s">
        <v>263</v>
      </c>
      <c r="H1" t="s">
        <v>252</v>
      </c>
    </row>
    <row r="4" spans="2:123" ht="15.7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6.5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.1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.1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5.75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5.7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6.5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9499999999999993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9.9499999999999993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9.9499999999999993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9.9499999999999993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ht="9.9499999999999993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ht="9.9499999999999993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ht="9.9499999999999993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ht="9.9499999999999993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ht="9.9499999999999993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ht="9.9499999999999993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ht="9.9499999999999993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ht="9.9499999999999993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ht="9.9499999999999993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ht="9.9499999999999993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ht="9.9499999999999993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ht="9.9499999999999993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ht="9.9499999999999993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ht="9.9499999999999993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ht="9.9499999999999993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ht="9.9499999999999993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ht="9.9499999999999993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ht="11.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ht="9.9499999999999993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9.9499999999999993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9.9499999999999993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9.9499999999999993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ht="9.9499999999999993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ht="9.9499999999999993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ht="9.9499999999999993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ht="9.9499999999999993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ht="9.9499999999999993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ht="9.9499999999999993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ht="9.9499999999999993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ht="9.9499999999999993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ht="9.9499999999999993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ht="9.9499999999999993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ht="9.9499999999999993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ht="9.9499999999999993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ht="9.9499999999999993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ht="9.9499999999999993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ht="9.9499999999999993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ht="9.9499999999999993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ht="9.9499999999999993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ht="11.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ht="9.9499999999999993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9.9499999999999993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9.9499999999999993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9.9499999999999993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ht="9.9499999999999993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ht="9.9499999999999993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ht="9.9499999999999993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ht="9.9499999999999993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ht="9.9499999999999993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ht="9.9499999999999993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ht="9.9499999999999993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ht="9.9499999999999993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ht="9.9499999999999993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ht="9.9499999999999993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ht="9.9499999999999993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ht="9.9499999999999993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ht="9.9499999999999993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ht="9.9499999999999993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ht="9.9499999999999993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ht="9.9499999999999993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ht="9.9499999999999993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ht="11.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ht="9.9499999999999993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9.9499999999999993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9.9499999999999993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9.9499999999999993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ht="9.9499999999999993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ht="9.9499999999999993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ht="9.9499999999999993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ht="9.9499999999999993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ht="9.9499999999999993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ht="9.9499999999999993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ht="9.9499999999999993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ht="9.9499999999999993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ht="9.9499999999999993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ht="9.9499999999999993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ht="9.9499999999999993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ht="9.9499999999999993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ht="9.9499999999999993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ht="9.9499999999999993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ht="9.9499999999999993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ht="9.9499999999999993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ht="9.9499999999999993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ht="11.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ht="9.9499999999999993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defaultRowHeight="15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defaultRowHeight="15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defaultRowHeight="15"/>
  <cols>
    <col min="1" max="1" width="27.10937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defaultRowHeight="15"/>
  <cols>
    <col min="3" max="3" width="10.5546875" customWidth="1"/>
    <col min="5" max="5" width="10.6640625" customWidth="1"/>
  </cols>
  <sheetData>
    <row r="1" spans="1:9" ht="15.75">
      <c r="A1" s="462" t="s">
        <v>861</v>
      </c>
    </row>
    <row r="2" spans="1:9">
      <c r="A2" t="s">
        <v>862</v>
      </c>
    </row>
    <row r="3" spans="1:9">
      <c r="A3" s="497"/>
      <c r="I3" s="2"/>
    </row>
    <row r="4" spans="1:9">
      <c r="A4" s="523" t="s">
        <v>785</v>
      </c>
      <c r="I4" s="2"/>
    </row>
    <row r="5" spans="1:9">
      <c r="A5" s="497"/>
      <c r="I5" s="2"/>
    </row>
    <row r="6" spans="1:9" ht="15.75">
      <c r="A6" s="462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876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 ht="15.75">
      <c r="A17" s="498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defaultRowHeight="15"/>
  <cols>
    <col min="1" max="1" width="27.10937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defaultRowHeight="15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defaultColWidth="9.6640625" defaultRowHeight="15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 ht="15.75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5.75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defaultRowHeight="15"/>
  <sheetData>
    <row r="1" spans="1:22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 ht="15.75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defaultRowHeight="15"/>
  <sheetData>
    <row r="1" spans="1:20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5.75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5.75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5.75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defaultRowHeight="15"/>
  <sheetData>
    <row r="1" spans="1:20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5.75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5.75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defaultRowHeight="15"/>
  <cols>
    <col min="11" max="11" width="9.10937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 ht="15.75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defaultRowHeight="15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659</v>
      </c>
    </row>
    <row r="18" spans="1:20" ht="15.75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defaultColWidth="9.6640625" defaultRowHeight="15"/>
  <sheetData>
    <row r="1" spans="1:21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 ht="15.75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5.75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5.75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5.75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5.75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5.75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5.75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5.75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5.75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5.75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5.75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5.75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5.75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5.75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5.75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defaultRowHeight="15"/>
  <sheetData>
    <row r="1" spans="1:20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5.75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6.5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zoomScaleNormal="100" workbookViewId="0">
      <selection activeCell="A23" sqref="A23"/>
    </sheetView>
  </sheetViews>
  <sheetFormatPr defaultRowHeight="15"/>
  <cols>
    <col min="1" max="2" width="8.88671875" style="308"/>
    <col min="3" max="3" width="10.5546875" style="308" customWidth="1"/>
    <col min="4" max="8" width="8.88671875" style="308"/>
    <col min="9" max="10" width="11.77734375" style="308" customWidth="1"/>
    <col min="11" max="11" width="10.88671875" style="308" customWidth="1"/>
    <col min="12" max="16384" width="8.88671875" style="308"/>
  </cols>
  <sheetData>
    <row r="1" spans="1:11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>
      <c r="A2" s="523" t="s">
        <v>1</v>
      </c>
      <c r="F2" s="614" t="s">
        <v>853</v>
      </c>
      <c r="G2" s="615"/>
      <c r="H2" s="615"/>
      <c r="I2" s="615"/>
      <c r="J2" s="616"/>
      <c r="K2" s="474" t="s">
        <v>271</v>
      </c>
    </row>
    <row r="3" spans="1:11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>
      <c r="A4" s="523"/>
      <c r="F4" s="461" t="s">
        <v>777</v>
      </c>
      <c r="G4" s="454"/>
      <c r="H4" s="454"/>
      <c r="I4" s="454"/>
      <c r="J4" s="514" t="s">
        <v>854</v>
      </c>
      <c r="K4" s="474" t="s">
        <v>273</v>
      </c>
    </row>
    <row r="5" spans="1:11" ht="15.75">
      <c r="A5" s="524" t="s">
        <v>786</v>
      </c>
      <c r="F5" s="461" t="s">
        <v>270</v>
      </c>
      <c r="G5" s="454"/>
      <c r="H5" s="454"/>
      <c r="J5" s="574">
        <v>40179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14" t="s">
        <v>855</v>
      </c>
      <c r="G7" s="615"/>
      <c r="H7" s="615"/>
      <c r="I7" s="615"/>
      <c r="J7" s="616"/>
    </row>
    <row r="8" spans="1:11">
      <c r="A8" s="523"/>
      <c r="F8" s="461" t="s">
        <v>276</v>
      </c>
      <c r="G8" s="454"/>
      <c r="H8" s="454"/>
      <c r="I8" s="454"/>
      <c r="J8" s="514" t="s">
        <v>856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8">
      <c r="A17" s="460"/>
      <c r="H17" s="463"/>
      <c r="J17" s="464"/>
    </row>
    <row r="18" spans="1:20" ht="18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5.75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320</v>
      </c>
      <c r="B25" s="575"/>
      <c r="C25" s="576"/>
      <c r="D25" s="576"/>
      <c r="E25" s="577"/>
      <c r="F25" s="575"/>
      <c r="G25" s="576"/>
      <c r="H25" s="577"/>
      <c r="I25" s="575"/>
      <c r="J25" s="576"/>
      <c r="K25" s="577"/>
      <c r="L25" s="579"/>
      <c r="M25" s="580"/>
      <c r="N25" s="581"/>
      <c r="O25" s="582"/>
      <c r="P25" s="580"/>
      <c r="Q25" s="583"/>
      <c r="R25" s="579"/>
      <c r="S25" s="580"/>
      <c r="T25" s="581"/>
    </row>
    <row r="26" spans="1:20">
      <c r="A26" s="466" t="s">
        <v>307</v>
      </c>
      <c r="B26" s="578"/>
      <c r="C26" s="584"/>
      <c r="D26" s="584"/>
      <c r="E26" s="585"/>
      <c r="F26" s="578"/>
      <c r="G26" s="584"/>
      <c r="H26" s="585"/>
      <c r="I26" s="578"/>
      <c r="J26" s="584"/>
      <c r="K26" s="585"/>
      <c r="L26" s="586"/>
      <c r="M26" s="587"/>
      <c r="N26" s="588"/>
      <c r="O26" s="589"/>
      <c r="P26" s="587"/>
      <c r="Q26" s="588"/>
      <c r="R26" s="586"/>
      <c r="S26" s="587"/>
      <c r="T26" s="588"/>
    </row>
    <row r="27" spans="1:20">
      <c r="A27" s="466" t="s">
        <v>308</v>
      </c>
      <c r="B27" s="578"/>
      <c r="C27" s="584"/>
      <c r="D27" s="584"/>
      <c r="E27" s="585"/>
      <c r="F27" s="578"/>
      <c r="G27" s="584"/>
      <c r="H27" s="585"/>
      <c r="I27" s="578"/>
      <c r="J27" s="584"/>
      <c r="K27" s="585"/>
      <c r="L27" s="586"/>
      <c r="M27" s="587"/>
      <c r="N27" s="588"/>
      <c r="O27" s="589"/>
      <c r="P27" s="587"/>
      <c r="Q27" s="590"/>
      <c r="R27" s="586"/>
      <c r="S27" s="587"/>
      <c r="T27" s="588"/>
    </row>
    <row r="28" spans="1:20">
      <c r="A28" s="466" t="s">
        <v>309</v>
      </c>
      <c r="B28" s="578"/>
      <c r="C28" s="584"/>
      <c r="D28" s="584"/>
      <c r="E28" s="585"/>
      <c r="F28" s="578"/>
      <c r="G28" s="584"/>
      <c r="H28" s="585"/>
      <c r="I28" s="578"/>
      <c r="J28" s="584"/>
      <c r="K28" s="585"/>
      <c r="L28" s="586"/>
      <c r="M28" s="587"/>
      <c r="N28" s="588"/>
      <c r="O28" s="589"/>
      <c r="P28" s="587"/>
      <c r="Q28" s="590"/>
      <c r="R28" s="586"/>
      <c r="S28" s="587"/>
      <c r="T28" s="588"/>
    </row>
    <row r="29" spans="1:20">
      <c r="A29" s="466" t="s">
        <v>310</v>
      </c>
      <c r="B29" s="578"/>
      <c r="C29" s="584"/>
      <c r="D29" s="584"/>
      <c r="E29" s="585"/>
      <c r="F29" s="584"/>
      <c r="G29" s="584"/>
      <c r="H29" s="585"/>
      <c r="I29" s="578"/>
      <c r="J29" s="584"/>
      <c r="K29" s="585"/>
      <c r="L29" s="591"/>
      <c r="M29" s="587"/>
      <c r="N29" s="588"/>
      <c r="O29" s="589"/>
      <c r="P29" s="587"/>
      <c r="Q29" s="588"/>
      <c r="R29" s="586"/>
      <c r="S29" s="587"/>
      <c r="T29" s="588"/>
    </row>
    <row r="30" spans="1:20">
      <c r="A30" s="466" t="s">
        <v>311</v>
      </c>
      <c r="B30" s="578"/>
      <c r="C30" s="584"/>
      <c r="D30" s="584"/>
      <c r="E30" s="585"/>
      <c r="F30" s="578"/>
      <c r="G30" s="584"/>
      <c r="H30" s="585"/>
      <c r="I30" s="578"/>
      <c r="J30" s="584"/>
      <c r="K30" s="585"/>
      <c r="L30" s="586"/>
      <c r="M30" s="587"/>
      <c r="N30" s="588"/>
      <c r="O30" s="589"/>
      <c r="P30" s="587"/>
      <c r="Q30" s="590"/>
      <c r="R30" s="586"/>
      <c r="S30" s="587"/>
      <c r="T30" s="588"/>
    </row>
    <row r="31" spans="1:20">
      <c r="A31" s="466" t="s">
        <v>312</v>
      </c>
      <c r="B31" s="578"/>
      <c r="C31" s="584"/>
      <c r="D31" s="584"/>
      <c r="E31" s="585"/>
      <c r="F31" s="578"/>
      <c r="G31" s="584"/>
      <c r="H31" s="585"/>
      <c r="I31" s="578"/>
      <c r="J31" s="584"/>
      <c r="K31" s="585"/>
      <c r="L31" s="586"/>
      <c r="M31" s="587"/>
      <c r="N31" s="588"/>
      <c r="O31" s="589"/>
      <c r="P31" s="587"/>
      <c r="Q31" s="590"/>
      <c r="R31" s="586"/>
      <c r="S31" s="587"/>
      <c r="T31" s="588"/>
    </row>
    <row r="32" spans="1:20">
      <c r="A32" s="466" t="s">
        <v>313</v>
      </c>
      <c r="B32" s="578"/>
      <c r="C32" s="584"/>
      <c r="D32" s="584"/>
      <c r="E32" s="585"/>
      <c r="F32" s="578"/>
      <c r="G32" s="584"/>
      <c r="H32" s="585"/>
      <c r="I32" s="578"/>
      <c r="J32" s="584"/>
      <c r="K32" s="585"/>
      <c r="L32" s="586"/>
      <c r="M32" s="587"/>
      <c r="N32" s="588"/>
      <c r="O32" s="589"/>
      <c r="P32" s="587"/>
      <c r="Q32" s="590"/>
      <c r="R32" s="586"/>
      <c r="S32" s="587"/>
      <c r="T32" s="588"/>
    </row>
    <row r="33" spans="1:20">
      <c r="A33" s="466" t="s">
        <v>314</v>
      </c>
      <c r="B33" s="578"/>
      <c r="C33" s="584"/>
      <c r="D33" s="584"/>
      <c r="E33" s="585"/>
      <c r="F33" s="578"/>
      <c r="G33" s="584"/>
      <c r="H33" s="585"/>
      <c r="I33" s="578"/>
      <c r="J33" s="584"/>
      <c r="K33" s="585"/>
      <c r="L33" s="591"/>
      <c r="M33" s="587"/>
      <c r="N33" s="588"/>
      <c r="O33" s="589"/>
      <c r="P33" s="587"/>
      <c r="Q33" s="590"/>
      <c r="R33" s="586"/>
      <c r="S33" s="587"/>
      <c r="T33" s="588"/>
    </row>
    <row r="34" spans="1:20">
      <c r="A34" s="466" t="s">
        <v>315</v>
      </c>
      <c r="B34" s="578"/>
      <c r="C34" s="584"/>
      <c r="D34" s="584"/>
      <c r="E34" s="585"/>
      <c r="F34" s="578"/>
      <c r="G34" s="584"/>
      <c r="H34" s="585"/>
      <c r="I34" s="578"/>
      <c r="J34" s="584"/>
      <c r="K34" s="585"/>
      <c r="L34" s="586"/>
      <c r="M34" s="587"/>
      <c r="N34" s="588"/>
      <c r="O34" s="589"/>
      <c r="P34" s="587"/>
      <c r="Q34" s="590"/>
      <c r="R34" s="586"/>
      <c r="S34" s="587"/>
      <c r="T34" s="588"/>
    </row>
    <row r="35" spans="1:20">
      <c r="A35" s="466" t="s">
        <v>316</v>
      </c>
      <c r="B35" s="578"/>
      <c r="C35" s="584"/>
      <c r="D35" s="584"/>
      <c r="E35" s="585"/>
      <c r="F35" s="578"/>
      <c r="G35" s="584"/>
      <c r="H35" s="585"/>
      <c r="I35" s="578"/>
      <c r="J35" s="584"/>
      <c r="K35" s="585"/>
      <c r="L35" s="586"/>
      <c r="M35" s="587"/>
      <c r="N35" s="588"/>
      <c r="O35" s="589"/>
      <c r="P35" s="587"/>
      <c r="Q35" s="590"/>
      <c r="R35" s="586"/>
      <c r="S35" s="587"/>
      <c r="T35" s="588"/>
    </row>
    <row r="36" spans="1:20">
      <c r="A36" s="466" t="s">
        <v>317</v>
      </c>
      <c r="B36" s="578"/>
      <c r="C36" s="584"/>
      <c r="D36" s="584"/>
      <c r="E36" s="585"/>
      <c r="F36" s="578"/>
      <c r="G36" s="584"/>
      <c r="H36" s="585"/>
      <c r="I36" s="578"/>
      <c r="J36" s="584"/>
      <c r="K36" s="585"/>
      <c r="L36" s="586"/>
      <c r="M36" s="587"/>
      <c r="N36" s="588"/>
      <c r="O36" s="589"/>
      <c r="P36" s="587"/>
      <c r="Q36" s="588"/>
      <c r="R36" s="586"/>
      <c r="S36" s="587"/>
      <c r="T36" s="588"/>
    </row>
    <row r="37" spans="1:20">
      <c r="A37" s="466" t="s">
        <v>318</v>
      </c>
      <c r="B37" s="578"/>
      <c r="C37" s="584"/>
      <c r="D37" s="584"/>
      <c r="E37" s="585"/>
      <c r="F37" s="578"/>
      <c r="G37" s="584"/>
      <c r="H37" s="585"/>
      <c r="I37" s="578"/>
      <c r="J37" s="584"/>
      <c r="K37" s="585"/>
      <c r="L37" s="586"/>
      <c r="M37" s="587"/>
      <c r="N37" s="588"/>
      <c r="O37" s="589"/>
      <c r="P37" s="587"/>
      <c r="Q37" s="590"/>
      <c r="R37" s="586"/>
      <c r="S37" s="587"/>
      <c r="T37" s="588"/>
    </row>
    <row r="38" spans="1:20" ht="15.75" thickBot="1">
      <c r="A38" s="467" t="s">
        <v>319</v>
      </c>
      <c r="B38" s="592"/>
      <c r="C38" s="593"/>
      <c r="D38" s="593"/>
      <c r="E38" s="594"/>
      <c r="F38" s="592"/>
      <c r="G38" s="593"/>
      <c r="H38" s="594"/>
      <c r="I38" s="592"/>
      <c r="J38" s="593"/>
      <c r="K38" s="594"/>
      <c r="L38" s="595"/>
      <c r="M38" s="596"/>
      <c r="N38" s="597"/>
      <c r="O38" s="598"/>
      <c r="P38" s="596"/>
      <c r="Q38" s="599"/>
      <c r="R38" s="600"/>
      <c r="S38" s="596"/>
      <c r="T38" s="601"/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defaultRowHeight="15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5.75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defaultRowHeight="15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658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5.75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defaultRowHeight="15"/>
  <cols>
    <col min="1" max="1" width="74.77734375" style="469" customWidth="1"/>
    <col min="2" max="2" width="61.77734375" customWidth="1"/>
  </cols>
  <sheetData>
    <row r="1" spans="1:2">
      <c r="A1"/>
    </row>
    <row r="5" spans="1:2" ht="20.25">
      <c r="A5" s="546" t="s">
        <v>877</v>
      </c>
      <c r="B5" s="462" t="s">
        <v>684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ht="15" customHeight="1">
      <c r="A7" s="547"/>
      <c r="B7" s="502" t="s">
        <v>782</v>
      </c>
    </row>
    <row r="8" spans="1:2" ht="15.75">
      <c r="A8" s="472" t="str">
        <f>IF(B21="Comparison","Test Results Comparison","Example Results")</f>
        <v>Example Results</v>
      </c>
      <c r="B8" s="502" t="s">
        <v>683</v>
      </c>
    </row>
    <row r="9" spans="1:2" ht="15.75">
      <c r="A9" s="472" t="s">
        <v>269</v>
      </c>
      <c r="B9" s="502" t="s">
        <v>795</v>
      </c>
    </row>
    <row r="10" spans="1:2" ht="15.75">
      <c r="A10" s="472" t="s">
        <v>859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513" t="str">
        <f>IF(B21="Comparison","Results for "&amp;YourData!$F$2,"")</f>
        <v/>
      </c>
      <c r="B13" s="502" t="s">
        <v>796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784</v>
      </c>
    </row>
    <row r="16" spans="1:2">
      <c r="A16" s="513" t="str">
        <f>IF(B21="Comparison","Informative Annex B16, Section B16.5.1 Example Results","")</f>
        <v/>
      </c>
      <c r="B16" s="474" t="s">
        <v>798</v>
      </c>
    </row>
    <row r="17" spans="1:4">
      <c r="A17" s="513"/>
      <c r="B17" s="474" t="s">
        <v>837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675</v>
      </c>
    </row>
    <row r="21" spans="1:4">
      <c r="A21" s="513" t="str">
        <f>IF(B21="Comparison","("&amp;YourData!$J$8&amp;")","")</f>
        <v/>
      </c>
      <c r="B21" s="469" t="s">
        <v>852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1:4">
      <c r="B33" s="474" t="s">
        <v>789</v>
      </c>
    </row>
    <row r="34" spans="1:4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74" t="s">
        <v>801</v>
      </c>
      <c r="D35" s="550"/>
    </row>
    <row r="36" spans="1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608"/>
      <c r="B37" s="474" t="s">
        <v>800</v>
      </c>
    </row>
    <row r="38" spans="1:4">
      <c r="A38" s="608"/>
      <c r="B38" s="552" t="str">
        <f>IF('Title Page'!$B$21="Example","", "By "&amp;'Title Page'!$A$20&amp;" "&amp;'Title Page'!$A$21&amp;", "&amp;'Title Page'!$A$24)</f>
        <v/>
      </c>
    </row>
    <row r="39" spans="1:4">
      <c r="A39" s="608"/>
      <c r="B39" s="474" t="s">
        <v>274</v>
      </c>
    </row>
    <row r="40" spans="1:4" ht="48" customHeight="1">
      <c r="A40" s="608"/>
      <c r="B40" s="475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608"/>
    </row>
    <row r="42" spans="1:4">
      <c r="A42" s="608"/>
    </row>
    <row r="43" spans="1:4">
      <c r="A43" s="608"/>
    </row>
    <row r="44" spans="1:4">
      <c r="A44" s="608"/>
      <c r="B44" s="548"/>
    </row>
    <row r="45" spans="1:4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defaultRowHeight="15"/>
  <cols>
    <col min="1" max="1" width="20.21875" customWidth="1"/>
    <col min="2" max="2" width="24.77734375" customWidth="1"/>
    <col min="3" max="3" width="24.109375" customWidth="1"/>
    <col min="4" max="4" width="14.33203125" customWidth="1"/>
  </cols>
  <sheetData>
    <row r="1" spans="1:4" ht="15.75">
      <c r="A1" s="481" t="str">
        <f>'Title Page'!$A$5</f>
        <v>ASHRAE Standard 140-2020</v>
      </c>
      <c r="B1" s="481"/>
      <c r="C1" s="482"/>
      <c r="D1" s="482"/>
    </row>
    <row r="2" spans="1:4" ht="15.75">
      <c r="A2" s="481" t="s">
        <v>779</v>
      </c>
      <c r="B2" s="481"/>
      <c r="C2" s="482"/>
      <c r="D2" s="482"/>
    </row>
    <row r="3" spans="1:4" ht="15.75">
      <c r="A3" s="481" t="s">
        <v>279</v>
      </c>
      <c r="B3" s="481"/>
      <c r="C3" s="482"/>
      <c r="D3" s="482"/>
    </row>
    <row r="4" spans="1:4" ht="15.75">
      <c r="A4" s="481" t="str">
        <f>'Title Page'!$A$10</f>
        <v>Section 5.3 - HVAC Equipment Performance Tests CE100 through CE200</v>
      </c>
      <c r="B4" s="481"/>
      <c r="C4" s="482"/>
      <c r="D4" s="482"/>
    </row>
    <row r="6" spans="1:4">
      <c r="A6" s="515" t="s">
        <v>843</v>
      </c>
      <c r="B6" s="454"/>
      <c r="C6" s="454"/>
    </row>
    <row r="7" spans="1:4">
      <c r="A7" s="515" t="s">
        <v>844</v>
      </c>
      <c r="B7" s="454"/>
      <c r="C7" s="454"/>
    </row>
    <row r="8" spans="1:4">
      <c r="A8" s="515" t="s">
        <v>845</v>
      </c>
      <c r="B8" s="454"/>
      <c r="C8" s="454"/>
    </row>
    <row r="9" spans="1:4">
      <c r="A9" s="454"/>
      <c r="B9" s="454"/>
      <c r="C9" s="454"/>
    </row>
    <row r="10" spans="1:4">
      <c r="A10" s="515" t="s">
        <v>849</v>
      </c>
      <c r="B10" s="454"/>
      <c r="C10" s="454"/>
    </row>
    <row r="11" spans="1:4">
      <c r="A11" s="515" t="s">
        <v>848</v>
      </c>
      <c r="B11" s="454"/>
      <c r="C11" s="454"/>
    </row>
    <row r="12" spans="1:4">
      <c r="A12" s="454"/>
    </row>
    <row r="13" spans="1:4">
      <c r="A13" s="515" t="s">
        <v>847</v>
      </c>
    </row>
    <row r="14" spans="1:4">
      <c r="A14" s="515" t="s">
        <v>846</v>
      </c>
    </row>
    <row r="15" spans="1:4">
      <c r="A15" s="454"/>
    </row>
    <row r="16" spans="1:4">
      <c r="A16" s="515" t="s">
        <v>851</v>
      </c>
    </row>
    <row r="17" spans="1:4">
      <c r="A17" s="515" t="s">
        <v>850</v>
      </c>
    </row>
    <row r="18" spans="1:4">
      <c r="A18" s="454"/>
    </row>
    <row r="19" spans="1:4">
      <c r="A19" s="515" t="s">
        <v>780</v>
      </c>
    </row>
    <row r="20" spans="1:4">
      <c r="A20" s="454"/>
    </row>
    <row r="21" spans="1:4" ht="15.75">
      <c r="A21" s="481" t="s">
        <v>278</v>
      </c>
      <c r="B21" s="481"/>
      <c r="C21" s="482"/>
      <c r="D21" s="482"/>
    </row>
    <row r="22" spans="1:4" ht="15.75">
      <c r="A22" s="481" t="s">
        <v>799</v>
      </c>
      <c r="B22" s="481"/>
      <c r="C22" s="482"/>
      <c r="D22" s="482"/>
    </row>
    <row r="23" spans="1:4" ht="15.75" thickBot="1"/>
    <row r="24" spans="1:4" ht="16.5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.25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.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.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.5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5.5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27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38.25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9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5.75" thickTop="1">
      <c r="A35" s="454"/>
      <c r="B35" s="454"/>
      <c r="C35" s="454"/>
    </row>
    <row r="36" spans="1:4">
      <c r="A36" s="560" t="s">
        <v>840</v>
      </c>
      <c r="B36" s="454"/>
      <c r="C36" s="454"/>
    </row>
    <row r="37" spans="1:4">
      <c r="A37" s="480" t="s">
        <v>863</v>
      </c>
      <c r="B37" s="454"/>
      <c r="C37" s="454"/>
    </row>
    <row r="38" spans="1:4">
      <c r="A38" s="480" t="s">
        <v>864</v>
      </c>
      <c r="B38" s="454"/>
      <c r="C38" s="454"/>
    </row>
    <row r="39" spans="1:4">
      <c r="A39" s="480" t="s">
        <v>865</v>
      </c>
      <c r="B39" s="454"/>
      <c r="C39" s="454"/>
    </row>
    <row r="40" spans="1:4">
      <c r="A40" s="480" t="s">
        <v>866</v>
      </c>
      <c r="B40" s="454"/>
      <c r="C40" s="454"/>
    </row>
    <row r="41" spans="1:4">
      <c r="A41" s="480" t="s">
        <v>867</v>
      </c>
      <c r="B41" s="454"/>
      <c r="C41" s="454"/>
    </row>
    <row r="42" spans="1:4">
      <c r="A42" s="480" t="s">
        <v>868</v>
      </c>
      <c r="B42" s="454"/>
      <c r="C42" s="454"/>
    </row>
    <row r="43" spans="1:4">
      <c r="A43" s="480" t="s">
        <v>869</v>
      </c>
      <c r="B43" s="454"/>
      <c r="C43" s="454"/>
    </row>
    <row r="44" spans="1:4">
      <c r="A44" s="480" t="s">
        <v>870</v>
      </c>
      <c r="B44" s="454"/>
      <c r="C44" s="454"/>
    </row>
    <row r="45" spans="1:4">
      <c r="A45" s="480" t="s">
        <v>871</v>
      </c>
      <c r="B45" s="454"/>
      <c r="C45" s="454"/>
    </row>
    <row r="46" spans="1:4">
      <c r="A46" s="480" t="s">
        <v>306</v>
      </c>
      <c r="B46" s="454"/>
      <c r="C46" s="454"/>
    </row>
    <row r="47" spans="1:4">
      <c r="A47" s="515" t="s">
        <v>872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defaultRowHeight="15"/>
  <cols>
    <col min="1" max="1" width="2.109375" customWidth="1"/>
    <col min="2" max="2" width="9.6640625" customWidth="1"/>
    <col min="3" max="3" width="42.33203125" customWidth="1"/>
    <col min="6" max="6" width="2.21875" customWidth="1"/>
  </cols>
  <sheetData>
    <row r="1" spans="1:6">
      <c r="A1" s="617" t="str">
        <f>IF('Title Page'!$B$21="Example",'Title Page'!$B$34,"ASHRAE Standard 140-2010 Section 5.3 - HVAC Equipment Performance Tests CE100-CE200")</f>
        <v>ASHRAE Standard 140-2020, Informative Annex B16, Section B16.5.1</v>
      </c>
      <c r="B1" s="617"/>
      <c r="C1" s="617"/>
      <c r="D1" s="617"/>
      <c r="E1" s="617"/>
      <c r="F1" s="617"/>
    </row>
    <row r="2" spans="1:6">
      <c r="B2" s="617" t="str">
        <f>'Title Page'!$B$36</f>
        <v>Example Results for Section 5.3 - HVAC Equipment Performance Tests CE100 through CE200</v>
      </c>
      <c r="C2" s="617"/>
      <c r="D2" s="617"/>
      <c r="E2" s="617"/>
    </row>
    <row r="3" spans="1:6" ht="15" customHeight="1">
      <c r="B3" s="617" t="str">
        <f>'Title Page'!$B$38</f>
        <v/>
      </c>
      <c r="C3" s="617"/>
      <c r="D3" s="617"/>
      <c r="E3" s="617"/>
    </row>
    <row r="5" spans="1:6" ht="15" customHeight="1">
      <c r="B5" s="618" t="s">
        <v>787</v>
      </c>
      <c r="C5" s="618"/>
      <c r="D5" s="618"/>
      <c r="E5" s="618"/>
    </row>
    <row r="6" spans="1:6" ht="15.75" thickBot="1"/>
    <row r="7" spans="1:6" ht="16.5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1:6" ht="15.75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1:6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1:6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1:6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1:6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1:6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1:6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1:6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1:6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1:6" ht="15.75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18" spans="1:6" ht="15.75" thickTop="1"/>
    <row r="25" spans="1:6">
      <c r="A25" s="557"/>
      <c r="B25" s="557"/>
      <c r="C25" s="557"/>
      <c r="D25" s="557"/>
      <c r="E25" s="557"/>
      <c r="F25" s="557"/>
    </row>
    <row r="37" spans="1:1">
      <c r="A37" s="480"/>
    </row>
    <row r="38" spans="1:1">
      <c r="A38" s="480"/>
    </row>
    <row r="39" spans="1:1">
      <c r="A39" s="480"/>
    </row>
    <row r="40" spans="1:1">
      <c r="A40" s="480"/>
    </row>
    <row r="41" spans="1:1">
      <c r="A41" s="480"/>
    </row>
    <row r="42" spans="1:1">
      <c r="A42" s="480"/>
    </row>
    <row r="43" spans="1:1">
      <c r="A43" s="480"/>
    </row>
    <row r="44" spans="1:1">
      <c r="A44" s="480"/>
    </row>
    <row r="45" spans="1:1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defaultRowHeight="15"/>
  <cols>
    <col min="1" max="1" width="0.33203125" customWidth="1"/>
    <col min="2" max="2" width="8.109375" customWidth="1"/>
    <col min="3" max="3" width="48.5546875" customWidth="1"/>
    <col min="4" max="4" width="16.77734375" customWidth="1"/>
    <col min="5" max="5" width="0.44140625" customWidth="1"/>
  </cols>
  <sheetData>
    <row r="1" spans="1:6">
      <c r="A1" s="617" t="str">
        <f>IF('Title Page'!$B$21="Example",'Title Page'!$B$34,"ASHRAE Standard 140-2010 Section 5.3 - HVAC Equipment Performance Tests CE100-CE200")</f>
        <v>ASHRAE Standard 140-2020, Informative Annex B16, Section B16.5.1</v>
      </c>
      <c r="B1" s="617"/>
      <c r="C1" s="617"/>
      <c r="D1" s="617"/>
      <c r="E1" s="617"/>
      <c r="F1" s="554"/>
    </row>
    <row r="2" spans="1:6">
      <c r="A2" s="617" t="str">
        <f>'Title Page'!$B$36</f>
        <v>Example Results for Section 5.3 - HVAC Equipment Performance Tests CE100 through CE200</v>
      </c>
      <c r="B2" s="617"/>
      <c r="C2" s="617"/>
      <c r="D2" s="617"/>
      <c r="E2" s="617"/>
    </row>
    <row r="3" spans="1:6" ht="17.25" customHeight="1">
      <c r="A3" s="617" t="str">
        <f>'Title Page'!$B$38</f>
        <v/>
      </c>
      <c r="B3" s="617"/>
      <c r="C3" s="617"/>
      <c r="D3" s="617"/>
      <c r="E3" s="617"/>
    </row>
    <row r="5" spans="1:6" ht="19.5" thickBot="1">
      <c r="B5" s="619" t="s">
        <v>788</v>
      </c>
      <c r="C5" s="619"/>
      <c r="D5" s="619"/>
    </row>
    <row r="6" spans="1:6" ht="15.75" thickBot="1"/>
    <row r="7" spans="1:6" ht="16.5" thickTop="1" thickBot="1">
      <c r="B7" s="537" t="s">
        <v>696</v>
      </c>
      <c r="C7" s="538" t="s">
        <v>697</v>
      </c>
      <c r="D7" s="540" t="s">
        <v>688</v>
      </c>
    </row>
    <row r="8" spans="1:6" ht="15.75" thickTop="1">
      <c r="B8" s="543" t="s">
        <v>698</v>
      </c>
      <c r="C8" s="544" t="s">
        <v>699</v>
      </c>
      <c r="D8" s="545" t="s">
        <v>700</v>
      </c>
    </row>
    <row r="9" spans="1:6">
      <c r="B9" s="529" t="s">
        <v>701</v>
      </c>
      <c r="C9" s="530" t="s">
        <v>702</v>
      </c>
      <c r="D9" s="541" t="s">
        <v>703</v>
      </c>
    </row>
    <row r="10" spans="1:6">
      <c r="B10" s="529" t="s">
        <v>704</v>
      </c>
      <c r="C10" s="530" t="s">
        <v>705</v>
      </c>
      <c r="D10" s="541" t="s">
        <v>706</v>
      </c>
    </row>
    <row r="11" spans="1:6">
      <c r="B11" s="529" t="s">
        <v>707</v>
      </c>
      <c r="C11" s="530" t="s">
        <v>708</v>
      </c>
      <c r="D11" s="541" t="s">
        <v>709</v>
      </c>
    </row>
    <row r="12" spans="1:6">
      <c r="B12" s="529" t="s">
        <v>710</v>
      </c>
      <c r="C12" s="530" t="s">
        <v>711</v>
      </c>
      <c r="D12" s="541" t="s">
        <v>712</v>
      </c>
    </row>
    <row r="13" spans="1:6">
      <c r="B13" s="529" t="s">
        <v>713</v>
      </c>
      <c r="C13" s="530" t="s">
        <v>714</v>
      </c>
      <c r="D13" s="541" t="s">
        <v>715</v>
      </c>
    </row>
    <row r="14" spans="1:6">
      <c r="B14" s="529" t="s">
        <v>716</v>
      </c>
      <c r="C14" s="530" t="s">
        <v>717</v>
      </c>
      <c r="D14" s="541" t="s">
        <v>718</v>
      </c>
    </row>
    <row r="15" spans="1:6">
      <c r="B15" s="529" t="s">
        <v>719</v>
      </c>
      <c r="C15" s="530" t="s">
        <v>720</v>
      </c>
      <c r="D15" s="541" t="s">
        <v>721</v>
      </c>
    </row>
    <row r="16" spans="1:6">
      <c r="B16" s="529" t="s">
        <v>722</v>
      </c>
      <c r="C16" s="530" t="s">
        <v>723</v>
      </c>
      <c r="D16" s="541" t="s">
        <v>724</v>
      </c>
    </row>
    <row r="17" spans="2:4">
      <c r="B17" s="529" t="s">
        <v>725</v>
      </c>
      <c r="C17" s="530" t="s">
        <v>726</v>
      </c>
      <c r="D17" s="541" t="s">
        <v>727</v>
      </c>
    </row>
    <row r="18" spans="2:4">
      <c r="B18" s="529" t="s">
        <v>728</v>
      </c>
      <c r="C18" s="530" t="s">
        <v>729</v>
      </c>
      <c r="D18" s="541" t="s">
        <v>730</v>
      </c>
    </row>
    <row r="19" spans="2:4">
      <c r="B19" s="529" t="s">
        <v>731</v>
      </c>
      <c r="C19" s="530" t="s">
        <v>732</v>
      </c>
      <c r="D19" s="541" t="s">
        <v>733</v>
      </c>
    </row>
    <row r="20" spans="2:4">
      <c r="B20" s="529" t="s">
        <v>734</v>
      </c>
      <c r="C20" s="530" t="s">
        <v>735</v>
      </c>
      <c r="D20" s="541" t="s">
        <v>736</v>
      </c>
    </row>
    <row r="21" spans="2:4">
      <c r="B21" s="529" t="s">
        <v>737</v>
      </c>
      <c r="C21" s="530" t="s">
        <v>738</v>
      </c>
      <c r="D21" s="541" t="s">
        <v>739</v>
      </c>
    </row>
    <row r="22" spans="2:4">
      <c r="B22" s="529" t="s">
        <v>740</v>
      </c>
      <c r="C22" s="530" t="s">
        <v>741</v>
      </c>
      <c r="D22" s="541" t="s">
        <v>742</v>
      </c>
    </row>
    <row r="23" spans="2:4">
      <c r="B23" s="529" t="s">
        <v>743</v>
      </c>
      <c r="C23" s="530" t="s">
        <v>744</v>
      </c>
      <c r="D23" s="541" t="s">
        <v>745</v>
      </c>
    </row>
    <row r="24" spans="2:4">
      <c r="B24" s="529" t="s">
        <v>746</v>
      </c>
      <c r="C24" s="530" t="s">
        <v>747</v>
      </c>
      <c r="D24" s="541" t="s">
        <v>748</v>
      </c>
    </row>
    <row r="25" spans="2:4">
      <c r="B25" s="529" t="s">
        <v>749</v>
      </c>
      <c r="C25" s="530" t="s">
        <v>750</v>
      </c>
      <c r="D25" s="541" t="s">
        <v>751</v>
      </c>
    </row>
    <row r="26" spans="2:4">
      <c r="B26" s="529" t="s">
        <v>752</v>
      </c>
      <c r="C26" s="530" t="s">
        <v>753</v>
      </c>
      <c r="D26" s="541" t="s">
        <v>754</v>
      </c>
    </row>
    <row r="27" spans="2:4">
      <c r="B27" s="529" t="s">
        <v>755</v>
      </c>
      <c r="C27" s="530" t="s">
        <v>756</v>
      </c>
      <c r="D27" s="541" t="s">
        <v>757</v>
      </c>
    </row>
    <row r="28" spans="2:4">
      <c r="B28" s="529" t="s">
        <v>758</v>
      </c>
      <c r="C28" s="530" t="s">
        <v>759</v>
      </c>
      <c r="D28" s="541" t="s">
        <v>760</v>
      </c>
    </row>
    <row r="29" spans="2:4">
      <c r="B29" s="529" t="s">
        <v>761</v>
      </c>
      <c r="C29" s="530" t="s">
        <v>762</v>
      </c>
      <c r="D29" s="541" t="s">
        <v>763</v>
      </c>
    </row>
    <row r="30" spans="2:4">
      <c r="B30" s="529" t="s">
        <v>764</v>
      </c>
      <c r="C30" s="530" t="s">
        <v>765</v>
      </c>
      <c r="D30" s="541" t="s">
        <v>766</v>
      </c>
    </row>
    <row r="31" spans="2:4">
      <c r="B31" s="529" t="s">
        <v>767</v>
      </c>
      <c r="C31" s="530" t="s">
        <v>768</v>
      </c>
      <c r="D31" s="541" t="s">
        <v>769</v>
      </c>
    </row>
    <row r="32" spans="2:4">
      <c r="B32" s="529" t="s">
        <v>770</v>
      </c>
      <c r="C32" s="530" t="s">
        <v>771</v>
      </c>
      <c r="D32" s="541" t="s">
        <v>772</v>
      </c>
    </row>
    <row r="33" spans="1:4" ht="15.75" thickBot="1">
      <c r="B33" s="533" t="s">
        <v>773</v>
      </c>
      <c r="C33" s="534" t="s">
        <v>774</v>
      </c>
      <c r="D33" s="542" t="s">
        <v>775</v>
      </c>
    </row>
    <row r="34" spans="1:4" ht="15.75" thickTop="1"/>
    <row r="37" spans="1:4">
      <c r="A37" s="480"/>
    </row>
    <row r="38" spans="1:4">
      <c r="A38" s="480"/>
    </row>
    <row r="39" spans="1:4">
      <c r="A39" s="480"/>
    </row>
    <row r="40" spans="1:4">
      <c r="A40" s="480"/>
    </row>
    <row r="41" spans="1:4">
      <c r="A41" s="480"/>
    </row>
    <row r="42" spans="1:4">
      <c r="A42" s="480"/>
    </row>
    <row r="43" spans="1:4">
      <c r="A43" s="480"/>
    </row>
    <row r="44" spans="1:4">
      <c r="A44" s="480"/>
    </row>
    <row r="45" spans="1:4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6640625" customWidth="1"/>
    <col min="13" max="15" width="5.6640625" customWidth="1"/>
    <col min="16" max="16" width="0.6640625" customWidth="1"/>
    <col min="17" max="17" width="8.77734375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0" t="s">
        <v>380</v>
      </c>
      <c r="K8" s="621"/>
      <c r="L8" s="622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0" t="s">
        <v>380</v>
      </c>
      <c r="K25" s="621"/>
      <c r="L25" s="622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0" t="s">
        <v>380</v>
      </c>
      <c r="K42" s="621"/>
      <c r="L42" s="622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0" t="s">
        <v>380</v>
      </c>
      <c r="K59" s="621"/>
      <c r="L59" s="622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5.75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.1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.1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ht="15.75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9499999999999993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9499999999999993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9499999999999993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9499999999999993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9499999999999993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9499999999999993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9499999999999993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9499999999999993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9499999999999993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9499999999999993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9499999999999993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9499999999999993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9499999999999993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9499999999999993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9499999999999993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9499999999999993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9499999999999993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9499999999999993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9499999999999993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9499999999999993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9499999999999993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.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9499999999999993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9499999999999993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9499999999999993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9499999999999993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9499999999999993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9499999999999993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9499999999999993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9499999999999993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9499999999999993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9499999999999993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9499999999999993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9499999999999993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9499999999999993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9499999999999993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9499999999999993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9499999999999993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9499999999999993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9499999999999993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9499999999999993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9499999999999993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9499999999999993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.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9499999999999993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9499999999999993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9499999999999993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9499999999999993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9499999999999993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9499999999999993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9499999999999993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9499999999999993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9499999999999993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9499999999999993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9499999999999993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9499999999999993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9499999999999993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9499999999999993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9499999999999993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9499999999999993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9499999999999993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9499999999999993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9499999999999993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9499999999999993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9499999999999993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.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9499999999999993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9499999999999993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9499999999999993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9499999999999993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9499999999999993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9499999999999993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9499999999999993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9499999999999993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9499999999999993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9499999999999993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9499999999999993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9499999999999993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9499999999999993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9499999999999993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9499999999999993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9499999999999993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9499999999999993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9499999999999993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9499999999999993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9499999999999993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9499999999999993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.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9499999999999993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defaultColWidth="9.6640625" defaultRowHeight="15"/>
  <cols>
    <col min="1" max="1" width="0.77734375" customWidth="1"/>
    <col min="2" max="2" width="4.6640625" customWidth="1"/>
    <col min="3" max="3" width="5.6640625" customWidth="1"/>
    <col min="4" max="4" width="6.6640625" customWidth="1"/>
    <col min="5" max="6" width="6.21875" customWidth="1"/>
    <col min="7" max="9" width="5.6640625" customWidth="1"/>
    <col min="10" max="10" width="6.21875" customWidth="1"/>
    <col min="11" max="11" width="5.6640625" customWidth="1"/>
    <col min="12" max="12" width="7.21875" customWidth="1"/>
    <col min="13" max="15" width="5.6640625" customWidth="1"/>
    <col min="16" max="16" width="0.6640625" customWidth="1"/>
    <col min="17" max="17" width="8.77734375" customWidth="1"/>
  </cols>
  <sheetData>
    <row r="1" spans="1:17" ht="12.75" customHeight="1">
      <c r="A1" s="308"/>
      <c r="B1" s="617" t="str">
        <f>'Title Page'!$B$34</f>
        <v>ASHRAE Standard 140-2020, Informative Annex B16, Section B16.5.1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P1" s="617"/>
      <c r="Q1" s="617"/>
    </row>
    <row r="2" spans="1:17" ht="12.75" customHeight="1">
      <c r="A2" s="308"/>
      <c r="B2" s="617" t="str">
        <f>'Title Page'!$B$36</f>
        <v>Example Results for Section 5.3 - HVAC Equipment Performance Tests CE100 through CE200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7"/>
      <c r="Q2" s="617"/>
    </row>
    <row r="3" spans="1:17" ht="12.75" customHeight="1">
      <c r="A3" s="308"/>
      <c r="B3" s="617" t="str">
        <f>'Title Page'!$B$38</f>
        <v/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  <c r="P3" s="617"/>
      <c r="Q3" s="617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0" t="s">
        <v>380</v>
      </c>
      <c r="K8" s="621"/>
      <c r="L8" s="622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0" t="s">
        <v>380</v>
      </c>
      <c r="K25" s="621"/>
      <c r="L25" s="622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5.75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.1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.1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ht="15.75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9499999999999993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9499999999999993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9499999999999993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9499999999999993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9499999999999993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9499999999999993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9499999999999993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9499999999999993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9499999999999993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9499999999999993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9499999999999993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9499999999999993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9499999999999993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9499999999999993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9499999999999993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9499999999999993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9499999999999993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9499999999999993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9499999999999993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9499999999999993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9499999999999993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.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9499999999999993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9499999999999993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9499999999999993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9499999999999993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9499999999999993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9499999999999993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9499999999999993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9499999999999993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9499999999999993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9499999999999993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9499999999999993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9499999999999993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9499999999999993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9499999999999993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9499999999999993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9499999999999993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9499999999999993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9499999999999993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9499999999999993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9499999999999993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9499999999999993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.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9499999999999993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9499999999999993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9499999999999993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9499999999999993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9499999999999993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9499999999999993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9499999999999993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9499999999999993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9499999999999993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9499999999999993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9499999999999993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9499999999999993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9499999999999993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9499999999999993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9499999999999993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9499999999999993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9499999999999993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9499999999999993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9499999999999993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9499999999999993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9499999999999993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.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9499999999999993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9499999999999993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9499999999999993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9499999999999993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9499999999999993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9499999999999993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9499999999999993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9499999999999993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9499999999999993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9499999999999993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9499999999999993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9499999999999993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9499999999999993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9499999999999993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9499999999999993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9499999999999993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9499999999999993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9499999999999993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9499999999999993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9499999999999993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9499999999999993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.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9499999999999993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joel neymark</cp:lastModifiedBy>
  <cp:lastPrinted>2017-11-13T22:25:07Z</cp:lastPrinted>
  <dcterms:created xsi:type="dcterms:W3CDTF">2001-04-24T01:56:49Z</dcterms:created>
  <dcterms:modified xsi:type="dcterms:W3CDTF">2021-02-25T23:06:45Z</dcterms:modified>
</cp:coreProperties>
</file>