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5" rupBuild="10410"/>
  <workbookPr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614" activeTab="2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<sst xmlns="http://schemas.openxmlformats.org/spreadsheetml/2006/main" uniqueCount="882" count="882">
  <si>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</si>
  <si>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</si>
  <si>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</si>
  <si>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</si>
  <si>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</si>
  <si>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</si>
  <si>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</si>
  <si>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</si>
  <si>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</si>
  <si>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</si>
  <si>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</si>
  <si>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</si>
  <si>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</si>
  <si>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</si>
  <si>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</si>
  <si>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</si>
  <si>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</si>
  <si>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</si>
  <si>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</si>
  <si>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</si>
  <si>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</si>
  <si>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</si>
  <si>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</si>
  <si>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</si>
  <si>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</si>
  <si>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</si>
  <si>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</si>
  <si>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</si>
  <si>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</si>
  <si>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</si>
  <si>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</si>
  <si>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</si>
  <si>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</si>
  <si>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</si>
  <si>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</si>
  <si>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</si>
  <si>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</si>
  <si>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</si>
  <si>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</si>
  <si>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</si>
  <si>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</si>
  <si>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</si>
  <si>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</si>
  <si>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</si>
  <si>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</si>
  <si>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</si>
  <si>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</si>
  <si>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</si>
  <si>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</si>
  <si>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</si>
  <si>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</si>
  <si>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</si>
  <si>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</si>
  <si>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</si>
  <si>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</si>
  <si>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</si>
  <si>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</si>
  <si>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</si>
  <si>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</si>
  <si>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</si>
  <si>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</si>
  <si>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</si>
  <si>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</si>
  <si>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</si>
  <si>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</si>
  <si>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</si>
  <si>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</si>
  <si>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</si>
  <si>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</si>
  <si>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</si>
  <si>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</si>
  <si>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</si>
  <si>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</si>
  <si>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</si>
  <si>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</si>
  <si>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</si>
  <si>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</si>
  <si>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</si>
  <si>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</si>
  <si>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</si>
  <si>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</si>
  <si>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</si>
  <si>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</si>
  <si>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</si>
  <si>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</si>
  <si>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</si>
  <si>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</si>
  <si>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</si>
  <si>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</si>
  <si>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</si>
  <si>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</si>
  <si>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</si>
  <si>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</si>
  <si>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</si>
  <si>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</si>
  <si>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</si>
  <si>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</si>
  <si>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</si>
  <si>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</si>
  <si>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</si>
  <si>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</si>
  <si>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</si>
  <si>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</si>
  <si>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</si>
  <si>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</si>
  <si>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</si>
  <si>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</si>
  <si>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</si>
  <si>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</si>
  <si>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</si>
  <si>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</si>
  <si>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</si>
  <si>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</si>
  <si>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</si>
  <si>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</si>
  <si>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</si>
  <si>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</si>
  <si>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</si>
  <si>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</si>
  <si>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</si>
  <si>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</si>
  <si>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</si>
  <si>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</si>
  <si>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</si>
  <si>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</si>
  <si>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</si>
  <si>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</si>
  <si>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</si>
  <si>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</si>
  <si>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</si>
  <si>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</si>
  <si>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</si>
  <si>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</si>
  <si>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</si>
  <si>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</si>
  <si>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</si>
  <si>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</si>
  <si>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</si>
  <si>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</si>
  <si>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</si>
  <si>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</si>
  <si>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</si>
  <si>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</si>
  <si>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</si>
  <si>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</si>
  <si>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</si>
  <si>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</si>
  <si>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</si>
  <si>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</si>
  <si>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</si>
  <si>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</si>
  <si>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</si>
  <si>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</si>
  <si>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</si>
  <si>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</si>
  <si>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</si>
  <si>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</si>
  <si>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</si>
  <si>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</si>
  <si>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</si>
  <si>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</si>
  <si>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</si>
  <si>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</si>
  <si>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</si>
  <si>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</si>
  <si>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</si>
  <si>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</si>
  <si>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</si>
  <si>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</si>
  <si>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</si>
  <si>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</si>
  <si>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</si>
  <si>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</si>
  <si>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</si>
  <si>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</si>
  <si>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</si>
  <si>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</si>
  <si>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</si>
  <si>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</si>
  <si>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</si>
  <si>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</si>
  <si>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</si>
  <si>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</si>
  <si>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</si>
  <si>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</si>
  <si>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</si>
  <si>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</si>
  <si>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</si>
  <si>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</si>
  <si>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</si>
  <si>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</si>
  <si>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</si>
  <si>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</si>
  <si>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</si>
  <si>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</si>
  <si>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</si>
  <si>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</si>
  <si>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</si>
  <si>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</si>
  <si>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</si>
  <si>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</si>
  <si>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</si>
  <si>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</si>
  <si>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</si>
  <si>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</si>
  <si>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</si>
  <si>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</si>
  <si>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</si>
  <si>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</si>
  <si>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</si>
  <si>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</si>
  <si>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</si>
  <si>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</si>
  <si>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</si>
  <si>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</si>
  <si>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</si>
  <si>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</si>
  <si>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</si>
  <si>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</si>
  <si>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</si>
  <si>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</si>
  <si>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</si>
  <si>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</si>
  <si>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</si>
  <si>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</si>
  <si>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</si>
  <si>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</si>
  <si>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</si>
  <si>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</si>
  <si>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</si>
  <si>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</si>
  <si>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</si>
  <si>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</si>
  <si>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</si>
  <si>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</si>
  <si>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</si>
  <si>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</si>
  <si>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</si>
  <si>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</si>
  <si>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</si>
  <si>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</si>
  <si>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</si>
  <si>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</si>
  <si>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</si>
  <si>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</si>
  <si>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</si>
  <si>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</si>
  <si>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</si>
  <si>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</si>
  <si>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</si>
  <si>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</si>
  <si>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</si>
  <si>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</si>
  <si>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</si>
  <si>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</si>
  <si>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</si>
  <si>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</si>
  <si>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</si>
  <si>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</si>
  <si>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</si>
  <si>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</si>
  <si>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</si>
  <si>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</si>
  <si>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</si>
  <si>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</si>
  <si>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</si>
  <si>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</si>
  <si>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</si>
  <si>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</si>
  <si>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</si>
  <si>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</si>
  <si>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</si>
  <si>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</si>
  <si>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</si>
  <si>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</si>
  <si>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</si>
  <si>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</si>
  <si>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</si>
  <si>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</si>
  <si>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</si>
  <si>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</si>
  <si>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</si>
  <si>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</si>
  <si>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</si>
  <si>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</si>
  <si>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</si>
  <si>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</si>
  <si>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</si>
  <si>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</si>
  <si>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</si>
  <si>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</si>
  <si>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</si>
  <si>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</si>
  <si>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</si>
  <si>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</si>
  <si>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</si>
  <si>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</si>
  <si>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</si>
  <si>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</si>
  <si>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</si>
  <si>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</si>
  <si>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</si>
  <si>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</si>
  <si>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</si>
  <si>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</si>
  <si>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</si>
  <si>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</si>
  <si>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</si>
  <si>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</si>
  <si>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</si>
  <si>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</si>
  <si>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</si>
  <si>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</si>
  <si>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</si>
  <si>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</si>
  <si>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</si>
  <si>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</si>
  <si>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</si>
  <si>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</si>
  <si>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</si>
  <si>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</si>
  <si>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</si>
  <si>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</si>
  <si>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</si>
  <si>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</si>
  <si>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</si>
  <si>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</si>
  <si>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</si>
  <si>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</si>
  <si>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</si>
  <si>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</si>
  <si>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</si>
  <si>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</si>
  <si>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</si>
  <si>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</si>
  <si>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</si>
  <si>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</si>
  <si>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</si>
  <si>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</si>
  <si>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</si>
  <si>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</si>
  <si>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</si>
  <si>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</si>
  <si>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</si>
  <si>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</si>
  <si>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</si>
  <si>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</si>
  <si>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</si>
  <si>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</si>
  <si>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</si>
  <si>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</si>
  <si>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</si>
  <si>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</si>
  <si>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</si>
  <si>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</si>
  <si>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</si>
  <si>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</si>
  <si>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</si>
  <si>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</si>
  <si>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</si>
  <si>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</si>
  <si>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</si>
  <si>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</si>
  <si>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</si>
  <si>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</si>
  <si>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</si>
  <si>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</si>
  <si>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</si>
  <si>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</si>
  <si>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</si>
  <si>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</si>
  <si>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</si>
  <si>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</si>
  <si>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</si>
  <si>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</si>
  <si>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</si>
  <si>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</si>
  <si>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</si>
  <si>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</si>
  <si>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</si>
  <si>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</si>
  <si>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</si>
  <si>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</si>
  <si>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</si>
  <si>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</si>
  <si>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</si>
  <si>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</si>
  <si>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</si>
  <si>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</si>
  <si>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</si>
  <si>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</si>
  <si>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</si>
  <si>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</si>
  <si>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</si>
  <si>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</si>
  <si>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</si>
  <si>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</si>
  <si>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</si>
  <si>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</si>
  <si>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</si>
  <si>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</si>
  <si>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</si>
  <si>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</si>
  <si>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</si>
  <si>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</si>
  <si>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</si>
  <si>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</si>
  <si>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</si>
  <si>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</si>
  <si>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</si>
  <si>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</si>
  <si>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</si>
  <si>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</si>
  <si>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</si>
  <si>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</si>
  <si>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</si>
  <si>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</si>
  <si>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</si>
  <si>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</si>
  <si>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</si>
  <si>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</si>
  <si>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</si>
  <si>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</si>
  <si>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</si>
  <si>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</si>
  <si>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</si>
  <si>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</si>
  <si>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</si>
  <si>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</si>
  <si>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</si>
  <si>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</si>
  <si>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</si>
  <si>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</si>
  <si>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</si>
  <si>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</si>
  <si>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</si>
  <si>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</si>
  <si>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</si>
  <si>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</si>
  <si>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</si>
  <si>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</si>
  <si>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</si>
  <si>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</si>
  <si>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</si>
  <si>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</si>
  <si>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</si>
  <si>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</si>
  <si>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</si>
  <si>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</si>
  <si>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</si>
  <si>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</si>
  <si>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</si>
  <si>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</si>
  <si>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</si>
  <si>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</si>
  <si>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</si>
  <si>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</si>
  <si>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</si>
  <si>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</si>
  <si>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</si>
  <si>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</si>
  <si>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</si>
  <si>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</si>
  <si>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</si>
  <si>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</si>
  <si>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</si>
  <si>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</si>
  <si>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</si>
  <si>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</si>
  <si>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</si>
  <si>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</si>
  <si>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</si>
  <si>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</si>
  <si>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</si>
  <si>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</si>
  <si>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</si>
  <si>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</si>
  <si>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</si>
  <si>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</si>
  <si>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</si>
  <si>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</si>
  <si>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</si>
  <si>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</si>
  <si>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</si>
  <si>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</si>
  <si>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</si>
  <si>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</si>
  <si>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</si>
  <si>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</si>
  <si>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</si>
  <si>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</si>
  <si>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</si>
  <si>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</si>
  <si>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</si>
  <si>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</si>
  <si>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</si>
  <si>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</si>
  <si>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</si>
  <si>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</si>
  <si>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</si>
  <si>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</si>
  <si>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</si>
  <si>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</si>
  <si>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</si>
  <si>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</si>
  <si>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</si>
  <si>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</si>
  <si>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</si>
  <si>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</si>
  <si>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</si>
  <si>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</si>
  <si>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</si>
  <si>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</si>
  <si>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</si>
  <si>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</si>
  <si>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</si>
  <si>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</si>
  <si>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</si>
  <si>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</si>
  <si>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</si>
  <si>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</si>
  <si>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</si>
  <si>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</si>
  <si>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</si>
  <si>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</si>
  <si>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</si>
  <si>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</si>
  <si>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</si>
  <si>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</si>
  <si>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</si>
  <si>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</si>
  <si>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</si>
  <si>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</si>
  <si>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</si>
  <si>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</si>
  <si>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</si>
  <si>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</si>
  <si>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</si>
  <si>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</si>
  <si>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</si>
  <si>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</si>
  <si>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</si>
  <si>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</si>
  <si>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</si>
  <si>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</si>
  <si>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</si>
  <si>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</si>
  <si>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</si>
  <si>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</si>
  <si>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</si>
  <si>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</si>
  <si>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</si>
  <si>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</si>
  <si>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</si>
  <si>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</si>
  <si>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</si>
  <si>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</si>
  <si>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</si>
  <si>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</si>
  <si>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</si>
  <si>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</si>
  <si>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</si>
  <si>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</si>
  <si>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</si>
  <si>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</si>
  <si>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</si>
  <si>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</si>
  <si>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</si>
  <si>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</si>
  <si>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</si>
  <si>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</si>
  <si>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</si>
  <si>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</si>
  <si>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</si>
  <si>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</si>
  <si>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</si>
  <si>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</si>
  <si>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</si>
  <si>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</si>
  <si>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</si>
  <si>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</si>
  <si>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</si>
  <si>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</si>
  <si>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</si>
  <si>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</si>
  <si>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</si>
  <si>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</si>
  <si>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</si>
  <si>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</si>
  <si>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</si>
  <si>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</si>
  <si>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</si>
  <si>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</si>
  <si>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</si>
  <si>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</si>
  <si>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</si>
  <si>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</si>
  <si>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</si>
  <si>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</si>
  <si>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</si>
  <si>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</si>
  <si>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</si>
  <si>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</si>
  <si>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</si>
  <si>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</si>
  <si>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</si>
  <si>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</si>
  <si>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</si>
  <si>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</si>
  <si>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</si>
  <si>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</si>
  <si>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</si>
  <si>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</si>
  <si>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</si>
  <si>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</si>
  <si>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</si>
  <si>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</si>
  <si>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</si>
  <si>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</si>
  <si>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</si>
  <si>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</si>
  <si>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</si>
  <si>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</si>
  <si>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</si>
  <si>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</si>
  <si>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</si>
  <si>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</si>
  <si>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</si>
  <si>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</si>
  <si>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</si>
  <si>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</si>
  <si>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</si>
  <si>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</si>
  <si>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</si>
  <si>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</si>
  <si>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</si>
  <si>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</si>
  <si>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</si>
  <si>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</si>
  <si>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</si>
  <si>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</si>
  <si>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</si>
  <si>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</si>
  <si>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</si>
  <si>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</si>
  <si>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</si>
  <si>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</si>
  <si>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</si>
  <si>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</si>
  <si>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</si>
  <si>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</si>
  <si>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</si>
  <si>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</si>
  <si>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</si>
  <si>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</si>
  <si>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</si>
  <si>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</si>
  <si>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</si>
  <si>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</si>
  <si>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</si>
  <si>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</si>
  <si>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</si>
  <si>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</si>
  <si>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</si>
  <si>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</si>
  <si>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</si>
  <si>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</si>
  <si>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</si>
  <si>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</si>
  <si>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</si>
  <si>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</si>
  <si>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</si>
  <si>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</si>
  <si>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</si>
  <si>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</si>
  <si>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</si>
  <si>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</si>
  <si>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</si>
  <si>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</si>
  <si>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</si>
  <si>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</si>
  <si>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</si>
  <si>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</si>
  <si>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</si>
  <si>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</si>
  <si>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</si>
  <si>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</si>
  <si>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</si>
  <si>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</si>
  <si>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</si>
  <si>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</si>
  <si>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</si>
  <si>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</si>
  <si>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</si>
  <si>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</si>
  <si>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</si>
  <si>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</si>
  <si>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</si>
  <si>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</si>
  <si>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</si>
  <si>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</si>
  <si>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</si>
  <si>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</si>
  <si>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</si>
  <si>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</si>
  <si>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</si>
  <si>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</si>
  <si>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</si>
  <si>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</si>
  <si>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</si>
  <si>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</si>
  <si>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</si>
  <si>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</si>
  <si>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</si>
  <si>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</si>
  <si>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</si>
  <si>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</si>
  <si>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</si>
  <si>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</si>
  <si>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</si>
  <si>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</si>
  <si>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</si>
  <si>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</si>
  <si>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</si>
  <si>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</si>
  <si>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</si>
  <si>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</si>
  <si>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</si>
  <si>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</si>
  <si>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</si>
  <si>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</si>
  <si>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</si>
  <si>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</si>
  <si>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</si>
  <si>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</si>
  <si>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</si>
  <si>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</si>
  <si>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</si>
  <si>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</si>
  <si>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</si>
  <si>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</si>
  <si>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</si>
  <si>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</si>
  <si>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</si>
  <si>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</si>
  <si>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</si>
  <si>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</si>
  <si>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</si>
  <si>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</si>
  <si>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</si>
  <si>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</si>
  <si>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</si>
  <si>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</si>
  <si>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</si>
  <si>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</si>
  <si>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</si>
  <si>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</si>
  <si>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</si>
  <si>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</si>
  <si>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</si>
  <si>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</si>
  <si>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</si>
  <si>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</si>
  <si>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</si>
  <si>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</si>
  <si>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</si>
  <si>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</si>
  <si>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</si>
  <si>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</si>
  <si>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</si>
  <si>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</si>
  <si>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</si>
  <si>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</si>
  <si>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</si>
  <si>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</si>
  <si>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</si>
  <si>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</si>
  <si>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</si>
  <si>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</si>
  <si>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</si>
  <si>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</si>
  <si>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</si>
  <si>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</si>
  <si>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</si>
  <si>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</si>
  <si>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</si>
  <si>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</si>
  <si>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</si>
  <si>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</si>
  <si>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</si>
  <si>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</si>
  <si>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</si>
  <si>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</si>
  <si>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</si>
  <si>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</si>
  <si>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</si>
  <si>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</si>
  <si>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</si>
  <si>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</si>
  <si>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</si>
  <si>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</si>
  <si>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</si>
  <si>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</si>
  <si>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</si>
  <si>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</si>
  <si>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</si>
  <si>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</si>
  <si>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</si>
  <si>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</si>
  <si>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</si>
  <si>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</si>
  <si>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</si>
  <si>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</si>
  <si>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</si>
  <si>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</si>
  <si>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</si>
  <si>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</si>
  <si>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</si>
  <si>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</si>
  <si>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</si>
  <si>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</si>
  <si>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</si>
  <si>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</si>
  <si>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</si>
  <si>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</si>
  <si>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</si>
  <si>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</si>
  <si>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</si>
  <si>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</si>
  <si>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</si>
  <si>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</si>
  <si>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</si>
  <si>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</si>
  <si>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</si>
  <si>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</si>
  <si>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</si>
  <si>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</si>
  <si>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</si>
  <si>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</si>
  <si>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</si>
  <si>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</si>
  <si>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</si>
  <si>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</si>
  <si>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</si>
  <si>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</si>
  <si>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</si>
  <si>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</si>
  <si>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</si>
  <si>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</si>
  <si>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</si>
  <si>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</si>
  <si>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</si>
  <si>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</si>
  <si>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</si>
  <si>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</si>
  <si>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</si>
  <si>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</si>
  <si>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</si>
  <si>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</si>
  <si>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</si>
  <si>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</si>
  <si>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</si>
  <si>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</si>
  <si>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rFont val="Arial"/>
        <family val="2"/>
        <sz val="10"/>
      </rPr>
      <t>LBNL: Lawrence Berkeley National Laboratory, United States</t>
    </r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</si>
  <si>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</si>
  <si>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d</t>
    </r>
    <r>
      <rPr>
        <rFont val="Arial"/>
        <family val="2"/>
        <sz val="10"/>
      </rPr>
      <t>CIEMAT: Centro de Investigaciones Energeticas, Medioambientales y Tecnologicas, Spain</t>
    </r>
  </si>
  <si>
    <r>
      <t>e</t>
    </r>
    <r>
      <rPr>
        <rFont val="Arial"/>
        <family val="2"/>
        <sz val="10"/>
      </rPr>
      <t>JJH: James J. Hirsch &amp; Associates, United States</t>
    </r>
  </si>
  <si>
    <r>
      <t>f</t>
    </r>
    <r>
      <rPr>
        <rFont val="Arial"/>
        <family val="2"/>
        <sz val="10"/>
      </rPr>
      <t>NREL/JNA: National Renewable Energy Laboratory/J. Neymark &amp; Associates, United States</t>
    </r>
  </si>
  <si>
    <r>
      <t>g</t>
    </r>
    <r>
      <rPr>
        <rFont val="Arial"/>
        <family val="2"/>
        <sz val="10"/>
      </rPr>
      <t>UIUC: University of Illinois Urbana/Champaign, United States</t>
    </r>
  </si>
  <si>
    <r>
      <t>h</t>
    </r>
    <r>
      <rPr>
        <rFont val="Arial"/>
        <family val="2"/>
        <sz val="10"/>
      </rPr>
      <t>CERL: U.S. Army Corps of Engineers, Construction Engineering Research Laboratories, United States</t>
    </r>
  </si>
  <si>
    <r>
      <t>i</t>
    </r>
    <r>
      <rPr>
        <rFont val="Arial"/>
        <family val="2"/>
        <sz val="10"/>
      </rPr>
      <t>OSU: Oklahoma State University, United States</t>
    </r>
  </si>
  <si>
    <r>
      <t>j</t>
    </r>
    <r>
      <rPr>
        <rFont val="Arial"/>
        <family val="2"/>
        <sz val="10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</si>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</sst>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color rgb="FFFF0000"/>
      <sz val="14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1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2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3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4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5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6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7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8.bin"/></Relationships>
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9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>
      <c r="A5" s="472" t="s">
        <v>874</v>
      </c>
      <c r="B5" s="462"/>
    </row>
    <row r="6" spans="1:2" customFormat="false">
      <c r="A6" s="472" t="s">
        <v>797</v>
      </c>
      <c r="B6" s="502"/>
    </row>
    <row r="7" spans="1:2" customFormat="false">
      <c r="A7" s="472" t="s">
        <v>269</v>
      </c>
      <c r="B7" s="502"/>
    </row>
    <row r="8" spans="1:1" customFormat="false">
      <c r="A8" s="472" t="s">
        <v>859</v>
      </c>
    </row>
    <row r="11" spans="1:2" customFormat="false">
      <c r="A11" s="473" t="s">
        <v>858</v>
      </c>
      <c r="B11" s="474"/>
    </row>
    <row r="12" spans="1:2" customFormat="false">
      <c r="A12" s="473" t="s">
        <v>817</v>
      </c>
      <c r="B12" s="474"/>
    </row>
    <row r="13" spans="1:2" customFormat="false">
      <c r="A13" s="473" t="s">
        <v>818</v>
      </c>
      <c r="B13" s="474"/>
    </row>
    <row r="14" spans="1:2" customFormat="false">
      <c r="A14" s="513" t="s">
        <v>778</v>
      </c>
      <c r="B14" s="474"/>
    </row>
    <row r="15" spans="1:2" customFormat="false">
      <c r="A15" s="473" t="s">
        <v>676</v>
      </c>
      <c r="B15" s="474"/>
    </row>
    <row r="16" spans="1:2" customFormat="false">
      <c r="A16" s="473" t="s">
        <v>819</v>
      </c>
      <c r="B16" s="474"/>
    </row>
    <row r="17" spans="1:2" customFormat="false">
      <c r="A17" s="473" t="s">
        <v>820</v>
      </c>
      <c r="B17" s="474"/>
    </row>
    <row r="18" spans="2:2" customFormat="false">
      <c r="B18" s="474"/>
    </row>
    <row r="19" spans="1:2" customFormat="false">
      <c r="A19" s="473" t="s">
        <v>821</v>
      </c>
      <c r="B19" s="474"/>
    </row>
    <row r="20" spans="1:2" customFormat="false">
      <c r="A20" s="473" t="s">
        <v>783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860</v>
      </c>
    </row>
    <row r="25" spans="1:1" customFormat="false">
      <c r="A25" s="520" t="s">
        <v>822</v>
      </c>
    </row>
    <row r="26" spans="1:1" customFormat="false">
      <c r="A26" s="520" t="s">
        <v>823</v>
      </c>
    </row>
    <row r="27" spans="1:1" customFormat="false">
      <c r="A27" s="520" t="s">
        <v>824</v>
      </c>
    </row>
    <row r="28" spans="1:1" customFormat="false">
      <c r="A28" s="520" t="s">
        <v>825</v>
      </c>
    </row>
    <row r="29" spans="1:1" customFormat="false">
      <c r="A29" s="520" t="s">
        <v>839</v>
      </c>
    </row>
    <row r="30" spans="1:1" customFormat="false">
      <c r="A30" s="520" t="s">
        <v>826</v>
      </c>
    </row>
    <row r="31" spans="1:1" customFormat="false">
      <c r="A31" s="520" t="s">
        <v>827</v>
      </c>
    </row>
    <row r="32" spans="1:1" customFormat="false">
      <c r="A32" s="520" t="s">
        <v>875</v>
      </c>
    </row>
    <row r="33" spans="1:1" customFormat="false">
      <c r="A33" s="520" t="s">
        <v>828</v>
      </c>
    </row>
    <row r="34" spans="1:1" customFormat="false">
      <c r="A34" s="520"/>
    </row>
    <row r="35" spans="1:1" customFormat="false">
      <c r="A35" s="520" t="s">
        <v>829</v>
      </c>
    </row>
    <row r="36" spans="1:1" customFormat="false">
      <c r="A36" s="520" t="s">
        <v>873</v>
      </c>
    </row>
    <row r="37" spans="1:1" customFormat="false">
      <c r="A37" s="520" t="s">
        <v>830</v>
      </c>
    </row>
    <row r="38" spans="1:1" customFormat="false">
      <c r="A38" s="520"/>
    </row>
    <row r="39" spans="1:1" customFormat="false">
      <c r="A39" s="520" t="s">
        <v>679</v>
      </c>
    </row>
    <row r="40" spans="1:1" customFormat="false">
      <c r="A40" s="522" t="s">
        <v>662</v>
      </c>
    </row>
    <row r="41" spans="1:1" customFormat="false">
      <c r="A41" s="522" t="s">
        <v>663</v>
      </c>
    </row>
    <row r="42" spans="1:1" customFormat="false">
      <c r="A42" s="522" t="s">
        <v>664</v>
      </c>
    </row>
    <row r="43" spans="1:1" customFormat="false">
      <c r="A43" s="522" t="s">
        <v>665</v>
      </c>
    </row>
    <row r="44" spans="1:1" customFormat="false">
      <c r="A44" s="522" t="s">
        <v>666</v>
      </c>
    </row>
    <row r="45" spans="1:1" customFormat="false">
      <c r="A45" s="522" t="s">
        <v>668</v>
      </c>
    </row>
    <row r="46" spans="1:1" customFormat="false">
      <c r="A46" s="522" t="s">
        <v>667</v>
      </c>
    </row>
    <row r="47" spans="1:1" customFormat="false">
      <c r="A47" s="522" t="s">
        <v>831</v>
      </c>
    </row>
    <row r="48" spans="1:1" customFormat="false">
      <c r="A48" s="522" t="s">
        <v>832</v>
      </c>
    </row>
    <row r="49" spans="1:1" customFormat="false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fals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0">
    <pageSetUpPr fitToPage="1"/>
  </sheetPr>
  <dimension ref="A1:Q78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1">
    <pageSetUpPr fitToPage="1"/>
  </sheetPr>
  <dimension ref="A1:Q592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fals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2">
    <pageSetUpPr fitToPage="1"/>
  </sheetPr>
  <dimension ref="A1:Q177"/>
  <sheetViews>
    <sheetView defaultGridColor="false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3">
    <pageSetUpPr fitToPage="1"/>
  </sheetPr>
  <dimension ref="A1:Q124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4">
    <pageSetUpPr fitToPage="1"/>
  </sheetPr>
  <dimension ref="A1:Q1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1">
    <pageSetUpPr fitToPage="1"/>
  </sheetPr>
  <dimension ref="A1:AB650"/>
  <sheetViews>
    <sheetView defaultGridColor="false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8" customFormat="false">
      <c r="A1" t="s">
        <v>385</v>
      </c>
      <c r="H1" s="462"/>
    </row>
    <row r="2" spans="1:1" customFormat="false">
      <c r="A2" t="s">
        <v>384</v>
      </c>
    </row>
    <row r="3" spans="1:8" customFormat="false">
      <c r="A3" s="227"/>
      <c r="H3" s="2"/>
    </row>
    <row r="4" spans="1:28" customFormat="false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>
      <c r="A5" s="498" t="s">
        <v>382</v>
      </c>
      <c r="H5" s="2"/>
    </row>
    <row r="6" spans="1:9" customFormat="false">
      <c r="A6" s="497"/>
      <c r="H6" s="2"/>
      <c r="I6" s="2"/>
    </row>
    <row r="7" spans="1:9" customFormat="false">
      <c r="A7" s="497" t="s">
        <v>681</v>
      </c>
      <c r="I7" s="2"/>
    </row>
    <row r="8" spans="1:9" customFormat="false">
      <c r="A8" s="497"/>
      <c r="I8" s="2"/>
    </row>
    <row r="9" spans="1:9" customFormat="false">
      <c r="A9" s="497" t="s">
        <v>682</v>
      </c>
      <c r="I9" s="2"/>
    </row>
    <row r="10" spans="1:9" customFormat="false">
      <c r="A10" s="497"/>
      <c r="I10" s="2"/>
    </row>
    <row r="17" spans="1:1" customFormat="false">
      <c r="A17" s="498" t="s">
        <v>674</v>
      </c>
    </row>
    <row r="19" spans="1:1" customFormat="false">
      <c r="A19" t="s">
        <v>36</v>
      </c>
    </row>
    <row r="20" spans="1:1" customFormat="false">
      <c r="A20" s="2"/>
    </row>
    <row r="21" spans="1:28" customFormat="false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>
      <c r="A220" s="2"/>
    </row>
    <row r="221" spans="1:28" customFormat="false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>
      <c r="A240" s="2"/>
    </row>
    <row r="241" spans="1:28" customFormat="false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>
      <c r="A260" s="2"/>
    </row>
    <row r="261" spans="1:28" customFormat="false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>
      <c r="A280" s="2"/>
    </row>
    <row r="281" spans="1:28" customFormat="false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>
      <c r="A300" s="2"/>
    </row>
    <row r="301" spans="1:28" customFormat="false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>
      <c r="A320" s="2"/>
    </row>
    <row r="321" spans="1:28" customFormat="false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>
      <c r="A340" s="2"/>
    </row>
    <row r="341" spans="1:28" customFormat="false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>
      <c r="A360" s="2"/>
    </row>
    <row r="361" spans="1:28" customFormat="false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>
      <c r="A380" s="2"/>
    </row>
    <row r="381" spans="1:28" customFormat="false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>
      <c r="A398" s="1"/>
    </row>
    <row r="399" spans="2:28" customFormat="false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>
      <c r="A400" s="1" t="s">
        <v>72</v>
      </c>
    </row>
    <row r="401" spans="2:28" customFormat="false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>
      <c r="A403" s="2"/>
    </row>
    <row r="404" spans="1:28" customFormat="false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>
      <c r="A423" s="2"/>
    </row>
    <row r="424" spans="1:28" customFormat="false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>
      <c r="A443" s="2"/>
    </row>
    <row r="444" spans="1:28" customFormat="false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>
      <c r="A463" s="2"/>
    </row>
    <row r="464" spans="1:28" customFormat="false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>
      <c r="A493" s="2"/>
    </row>
    <row r="494" spans="1:28" customFormat="false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3">
    <pageSetUpPr fitToPage="1"/>
  </sheetPr>
  <dimension ref="B1:DS661"/>
  <sheetViews>
    <sheetView defaultGridColor="false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>
    <pageSetUpPr fitToPage="1"/>
  </sheetPr>
  <dimension ref="A1:AB38"/>
  <sheetViews>
    <sheetView defaultGridColor="false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1" customFormat="false">
      <c r="A1" s="462" t="s">
        <v>861</v>
      </c>
    </row>
    <row r="2" spans="1:1" customFormat="false">
      <c r="A2" t="s">
        <v>862</v>
      </c>
    </row>
    <row r="3" spans="1:9" customFormat="false">
      <c r="A3" s="497"/>
      <c r="I3" s="2"/>
    </row>
    <row r="4" spans="1:9" customFormat="false">
      <c r="A4" s="523" t="s">
        <v>785</v>
      </c>
      <c r="I4" s="2"/>
    </row>
    <row r="5" spans="1:9" customFormat="false">
      <c r="A5" s="497"/>
      <c r="I5" s="2"/>
    </row>
    <row r="6" spans="1:9" customFormat="false">
      <c r="A6" s="462" t="s">
        <v>673</v>
      </c>
      <c r="I6" s="2"/>
    </row>
    <row r="7" spans="1:9" customFormat="false">
      <c r="A7" t="s">
        <v>677</v>
      </c>
      <c r="I7" s="2"/>
    </row>
    <row r="8" spans="1:9" customFormat="false">
      <c r="A8" s="2" t="s">
        <v>381</v>
      </c>
      <c r="I8" s="2"/>
    </row>
    <row r="9" spans="1:9" customFormat="false">
      <c r="A9" s="2" t="s">
        <v>678</v>
      </c>
      <c r="I9" s="2"/>
    </row>
    <row r="10" spans="1:9" customFormat="false">
      <c r="A10" s="2" t="s">
        <v>876</v>
      </c>
      <c r="I10" s="2"/>
    </row>
    <row r="11" spans="1:9" customFormat="false">
      <c r="A11" s="2" t="s">
        <v>838</v>
      </c>
      <c r="I11" s="2"/>
    </row>
    <row r="12" spans="1:9" customFormat="false">
      <c r="A12" s="2"/>
      <c r="I12" s="2"/>
    </row>
    <row r="13" spans="1:9" customFormat="false">
      <c r="A13" s="2"/>
      <c r="I13" s="2"/>
    </row>
    <row r="14" spans="1:9" customFormat="false">
      <c r="A14" s="2"/>
      <c r="I14" s="2"/>
    </row>
    <row r="15" spans="9:9" customFormat="false">
      <c r="I15" s="2"/>
    </row>
    <row r="16" spans="9:9" customFormat="false">
      <c r="I16" s="2"/>
    </row>
    <row r="17" spans="1:9" customFormat="false">
      <c r="A17" s="498" t="s">
        <v>680</v>
      </c>
      <c r="I17" s="2"/>
    </row>
    <row r="18" spans="1:9" customFormat="false">
      <c r="A18" t="s">
        <v>383</v>
      </c>
      <c r="I18" s="2"/>
    </row>
    <row r="19" spans="1:28" customFormat="false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 customFormat="false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 customFormat="false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 customFormat="false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 customFormat="false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 customFormat="false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 customFormat="false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 customFormat="false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 customFormat="false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 customFormat="false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 customFormat="false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 customFormat="false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 customFormat="false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 customFormat="false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49"/>
  <dimension ref="A1:X99"/>
  <sheetViews>
    <sheetView defaultGridColor="false" colorId="22" zoomScale="87" workbookViewId="0"/>
  </sheetViews>
  <sheetFormatPr baseColWidth="10" defaultColWidth="9.7109375" defaultRowHeight="16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customFormat="false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0"/>
  <dimension ref="A1:V38"/>
  <sheetViews>
    <sheetView workbookViewId="0"/>
  </sheetViews>
  <sheetFormatPr baseColWidth="10" defaultColWidth="8.7109375" defaultRowHeight="16"/>
  <sheetData>
    <row r="1" spans="1:22" customFormat="false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customFormat="false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fals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1"/>
  <dimension ref="A1:T39"/>
  <sheetViews>
    <sheetView workbookViewId="0"/>
  </sheetViews>
  <sheetFormatPr baseColWidth="10" defaultColWidth="8.7109375" defaultRowHeight="16"/>
  <sheetData>
    <row r="1" spans="1:20" customFormat="false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fals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 customFormat="false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 customFormat="false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customFormat="false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fals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5"/>
  <dimension ref="F1:T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659</v>
      </c>
    </row>
    <row r="18" spans="1:20" customFormat="false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56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6"/>
  <sheetData>
    <row r="1" spans="1:21" customFormat="false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customFormat="false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 r:id="rId1"/>
  <headerFooter alignWithMargins="fals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 customFormat="false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 customFormat="false">
      <c r="A2" s="523" t="s">
        <v>1</v>
      </c>
      <c r="F2" s="617" t="str">
        <v>OpenStudio 3.8.0</v>
      </c>
      <c r="G2" s="618"/>
      <c r="H2" s="618"/>
      <c r="I2" s="618"/>
      <c r="J2" s="619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5/18/2024</v>
      </c>
      <c r="K3" s="474" t="s">
        <v>272</v>
      </c>
    </row>
    <row r="4" spans="1:11" customFormat="false">
      <c r="A4" s="523"/>
      <c r="F4" s="461" t="s">
        <v>777</v>
      </c>
      <c r="G4" s="454"/>
      <c r="H4" s="454"/>
      <c r="I4" s="454"/>
      <c r="J4" s="514" t="str">
        <v>OS</v>
      </c>
      <c r="K4" s="474" t="s">
        <v>273</v>
      </c>
    </row>
    <row r="5" spans="1:10" customFormat="false">
      <c r="A5" s="524" t="s">
        <v>786</v>
      </c>
      <c r="F5" s="461" t="s">
        <v>270</v>
      </c>
      <c r="G5" s="454"/>
      <c r="H5" s="454"/>
      <c r="J5" s="574" t="str">
        <v>11/06/2024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17" t="str">
        <v>National Renewable Energy Laboratory</v>
      </c>
      <c r="G7" s="618"/>
      <c r="H7" s="618"/>
      <c r="I7" s="618"/>
      <c r="J7" s="619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8">
      <c r="A17" s="460"/>
      <c r="H17" s="463"/>
      <c r="J17" s="464"/>
    </row>
    <row r="18" spans="1:3" customFormat="false" ht="18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320</v>
      </c>
      <c r="B25" s="575">
        <v>1520.99</v>
      </c>
      <c r="C25" s="576"/>
      <c r="D25" s="576">
        <v>143.688</v>
      </c>
      <c r="E25" s="577"/>
      <c r="F25" s="575">
        <v>3796.73</v>
      </c>
      <c r="G25" s="576">
        <v>3796.73</v>
      </c>
      <c r="H25" s="577">
        <v>-4.91127e-14</v>
      </c>
      <c r="I25" s="575">
        <v>3653.04</v>
      </c>
      <c r="J25" s="576">
        <v>3653.04</v>
      </c>
      <c r="K25" s="577">
        <v>3.93584e-13</v>
      </c>
      <c r="L25" s="579">
        <v>2.40176</v>
      </c>
      <c r="M25" s="580">
        <v>22.2099</v>
      </c>
      <c r="N25" s="581">
        <v>0.00740074</v>
      </c>
      <c r="O25" s="582">
        <v>2.40376</v>
      </c>
      <c r="P25" s="580">
        <v>22.2119</v>
      </c>
      <c r="Q25" s="583">
        <v>0.00740074</v>
      </c>
      <c r="R25" s="579">
        <v>2.3961</v>
      </c>
      <c r="S25" s="580">
        <v>22.2095</v>
      </c>
      <c r="T25" s="581">
        <v>0.00740074</v>
      </c>
    </row>
    <row r="26" spans="1:20" customFormat="false">
      <c r="A26" s="466" t="s">
        <v>307</v>
      </c>
      <c r="B26" s="578">
        <v>1070.08</v>
      </c>
      <c r="C26" s="584"/>
      <c r="D26" s="584">
        <v>127.727</v>
      </c>
      <c r="E26" s="585"/>
      <c r="F26" s="578">
        <v>3762.77</v>
      </c>
      <c r="G26" s="584">
        <v>3762.77</v>
      </c>
      <c r="H26" s="585">
        <v>1.5234e-14</v>
      </c>
      <c r="I26" s="578">
        <v>3635.05</v>
      </c>
      <c r="J26" s="584">
        <v>3635.05</v>
      </c>
      <c r="K26" s="585">
        <v>3.1423e-13</v>
      </c>
      <c r="L26" s="586">
        <v>3.397</v>
      </c>
      <c r="M26" s="587">
        <v>22.2</v>
      </c>
      <c r="N26" s="588">
        <v>0.00650555</v>
      </c>
      <c r="O26" s="589">
        <v>3.39978</v>
      </c>
      <c r="P26" s="587">
        <v>22.2</v>
      </c>
      <c r="Q26" s="588">
        <v>0.00650555</v>
      </c>
      <c r="R26" s="586">
        <v>3.39114</v>
      </c>
      <c r="S26" s="587">
        <v>22.2</v>
      </c>
      <c r="T26" s="588">
        <v>0.00650555</v>
      </c>
    </row>
    <row r="27" spans="1:20" customFormat="false">
      <c r="A27" s="466" t="s">
        <v>308</v>
      </c>
      <c r="B27" s="578">
        <v>1007.43</v>
      </c>
      <c r="C27" s="584"/>
      <c r="D27" s="584">
        <v>116.58</v>
      </c>
      <c r="E27" s="585"/>
      <c r="F27" s="578">
        <v>3746.48</v>
      </c>
      <c r="G27" s="584">
        <v>3746.48</v>
      </c>
      <c r="H27" s="585">
        <v>-2.27374e-15</v>
      </c>
      <c r="I27" s="578">
        <v>3629.9</v>
      </c>
      <c r="J27" s="584">
        <v>3629.9</v>
      </c>
      <c r="K27" s="585">
        <v>3.27645e-13</v>
      </c>
      <c r="L27" s="586">
        <v>3.60315</v>
      </c>
      <c r="M27" s="587">
        <v>26.7001</v>
      </c>
      <c r="N27" s="588">
        <v>0.00793847</v>
      </c>
      <c r="O27" s="589">
        <v>3.60614</v>
      </c>
      <c r="P27" s="587">
        <v>26.7001</v>
      </c>
      <c r="Q27" s="590">
        <v>0.00793847</v>
      </c>
      <c r="R27" s="586">
        <v>3.59696</v>
      </c>
      <c r="S27" s="587">
        <v>26.7001</v>
      </c>
      <c r="T27" s="588">
        <v>0.00793847</v>
      </c>
    </row>
    <row r="28" spans="1:20" customFormat="false">
      <c r="A28" s="466" t="s">
        <v>309</v>
      </c>
      <c r="B28" s="578">
        <v>108.192</v>
      </c>
      <c r="C28" s="584"/>
      <c r="D28" s="584">
        <v>10.2208</v>
      </c>
      <c r="E28" s="585"/>
      <c r="F28" s="578">
        <v>215.914</v>
      </c>
      <c r="G28" s="584">
        <v>215.914</v>
      </c>
      <c r="H28" s="585">
        <v>2.84217e-16</v>
      </c>
      <c r="I28" s="578">
        <v>205.694</v>
      </c>
      <c r="J28" s="584">
        <v>205.694</v>
      </c>
      <c r="K28" s="585">
        <v>2.17852e-14</v>
      </c>
      <c r="L28" s="586">
        <v>1.90119</v>
      </c>
      <c r="M28" s="587">
        <v>22.2001</v>
      </c>
      <c r="N28" s="588">
        <v>0.00740283</v>
      </c>
      <c r="O28" s="589">
        <v>1.90354</v>
      </c>
      <c r="P28" s="587">
        <v>22.2001</v>
      </c>
      <c r="Q28" s="590">
        <v>0.00740283</v>
      </c>
      <c r="R28" s="586">
        <v>1.89526</v>
      </c>
      <c r="S28" s="587">
        <v>22.2001</v>
      </c>
      <c r="T28" s="588">
        <v>0.00740283</v>
      </c>
    </row>
    <row r="29" spans="1:20" customFormat="false">
      <c r="A29" s="466" t="s">
        <v>310</v>
      </c>
      <c r="B29" s="578">
        <v>67.8183</v>
      </c>
      <c r="C29" s="584"/>
      <c r="D29" s="584">
        <v>8.09428</v>
      </c>
      <c r="E29" s="585"/>
      <c r="F29" s="584">
        <v>195.78</v>
      </c>
      <c r="G29" s="584">
        <v>195.78</v>
      </c>
      <c r="H29" s="585">
        <v>-1.13687e-15</v>
      </c>
      <c r="I29" s="578">
        <v>187.686</v>
      </c>
      <c r="J29" s="584">
        <v>187.686</v>
      </c>
      <c r="K29" s="585">
        <v>1.75646e-14</v>
      </c>
      <c r="L29" s="591">
        <v>2.76748</v>
      </c>
      <c r="M29" s="587">
        <v>22.2001</v>
      </c>
      <c r="N29" s="588">
        <v>0.00651125</v>
      </c>
      <c r="O29" s="589">
        <v>2.77082</v>
      </c>
      <c r="P29" s="587">
        <v>22.2001</v>
      </c>
      <c r="Q29" s="588">
        <v>0.00651125</v>
      </c>
      <c r="R29" s="586">
        <v>2.76103</v>
      </c>
      <c r="S29" s="587">
        <v>22.2001</v>
      </c>
      <c r="T29" s="588">
        <v>0.00651125</v>
      </c>
    </row>
    <row r="30" spans="1:20" customFormat="false">
      <c r="A30" s="466" t="s">
        <v>311</v>
      </c>
      <c r="B30" s="578">
        <v>1197.89</v>
      </c>
      <c r="C30" s="584"/>
      <c r="D30" s="584">
        <v>140.399</v>
      </c>
      <c r="E30" s="585"/>
      <c r="F30" s="578">
        <v>4508.3</v>
      </c>
      <c r="G30" s="584">
        <v>3769.1</v>
      </c>
      <c r="H30" s="585">
        <v>739.201</v>
      </c>
      <c r="I30" s="578">
        <v>4367.9</v>
      </c>
      <c r="J30" s="584">
        <v>3635.05</v>
      </c>
      <c r="K30" s="585">
        <v>732.856</v>
      </c>
      <c r="L30" s="586">
        <v>3.64634</v>
      </c>
      <c r="M30" s="587">
        <v>22.2</v>
      </c>
      <c r="N30" s="588">
        <v>0.00835608</v>
      </c>
      <c r="O30" s="589">
        <v>3.65078</v>
      </c>
      <c r="P30" s="587">
        <v>22.2</v>
      </c>
      <c r="Q30" s="590">
        <v>0.00837669</v>
      </c>
      <c r="R30" s="586">
        <v>3.641</v>
      </c>
      <c r="S30" s="587">
        <v>22.2</v>
      </c>
      <c r="T30" s="588">
        <v>0.00828467</v>
      </c>
    </row>
    <row r="31" spans="1:20" customFormat="false">
      <c r="A31" s="466" t="s">
        <v>312</v>
      </c>
      <c r="B31" s="578">
        <v>1132.54</v>
      </c>
      <c r="C31" s="584"/>
      <c r="D31" s="584">
        <v>128.44</v>
      </c>
      <c r="E31" s="585"/>
      <c r="F31" s="578">
        <v>4490.51</v>
      </c>
      <c r="G31" s="584">
        <v>3751.3</v>
      </c>
      <c r="H31" s="585">
        <v>739.2</v>
      </c>
      <c r="I31" s="578">
        <v>4362.07</v>
      </c>
      <c r="J31" s="584">
        <v>3629.9</v>
      </c>
      <c r="K31" s="585">
        <v>732.167</v>
      </c>
      <c r="L31" s="586">
        <v>3.85158</v>
      </c>
      <c r="M31" s="587">
        <v>26.7</v>
      </c>
      <c r="N31" s="588">
        <v>0.0101875</v>
      </c>
      <c r="O31" s="589">
        <v>3.85627</v>
      </c>
      <c r="P31" s="587">
        <v>26.7</v>
      </c>
      <c r="Q31" s="590">
        <v>0.0102148</v>
      </c>
      <c r="R31" s="586">
        <v>3.8462</v>
      </c>
      <c r="S31" s="587">
        <v>26.7</v>
      </c>
      <c r="T31" s="588">
        <v>0.0100998</v>
      </c>
    </row>
    <row r="32" spans="1:20" customFormat="false">
      <c r="A32" s="466" t="s">
        <v>313</v>
      </c>
      <c r="B32" s="578">
        <v>1491.9</v>
      </c>
      <c r="C32" s="584"/>
      <c r="D32" s="584">
        <v>148.66</v>
      </c>
      <c r="E32" s="585"/>
      <c r="F32" s="578">
        <v>4527.84</v>
      </c>
      <c r="G32" s="584">
        <v>3788.64</v>
      </c>
      <c r="H32" s="585">
        <v>739.201</v>
      </c>
      <c r="I32" s="578">
        <v>4379.18</v>
      </c>
      <c r="J32" s="584">
        <v>3645.88</v>
      </c>
      <c r="K32" s="585">
        <v>733.299</v>
      </c>
      <c r="L32" s="586">
        <v>2.9353</v>
      </c>
      <c r="M32" s="587">
        <v>23.3059</v>
      </c>
      <c r="N32" s="588">
        <v>0.00932646</v>
      </c>
      <c r="O32" s="589">
        <v>2.93963</v>
      </c>
      <c r="P32" s="587">
        <v>23.3079</v>
      </c>
      <c r="Q32" s="590">
        <v>0.00935114</v>
      </c>
      <c r="R32" s="586">
        <v>2.92968</v>
      </c>
      <c r="S32" s="587">
        <v>23.3054</v>
      </c>
      <c r="T32" s="588">
        <v>0.00924527</v>
      </c>
    </row>
    <row r="33" spans="1:20" customFormat="false">
      <c r="A33" s="466" t="s">
        <v>314</v>
      </c>
      <c r="B33" s="578">
        <v>635.565</v>
      </c>
      <c r="C33" s="584"/>
      <c r="D33" s="584">
        <v>73.0515</v>
      </c>
      <c r="E33" s="585"/>
      <c r="F33" s="578">
        <v>2224.37</v>
      </c>
      <c r="G33" s="584">
        <v>1485.17</v>
      </c>
      <c r="H33" s="585">
        <v>739.201</v>
      </c>
      <c r="I33" s="578">
        <v>2151.32</v>
      </c>
      <c r="J33" s="584">
        <v>1417.45</v>
      </c>
      <c r="K33" s="585">
        <v>733.869</v>
      </c>
      <c r="L33" s="591">
        <v>3.38489</v>
      </c>
      <c r="M33" s="587">
        <v>22.2002</v>
      </c>
      <c r="N33" s="588">
        <v>0.0105231</v>
      </c>
      <c r="O33" s="589">
        <v>3.3887</v>
      </c>
      <c r="P33" s="587">
        <v>22.2002</v>
      </c>
      <c r="Q33" s="590">
        <v>0.0105554</v>
      </c>
      <c r="R33" s="586">
        <v>3.37855</v>
      </c>
      <c r="S33" s="587">
        <v>22.2002</v>
      </c>
      <c r="T33" s="588">
        <v>0.0104378</v>
      </c>
    </row>
    <row r="34" spans="1:20" customFormat="false">
      <c r="A34" s="466" t="s">
        <v>315</v>
      </c>
      <c r="B34" s="578">
        <v>1081.78</v>
      </c>
      <c r="C34" s="584"/>
      <c r="D34" s="584">
        <v>118.349</v>
      </c>
      <c r="E34" s="585"/>
      <c r="F34" s="578">
        <v>4480.55</v>
      </c>
      <c r="G34" s="584">
        <v>1523.74</v>
      </c>
      <c r="H34" s="585">
        <v>2956.81</v>
      </c>
      <c r="I34" s="578">
        <v>4362.2</v>
      </c>
      <c r="J34" s="584">
        <v>1417.45</v>
      </c>
      <c r="K34" s="585">
        <v>2944.76</v>
      </c>
      <c r="L34" s="586">
        <v>4.03244</v>
      </c>
      <c r="M34" s="587">
        <v>22.2001</v>
      </c>
      <c r="N34" s="588">
        <v>0.0161945</v>
      </c>
      <c r="O34" s="589">
        <v>4.03813</v>
      </c>
      <c r="P34" s="587">
        <v>22.2001</v>
      </c>
      <c r="Q34" s="590">
        <v>0.0162346</v>
      </c>
      <c r="R34" s="586">
        <v>4.02583</v>
      </c>
      <c r="S34" s="587">
        <v>22.2001</v>
      </c>
      <c r="T34" s="588">
        <v>0.0160744</v>
      </c>
    </row>
    <row r="35" spans="1:20" customFormat="false">
      <c r="A35" s="466" t="s">
        <v>316</v>
      </c>
      <c r="B35" s="578">
        <v>1539.76</v>
      </c>
      <c r="C35" s="584"/>
      <c r="D35" s="584">
        <v>139.044</v>
      </c>
      <c r="E35" s="585"/>
      <c r="F35" s="578">
        <v>4521.31</v>
      </c>
      <c r="G35" s="584">
        <v>1564.49</v>
      </c>
      <c r="H35" s="585">
        <v>2956.81</v>
      </c>
      <c r="I35" s="578">
        <v>4382.26</v>
      </c>
      <c r="J35" s="584">
        <v>1435.45</v>
      </c>
      <c r="K35" s="585">
        <v>2946.81</v>
      </c>
      <c r="L35" s="586">
        <v>2.84607</v>
      </c>
      <c r="M35" s="587">
        <v>22.2</v>
      </c>
      <c r="N35" s="588">
        <v>0.0160741</v>
      </c>
      <c r="O35" s="589">
        <v>2.85154</v>
      </c>
      <c r="P35" s="587">
        <v>22.2</v>
      </c>
      <c r="Q35" s="590">
        <v>0.0161459</v>
      </c>
      <c r="R35" s="586">
        <v>2.83795</v>
      </c>
      <c r="S35" s="587">
        <v>22.2</v>
      </c>
      <c r="T35" s="588">
        <v>0.0159487</v>
      </c>
    </row>
    <row r="36" spans="1:20" customFormat="false">
      <c r="A36" s="466" t="s">
        <v>317</v>
      </c>
      <c r="B36" s="578">
        <v>164.128</v>
      </c>
      <c r="C36" s="584"/>
      <c r="D36" s="584">
        <v>18.0069</v>
      </c>
      <c r="E36" s="585"/>
      <c r="F36" s="578">
        <v>573.75</v>
      </c>
      <c r="G36" s="584">
        <v>204.145</v>
      </c>
      <c r="H36" s="585">
        <v>369.605</v>
      </c>
      <c r="I36" s="578">
        <v>555.743</v>
      </c>
      <c r="J36" s="584">
        <v>187.686</v>
      </c>
      <c r="K36" s="585">
        <v>368.057</v>
      </c>
      <c r="L36" s="586">
        <v>3.38603</v>
      </c>
      <c r="M36" s="587">
        <v>22.2003</v>
      </c>
      <c r="N36" s="588">
        <v>0.0158726</v>
      </c>
      <c r="O36" s="589">
        <v>3.39642</v>
      </c>
      <c r="P36" s="587">
        <v>22.2003</v>
      </c>
      <c r="Q36" s="588">
        <v>0.0161092</v>
      </c>
      <c r="R36" s="586">
        <v>3.37578</v>
      </c>
      <c r="S36" s="587">
        <v>22.2002</v>
      </c>
      <c r="T36" s="588">
        <v>0.0157132</v>
      </c>
    </row>
    <row r="37" spans="1:20" customFormat="false">
      <c r="A37" s="466" t="s">
        <v>318</v>
      </c>
      <c r="B37" s="578">
        <v>249.671</v>
      </c>
      <c r="C37" s="584"/>
      <c r="D37" s="584">
        <v>22.6074</v>
      </c>
      <c r="E37" s="585"/>
      <c r="F37" s="578">
        <v>596.582</v>
      </c>
      <c r="G37" s="584">
        <v>226.958</v>
      </c>
      <c r="H37" s="585">
        <v>369.623</v>
      </c>
      <c r="I37" s="578">
        <v>573.974</v>
      </c>
      <c r="J37" s="584">
        <v>205.693</v>
      </c>
      <c r="K37" s="585">
        <v>368.281</v>
      </c>
      <c r="L37" s="586">
        <v>2.29892</v>
      </c>
      <c r="M37" s="587">
        <v>22.2003</v>
      </c>
      <c r="N37" s="588">
        <v>0.0154632</v>
      </c>
      <c r="O37" s="589">
        <v>2.3164</v>
      </c>
      <c r="P37" s="587">
        <v>22.2004</v>
      </c>
      <c r="Q37" s="590">
        <v>0.0159076</v>
      </c>
      <c r="R37" s="586">
        <v>2.28837</v>
      </c>
      <c r="S37" s="587">
        <v>22.2003</v>
      </c>
      <c r="T37" s="588">
        <v>0.0152963</v>
      </c>
    </row>
    <row r="38" spans="1:20" customFormat="false" ht="17" thickBot="1">
      <c r="A38" s="467" t="s">
        <v>319</v>
      </c>
      <c r="B38" s="592">
        <v>1465.49</v>
      </c>
      <c r="C38" s="593"/>
      <c r="D38" s="593">
        <v>153.511</v>
      </c>
      <c r="E38" s="594"/>
      <c r="F38" s="592">
        <v>5483.82</v>
      </c>
      <c r="G38" s="593">
        <v>4262.79</v>
      </c>
      <c r="H38" s="594">
        <v>1221.03</v>
      </c>
      <c r="I38" s="592">
        <v>5330.31</v>
      </c>
      <c r="J38" s="593">
        <v>4119.79</v>
      </c>
      <c r="K38" s="594">
        <v>1210.52</v>
      </c>
      <c r="L38" s="595">
        <v>3.63721</v>
      </c>
      <c r="M38" s="596">
        <v>26.7014</v>
      </c>
      <c r="N38" s="597">
        <v>0.0113771</v>
      </c>
      <c r="O38" s="598">
        <v>3.64247</v>
      </c>
      <c r="P38" s="596">
        <v>26.7018</v>
      </c>
      <c r="Q38" s="599">
        <v>0.011406</v>
      </c>
      <c r="R38" s="600">
        <v>3.63149</v>
      </c>
      <c r="S38" s="596">
        <v>26.701</v>
      </c>
      <c r="T38" s="601">
        <v>0.0112809</v>
      </c>
    </row>
    <row r="39" spans="2:5" customFormat="false" ht="18">
      <c r="B39" s="614"/>
      <c r="C39" s="614" t="s">
        <v>878</v>
      </c>
      <c r="E39" s="614" t="s">
        <v>879</v>
      </c>
    </row>
    <row r="42" spans="1:2" customFormat="false">
      <c r="A42" s="615" t="s">
        <v>878</v>
      </c>
      <c r="B42" s="616" t="s">
        <v>880</v>
      </c>
    </row>
    <row r="43" spans="1:2" customFormat="false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fals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8"/>
  <dimension ref="F1:N38"/>
  <sheetViews>
    <sheetView workbookViewId="0">
      <selection activeCell="A2" sqref="A2"/>
    </sheetView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9"/>
  <dimension ref="F1:T38"/>
  <sheetViews>
    <sheetView workbookViewId="0"/>
  </sheetViews>
  <sheetFormatPr baseColWidth="10" defaultColWidth="8.7109375" defaultRowHeight="16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658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877</v>
      </c>
      <c r="B5" s="462" t="s">
        <v>684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customFormat="false" ht="15" customHeight="1">
      <c r="A7" s="547"/>
      <c r="B7" s="502" t="s">
        <v>782</v>
      </c>
    </row>
    <row r="8" spans="1:2" customFormat="false">
      <c r="A8" s="472" t="str">
        <f>IF(B21="Comparison","Test Results Comparison","Example Results")</f>
        <v>Example Results</v>
      </c>
      <c r="B8" s="502" t="s">
        <v>683</v>
      </c>
    </row>
    <row r="9" spans="1:2" customFormat="false">
      <c r="A9" s="472" t="s">
        <v>269</v>
      </c>
      <c r="B9" s="502" t="s">
        <v>795</v>
      </c>
    </row>
    <row r="10" spans="1:2" customFormat="false">
      <c r="A10" s="472" t="s">
        <v>859</v>
      </c>
      <c r="B10" t="s">
        <v>834</v>
      </c>
    </row>
    <row r="11" spans="2:2" customFormat="false">
      <c r="B11" t="s">
        <v>835</v>
      </c>
    </row>
    <row r="12" spans="2:2" customFormat="false">
      <c r="B12" t="s">
        <v>836</v>
      </c>
    </row>
    <row r="13" spans="1:2" customFormat="false">
      <c r="A13" s="513" t="str">
        <f>IF(B21="Comparison","Results for "&amp;YourData!$F$2,"")</f>
        <v/>
      </c>
      <c r="B13" s="502" t="s">
        <v>796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784</v>
      </c>
    </row>
    <row r="16" spans="1:2" customFormat="false">
      <c r="A16" s="513" t="str">
        <f>IF(B21="Comparison","Informative Annex B16, Section B16.5.1 Example Results","")</f>
        <v/>
      </c>
      <c r="B16" s="474" t="s">
        <v>798</v>
      </c>
    </row>
    <row r="17" spans="1:2" customFormat="false">
      <c r="A17" s="513"/>
      <c r="B17" s="474" t="s">
        <v>837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675</v>
      </c>
    </row>
    <row r="21" spans="1:2" customFormat="false">
      <c r="A21" s="513" t="str">
        <f>IF(B21="Comparison","("&amp;YourData!$J$8&amp;")","")</f>
        <v/>
      </c>
      <c r="B21" s="469" t="s">
        <v>852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789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2:4" customFormat="false">
      <c r="B35" s="474" t="s">
        <v>801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2" customFormat="false">
      <c r="A37" s="608"/>
      <c r="B37" s="474" t="s">
        <v>800</v>
      </c>
    </row>
    <row r="38" spans="1:2" customFormat="false">
      <c r="A38" s="608"/>
      <c r="B38" s="552" t="str">
        <f>IF('Title Page'!$B$21="Example","", "By "&amp;'Title Page'!$A$20&amp;" "&amp;'Title Page'!$A$21&amp;", "&amp;'Title Page'!$A$24)</f>
        <v/>
      </c>
    </row>
    <row r="39" spans="1:2" customFormat="false">
      <c r="A39" s="608"/>
      <c r="B39" s="474" t="s">
        <v>274</v>
      </c>
    </row>
    <row r="40" spans="1:2" customFormat="false" ht="48" customHeight="1">
      <c r="A40" s="608"/>
      <c r="B40" s="475" t="str">
        <f>$B$34&amp;"
"&amp;$B$36 &amp; IF(B38="","", (", b" &amp; MID($B$38,2,200)))</f>
        <v xml:space="preserve">ASHRAE Standard 140-2020, Informative Annex B16, Section B16.5.1
Example Results for Section 5.3 - HVAC Equipment Performance Tests CE100 through CE200</v>
      </c>
    </row>
    <row r="41" spans="1:1" customFormat="false">
      <c r="A41" s="608"/>
    </row>
    <row r="42" spans="1:1" customFormat="false">
      <c r="A42" s="608"/>
    </row>
    <row r="43" spans="1:1" customFormat="false">
      <c r="A43" s="608"/>
    </row>
    <row r="44" spans="1:2" customFormat="false">
      <c r="A44" s="608"/>
      <c r="B44" s="548"/>
    </row>
    <row r="45" spans="1:1" customFormat="false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140-2020</v>
      </c>
      <c r="B1" s="481"/>
      <c r="C1" s="482"/>
      <c r="D1" s="482"/>
    </row>
    <row r="2" spans="1:4" customFormat="false">
      <c r="A2" s="481" t="s">
        <v>779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 through CE200</v>
      </c>
      <c r="B4" s="481"/>
      <c r="C4" s="482"/>
      <c r="D4" s="482"/>
    </row>
    <row r="6" spans="1:3" customFormat="false">
      <c r="A6" s="515" t="s">
        <v>843</v>
      </c>
      <c r="B6" s="454"/>
      <c r="C6" s="454"/>
    </row>
    <row r="7" spans="1:3" customFormat="false">
      <c r="A7" s="515" t="s">
        <v>844</v>
      </c>
      <c r="B7" s="454"/>
      <c r="C7" s="454"/>
    </row>
    <row r="8" spans="1:3" customFormat="false">
      <c r="A8" s="515" t="s">
        <v>845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849</v>
      </c>
      <c r="B10" s="454"/>
      <c r="C10" s="454"/>
    </row>
    <row r="11" spans="1:3" customFormat="false">
      <c r="A11" s="515" t="s">
        <v>848</v>
      </c>
      <c r="B11" s="454"/>
      <c r="C11" s="454"/>
    </row>
    <row r="12" spans="1:1" customFormat="false">
      <c r="A12" s="454"/>
    </row>
    <row r="13" spans="1:1" customFormat="false">
      <c r="A13" s="515" t="s">
        <v>847</v>
      </c>
    </row>
    <row r="14" spans="1:1" customFormat="false">
      <c r="A14" s="515" t="s">
        <v>846</v>
      </c>
    </row>
    <row r="15" spans="1:1" customFormat="false">
      <c r="A15" s="454"/>
    </row>
    <row r="16" spans="1:1" customFormat="false">
      <c r="A16" s="515" t="s">
        <v>851</v>
      </c>
    </row>
    <row r="17" spans="1:1" customFormat="false">
      <c r="A17" s="515" t="s">
        <v>850</v>
      </c>
    </row>
    <row r="18" spans="1:1" customFormat="false">
      <c r="A18" s="454"/>
    </row>
    <row r="19" spans="1:1" customFormat="false">
      <c r="A19" s="515" t="s">
        <v>780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799</v>
      </c>
      <c r="B22" s="481"/>
      <c r="C22" s="482"/>
      <c r="D22" s="482"/>
    </row>
    <row r="24" spans="1:4" customFormat="false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7" thickTop="1">
      <c r="A35" s="454"/>
      <c r="B35" s="454"/>
      <c r="C35" s="454"/>
    </row>
    <row r="36" spans="1:3" customFormat="false">
      <c r="A36" s="560" t="s">
        <v>840</v>
      </c>
      <c r="B36" s="454"/>
      <c r="C36" s="454"/>
    </row>
    <row r="37" spans="1:3" customFormat="false">
      <c r="A37" s="480" t="s">
        <v>863</v>
      </c>
      <c r="B37" s="454"/>
      <c r="C37" s="454"/>
    </row>
    <row r="38" spans="1:3" customFormat="false">
      <c r="A38" s="480" t="s">
        <v>864</v>
      </c>
      <c r="B38" s="454"/>
      <c r="C38" s="454"/>
    </row>
    <row r="39" spans="1:3" customFormat="false">
      <c r="A39" s="480" t="s">
        <v>865</v>
      </c>
      <c r="B39" s="454"/>
      <c r="C39" s="454"/>
    </row>
    <row r="40" spans="1:3" customFormat="false">
      <c r="A40" s="480" t="s">
        <v>866</v>
      </c>
      <c r="B40" s="454"/>
      <c r="C40" s="454"/>
    </row>
    <row r="41" spans="1:3" customFormat="false">
      <c r="A41" s="480" t="s">
        <v>867</v>
      </c>
      <c r="B41" s="454"/>
      <c r="C41" s="454"/>
    </row>
    <row r="42" spans="1:3" customFormat="false">
      <c r="A42" s="480" t="s">
        <v>868</v>
      </c>
      <c r="B42" s="454"/>
      <c r="C42" s="454"/>
    </row>
    <row r="43" spans="1:3" customFormat="false">
      <c r="A43" s="480" t="s">
        <v>869</v>
      </c>
      <c r="B43" s="454"/>
      <c r="C43" s="454"/>
    </row>
    <row r="44" spans="1:3" customFormat="false">
      <c r="A44" s="480" t="s">
        <v>870</v>
      </c>
      <c r="B44" s="454"/>
      <c r="C44" s="454"/>
    </row>
    <row r="45" spans="1:3" customFormat="false">
      <c r="A45" s="480" t="s">
        <v>871</v>
      </c>
      <c r="B45" s="454"/>
      <c r="C45" s="454"/>
    </row>
    <row r="46" spans="1:3" customFormat="false">
      <c r="A46" s="480" t="s">
        <v>306</v>
      </c>
      <c r="B46" s="454"/>
      <c r="C46" s="454"/>
    </row>
    <row r="47" spans="1:3" customFormat="false">
      <c r="A47" s="515" t="s">
        <v>872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2:5" customFormat="false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2:5" customFormat="false" ht="15" customHeight="1">
      <c r="B3" s="620" t="str">
        <f>'Title Page'!$B$38</f>
        <v/>
      </c>
      <c r="C3" s="620"/>
      <c r="D3" s="620"/>
      <c r="E3" s="620"/>
    </row>
    <row r="5" spans="2:5" customFormat="false" ht="15" customHeight="1">
      <c r="B5" s="621" t="s">
        <v>787</v>
      </c>
      <c r="C5" s="621"/>
      <c r="D5" s="621"/>
      <c r="E5" s="621"/>
    </row>
    <row r="7" spans="2:5" customFormat="false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2:5" customFormat="false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2:5" customFormat="false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2:5" customFormat="false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2:5" customFormat="false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2:5" customFormat="false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2:5" customFormat="false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2:5" customFormat="false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2:5" customFormat="false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2:5" customFormat="false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2:5" customFormat="false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 customFormat="false">
      <c r="A25" s="557"/>
      <c r="B25" s="557"/>
      <c r="C25" s="557"/>
      <c r="D25" s="557"/>
      <c r="E25" s="557"/>
      <c r="F25" s="557"/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5" customFormat="false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5" customFormat="false" ht="17.25" customHeight="1">
      <c r="A3" s="620" t="str">
        <f>'Title Page'!$B$38</f>
        <v/>
      </c>
      <c r="B3" s="620"/>
      <c r="C3" s="620"/>
      <c r="D3" s="620"/>
      <c r="E3" s="620"/>
    </row>
    <row r="5" spans="2:4" customFormat="false" ht="19" thickBot="1">
      <c r="B5" s="622" t="s">
        <v>788</v>
      </c>
      <c r="C5" s="622"/>
      <c r="D5" s="622"/>
    </row>
    <row r="7" spans="2:4" customFormat="false" ht="18" thickTop="1" thickBot="1">
      <c r="B7" s="537" t="s">
        <v>696</v>
      </c>
      <c r="C7" s="538" t="s">
        <v>697</v>
      </c>
      <c r="D7" s="540" t="s">
        <v>688</v>
      </c>
    </row>
    <row r="8" spans="2:4" customFormat="false" ht="17" thickTop="1">
      <c r="B8" s="543" t="s">
        <v>698</v>
      </c>
      <c r="C8" s="544" t="s">
        <v>699</v>
      </c>
      <c r="D8" s="545" t="s">
        <v>700</v>
      </c>
    </row>
    <row r="9" spans="2:4" customFormat="false">
      <c r="B9" s="529" t="s">
        <v>701</v>
      </c>
      <c r="C9" s="530" t="s">
        <v>702</v>
      </c>
      <c r="D9" s="541" t="s">
        <v>703</v>
      </c>
    </row>
    <row r="10" spans="2:4" customFormat="false">
      <c r="B10" s="529" t="s">
        <v>704</v>
      </c>
      <c r="C10" s="530" t="s">
        <v>705</v>
      </c>
      <c r="D10" s="541" t="s">
        <v>706</v>
      </c>
    </row>
    <row r="11" spans="2:4" customFormat="false">
      <c r="B11" s="529" t="s">
        <v>707</v>
      </c>
      <c r="C11" s="530" t="s">
        <v>708</v>
      </c>
      <c r="D11" s="541" t="s">
        <v>709</v>
      </c>
    </row>
    <row r="12" spans="2:4" customFormat="false">
      <c r="B12" s="529" t="s">
        <v>710</v>
      </c>
      <c r="C12" s="530" t="s">
        <v>711</v>
      </c>
      <c r="D12" s="541" t="s">
        <v>712</v>
      </c>
    </row>
    <row r="13" spans="2:4" customFormat="false">
      <c r="B13" s="529" t="s">
        <v>713</v>
      </c>
      <c r="C13" s="530" t="s">
        <v>714</v>
      </c>
      <c r="D13" s="541" t="s">
        <v>715</v>
      </c>
    </row>
    <row r="14" spans="2:4" customFormat="false">
      <c r="B14" s="529" t="s">
        <v>716</v>
      </c>
      <c r="C14" s="530" t="s">
        <v>717</v>
      </c>
      <c r="D14" s="541" t="s">
        <v>718</v>
      </c>
    </row>
    <row r="15" spans="2:4" customFormat="false">
      <c r="B15" s="529" t="s">
        <v>719</v>
      </c>
      <c r="C15" s="530" t="s">
        <v>720</v>
      </c>
      <c r="D15" s="541" t="s">
        <v>721</v>
      </c>
    </row>
    <row r="16" spans="2:4" customFormat="false">
      <c r="B16" s="529" t="s">
        <v>722</v>
      </c>
      <c r="C16" s="530" t="s">
        <v>723</v>
      </c>
      <c r="D16" s="541" t="s">
        <v>724</v>
      </c>
    </row>
    <row r="17" spans="2:4" customFormat="false">
      <c r="B17" s="529" t="s">
        <v>725</v>
      </c>
      <c r="C17" s="530" t="s">
        <v>726</v>
      </c>
      <c r="D17" s="541" t="s">
        <v>727</v>
      </c>
    </row>
    <row r="18" spans="2:4" customFormat="false">
      <c r="B18" s="529" t="s">
        <v>728</v>
      </c>
      <c r="C18" s="530" t="s">
        <v>729</v>
      </c>
      <c r="D18" s="541" t="s">
        <v>730</v>
      </c>
    </row>
    <row r="19" spans="2:4" customFormat="false">
      <c r="B19" s="529" t="s">
        <v>731</v>
      </c>
      <c r="C19" s="530" t="s">
        <v>732</v>
      </c>
      <c r="D19" s="541" t="s">
        <v>733</v>
      </c>
    </row>
    <row r="20" spans="2:4" customFormat="false">
      <c r="B20" s="529" t="s">
        <v>734</v>
      </c>
      <c r="C20" s="530" t="s">
        <v>735</v>
      </c>
      <c r="D20" s="541" t="s">
        <v>736</v>
      </c>
    </row>
    <row r="21" spans="2:4" customFormat="false">
      <c r="B21" s="529" t="s">
        <v>737</v>
      </c>
      <c r="C21" s="530" t="s">
        <v>738</v>
      </c>
      <c r="D21" s="541" t="s">
        <v>739</v>
      </c>
    </row>
    <row r="22" spans="2:4" customFormat="false">
      <c r="B22" s="529" t="s">
        <v>740</v>
      </c>
      <c r="C22" s="530" t="s">
        <v>741</v>
      </c>
      <c r="D22" s="541" t="s">
        <v>742</v>
      </c>
    </row>
    <row r="23" spans="2:4" customFormat="false">
      <c r="B23" s="529" t="s">
        <v>743</v>
      </c>
      <c r="C23" s="530" t="s">
        <v>744</v>
      </c>
      <c r="D23" s="541" t="s">
        <v>745</v>
      </c>
    </row>
    <row r="24" spans="2:4" customFormat="false">
      <c r="B24" s="529" t="s">
        <v>746</v>
      </c>
      <c r="C24" s="530" t="s">
        <v>747</v>
      </c>
      <c r="D24" s="541" t="s">
        <v>748</v>
      </c>
    </row>
    <row r="25" spans="2:4" customFormat="false">
      <c r="B25" s="529" t="s">
        <v>749</v>
      </c>
      <c r="C25" s="530" t="s">
        <v>750</v>
      </c>
      <c r="D25" s="541" t="s">
        <v>751</v>
      </c>
    </row>
    <row r="26" spans="2:4" customFormat="false">
      <c r="B26" s="529" t="s">
        <v>752</v>
      </c>
      <c r="C26" s="530" t="s">
        <v>753</v>
      </c>
      <c r="D26" s="541" t="s">
        <v>754</v>
      </c>
    </row>
    <row r="27" spans="2:4" customFormat="false">
      <c r="B27" s="529" t="s">
        <v>755</v>
      </c>
      <c r="C27" s="530" t="s">
        <v>756</v>
      </c>
      <c r="D27" s="541" t="s">
        <v>757</v>
      </c>
    </row>
    <row r="28" spans="2:4" customFormat="false">
      <c r="B28" s="529" t="s">
        <v>758</v>
      </c>
      <c r="C28" s="530" t="s">
        <v>759</v>
      </c>
      <c r="D28" s="541" t="s">
        <v>760</v>
      </c>
    </row>
    <row r="29" spans="2:4" customFormat="false">
      <c r="B29" s="529" t="s">
        <v>761</v>
      </c>
      <c r="C29" s="530" t="s">
        <v>762</v>
      </c>
      <c r="D29" s="541" t="s">
        <v>763</v>
      </c>
    </row>
    <row r="30" spans="2:4" customFormat="false">
      <c r="B30" s="529" t="s">
        <v>764</v>
      </c>
      <c r="C30" s="530" t="s">
        <v>765</v>
      </c>
      <c r="D30" s="541" t="s">
        <v>766</v>
      </c>
    </row>
    <row r="31" spans="2:4" customFormat="false">
      <c r="B31" s="529" t="s">
        <v>767</v>
      </c>
      <c r="C31" s="530" t="s">
        <v>768</v>
      </c>
      <c r="D31" s="541" t="s">
        <v>769</v>
      </c>
    </row>
    <row r="32" spans="2:4" customFormat="false">
      <c r="B32" s="529" t="s">
        <v>770</v>
      </c>
      <c r="C32" s="530" t="s">
        <v>771</v>
      </c>
      <c r="D32" s="541" t="s">
        <v>772</v>
      </c>
    </row>
    <row r="33" spans="2:4" customFormat="false" ht="17" thickBot="1">
      <c r="B33" s="533" t="s">
        <v>773</v>
      </c>
      <c r="C33" s="534" t="s">
        <v>774</v>
      </c>
      <c r="D33" s="542" t="s">
        <v>775</v>
      </c>
    </row>
    <row r="37" spans="1:1" customFormat="false">
      <c r="A37" s="480"/>
    </row>
    <row r="38" spans="1:1" customFormat="false">
      <c r="A38" s="480"/>
    </row>
    <row r="39" spans="1:1" customFormat="false">
      <c r="A39" s="480"/>
    </row>
    <row r="40" spans="1:1" customFormat="false">
      <c r="A40" s="480"/>
    </row>
    <row r="41" spans="1:1" customFormat="false">
      <c r="A41" s="480"/>
    </row>
    <row r="42" spans="1:1" customFormat="false">
      <c r="A42" s="480"/>
    </row>
    <row r="43" spans="1:1" customFormat="false">
      <c r="A43" s="480"/>
    </row>
    <row r="44" spans="1:1" customFormat="false">
      <c r="A44" s="480"/>
    </row>
    <row r="45" spans="1:1" customFormat="false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8">
    <pageSetUpPr fitToPage="1"/>
  </sheetPr>
  <dimension ref="A1:Q505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 r:id="rId1"/>
  <headerFooter alignWithMargins="fals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9">
    <pageSetUpPr fitToPage="1"/>
  </sheetPr>
  <dimension ref="A1:Q483"/>
  <sheetViews>
    <sheetView defaultGridColor="false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customFormat="false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customFormat="false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 r:id="rId1"/>
  <headerFooter alignWithMargins="false"/>
  <rowBreaks manualBreakCount="1" 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2022-05-09T21:29:09Z</dcterms:modified>
  <cp:lastModifiedBy>Microsoft Office User</cp:lastModifiedBy>
  <cp:lastPrinted>2017-11-13T22:25:07Z</cp:lastPrinted>
</cp:coreProperties>
</file>