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FE682FF6-926A-F44A-84D0-179DD2A8929E}" xr6:coauthVersionLast="47" xr6:coauthVersionMax="47" xr10:uidLastSave="{00000000-0000-0000-0000-000000000000}"/>
  <bookViews>
    <workbookView xWindow="0" yWindow="760" windowWidth="34560" windowHeight="21580" tabRatio="614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 s="1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Q16" i="70" s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CJ110" i="17" s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L474" i="1" s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S237" i="17" s="1"/>
  <c r="L10" i="19" s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Q19" i="74" s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L456" i="1" s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BS286" i="17" s="1"/>
  <c r="L59" i="19" s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L412" i="1" s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L414" i="1" s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L426" i="1" s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L438" i="1" s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L448" i="1" s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L451" i="1" s="1"/>
  <c r="B329" i="1"/>
  <c r="C329" i="1"/>
  <c r="D329" i="1"/>
  <c r="E329" i="1"/>
  <c r="F329" i="1"/>
  <c r="G329" i="1"/>
  <c r="H329" i="1"/>
  <c r="I329" i="1"/>
  <c r="J329" i="1"/>
  <c r="K329" i="1"/>
  <c r="L329" i="1"/>
  <c r="L452" i="1" s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L458" i="1" s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L416" i="1" s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L430" i="1" s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L432" i="1" s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L436" i="1" s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439" i="1" s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L453" i="1" s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24" i="1"/>
  <c r="L425" i="1"/>
  <c r="D426" i="1"/>
  <c r="BF254" i="17" s="1"/>
  <c r="C27" i="19" s="1"/>
  <c r="F426" i="1"/>
  <c r="G426" i="1"/>
  <c r="H426" i="1"/>
  <c r="J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C431" i="1"/>
  <c r="F431" i="1"/>
  <c r="G431" i="1"/>
  <c r="I431" i="1"/>
  <c r="K431" i="1"/>
  <c r="B432" i="1"/>
  <c r="D432" i="1"/>
  <c r="F432" i="1"/>
  <c r="H432" i="1"/>
  <c r="J432" i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S262" i="17" s="1"/>
  <c r="L35" i="19" s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C439" i="1"/>
  <c r="E439" i="1"/>
  <c r="F439" i="1"/>
  <c r="G439" i="1"/>
  <c r="H439" i="1"/>
  <c r="K439" i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E452" i="1"/>
  <c r="F452" i="1"/>
  <c r="G452" i="1"/>
  <c r="H452" i="1"/>
  <c r="J452" i="1"/>
  <c r="K452" i="1"/>
  <c r="B453" i="1"/>
  <c r="G453" i="1"/>
  <c r="M71" i="74" s="1"/>
  <c r="H453" i="1"/>
  <c r="I453" i="1"/>
  <c r="K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DA498" i="17" s="1"/>
  <c r="L8" i="34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A507" i="17" s="1"/>
  <c r="L17" i="34" s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DA551" i="17" s="1"/>
  <c r="L61" i="34" s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DA562" i="17" s="1"/>
  <c r="L72" i="34" s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Q82" i="71" s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Q94" i="71" s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DR520" i="17" s="1"/>
  <c r="L120" i="34" s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R524" i="17" s="1"/>
  <c r="L124" i="34" s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Q44" i="72" s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DR544" i="17" s="1"/>
  <c r="L144" i="34" s="1"/>
  <c r="C602" i="1"/>
  <c r="D602" i="1"/>
  <c r="E602" i="1"/>
  <c r="F602" i="1"/>
  <c r="G602" i="1"/>
  <c r="H602" i="1"/>
  <c r="I602" i="1"/>
  <c r="J602" i="1"/>
  <c r="DD545" i="17" s="1"/>
  <c r="K602" i="1"/>
  <c r="L602" i="1"/>
  <c r="DR545" i="17" s="1"/>
  <c r="L145" i="34" s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Q68" i="72" s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Q72" i="72" s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I90" i="72" s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CM572" i="17"/>
  <c r="CW569" i="17"/>
  <c r="I79" i="34" s="1"/>
  <c r="M85" i="71"/>
  <c r="CS568" i="17"/>
  <c r="H78" i="34" s="1"/>
  <c r="I84" i="71"/>
  <c r="DA566" i="17"/>
  <c r="L76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 s="1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41" i="73"/>
  <c r="H39" i="73"/>
  <c r="D39" i="73"/>
  <c r="D37" i="73"/>
  <c r="N36" i="73"/>
  <c r="F36" i="73"/>
  <c r="H35" i="73"/>
  <c r="F34" i="73"/>
  <c r="H33" i="73"/>
  <c r="F32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E27" i="72"/>
  <c r="I13" i="72"/>
  <c r="D7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 s="1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 s="1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DR550" i="17" s="1"/>
  <c r="L150" i="34" s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Q58" i="72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Q91" i="72" s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Q79" i="72" s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 s="1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DA565" i="17" s="1"/>
  <c r="L75" i="34" s="1"/>
  <c r="H560" i="1"/>
  <c r="D560" i="1"/>
  <c r="G559" i="1"/>
  <c r="C559" i="1"/>
  <c r="J558" i="1"/>
  <c r="F558" i="1"/>
  <c r="B558" i="1"/>
  <c r="I557" i="1"/>
  <c r="E557" i="1"/>
  <c r="L556" i="1"/>
  <c r="Q77" i="71" s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DA513" i="17" s="1"/>
  <c r="L23" i="34" s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DA509" i="17" s="1"/>
  <c r="L19" i="34" s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Q13" i="71" s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L64" i="26" s="1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L134" i="26" s="1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D38" i="73"/>
  <c r="N37" i="73"/>
  <c r="F37" i="73"/>
  <c r="D36" i="73"/>
  <c r="N35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 s="1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 s="1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8" i="26"/>
  <c r="Q75" i="69"/>
  <c r="H140" i="26"/>
  <c r="I77" i="69"/>
  <c r="H58" i="26"/>
  <c r="I65" i="70"/>
  <c r="BW136" i="17"/>
  <c r="BW140" i="17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L104" i="26"/>
  <c r="CJ139" i="17"/>
  <c r="L63" i="26" s="1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Q70" i="70"/>
  <c r="BS260" i="17" l="1"/>
  <c r="L33" i="19" s="1"/>
  <c r="Q34" i="74"/>
  <c r="BS258" i="17"/>
  <c r="L31" i="19" s="1"/>
  <c r="Q32" i="74"/>
  <c r="Q216" i="17"/>
  <c r="L32" i="31" s="1"/>
  <c r="Q38" i="73"/>
  <c r="BS296" i="17"/>
  <c r="L69" i="19" s="1"/>
  <c r="Q70" i="74"/>
  <c r="BS266" i="17"/>
  <c r="L39" i="19" s="1"/>
  <c r="Q40" i="74"/>
  <c r="Q214" i="17"/>
  <c r="L30" i="31" s="1"/>
  <c r="Q36" i="73"/>
  <c r="BS297" i="17"/>
  <c r="L70" i="19" s="1"/>
  <c r="Q71" i="74"/>
  <c r="BS267" i="17"/>
  <c r="L40" i="19" s="1"/>
  <c r="Q41" i="74"/>
  <c r="BS295" i="17"/>
  <c r="L68" i="19" s="1"/>
  <c r="Q69" i="74"/>
  <c r="BS254" i="17"/>
  <c r="L27" i="19" s="1"/>
  <c r="Q28" i="74"/>
  <c r="Q212" i="17"/>
  <c r="L28" i="31" s="1"/>
  <c r="Q34" i="73"/>
  <c r="BS264" i="17"/>
  <c r="L37" i="19" s="1"/>
  <c r="Q38" i="74"/>
  <c r="BS302" i="17"/>
  <c r="L75" i="19" s="1"/>
  <c r="Q76" i="74"/>
  <c r="BS292" i="17"/>
  <c r="L65" i="19" s="1"/>
  <c r="Q66" i="74"/>
  <c r="BS300" i="17"/>
  <c r="L73" i="19" s="1"/>
  <c r="Q74" i="74"/>
  <c r="Q19" i="72"/>
  <c r="DR503" i="17"/>
  <c r="L103" i="34" s="1"/>
  <c r="L34" i="26"/>
  <c r="BS145" i="17"/>
  <c r="Q76" i="69" s="1"/>
  <c r="Q71" i="70"/>
  <c r="Q71" i="69"/>
  <c r="Q25" i="71"/>
  <c r="DR542" i="17"/>
  <c r="L142" i="34" s="1"/>
  <c r="Q66" i="72"/>
  <c r="BS283" i="17"/>
  <c r="L56" i="19" s="1"/>
  <c r="DR552" i="17"/>
  <c r="L152" i="34" s="1"/>
  <c r="Q61" i="72"/>
  <c r="L614" i="1"/>
  <c r="L629" i="1"/>
  <c r="L466" i="1"/>
  <c r="L417" i="1"/>
  <c r="Q217" i="17" s="1"/>
  <c r="L33" i="31" s="1"/>
  <c r="L624" i="1"/>
  <c r="L437" i="1"/>
  <c r="L413" i="1"/>
  <c r="CJ133" i="17"/>
  <c r="Q33" i="73"/>
  <c r="L471" i="1"/>
  <c r="L475" i="1"/>
  <c r="L574" i="1"/>
  <c r="Q11" i="74"/>
  <c r="L628" i="1"/>
  <c r="L626" i="1"/>
  <c r="L604" i="1"/>
  <c r="L419" i="1"/>
  <c r="Q58" i="70"/>
  <c r="Q23" i="71"/>
  <c r="Q67" i="71"/>
  <c r="L564" i="1"/>
  <c r="L482" i="1"/>
  <c r="DA533" i="17"/>
  <c r="L43" i="34" s="1"/>
  <c r="L136" i="26"/>
  <c r="Q60" i="72"/>
  <c r="L610" i="1"/>
  <c r="L606" i="1"/>
  <c r="L605" i="1"/>
  <c r="L577" i="1"/>
  <c r="L569" i="1"/>
  <c r="L447" i="1"/>
  <c r="L433" i="1"/>
  <c r="L409" i="1"/>
  <c r="CV543" i="17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Q64" i="72" l="1"/>
  <c r="DR548" i="17"/>
  <c r="L148" i="34" s="1"/>
  <c r="Q64" i="70"/>
  <c r="L57" i="26"/>
  <c r="Q39" i="73"/>
  <c r="Q219" i="17"/>
  <c r="L35" i="31" s="1"/>
  <c r="Q41" i="73"/>
  <c r="Q213" i="17"/>
  <c r="L29" i="31" s="1"/>
  <c r="Q35" i="73"/>
  <c r="Q69" i="72"/>
  <c r="DR553" i="17"/>
  <c r="L153" i="34" s="1"/>
  <c r="DR547" i="17"/>
  <c r="L147" i="34" s="1"/>
  <c r="Q63" i="72"/>
  <c r="DR571" i="17"/>
  <c r="L171" i="34" s="1"/>
  <c r="Q87" i="72"/>
  <c r="DR569" i="17"/>
  <c r="L169" i="34" s="1"/>
  <c r="Q85" i="72"/>
  <c r="DR573" i="17"/>
  <c r="L173" i="34" s="1"/>
  <c r="Q89" i="72"/>
  <c r="DR495" i="17"/>
  <c r="L95" i="34" s="1"/>
  <c r="Q11" i="72"/>
  <c r="BS261" i="17"/>
  <c r="L34" i="19" s="1"/>
  <c r="Q35" i="74"/>
  <c r="DR511" i="17"/>
  <c r="L111" i="34" s="1"/>
  <c r="Q27" i="72"/>
  <c r="Q95" i="71"/>
  <c r="DA579" i="17"/>
  <c r="L89" i="34" s="1"/>
  <c r="DR574" i="17"/>
  <c r="L174" i="34" s="1"/>
  <c r="Q90" i="72"/>
  <c r="Q209" i="17"/>
  <c r="L25" i="31" s="1"/>
  <c r="Q31" i="73"/>
  <c r="BS291" i="17"/>
  <c r="L64" i="19" s="1"/>
  <c r="Q65" i="74"/>
  <c r="DA569" i="17"/>
  <c r="L79" i="34" s="1"/>
  <c r="Q85" i="71"/>
  <c r="DR504" i="17"/>
  <c r="L104" i="34" s="1"/>
  <c r="Q20" i="72"/>
  <c r="DR557" i="17"/>
  <c r="L157" i="34" s="1"/>
  <c r="Q73" i="72"/>
  <c r="DA574" i="17"/>
  <c r="L84" i="34" s="1"/>
  <c r="Q90" i="71"/>
  <c r="Q16" i="72"/>
  <c r="DR500" i="17"/>
  <c r="L100" i="34" s="1"/>
  <c r="DR518" i="17"/>
  <c r="L118" i="34" s="1"/>
  <c r="Q34" i="72"/>
  <c r="D219" i="17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<sst xmlns="http://schemas.openxmlformats.org/spreadsheetml/2006/main" count="5397" uniqueCount="882">
  <si>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</si>
  <si>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</si>
  <si>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</si>
  <si>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</si>
  <si>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</si>
  <si>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</si>
  <si>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</si>
  <si>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</si>
  <si>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</si>
  <si>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</si>
  <si>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</si>
  <si>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</si>
  <si>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</si>
  <si>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</si>
  <si>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</si>
  <si>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</si>
  <si>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</si>
  <si>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</si>
  <si>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</si>
  <si>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</si>
  <si>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</si>
  <si>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</si>
  <si>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</si>
  <si>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</si>
  <si>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</si>
  <si>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</si>
  <si>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</si>
  <si>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</si>
  <si>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</si>
  <si>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</si>
  <si>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</si>
  <si>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</si>
  <si>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</si>
  <si>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</si>
  <si>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</si>
  <si>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</si>
  <si>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</si>
  <si>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</si>
  <si>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</si>
  <si>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</si>
  <si>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</si>
  <si>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</si>
  <si>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</si>
  <si>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</si>
  <si>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</si>
  <si>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</si>
  <si>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</si>
  <si>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</si>
  <si>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</si>
  <si>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</si>
  <si>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</si>
  <si>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</si>
  <si>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</si>
  <si>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</si>
  <si>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</si>
  <si>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</si>
  <si>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</si>
  <si>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</si>
  <si>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</si>
  <si>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</si>
  <si>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</si>
  <si>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</si>
  <si>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</si>
  <si>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</si>
  <si>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</si>
  <si>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</si>
  <si>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</si>
  <si>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</si>
  <si>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</si>
  <si>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</si>
  <si>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</si>
  <si>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</si>
  <si>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</si>
  <si>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</si>
  <si>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</si>
  <si>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</si>
  <si>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</si>
  <si>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</si>
  <si>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</si>
  <si>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</si>
  <si>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</si>
  <si>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</si>
  <si>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</si>
  <si>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</si>
  <si>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</si>
  <si>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</si>
  <si>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</si>
  <si>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</si>
  <si>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</si>
  <si>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</si>
  <si>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</si>
  <si>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</si>
  <si>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</si>
  <si>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</si>
  <si>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</si>
  <si>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</si>
  <si>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</si>
  <si>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</si>
  <si>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</si>
  <si>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</si>
  <si>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</si>
  <si>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</si>
  <si>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</si>
  <si>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</si>
  <si>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</si>
  <si>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</si>
  <si>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</si>
  <si>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</si>
  <si>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</si>
  <si>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</si>
  <si>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</si>
  <si>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</si>
  <si>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</si>
  <si>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</si>
  <si>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</si>
  <si>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</si>
  <si>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</si>
  <si>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</si>
  <si>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</si>
  <si>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</si>
  <si>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</si>
  <si>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</si>
  <si>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</si>
  <si>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</si>
  <si>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</si>
  <si>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</si>
  <si>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</si>
  <si>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</si>
  <si>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</si>
  <si>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</si>
  <si>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</si>
  <si>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</si>
  <si>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</si>
  <si>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</si>
  <si>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</si>
  <si>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</si>
  <si>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</si>
  <si>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</si>
  <si>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</si>
  <si>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</si>
  <si>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</si>
  <si>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</si>
  <si>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</si>
  <si>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</si>
  <si>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</si>
  <si>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</si>
  <si>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</si>
  <si>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</si>
  <si>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</si>
  <si>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</si>
  <si>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</si>
  <si>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</si>
  <si>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</si>
  <si>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</si>
  <si>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</si>
  <si>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</si>
  <si>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</si>
  <si>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</si>
  <si>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</si>
  <si>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</si>
  <si>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</si>
  <si>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</si>
  <si>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</si>
  <si>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</si>
  <si>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</si>
  <si>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</si>
  <si>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</si>
  <si>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</si>
  <si>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</si>
  <si>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</si>
  <si>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</si>
  <si>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</si>
  <si>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</si>
  <si>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</si>
  <si>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</si>
  <si>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</si>
  <si>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</si>
  <si>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</si>
  <si>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</si>
  <si>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</si>
  <si>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</si>
  <si>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</si>
  <si>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</si>
  <si>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</si>
  <si>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</si>
  <si>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</si>
  <si>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</si>
  <si>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</si>
  <si>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</si>
  <si>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</si>
  <si>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</si>
  <si>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</si>
  <si>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</si>
  <si>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</si>
  <si>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</si>
  <si>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</si>
  <si>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</si>
  <si>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</si>
  <si>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</si>
  <si>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</si>
  <si>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</si>
  <si>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</si>
  <si>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</si>
  <si>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</si>
  <si>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</si>
  <si>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</si>
  <si>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</si>
  <si>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</si>
  <si>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</si>
  <si>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</si>
  <si>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</si>
  <si>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</si>
  <si>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</si>
  <si>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</si>
  <si>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</si>
  <si>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</si>
  <si>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</si>
  <si>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</si>
  <si>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</si>
  <si>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</si>
  <si>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</si>
  <si>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</si>
  <si>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</si>
  <si>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</si>
  <si>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</si>
  <si>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</si>
  <si>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</si>
  <si>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</si>
  <si>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</si>
  <si>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</si>
  <si>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</si>
  <si>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</si>
  <si>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</si>
  <si>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</si>
  <si>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</si>
  <si>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</si>
  <si>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</si>
  <si>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</si>
  <si>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</si>
  <si>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</si>
  <si>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</si>
  <si>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</si>
  <si>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</si>
  <si>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</si>
  <si>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</si>
  <si>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</si>
  <si>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</si>
  <si>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</si>
  <si>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</si>
  <si>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</si>
  <si>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</si>
  <si>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</si>
  <si>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</si>
  <si>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</si>
  <si>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</si>
  <si>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</si>
  <si>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</si>
  <si>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</si>
  <si>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</si>
  <si>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</si>
  <si>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</si>
  <si>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</si>
  <si>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</si>
  <si>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</si>
  <si>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</si>
  <si>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</si>
  <si>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</si>
  <si>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</si>
  <si>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</si>
  <si>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</si>
  <si>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</si>
  <si>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</si>
  <si>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</si>
  <si>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</si>
  <si>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</si>
  <si>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</si>
  <si>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</si>
  <si>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</si>
  <si>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</si>
  <si>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</si>
  <si>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</si>
  <si>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</si>
  <si>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</si>
  <si>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</si>
  <si>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</si>
  <si>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</si>
  <si>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</si>
  <si>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</si>
  <si>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</si>
  <si>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</si>
  <si>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</si>
  <si>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</si>
  <si>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</si>
  <si>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</si>
  <si>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</si>
  <si>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</si>
  <si>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</si>
  <si>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</si>
  <si>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</si>
  <si>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</si>
  <si>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</si>
  <si>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</si>
  <si>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</si>
  <si>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</si>
  <si>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</si>
  <si>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</si>
  <si>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</si>
  <si>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</si>
  <si>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</si>
  <si>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</si>
  <si>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</si>
  <si>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</si>
  <si>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</si>
  <si>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</si>
  <si>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</si>
  <si>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</si>
  <si>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</si>
  <si>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</si>
  <si>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</si>
  <si>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</si>
  <si>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</si>
  <si>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</si>
  <si>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</si>
  <si>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</si>
  <si>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</si>
  <si>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</si>
  <si>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</si>
  <si>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</si>
  <si>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</si>
  <si>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</si>
  <si>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</si>
  <si>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</si>
  <si>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</si>
  <si>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</si>
  <si>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</si>
  <si>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</si>
  <si>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</si>
  <si>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</si>
  <si>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</si>
  <si>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</si>
  <si>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</si>
  <si>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</si>
  <si>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</si>
  <si>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</si>
  <si>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</si>
  <si>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</si>
  <si>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</si>
  <si>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</si>
  <si>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</si>
  <si>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</si>
  <si>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</si>
  <si>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</si>
  <si>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</si>
  <si>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</si>
  <si>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</si>
  <si>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</si>
  <si>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</si>
  <si>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</si>
  <si>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</si>
  <si>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</si>
  <si>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</si>
  <si>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</si>
  <si>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</si>
  <si>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</si>
  <si>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</si>
  <si>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</si>
  <si>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</si>
  <si>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</si>
  <si>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</si>
  <si>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</si>
  <si>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</si>
  <si>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</si>
  <si>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</si>
  <si>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</si>
  <si>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</si>
  <si>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</si>
  <si>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</si>
  <si>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</si>
  <si>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</si>
  <si>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</si>
  <si>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</si>
  <si>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</si>
  <si>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</si>
  <si>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</si>
  <si>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</si>
  <si>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</si>
  <si>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</si>
  <si>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</si>
  <si>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</si>
  <si>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</si>
  <si>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</si>
  <si>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</si>
  <si>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</si>
  <si>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</si>
  <si>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</si>
  <si>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</si>
  <si>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</si>
  <si>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</si>
  <si>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</si>
  <si>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</si>
  <si>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</si>
  <si>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</si>
  <si>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</si>
  <si>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</si>
  <si>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</si>
  <si>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</si>
  <si>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</si>
  <si>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</si>
  <si>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</si>
  <si>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</si>
  <si>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</si>
  <si>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</si>
  <si>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</si>
  <si>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</si>
  <si>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</si>
  <si>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</si>
  <si>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</si>
  <si>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</si>
  <si>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</si>
  <si>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</si>
  <si>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</si>
  <si>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</si>
  <si>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</si>
  <si>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</si>
  <si>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</si>
  <si>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</si>
  <si>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</si>
  <si>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</si>
  <si>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</si>
  <si>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</si>
  <si>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</si>
  <si>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</si>
  <si>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</si>
  <si>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</si>
  <si>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</si>
  <si>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</si>
  <si>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</si>
  <si>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</si>
  <si>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</si>
  <si>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</si>
  <si>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</si>
  <si>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</si>
  <si>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</si>
  <si>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</si>
  <si>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</si>
  <si>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</si>
  <si>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</si>
  <si>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</si>
  <si>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</si>
  <si>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</si>
  <si>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</si>
  <si>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</si>
  <si>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</si>
  <si>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</si>
  <si>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</si>
  <si>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</si>
  <si>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</si>
  <si>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</si>
  <si>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</si>
  <si>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</si>
  <si>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</si>
  <si>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</si>
  <si>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</si>
  <si>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</si>
  <si>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</si>
  <si>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</si>
  <si>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</si>
  <si>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</si>
  <si>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</si>
  <si>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</si>
  <si>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</si>
  <si>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</si>
  <si>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</si>
  <si>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</si>
  <si>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</si>
  <si>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</si>
  <si>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</si>
  <si>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</si>
  <si>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</si>
  <si>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</si>
  <si>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</si>
  <si>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</si>
  <si>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</si>
  <si>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</si>
  <si>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</si>
  <si>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</si>
  <si>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</si>
  <si>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</si>
  <si>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</si>
  <si>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</si>
  <si>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</si>
  <si>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</si>
  <si>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</si>
  <si>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</si>
  <si>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</si>
  <si>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</si>
  <si>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</si>
  <si>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</si>
  <si>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</si>
  <si>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</si>
  <si>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</si>
  <si>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</si>
  <si>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</si>
  <si>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</si>
  <si>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</si>
  <si>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</si>
  <si>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</si>
  <si>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</si>
  <si>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</si>
  <si>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</si>
  <si>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</si>
  <si>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</si>
  <si>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</si>
  <si>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</si>
  <si>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</si>
  <si>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</si>
  <si>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</si>
  <si>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</si>
  <si>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</si>
  <si>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</si>
  <si>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</si>
  <si>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</si>
  <si>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</si>
  <si>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</si>
  <si>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</si>
  <si>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</si>
  <si>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</si>
  <si>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</si>
  <si>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</si>
  <si>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</si>
  <si>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</si>
  <si>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</si>
  <si>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</si>
  <si>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</si>
  <si>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</si>
  <si>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</si>
  <si>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</si>
  <si>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</si>
  <si>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</si>
  <si>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</si>
  <si>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</si>
  <si>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</si>
  <si>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</si>
  <si>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</si>
  <si>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</si>
  <si>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</si>
  <si>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</si>
  <si>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</si>
  <si>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</si>
  <si>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</si>
  <si>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</si>
  <si>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</si>
  <si>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</si>
  <si>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</si>
  <si>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</si>
  <si>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</si>
  <si>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</si>
  <si>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</si>
  <si>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</si>
  <si>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</si>
  <si>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</si>
  <si>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</si>
  <si>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</si>
  <si>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</si>
  <si>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</si>
  <si>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</si>
  <si>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</si>
  <si>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</si>
  <si>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</si>
  <si>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</si>
  <si>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</si>
  <si>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</si>
  <si>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</si>
  <si>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</si>
  <si>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</si>
  <si>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</si>
  <si>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</si>
  <si>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</si>
  <si>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</si>
  <si>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</si>
  <si>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</si>
  <si>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</si>
  <si>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</si>
  <si>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</si>
  <si>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</si>
  <si>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</si>
  <si>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</si>
  <si>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</si>
  <si>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</si>
  <si>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</si>
  <si>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</si>
  <si>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</si>
  <si>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</si>
  <si>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</si>
  <si>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</si>
  <si>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</si>
  <si>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</si>
  <si>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</si>
  <si>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</si>
  <si>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</si>
  <si>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</si>
  <si>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</si>
  <si>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</si>
  <si>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</si>
  <si>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</si>
  <si>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</si>
  <si>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</si>
  <si>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</si>
  <si>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</si>
  <si>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</si>
  <si>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</si>
  <si>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</si>
  <si>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</si>
  <si>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</si>
  <si>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</si>
  <si>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</si>
  <si>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</si>
  <si>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</si>
  <si>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</si>
  <si>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</si>
  <si>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</si>
  <si>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</si>
  <si>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</si>
  <si>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</si>
  <si>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</si>
  <si>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</si>
  <si>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</si>
  <si>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</si>
  <si>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</si>
  <si>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</si>
  <si>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</si>
  <si>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</si>
  <si>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</si>
  <si>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</si>
  <si>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</si>
  <si>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</si>
  <si>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</si>
  <si>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</si>
  <si>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</si>
  <si>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</si>
  <si>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</si>
  <si>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</si>
  <si>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</si>
  <si>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</si>
  <si>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</si>
  <si>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</si>
  <si>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</si>
  <si>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</si>
  <si>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</si>
  <si>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</si>
  <si>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</si>
  <si>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</si>
  <si>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</si>
  <si>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</si>
  <si>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</si>
  <si>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</si>
  <si>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</si>
  <si>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</si>
  <si>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</si>
  <si>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</si>
  <si>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</si>
  <si>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</si>
  <si>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</si>
  <si>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</si>
  <si>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</si>
  <si>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</si>
  <si>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</si>
  <si>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</si>
  <si>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</si>
  <si>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</si>
  <si>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</si>
  <si>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</si>
  <si>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</si>
  <si>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</si>
  <si>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</si>
  <si>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</si>
  <si>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</si>
  <si>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</si>
  <si>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</si>
  <si>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</si>
  <si>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</si>
  <si>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</si>
  <si>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</si>
  <si>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</si>
  <si>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</si>
  <si>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</si>
  <si>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</si>
  <si>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</si>
  <si>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</si>
  <si>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</si>
  <si>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</si>
  <si>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</si>
  <si>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</si>
  <si>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</si>
  <si>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</si>
  <si>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</si>
  <si>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</si>
  <si>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</si>
  <si>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</si>
  <si>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</si>
  <si>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</si>
  <si>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</si>
  <si>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</si>
  <si>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</si>
  <si>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</si>
  <si>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</si>
  <si>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</si>
  <si>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</si>
  <si>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</si>
  <si>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</si>
  <si>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</si>
  <si>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</si>
  <si>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</si>
  <si>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</si>
  <si>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</si>
  <si>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</si>
  <si>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</si>
  <si>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</si>
  <si>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</si>
  <si>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</si>
  <si>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</si>
  <si>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</si>
  <si>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</si>
  <si>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</si>
  <si>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</si>
  <si>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</si>
  <si>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</si>
  <si>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</si>
  <si>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</si>
  <si>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</si>
  <si>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</si>
  <si>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</si>
  <si>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</si>
  <si>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</si>
  <si>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</si>
  <si>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</si>
  <si>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</si>
  <si>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</si>
  <si>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</si>
  <si>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</si>
  <si>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</si>
  <si>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</si>
  <si>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</si>
  <si>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</si>
  <si>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</si>
  <si>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</si>
  <si>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</si>
  <si>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</si>
  <si>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</si>
  <si>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</si>
  <si>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</si>
  <si>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</si>
  <si>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</si>
  <si>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</si>
  <si>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</si>
  <si>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</si>
  <si>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</si>
  <si>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</si>
  <si>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</si>
  <si>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</si>
  <si>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</si>
  <si>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</si>
  <si>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</si>
  <si>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</si>
  <si>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</si>
  <si>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</si>
  <si>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</si>
  <si>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</si>
  <si>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</si>
  <si>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</si>
  <si>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</si>
  <si>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</si>
  <si>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</si>
  <si>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</si>
  <si>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</si>
  <si>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</si>
  <si>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</si>
  <si>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</si>
  <si>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</si>
  <si>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</si>
  <si>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</si>
  <si>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</si>
  <si>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</si>
  <si>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</si>
  <si>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</si>
  <si>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</si>
  <si>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</si>
  <si>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</si>
  <si>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</si>
  <si>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</si>
  <si>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</si>
  <si>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</si>
  <si>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</si>
  <si>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</si>
  <si>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</si>
  <si>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</si>
  <si>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</si>
  <si>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</si>
  <si>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</si>
  <si>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</si>
  <si>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</si>
  <si>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</si>
  <si>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</si>
  <si>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</si>
  <si>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</si>
  <si>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</si>
  <si>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</si>
  <si>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</si>
  <si>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</si>
  <si>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</si>
  <si>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</si>
  <si>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</si>
  <si>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</si>
  <si>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</si>
  <si>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</si>
  <si>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</si>
  <si>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</si>
  <si>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</si>
  <si>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</si>
  <si>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</si>
  <si>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</si>
  <si>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</si>
  <si>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</si>
  <si>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</si>
  <si>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</si>
  <si>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</si>
  <si>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</si>
  <si>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</si>
  <si>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</si>
  <si>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</si>
  <si>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</si>
  <si>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</si>
  <si>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</si>
  <si>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</si>
  <si>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</si>
  <si>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</si>
  <si>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</si>
  <si>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</si>
  <si>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</si>
  <si>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</si>
  <si>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</si>
  <si>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</si>
  <si>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</si>
  <si>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</si>
  <si>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</si>
  <si>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</si>
  <si>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</si>
  <si>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</si>
  <si>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</si>
  <si>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</si>
  <si>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</si>
  <si>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</si>
  <si>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</si>
  <si>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</si>
  <si>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</si>
  <si>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</si>
  <si>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</si>
  <si>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</si>
  <si>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</si>
  <si>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</si>
  <si>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</si>
  <si>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</si>
  <si>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</si>
  <si>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</si>
  <si>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</si>
  <si>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</si>
  <si>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</si>
  <si>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</si>
  <si>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</si>
  <si>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</si>
  <si>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</si>
  <si>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</si>
  <si>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</si>
  <si>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</si>
  <si>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</si>
  <si>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</si>
  <si>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</si>
  <si>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</si>
  <si>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EnergyPlus 25.1.0 , Bug Fix Edition</t>
  </si>
  <si>
    <t>05/28/25</t>
  </si>
  <si>
    <t>06/18/2025</t>
  </si>
  <si>
    <t>National Renewable Energy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</si>
</sst>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4"/>
      <color rgb="FFFF0000"/>
      <name val="Arial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/>
    <xf numFmtId="166" fontId="5" fillId="0" borderId="2" xfId="0" applyNumberFormat="1" applyFont="1" applyBorder="1"/>
    <xf numFmtId="0" fontId="3" fillId="0" borderId="4" xfId="0" applyFont="1" applyBorder="1"/>
    <xf numFmtId="165" fontId="5" fillId="0" borderId="6" xfId="0" applyNumberFormat="1" applyFont="1" applyBorder="1"/>
    <xf numFmtId="166" fontId="5" fillId="0" borderId="6" xfId="0" applyNumberFormat="1" applyFont="1" applyBorder="1"/>
    <xf numFmtId="165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4" fontId="5" fillId="0" borderId="9" xfId="0" applyNumberFormat="1" applyFont="1" applyBorder="1"/>
    <xf numFmtId="164" fontId="7" fillId="0" borderId="0" xfId="0" applyNumberFormat="1" applyFont="1"/>
    <xf numFmtId="170" fontId="4" fillId="0" borderId="0" xfId="0" applyNumberFormat="1" applyFont="1"/>
    <xf numFmtId="165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4" fontId="10" fillId="0" borderId="0" xfId="0" applyNumberFormat="1" applyFont="1"/>
    <xf numFmtId="170" fontId="11" fillId="0" borderId="14" xfId="0" applyNumberFormat="1" applyFont="1" applyBorder="1"/>
    <xf numFmtId="170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4" fontId="10" fillId="0" borderId="0" xfId="0" applyNumberFormat="1" applyFont="1" applyAlignment="1">
      <alignment vertical="top"/>
    </xf>
    <xf numFmtId="164" fontId="11" fillId="0" borderId="14" xfId="0" applyNumberFormat="1" applyFont="1" applyBorder="1" applyAlignment="1">
      <alignment vertical="top"/>
    </xf>
    <xf numFmtId="170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4" fontId="11" fillId="0" borderId="9" xfId="0" applyNumberFormat="1" applyFont="1" applyBorder="1" applyAlignment="1">
      <alignment vertical="top"/>
    </xf>
    <xf numFmtId="164" fontId="10" fillId="0" borderId="9" xfId="0" applyNumberFormat="1" applyFont="1" applyBorder="1" applyAlignment="1">
      <alignment vertical="top"/>
    </xf>
    <xf numFmtId="164" fontId="11" fillId="0" borderId="17" xfId="0" applyNumberFormat="1" applyFont="1" applyBorder="1" applyAlignment="1">
      <alignment vertical="top"/>
    </xf>
    <xf numFmtId="170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4" fontId="12" fillId="0" borderId="0" xfId="0" applyNumberFormat="1" applyFont="1" applyAlignment="1">
      <alignment vertical="top"/>
    </xf>
    <xf numFmtId="170" fontId="11" fillId="0" borderId="12" xfId="0" applyNumberFormat="1" applyFont="1" applyBorder="1"/>
    <xf numFmtId="165" fontId="11" fillId="0" borderId="13" xfId="0" applyNumberFormat="1" applyFont="1" applyBorder="1"/>
    <xf numFmtId="165" fontId="10" fillId="0" borderId="0" xfId="0" applyNumberFormat="1" applyFont="1"/>
    <xf numFmtId="165" fontId="11" fillId="0" borderId="14" xfId="0" applyNumberFormat="1" applyFont="1" applyBorder="1"/>
    <xf numFmtId="165" fontId="11" fillId="0" borderId="18" xfId="0" applyNumberFormat="1" applyFont="1" applyBorder="1"/>
    <xf numFmtId="165" fontId="11" fillId="0" borderId="9" xfId="0" applyNumberFormat="1" applyFont="1" applyBorder="1"/>
    <xf numFmtId="165" fontId="10" fillId="0" borderId="9" xfId="0" applyNumberFormat="1" applyFont="1" applyBorder="1"/>
    <xf numFmtId="165" fontId="11" fillId="0" borderId="17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0" fillId="0" borderId="9" xfId="0" applyNumberFormat="1" applyFont="1" applyBorder="1"/>
    <xf numFmtId="168" fontId="11" fillId="0" borderId="17" xfId="0" applyNumberFormat="1" applyFont="1" applyBorder="1"/>
    <xf numFmtId="0" fontId="12" fillId="0" borderId="0" xfId="0" applyFont="1"/>
    <xf numFmtId="164" fontId="11" fillId="0" borderId="11" xfId="0" applyNumberFormat="1" applyFont="1" applyBorder="1"/>
    <xf numFmtId="170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4" fontId="11" fillId="0" borderId="11" xfId="0" applyNumberFormat="1" applyFont="1" applyBorder="1" applyAlignment="1">
      <alignment vertical="top"/>
    </xf>
    <xf numFmtId="170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164" fontId="11" fillId="0" borderId="13" xfId="0" applyNumberFormat="1" applyFont="1" applyBorder="1" applyAlignment="1">
      <alignment vertical="top"/>
    </xf>
    <xf numFmtId="164" fontId="11" fillId="0" borderId="18" xfId="0" applyNumberFormat="1" applyFont="1" applyBorder="1" applyAlignment="1">
      <alignment vertical="top"/>
    </xf>
    <xf numFmtId="170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0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0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70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14" fillId="0" borderId="14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7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right" vertical="center"/>
    </xf>
    <xf numFmtId="164" fontId="14" fillId="0" borderId="6" xfId="0" applyNumberFormat="1" applyFont="1" applyBorder="1" applyAlignment="1">
      <alignment horizontal="right" vertical="center"/>
    </xf>
    <xf numFmtId="164" fontId="15" fillId="0" borderId="9" xfId="0" applyNumberFormat="1" applyFont="1" applyBorder="1" applyAlignment="1">
      <alignment vertical="center"/>
    </xf>
    <xf numFmtId="170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70" fontId="10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1" fillId="0" borderId="17" xfId="0" applyNumberFormat="1" applyFont="1" applyBorder="1"/>
    <xf numFmtId="168" fontId="11" fillId="0" borderId="13" xfId="0" applyNumberFormat="1" applyFont="1" applyBorder="1"/>
    <xf numFmtId="168" fontId="11" fillId="0" borderId="18" xfId="0" applyNumberFormat="1" applyFont="1" applyBorder="1"/>
    <xf numFmtId="168" fontId="12" fillId="0" borderId="0" xfId="0" applyNumberFormat="1" applyFont="1"/>
    <xf numFmtId="0" fontId="10" fillId="0" borderId="14" xfId="0" applyFont="1" applyBorder="1" applyAlignment="1">
      <alignment horizontal="right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4" fontId="11" fillId="0" borderId="0" xfId="0" applyNumberFormat="1" applyFont="1" applyAlignment="1">
      <alignment vertical="top"/>
    </xf>
    <xf numFmtId="0" fontId="11" fillId="0" borderId="0" xfId="0" applyFont="1"/>
    <xf numFmtId="168" fontId="11" fillId="0" borderId="0" xfId="0" applyNumberFormat="1" applyFont="1"/>
    <xf numFmtId="0" fontId="5" fillId="0" borderId="0" xfId="0" applyFont="1"/>
    <xf numFmtId="170" fontId="5" fillId="0" borderId="0" xfId="0" applyNumberFormat="1" applyFont="1"/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6" fontId="11" fillId="0" borderId="0" xfId="0" applyNumberFormat="1" applyFont="1"/>
    <xf numFmtId="167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69" fontId="4" fillId="0" borderId="0" xfId="0" applyNumberFormat="1" applyFont="1"/>
    <xf numFmtId="169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4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5" fontId="19" fillId="0" borderId="22" xfId="0" applyNumberFormat="1" applyFont="1" applyBorder="1"/>
    <xf numFmtId="167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5" fontId="19" fillId="0" borderId="28" xfId="0" applyNumberFormat="1" applyFont="1" applyBorder="1"/>
    <xf numFmtId="167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5" fontId="19" fillId="0" borderId="33" xfId="0" applyNumberFormat="1" applyFont="1" applyBorder="1"/>
    <xf numFmtId="167" fontId="19" fillId="0" borderId="35" xfId="0" applyNumberFormat="1" applyFont="1" applyBorder="1"/>
    <xf numFmtId="165" fontId="19" fillId="0" borderId="0" xfId="0" applyNumberFormat="1" applyFont="1"/>
    <xf numFmtId="164" fontId="19" fillId="0" borderId="31" xfId="0" applyNumberFormat="1" applyFont="1" applyBorder="1"/>
    <xf numFmtId="164" fontId="19" fillId="0" borderId="28" xfId="0" applyNumberFormat="1" applyFont="1" applyBorder="1"/>
    <xf numFmtId="164" fontId="19" fillId="0" borderId="30" xfId="0" applyNumberFormat="1" applyFont="1" applyBorder="1"/>
    <xf numFmtId="164" fontId="19" fillId="0" borderId="19" xfId="0" applyNumberFormat="1" applyFont="1" applyBorder="1"/>
    <xf numFmtId="164" fontId="19" fillId="0" borderId="29" xfId="0" applyNumberFormat="1" applyFont="1" applyBorder="1"/>
    <xf numFmtId="164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4" fontId="19" fillId="3" borderId="38" xfId="0" applyNumberFormat="1" applyFont="1" applyFill="1" applyBorder="1"/>
    <xf numFmtId="0" fontId="19" fillId="3" borderId="42" xfId="0" applyFont="1" applyFill="1" applyBorder="1"/>
    <xf numFmtId="165" fontId="19" fillId="3" borderId="38" xfId="0" applyNumberFormat="1" applyFont="1" applyFill="1" applyBorder="1"/>
    <xf numFmtId="166" fontId="19" fillId="3" borderId="40" xfId="0" applyNumberFormat="1" applyFont="1" applyFill="1" applyBorder="1"/>
    <xf numFmtId="167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5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4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4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0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4" fontId="22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164" fontId="22" fillId="0" borderId="14" xfId="0" applyNumberFormat="1" applyFont="1" applyBorder="1" applyAlignment="1">
      <alignment vertical="top"/>
    </xf>
    <xf numFmtId="170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4" fontId="22" fillId="0" borderId="9" xfId="0" applyNumberFormat="1" applyFont="1" applyBorder="1" applyAlignment="1">
      <alignment vertical="top"/>
    </xf>
    <xf numFmtId="164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4" fontId="17" fillId="0" borderId="9" xfId="0" applyNumberFormat="1" applyFont="1" applyBorder="1" applyAlignment="1">
      <alignment vertical="top"/>
    </xf>
    <xf numFmtId="170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4" fontId="11" fillId="0" borderId="46" xfId="0" applyNumberFormat="1" applyFont="1" applyBorder="1" applyAlignment="1">
      <alignment vertical="top"/>
    </xf>
    <xf numFmtId="164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3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4" fontId="11" fillId="0" borderId="50" xfId="0" applyNumberFormat="1" applyFont="1" applyBorder="1" applyAlignment="1">
      <alignment vertical="top"/>
    </xf>
    <xf numFmtId="165" fontId="11" fillId="0" borderId="46" xfId="0" applyNumberFormat="1" applyFont="1" applyBorder="1"/>
    <xf numFmtId="168" fontId="11" fillId="0" borderId="46" xfId="0" applyNumberFormat="1" applyFont="1" applyBorder="1"/>
    <xf numFmtId="168" fontId="11" fillId="0" borderId="47" xfId="0" applyNumberFormat="1" applyFont="1" applyBorder="1"/>
    <xf numFmtId="166" fontId="11" fillId="0" borderId="46" xfId="0" applyNumberFormat="1" applyFont="1" applyBorder="1"/>
    <xf numFmtId="167" fontId="11" fillId="0" borderId="46" xfId="0" applyNumberFormat="1" applyFont="1" applyBorder="1"/>
    <xf numFmtId="164" fontId="14" fillId="0" borderId="46" xfId="0" applyNumberFormat="1" applyFont="1" applyBorder="1" applyAlignment="1">
      <alignment vertical="center"/>
    </xf>
    <xf numFmtId="164" fontId="14" fillId="0" borderId="47" xfId="0" applyNumberFormat="1" applyFont="1" applyBorder="1" applyAlignment="1">
      <alignment vertical="center"/>
    </xf>
    <xf numFmtId="173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5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3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4" fontId="30" fillId="0" borderId="0" xfId="0" applyNumberFormat="1" applyFont="1" applyAlignment="1">
      <alignment vertical="top"/>
    </xf>
    <xf numFmtId="164" fontId="31" fillId="0" borderId="14" xfId="0" applyNumberFormat="1" applyFont="1" applyBorder="1" applyAlignment="1">
      <alignment vertical="top"/>
    </xf>
    <xf numFmtId="170" fontId="31" fillId="0" borderId="14" xfId="0" applyNumberFormat="1" applyFont="1" applyBorder="1" applyAlignment="1">
      <alignment vertical="top"/>
    </xf>
    <xf numFmtId="164" fontId="31" fillId="0" borderId="0" xfId="0" applyNumberFormat="1" applyFont="1" applyAlignment="1">
      <alignment vertical="top"/>
    </xf>
    <xf numFmtId="164" fontId="31" fillId="0" borderId="46" xfId="0" applyNumberFormat="1" applyFont="1" applyBorder="1" applyAlignment="1">
      <alignment vertical="top"/>
    </xf>
    <xf numFmtId="164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164" fontId="30" fillId="0" borderId="9" xfId="0" applyNumberFormat="1" applyFont="1" applyBorder="1" applyAlignment="1">
      <alignment vertical="top"/>
    </xf>
    <xf numFmtId="164" fontId="31" fillId="0" borderId="17" xfId="0" applyNumberFormat="1" applyFont="1" applyBorder="1" applyAlignment="1">
      <alignment vertical="top"/>
    </xf>
    <xf numFmtId="170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4" fontId="31" fillId="0" borderId="47" xfId="0" applyNumberFormat="1" applyFont="1" applyBorder="1" applyAlignment="1">
      <alignment vertical="top"/>
    </xf>
    <xf numFmtId="0" fontId="30" fillId="0" borderId="0" xfId="0" applyFont="1"/>
    <xf numFmtId="164" fontId="30" fillId="0" borderId="0" xfId="0" applyNumberFormat="1" applyFont="1"/>
    <xf numFmtId="0" fontId="25" fillId="0" borderId="0" xfId="0" applyFont="1"/>
    <xf numFmtId="164" fontId="25" fillId="0" borderId="0" xfId="0" applyNumberFormat="1" applyFont="1"/>
    <xf numFmtId="170" fontId="27" fillId="0" borderId="0" xfId="0" applyNumberFormat="1" applyFont="1"/>
    <xf numFmtId="164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4" fontId="31" fillId="0" borderId="13" xfId="0" applyNumberFormat="1" applyFont="1" applyBorder="1" applyAlignment="1">
      <alignment vertical="top"/>
    </xf>
    <xf numFmtId="164" fontId="8" fillId="0" borderId="0" xfId="0" applyNumberFormat="1" applyFont="1" applyAlignment="1">
      <alignment vertical="top"/>
    </xf>
    <xf numFmtId="164" fontId="8" fillId="0" borderId="14" xfId="0" applyNumberFormat="1" applyFont="1" applyBorder="1" applyAlignment="1">
      <alignment vertical="top"/>
    </xf>
    <xf numFmtId="164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4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5" fontId="31" fillId="0" borderId="13" xfId="0" applyNumberFormat="1" applyFont="1" applyBorder="1"/>
    <xf numFmtId="165" fontId="30" fillId="0" borderId="0" xfId="0" applyNumberFormat="1" applyFont="1"/>
    <xf numFmtId="165" fontId="31" fillId="0" borderId="14" xfId="0" applyNumberFormat="1" applyFont="1" applyBorder="1"/>
    <xf numFmtId="165" fontId="31" fillId="0" borderId="46" xfId="0" applyNumberFormat="1" applyFont="1" applyBorder="1"/>
    <xf numFmtId="165" fontId="31" fillId="0" borderId="18" xfId="0" applyNumberFormat="1" applyFont="1" applyBorder="1"/>
    <xf numFmtId="165" fontId="31" fillId="0" borderId="9" xfId="0" applyNumberFormat="1" applyFont="1" applyBorder="1"/>
    <xf numFmtId="165" fontId="30" fillId="0" borderId="9" xfId="0" applyNumberFormat="1" applyFont="1" applyBorder="1"/>
    <xf numFmtId="165" fontId="31" fillId="0" borderId="17" xfId="0" applyNumberFormat="1" applyFont="1" applyBorder="1"/>
    <xf numFmtId="0" fontId="29" fillId="0" borderId="13" xfId="0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0" fillId="0" borderId="9" xfId="0" applyNumberFormat="1" applyFont="1" applyBorder="1"/>
    <xf numFmtId="168" fontId="31" fillId="0" borderId="17" xfId="0" applyNumberFormat="1" applyFont="1" applyBorder="1"/>
    <xf numFmtId="168" fontId="31" fillId="0" borderId="47" xfId="0" applyNumberFormat="1" applyFont="1" applyBorder="1"/>
    <xf numFmtId="164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6" fontId="27" fillId="0" borderId="0" xfId="0" applyNumberFormat="1" applyFont="1"/>
    <xf numFmtId="167" fontId="27" fillId="0" borderId="0" xfId="0" applyNumberFormat="1" applyFont="1"/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0" xfId="0" applyNumberFormat="1" applyFont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1" fillId="0" borderId="17" xfId="0" applyNumberFormat="1" applyFont="1" applyBorder="1"/>
    <xf numFmtId="168" fontId="27" fillId="0" borderId="0" xfId="0" applyNumberFormat="1" applyFont="1"/>
    <xf numFmtId="168" fontId="31" fillId="0" borderId="13" xfId="0" applyNumberFormat="1" applyFont="1" applyBorder="1"/>
    <xf numFmtId="168" fontId="31" fillId="0" borderId="0" xfId="0" applyNumberFormat="1" applyFont="1"/>
    <xf numFmtId="168" fontId="31" fillId="0" borderId="18" xfId="0" applyNumberFormat="1" applyFont="1" applyBorder="1"/>
    <xf numFmtId="0" fontId="8" fillId="0" borderId="0" xfId="0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4" fontId="30" fillId="0" borderId="0" xfId="0" applyNumberFormat="1" applyFont="1" applyAlignment="1">
      <alignment vertical="center"/>
    </xf>
    <xf numFmtId="164" fontId="31" fillId="0" borderId="14" xfId="0" applyNumberFormat="1" applyFont="1" applyBorder="1" applyAlignment="1">
      <alignment vertical="center"/>
    </xf>
    <xf numFmtId="164" fontId="31" fillId="0" borderId="0" xfId="0" applyNumberFormat="1" applyFont="1" applyAlignment="1">
      <alignment vertical="center"/>
    </xf>
    <xf numFmtId="164" fontId="31" fillId="0" borderId="46" xfId="0" applyNumberFormat="1" applyFont="1" applyBorder="1" applyAlignment="1">
      <alignment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13" xfId="0" applyNumberFormat="1" applyFont="1" applyBorder="1" applyAlignment="1">
      <alignment vertical="center"/>
    </xf>
    <xf numFmtId="165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4" fontId="31" fillId="0" borderId="9" xfId="0" applyNumberFormat="1" applyFont="1" applyBorder="1" applyAlignment="1">
      <alignment vertical="center"/>
    </xf>
    <xf numFmtId="164" fontId="31" fillId="0" borderId="17" xfId="0" applyNumberFormat="1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4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4" fontId="31" fillId="0" borderId="13" xfId="0" applyNumberFormat="1" applyFont="1" applyBorder="1" applyAlignment="1">
      <alignment vertical="center"/>
    </xf>
    <xf numFmtId="164" fontId="30" fillId="0" borderId="0" xfId="0" applyNumberFormat="1" applyFont="1" applyAlignment="1">
      <alignment horizontal="right" vertical="center"/>
    </xf>
    <xf numFmtId="164" fontId="31" fillId="0" borderId="6" xfId="0" applyNumberFormat="1" applyFont="1" applyBorder="1" applyAlignment="1">
      <alignment horizontal="right" vertical="center"/>
    </xf>
    <xf numFmtId="164" fontId="31" fillId="0" borderId="47" xfId="0" applyNumberFormat="1" applyFont="1" applyBorder="1" applyAlignment="1">
      <alignment vertical="center"/>
    </xf>
    <xf numFmtId="164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4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>
      <alignment horizontal="center" vertical="top"/>
    </xf>
    <xf numFmtId="170" fontId="31" fillId="0" borderId="14" xfId="0" applyNumberFormat="1" applyFont="1" applyBorder="1" applyAlignment="1">
      <alignment horizontal="center" vertical="top"/>
    </xf>
    <xf numFmtId="168" fontId="31" fillId="0" borderId="17" xfId="0" applyNumberFormat="1" applyFont="1" applyBorder="1" applyAlignment="1">
      <alignment horizontal="center"/>
    </xf>
    <xf numFmtId="170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0" fillId="0" borderId="4" xfId="0" applyBorder="1"/>
    <xf numFmtId="164" fontId="39" fillId="0" borderId="14" xfId="0" applyNumberFormat="1" applyFont="1" applyBorder="1" applyAlignment="1">
      <alignment vertical="center"/>
    </xf>
    <xf numFmtId="164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4" fontId="39" fillId="0" borderId="0" xfId="0" applyNumberFormat="1" applyFont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2.4017599999999999</c:v>
                </c:pt>
                <c:pt idx="1">
                  <c:v>3.3969999999999998</c:v>
                </c:pt>
                <c:pt idx="2">
                  <c:v>3.6031499999999999</c:v>
                </c:pt>
                <c:pt idx="3">
                  <c:v>1.9011899999999999</c:v>
                </c:pt>
                <c:pt idx="4">
                  <c:v>2.7674799999999999</c:v>
                </c:pt>
                <c:pt idx="5">
                  <c:v>3.6463399999999999</c:v>
                </c:pt>
                <c:pt idx="6">
                  <c:v>3.8515799999999998</c:v>
                </c:pt>
                <c:pt idx="7">
                  <c:v>2.9352999999999998</c:v>
                </c:pt>
                <c:pt idx="8">
                  <c:v>3.38489</c:v>
                </c:pt>
                <c:pt idx="9">
                  <c:v>4.0324400000000002</c:v>
                </c:pt>
                <c:pt idx="10">
                  <c:v>2.8460700000000001</c:v>
                </c:pt>
                <c:pt idx="11">
                  <c:v>3.3860299999999999</c:v>
                </c:pt>
                <c:pt idx="12">
                  <c:v>2.2989199999999999</c:v>
                </c:pt>
                <c:pt idx="13">
                  <c:v>3.6372100000000001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3796.73</c:v>
                </c:pt>
                <c:pt idx="1">
                  <c:v>3762.77</c:v>
                </c:pt>
                <c:pt idx="2">
                  <c:v>3746.48</c:v>
                </c:pt>
                <c:pt idx="3">
                  <c:v>215.91399999999999</c:v>
                </c:pt>
                <c:pt idx="4">
                  <c:v>195.78</c:v>
                </c:pt>
                <c:pt idx="5">
                  <c:v>4508.3</c:v>
                </c:pt>
                <c:pt idx="6">
                  <c:v>4490.51</c:v>
                </c:pt>
                <c:pt idx="7">
                  <c:v>4527.84</c:v>
                </c:pt>
                <c:pt idx="8">
                  <c:v>2224.37</c:v>
                </c:pt>
                <c:pt idx="9">
                  <c:v>4480.55</c:v>
                </c:pt>
                <c:pt idx="10">
                  <c:v>4521.3100000000004</c:v>
                </c:pt>
                <c:pt idx="11">
                  <c:v>573.75</c:v>
                </c:pt>
                <c:pt idx="12">
                  <c:v>596.58199999999999</c:v>
                </c:pt>
                <c:pt idx="13">
                  <c:v>5483.82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-33.960000000000036</c:v>
                </c:pt>
                <c:pt idx="1">
                  <c:v>-16.289999999999964</c:v>
                </c:pt>
                <c:pt idx="2">
                  <c:v>-50.25</c:v>
                </c:pt>
                <c:pt idx="3">
                  <c:v>-3580.8159999999998</c:v>
                </c:pt>
                <c:pt idx="4">
                  <c:v>-20.133999999999986</c:v>
                </c:pt>
                <c:pt idx="5">
                  <c:v>-3566.99</c:v>
                </c:pt>
                <c:pt idx="6">
                  <c:v>745.5300000000002</c:v>
                </c:pt>
                <c:pt idx="7">
                  <c:v>-17.789999999999964</c:v>
                </c:pt>
                <c:pt idx="8">
                  <c:v>37.329999999999927</c:v>
                </c:pt>
                <c:pt idx="9">
                  <c:v>-2283.9300000000003</c:v>
                </c:pt>
                <c:pt idx="10">
                  <c:v>-27.75</c:v>
                </c:pt>
                <c:pt idx="11">
                  <c:v>2256.1800000000003</c:v>
                </c:pt>
                <c:pt idx="12">
                  <c:v>40.760000000000218</c:v>
                </c:pt>
                <c:pt idx="13">
                  <c:v>-3906.8</c:v>
                </c:pt>
                <c:pt idx="14">
                  <c:v>377.97</c:v>
                </c:pt>
                <c:pt idx="15">
                  <c:v>22.831999999999994</c:v>
                </c:pt>
                <c:pt idx="16">
                  <c:v>-3924.7280000000005</c:v>
                </c:pt>
                <c:pt idx="17">
                  <c:v>380.66800000000001</c:v>
                </c:pt>
                <c:pt idx="18">
                  <c:v>1687.0899999999997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3796.73</c:v>
                </c:pt>
                <c:pt idx="1">
                  <c:v>3762.77</c:v>
                </c:pt>
                <c:pt idx="2">
                  <c:v>3746.48</c:v>
                </c:pt>
                <c:pt idx="3">
                  <c:v>215.91399999999999</c:v>
                </c:pt>
                <c:pt idx="4">
                  <c:v>195.78</c:v>
                </c:pt>
                <c:pt idx="5">
                  <c:v>3769.1</c:v>
                </c:pt>
                <c:pt idx="6">
                  <c:v>3751.3</c:v>
                </c:pt>
                <c:pt idx="7">
                  <c:v>3788.64</c:v>
                </c:pt>
                <c:pt idx="8">
                  <c:v>1485.17</c:v>
                </c:pt>
                <c:pt idx="9">
                  <c:v>1523.74</c:v>
                </c:pt>
                <c:pt idx="10">
                  <c:v>1564.49</c:v>
                </c:pt>
                <c:pt idx="11">
                  <c:v>204.14500000000001</c:v>
                </c:pt>
                <c:pt idx="12">
                  <c:v>226.958</c:v>
                </c:pt>
                <c:pt idx="13">
                  <c:v>4262.79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-33.960000000000036</c:v>
                </c:pt>
                <c:pt idx="1">
                  <c:v>-16.289999999999964</c:v>
                </c:pt>
                <c:pt idx="2">
                  <c:v>-50.25</c:v>
                </c:pt>
                <c:pt idx="3">
                  <c:v>-3580.8159999999998</c:v>
                </c:pt>
                <c:pt idx="4">
                  <c:v>-20.133999999999986</c:v>
                </c:pt>
                <c:pt idx="5">
                  <c:v>-3566.99</c:v>
                </c:pt>
                <c:pt idx="6">
                  <c:v>6.3299999999999272</c:v>
                </c:pt>
                <c:pt idx="7">
                  <c:v>-17.799999999999727</c:v>
                </c:pt>
                <c:pt idx="8">
                  <c:v>37.339999999999691</c:v>
                </c:pt>
                <c:pt idx="9">
                  <c:v>-2283.9299999999998</c:v>
                </c:pt>
                <c:pt idx="10">
                  <c:v>-2245.3599999999997</c:v>
                </c:pt>
                <c:pt idx="11">
                  <c:v>38.569999999999936</c:v>
                </c:pt>
                <c:pt idx="12">
                  <c:v>40.75</c:v>
                </c:pt>
                <c:pt idx="13">
                  <c:v>-1319.595</c:v>
                </c:pt>
                <c:pt idx="14">
                  <c:v>8.3650000000000091</c:v>
                </c:pt>
                <c:pt idx="15">
                  <c:v>22.812999999999988</c:v>
                </c:pt>
                <c:pt idx="16">
                  <c:v>-1337.5319999999999</c:v>
                </c:pt>
                <c:pt idx="17">
                  <c:v>11.044000000000011</c:v>
                </c:pt>
                <c:pt idx="18">
                  <c:v>466.05999999999995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2.0463600000000001E-14</c:v>
                </c:pt>
                <c:pt idx="1">
                  <c:v>1.27329E-14</c:v>
                </c:pt>
                <c:pt idx="2">
                  <c:v>2.4783699999999999E-14</c:v>
                </c:pt>
                <c:pt idx="3">
                  <c:v>-8.3843999999999997E-16</c:v>
                </c:pt>
                <c:pt idx="4">
                  <c:v>-3.4106099999999998E-16</c:v>
                </c:pt>
                <c:pt idx="5">
                  <c:v>739.20100000000002</c:v>
                </c:pt>
                <c:pt idx="6">
                  <c:v>739.2</c:v>
                </c:pt>
                <c:pt idx="7">
                  <c:v>739.20100000000002</c:v>
                </c:pt>
                <c:pt idx="8">
                  <c:v>739.20100000000002</c:v>
                </c:pt>
                <c:pt idx="9">
                  <c:v>2956.81</c:v>
                </c:pt>
                <c:pt idx="10">
                  <c:v>2956.81</c:v>
                </c:pt>
                <c:pt idx="11">
                  <c:v>369.60500000000002</c:v>
                </c:pt>
                <c:pt idx="12">
                  <c:v>369.62299999999999</c:v>
                </c:pt>
                <c:pt idx="13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-7.7307000000000008E-15</c:v>
                </c:pt>
                <c:pt idx="1">
                  <c:v>1.2050799999999999E-14</c:v>
                </c:pt>
                <c:pt idx="2">
                  <c:v>4.3200999999999986E-15</c:v>
                </c:pt>
                <c:pt idx="3">
                  <c:v>-2.130204E-14</c:v>
                </c:pt>
                <c:pt idx="4">
                  <c:v>4.9737899999999999E-16</c:v>
                </c:pt>
                <c:pt idx="5">
                  <c:v>-1.3073961E-14</c:v>
                </c:pt>
                <c:pt idx="6">
                  <c:v>739.20100000000002</c:v>
                </c:pt>
                <c:pt idx="7">
                  <c:v>-9.9999999997635314E-4</c:v>
                </c:pt>
                <c:pt idx="8">
                  <c:v>9.9999999997635314E-4</c:v>
                </c:pt>
                <c:pt idx="9">
                  <c:v>0</c:v>
                </c:pt>
                <c:pt idx="10">
                  <c:v>2217.6089999999999</c:v>
                </c:pt>
                <c:pt idx="11">
                  <c:v>2217.6089999999999</c:v>
                </c:pt>
                <c:pt idx="12">
                  <c:v>0</c:v>
                </c:pt>
                <c:pt idx="13">
                  <c:v>-2587.2049999999999</c:v>
                </c:pt>
                <c:pt idx="14">
                  <c:v>369.60500000000002</c:v>
                </c:pt>
                <c:pt idx="15">
                  <c:v>1.799999999997226E-2</c:v>
                </c:pt>
                <c:pt idx="16">
                  <c:v>-2587.1869999999999</c:v>
                </c:pt>
                <c:pt idx="17">
                  <c:v>369.62299999999999</c:v>
                </c:pt>
                <c:pt idx="18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22.209900000000001</c:v>
                </c:pt>
                <c:pt idx="1">
                  <c:v>22.2</c:v>
                </c:pt>
                <c:pt idx="2">
                  <c:v>26.700099999999999</c:v>
                </c:pt>
                <c:pt idx="3">
                  <c:v>22.200099999999999</c:v>
                </c:pt>
                <c:pt idx="4">
                  <c:v>22.200099999999999</c:v>
                </c:pt>
                <c:pt idx="5">
                  <c:v>22.2</c:v>
                </c:pt>
                <c:pt idx="6">
                  <c:v>26.7</c:v>
                </c:pt>
                <c:pt idx="7">
                  <c:v>23.305900000000001</c:v>
                </c:pt>
                <c:pt idx="8">
                  <c:v>22.200199999999999</c:v>
                </c:pt>
                <c:pt idx="9">
                  <c:v>22.200099999999999</c:v>
                </c:pt>
                <c:pt idx="10">
                  <c:v>22.2</c:v>
                </c:pt>
                <c:pt idx="11">
                  <c:v>22.200299999999999</c:v>
                </c:pt>
                <c:pt idx="12">
                  <c:v>22.200299999999999</c:v>
                </c:pt>
                <c:pt idx="13">
                  <c:v>26.7014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1.0805991922527846E-4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1.0726897480900883E-4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4.5044436336340929E-6</c:v>
                </c:pt>
                <c:pt idx="12">
                  <c:v>4.5044436336340929E-6</c:v>
                </c:pt>
                <c:pt idx="13">
                  <c:v>2.9960975828912925E-5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3.1893278262607422E-3</c:v>
                </c:pt>
                <c:pt idx="1">
                  <c:v>2.5434206652928345E-3</c:v>
                </c:pt>
                <c:pt idx="2">
                  <c:v>2.5477707006368719E-3</c:v>
                </c:pt>
                <c:pt idx="3">
                  <c:v>4.3551670269673546E-3</c:v>
                </c:pt>
                <c:pt idx="4">
                  <c:v>3.537514272912609E-3</c:v>
                </c:pt>
                <c:pt idx="5">
                  <c:v>2.6821415446722252E-3</c:v>
                </c:pt>
                <c:pt idx="6">
                  <c:v>2.6145114472501678E-3</c:v>
                </c:pt>
                <c:pt idx="7">
                  <c:v>3.3897727659865594E-3</c:v>
                </c:pt>
                <c:pt idx="8">
                  <c:v>2.9986203392133514E-3</c:v>
                </c:pt>
                <c:pt idx="9">
                  <c:v>3.0502623721617075E-3</c:v>
                </c:pt>
                <c:pt idx="10">
                  <c:v>4.7750055339467294E-3</c:v>
                </c:pt>
                <c:pt idx="11">
                  <c:v>6.095634120193919E-3</c:v>
                </c:pt>
                <c:pt idx="12">
                  <c:v>1.2192681781010118E-2</c:v>
                </c:pt>
                <c:pt idx="13">
                  <c:v>3.0187973749109865E-3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7.4007400000000003E-3</c:v>
                </c:pt>
                <c:pt idx="1">
                  <c:v>6.5055499999999997E-3</c:v>
                </c:pt>
                <c:pt idx="2">
                  <c:v>7.9384699999999996E-3</c:v>
                </c:pt>
                <c:pt idx="3">
                  <c:v>7.40283E-3</c:v>
                </c:pt>
                <c:pt idx="4">
                  <c:v>6.5112499999999997E-3</c:v>
                </c:pt>
                <c:pt idx="5">
                  <c:v>8.3560800000000001E-3</c:v>
                </c:pt>
                <c:pt idx="6">
                  <c:v>1.01875E-2</c:v>
                </c:pt>
                <c:pt idx="7">
                  <c:v>9.32646E-3</c:v>
                </c:pt>
                <c:pt idx="8">
                  <c:v>1.0523100000000001E-2</c:v>
                </c:pt>
                <c:pt idx="9">
                  <c:v>1.6194500000000001E-2</c:v>
                </c:pt>
                <c:pt idx="10">
                  <c:v>1.6074100000000001E-2</c:v>
                </c:pt>
                <c:pt idx="11">
                  <c:v>1.5872600000000001E-2</c:v>
                </c:pt>
                <c:pt idx="12">
                  <c:v>1.54632E-2</c:v>
                </c:pt>
                <c:pt idx="13">
                  <c:v>1.1377099999999999E-2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1.1012340714784918E-2</c:v>
                </c:pt>
                <c:pt idx="6">
                  <c:v>1.1288343558282088E-2</c:v>
                </c:pt>
                <c:pt idx="7">
                  <c:v>1.1351573909071712E-2</c:v>
                </c:pt>
                <c:pt idx="8">
                  <c:v>1.117541408900409E-2</c:v>
                </c:pt>
                <c:pt idx="9">
                  <c:v>9.8922473679335099E-3</c:v>
                </c:pt>
                <c:pt idx="10">
                  <c:v>1.2268182977585154E-2</c:v>
                </c:pt>
                <c:pt idx="11">
                  <c:v>2.4948653654725785E-2</c:v>
                </c:pt>
                <c:pt idx="12">
                  <c:v>3.9532567644472064E-2</c:v>
                </c:pt>
                <c:pt idx="13">
                  <c:v>1.0995772209086633E-2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</c:v>
                </c:pt>
                <c:pt idx="1">
                  <c:v>3635.05</c:v>
                </c:pt>
                <c:pt idx="2">
                  <c:v>3629.9</c:v>
                </c:pt>
                <c:pt idx="3">
                  <c:v>205.69399999999999</c:v>
                </c:pt>
                <c:pt idx="4">
                  <c:v>187.68600000000001</c:v>
                </c:pt>
                <c:pt idx="5">
                  <c:v>4367.8999999999996</c:v>
                </c:pt>
                <c:pt idx="6">
                  <c:v>4362.07</c:v>
                </c:pt>
                <c:pt idx="7">
                  <c:v>4379.18</c:v>
                </c:pt>
                <c:pt idx="8">
                  <c:v>2151.3200000000002</c:v>
                </c:pt>
                <c:pt idx="9">
                  <c:v>4362.2</c:v>
                </c:pt>
                <c:pt idx="10">
                  <c:v>4382.26</c:v>
                </c:pt>
                <c:pt idx="11">
                  <c:v>555.74300000000005</c:v>
                </c:pt>
                <c:pt idx="12">
                  <c:v>573.97400000000005</c:v>
                </c:pt>
                <c:pt idx="13">
                  <c:v>5330.31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</c:v>
                </c:pt>
                <c:pt idx="1">
                  <c:v>3635.05</c:v>
                </c:pt>
                <c:pt idx="2">
                  <c:v>3629.9</c:v>
                </c:pt>
                <c:pt idx="3">
                  <c:v>205.69399999999999</c:v>
                </c:pt>
                <c:pt idx="4">
                  <c:v>187.68600000000001</c:v>
                </c:pt>
                <c:pt idx="5">
                  <c:v>3635.05</c:v>
                </c:pt>
                <c:pt idx="6">
                  <c:v>3629.9</c:v>
                </c:pt>
                <c:pt idx="7">
                  <c:v>3645.88</c:v>
                </c:pt>
                <c:pt idx="8">
                  <c:v>1417.45</c:v>
                </c:pt>
                <c:pt idx="9">
                  <c:v>1417.45</c:v>
                </c:pt>
                <c:pt idx="10">
                  <c:v>1435.45</c:v>
                </c:pt>
                <c:pt idx="11">
                  <c:v>187.68600000000001</c:v>
                </c:pt>
                <c:pt idx="12">
                  <c:v>205.69300000000001</c:v>
                </c:pt>
                <c:pt idx="13">
                  <c:v>4119.79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4.5588399999999996E-13</c:v>
                </c:pt>
                <c:pt idx="1">
                  <c:v>3.6857299999999998E-13</c:v>
                </c:pt>
                <c:pt idx="2">
                  <c:v>3.6766299999999999E-13</c:v>
                </c:pt>
                <c:pt idx="3">
                  <c:v>2.5380600000000001E-14</c:v>
                </c:pt>
                <c:pt idx="4">
                  <c:v>2.0548900000000001E-14</c:v>
                </c:pt>
                <c:pt idx="5">
                  <c:v>732.85599999999999</c:v>
                </c:pt>
                <c:pt idx="6">
                  <c:v>732.16700000000003</c:v>
                </c:pt>
                <c:pt idx="7">
                  <c:v>733.29899999999998</c:v>
                </c:pt>
                <c:pt idx="8">
                  <c:v>733.86900000000003</c:v>
                </c:pt>
                <c:pt idx="9">
                  <c:v>2944.76</c:v>
                </c:pt>
                <c:pt idx="10">
                  <c:v>2946.81</c:v>
                </c:pt>
                <c:pt idx="11">
                  <c:v>368.05700000000002</c:v>
                </c:pt>
                <c:pt idx="12">
                  <c:v>368.28100000000001</c:v>
                </c:pt>
                <c:pt idx="13">
                  <c:v>1210.52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143.69000000000005</c:v>
                </c:pt>
                <c:pt idx="1">
                  <c:v>127.7199999999998</c:v>
                </c:pt>
                <c:pt idx="2">
                  <c:v>116.57999999999993</c:v>
                </c:pt>
                <c:pt idx="3">
                  <c:v>10.219999999999999</c:v>
                </c:pt>
                <c:pt idx="4">
                  <c:v>8.0939999999999941</c:v>
                </c:pt>
                <c:pt idx="5">
                  <c:v>134.04999999999973</c:v>
                </c:pt>
                <c:pt idx="6">
                  <c:v>121.40000000000009</c:v>
                </c:pt>
                <c:pt idx="7">
                  <c:v>142.75999999999976</c:v>
                </c:pt>
                <c:pt idx="8">
                  <c:v>67.720000000000027</c:v>
                </c:pt>
                <c:pt idx="9">
                  <c:v>106.28999999999996</c:v>
                </c:pt>
                <c:pt idx="10">
                  <c:v>129.03999999999996</c:v>
                </c:pt>
                <c:pt idx="11">
                  <c:v>16.459000000000003</c:v>
                </c:pt>
                <c:pt idx="12">
                  <c:v>21.264999999999986</c:v>
                </c:pt>
                <c:pt idx="1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-4.3542039999999995E-13</c:v>
                </c:pt>
                <c:pt idx="1">
                  <c:v>-3.5584009999999998E-13</c:v>
                </c:pt>
                <c:pt idx="2">
                  <c:v>-3.428793E-13</c:v>
                </c:pt>
                <c:pt idx="3">
                  <c:v>-2.621904E-14</c:v>
                </c:pt>
                <c:pt idx="4">
                  <c:v>-2.0889961000000001E-14</c:v>
                </c:pt>
                <c:pt idx="5">
                  <c:v>6.3450000000000273</c:v>
                </c:pt>
                <c:pt idx="6">
                  <c:v>7.0330000000000155</c:v>
                </c:pt>
                <c:pt idx="7">
                  <c:v>5.9020000000000437</c:v>
                </c:pt>
                <c:pt idx="8">
                  <c:v>5.3319999999999936</c:v>
                </c:pt>
                <c:pt idx="9">
                  <c:v>12.049999999999727</c:v>
                </c:pt>
                <c:pt idx="10">
                  <c:v>10</c:v>
                </c:pt>
                <c:pt idx="11">
                  <c:v>1.5480000000000018</c:v>
                </c:pt>
                <c:pt idx="12">
                  <c:v>1.3419999999999845</c:v>
                </c:pt>
                <c:pt idx="13">
                  <c:v>10.509999999999991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0.9952399999999999</c:v>
                </c:pt>
                <c:pt idx="1">
                  <c:v>0.20615000000000006</c:v>
                </c:pt>
                <c:pt idx="2">
                  <c:v>1.20139</c:v>
                </c:pt>
                <c:pt idx="3">
                  <c:v>-0.50056999999999996</c:v>
                </c:pt>
                <c:pt idx="4">
                  <c:v>0.86629</c:v>
                </c:pt>
                <c:pt idx="5">
                  <c:v>-0.62951999999999986</c:v>
                </c:pt>
                <c:pt idx="6">
                  <c:v>0.24934000000000012</c:v>
                </c:pt>
                <c:pt idx="7">
                  <c:v>0.20523999999999987</c:v>
                </c:pt>
                <c:pt idx="8">
                  <c:v>-0.91627999999999998</c:v>
                </c:pt>
                <c:pt idx="9">
                  <c:v>-0.26144999999999996</c:v>
                </c:pt>
                <c:pt idx="10">
                  <c:v>0.38610000000000033</c:v>
                </c:pt>
                <c:pt idx="11">
                  <c:v>0.64755000000000029</c:v>
                </c:pt>
                <c:pt idx="12">
                  <c:v>-1.1863700000000001</c:v>
                </c:pt>
                <c:pt idx="13">
                  <c:v>-0.64641000000000037</c:v>
                </c:pt>
                <c:pt idx="14">
                  <c:v>0.61854999999999993</c:v>
                </c:pt>
                <c:pt idx="15">
                  <c:v>-1.08711</c:v>
                </c:pt>
                <c:pt idx="16">
                  <c:v>-0.54715000000000025</c:v>
                </c:pt>
                <c:pt idx="17">
                  <c:v>0.39772999999999992</c:v>
                </c:pt>
                <c:pt idx="18">
                  <c:v>1.2354500000000002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1520.99</c:v>
                </c:pt>
                <c:pt idx="1">
                  <c:v>1070.08</c:v>
                </c:pt>
                <c:pt idx="2">
                  <c:v>1007.43</c:v>
                </c:pt>
                <c:pt idx="3">
                  <c:v>108.19199999999999</c:v>
                </c:pt>
                <c:pt idx="4">
                  <c:v>67.818299999999994</c:v>
                </c:pt>
                <c:pt idx="5">
                  <c:v>1197.8900000000001</c:v>
                </c:pt>
                <c:pt idx="6">
                  <c:v>1132.54</c:v>
                </c:pt>
                <c:pt idx="7">
                  <c:v>1491.9</c:v>
                </c:pt>
                <c:pt idx="8">
                  <c:v>635.56500000000005</c:v>
                </c:pt>
                <c:pt idx="9">
                  <c:v>1081.78</c:v>
                </c:pt>
                <c:pt idx="10">
                  <c:v>1539.76</c:v>
                </c:pt>
                <c:pt idx="11">
                  <c:v>164.12799999999999</c:v>
                </c:pt>
                <c:pt idx="12">
                  <c:v>249.67099999999999</c:v>
                </c:pt>
                <c:pt idx="13">
                  <c:v>1465.49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-450.91000000000008</c:v>
                </c:pt>
                <c:pt idx="1">
                  <c:v>-62.649999999999977</c:v>
                </c:pt>
                <c:pt idx="2">
                  <c:v>-513.56000000000006</c:v>
                </c:pt>
                <c:pt idx="3">
                  <c:v>-1412.798</c:v>
                </c:pt>
                <c:pt idx="4">
                  <c:v>-40.373699999999999</c:v>
                </c:pt>
                <c:pt idx="5">
                  <c:v>-1002.2616999999999</c:v>
                </c:pt>
                <c:pt idx="6">
                  <c:v>127.81000000000017</c:v>
                </c:pt>
                <c:pt idx="7">
                  <c:v>-65.350000000000136</c:v>
                </c:pt>
                <c:pt idx="8">
                  <c:v>359.36000000000013</c:v>
                </c:pt>
                <c:pt idx="9">
                  <c:v>-562.32500000000005</c:v>
                </c:pt>
                <c:pt idx="10">
                  <c:v>-116.11000000000013</c:v>
                </c:pt>
                <c:pt idx="11">
                  <c:v>446.21499999999992</c:v>
                </c:pt>
                <c:pt idx="12">
                  <c:v>457.98</c:v>
                </c:pt>
                <c:pt idx="13">
                  <c:v>-917.65200000000004</c:v>
                </c:pt>
                <c:pt idx="14">
                  <c:v>96.309699999999992</c:v>
                </c:pt>
                <c:pt idx="15">
                  <c:v>85.543000000000006</c:v>
                </c:pt>
                <c:pt idx="16">
                  <c:v>-1290.0889999999999</c:v>
                </c:pt>
                <c:pt idx="17">
                  <c:v>141.47899999999998</c:v>
                </c:pt>
                <c:pt idx="18">
                  <c:v>-55.5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143.68799999999999</c:v>
                </c:pt>
                <c:pt idx="1">
                  <c:v>127.727</c:v>
                </c:pt>
                <c:pt idx="2">
                  <c:v>116.58</c:v>
                </c:pt>
                <c:pt idx="3">
                  <c:v>10.220800000000001</c:v>
                </c:pt>
                <c:pt idx="4">
                  <c:v>8.0942799999999995</c:v>
                </c:pt>
                <c:pt idx="5">
                  <c:v>140.399</c:v>
                </c:pt>
                <c:pt idx="6">
                  <c:v>128.44</c:v>
                </c:pt>
                <c:pt idx="7">
                  <c:v>148.66</c:v>
                </c:pt>
                <c:pt idx="8">
                  <c:v>73.051500000000004</c:v>
                </c:pt>
                <c:pt idx="9">
                  <c:v>118.349</c:v>
                </c:pt>
                <c:pt idx="10">
                  <c:v>139.04400000000001</c:v>
                </c:pt>
                <c:pt idx="11">
                  <c:v>18.006900000000002</c:v>
                </c:pt>
                <c:pt idx="12">
                  <c:v>22.607399999999998</c:v>
                </c:pt>
                <c:pt idx="13">
                  <c:v>153.511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-15.960999999999984</c:v>
                </c:pt>
                <c:pt idx="1">
                  <c:v>-11.147000000000006</c:v>
                </c:pt>
                <c:pt idx="2">
                  <c:v>-27.10799999999999</c:v>
                </c:pt>
                <c:pt idx="3">
                  <c:v>-133.46719999999999</c:v>
                </c:pt>
                <c:pt idx="4">
                  <c:v>-2.1265200000000011</c:v>
                </c:pt>
                <c:pt idx="5">
                  <c:v>-119.63272000000001</c:v>
                </c:pt>
                <c:pt idx="6">
                  <c:v>12.671999999999997</c:v>
                </c:pt>
                <c:pt idx="7">
                  <c:v>-11.959000000000003</c:v>
                </c:pt>
                <c:pt idx="8">
                  <c:v>20.22</c:v>
                </c:pt>
                <c:pt idx="9">
                  <c:v>-67.347499999999997</c:v>
                </c:pt>
                <c:pt idx="10">
                  <c:v>-22.049999999999997</c:v>
                </c:pt>
                <c:pt idx="11">
                  <c:v>45.297499999999999</c:v>
                </c:pt>
                <c:pt idx="12">
                  <c:v>20.695000000000007</c:v>
                </c:pt>
                <c:pt idx="13">
                  <c:v>-100.3421</c:v>
                </c:pt>
                <c:pt idx="14">
                  <c:v>9.9126200000000022</c:v>
                </c:pt>
                <c:pt idx="15">
                  <c:v>4.6004999999999967</c:v>
                </c:pt>
                <c:pt idx="16">
                  <c:v>-116.43660000000001</c:v>
                </c:pt>
                <c:pt idx="17">
                  <c:v>12.386599999999998</c:v>
                </c:pt>
                <c:pt idx="18">
                  <c:v>9.8230000000000075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870</v>
      </c>
      <c r="B5" s="443"/>
    </row>
    <row r="6" spans="1:2">
      <c r="A6" s="453" t="s">
        <v>797</v>
      </c>
      <c r="B6" s="478"/>
    </row>
    <row r="7" spans="1:2">
      <c r="A7" s="453" t="s">
        <v>269</v>
      </c>
      <c r="B7" s="478"/>
    </row>
    <row r="8" spans="1:2">
      <c r="A8" s="453" t="s">
        <v>855</v>
      </c>
    </row>
    <row r="11" spans="1:2">
      <c r="A11" s="454" t="s">
        <v>854</v>
      </c>
      <c r="B11" s="455"/>
    </row>
    <row r="12" spans="1:2">
      <c r="A12" s="454" t="s">
        <v>817</v>
      </c>
      <c r="B12" s="455"/>
    </row>
    <row r="13" spans="1:2">
      <c r="A13" s="454" t="s">
        <v>818</v>
      </c>
      <c r="B13" s="455"/>
    </row>
    <row r="14" spans="1:2">
      <c r="A14" s="450" t="s">
        <v>778</v>
      </c>
      <c r="B14" s="455"/>
    </row>
    <row r="15" spans="1:2">
      <c r="A15" s="454" t="s">
        <v>676</v>
      </c>
      <c r="B15" s="455"/>
    </row>
    <row r="16" spans="1:2">
      <c r="A16" s="454" t="s">
        <v>819</v>
      </c>
      <c r="B16" s="455"/>
    </row>
    <row r="17" spans="1:2">
      <c r="A17" s="454" t="s">
        <v>820</v>
      </c>
      <c r="B17" s="455"/>
    </row>
    <row r="18" spans="1:2">
      <c r="B18" s="455"/>
    </row>
    <row r="19" spans="1:2">
      <c r="A19" s="454" t="s">
        <v>821</v>
      </c>
      <c r="B19" s="455"/>
    </row>
    <row r="20" spans="1:2">
      <c r="A20" s="454" t="s">
        <v>783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>
      <c r="A24" s="496" t="s">
        <v>856</v>
      </c>
    </row>
    <row r="25" spans="1:2">
      <c r="A25" s="495" t="s">
        <v>822</v>
      </c>
    </row>
    <row r="26" spans="1:2">
      <c r="A26" s="495" t="s">
        <v>823</v>
      </c>
    </row>
    <row r="27" spans="1:2">
      <c r="A27" s="495" t="s">
        <v>824</v>
      </c>
    </row>
    <row r="28" spans="1:2">
      <c r="A28" s="495" t="s">
        <v>825</v>
      </c>
    </row>
    <row r="29" spans="1:2">
      <c r="A29" s="495" t="s">
        <v>839</v>
      </c>
    </row>
    <row r="30" spans="1:2">
      <c r="A30" s="495" t="s">
        <v>826</v>
      </c>
    </row>
    <row r="31" spans="1:2">
      <c r="A31" s="495" t="s">
        <v>827</v>
      </c>
    </row>
    <row r="32" spans="1:2">
      <c r="A32" s="495" t="s">
        <v>871</v>
      </c>
    </row>
    <row r="33" spans="1:1">
      <c r="A33" s="495" t="s">
        <v>828</v>
      </c>
    </row>
    <row r="34" spans="1:1">
      <c r="A34" s="495"/>
    </row>
    <row r="35" spans="1:1">
      <c r="A35" s="495" t="s">
        <v>829</v>
      </c>
    </row>
    <row r="36" spans="1:1">
      <c r="A36" s="495" t="s">
        <v>869</v>
      </c>
    </row>
    <row r="37" spans="1:1">
      <c r="A37" s="495" t="s">
        <v>830</v>
      </c>
    </row>
    <row r="38" spans="1:1">
      <c r="A38" s="495"/>
    </row>
    <row r="39" spans="1:1">
      <c r="A39" s="495" t="s">
        <v>679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831</v>
      </c>
    </row>
    <row r="48" spans="1:1">
      <c r="A48" s="497" t="s">
        <v>832</v>
      </c>
    </row>
    <row r="49" spans="1:1">
      <c r="A49" s="497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672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88" t="s">
        <v>380</v>
      </c>
      <c r="K8" s="589"/>
      <c r="L8" s="590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815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3796.73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3762.77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3746.48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215.91399999999999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195.78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4508.3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4490.51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4527.84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2224.37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4480.55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4521.3100000000004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573.75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596.58199999999999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5483.82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88" t="s">
        <v>380</v>
      </c>
      <c r="K25" s="589"/>
      <c r="L25" s="590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815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3796.73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3762.77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3746.48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215.91399999999999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195.78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3769.1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3751.3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3788.64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1485.17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1523.74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1564.49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204.14500000000001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226.958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4262.79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88" t="s">
        <v>380</v>
      </c>
      <c r="K42" s="589"/>
      <c r="L42" s="590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815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2.0463600000000001E-14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1.27329E-14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2.4783699999999999E-14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-8.3843999999999997E-16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-3.4106099999999998E-16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739.20100000000002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739.2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739.20100000000002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739.20100000000002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2956.81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2956.81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369.60500000000002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369.62299999999999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1221.03</v>
      </c>
    </row>
    <row r="59" spans="1:17" ht="12" customHeight="1" thickTop="1">
      <c r="A59" s="298"/>
      <c r="B59" s="464" t="s">
        <v>803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806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88" t="s">
        <v>380</v>
      </c>
      <c r="K61" s="589"/>
      <c r="L61" s="590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815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143.69000000000005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127.7199999999998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116.57999999999993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10.219999999999999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8.0939999999999941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134.04999999999973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121.40000000000009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142.75999999999976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67.720000000000027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106.28999999999996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129.03999999999996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16.459000000000003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21.264999999999986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143</v>
      </c>
    </row>
    <row r="78" spans="1:17" ht="17" thickTop="1">
      <c r="A78" s="298"/>
      <c r="B78" s="464" t="s">
        <v>803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809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88" t="s">
        <v>380</v>
      </c>
      <c r="K8" s="589"/>
      <c r="L8" s="590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815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3653.04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3635.05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3629.9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205.69399999999999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187.68600000000001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4367.8999999999996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4362.07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4379.18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2151.3200000000002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4362.2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4382.26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555.74300000000005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573.97400000000005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5330.31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88" t="s">
        <v>380</v>
      </c>
      <c r="K25" s="589"/>
      <c r="L25" s="590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815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3653.04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3635.05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3629.9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205.69399999999999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187.68600000000001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3635.05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3629.9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3645.88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1417.45</v>
      </c>
    </row>
    <row r="37" spans="1:17" ht="12" customHeight="1">
      <c r="A37" s="574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1417.45</v>
      </c>
    </row>
    <row r="38" spans="1:17" ht="12" customHeight="1">
      <c r="A38" s="574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1435.45</v>
      </c>
    </row>
    <row r="39" spans="1:17" ht="12" customHeight="1">
      <c r="A39" s="574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187.68600000000001</v>
      </c>
    </row>
    <row r="40" spans="1:17" ht="12" customHeight="1">
      <c r="A40" s="574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205.69300000000001</v>
      </c>
    </row>
    <row r="41" spans="1:17" ht="12" customHeight="1" thickBot="1">
      <c r="A41" s="574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4119.79</v>
      </c>
    </row>
    <row r="42" spans="1:17" ht="12" customHeight="1" thickTop="1">
      <c r="A42" s="576"/>
      <c r="B42" s="326" t="s">
        <v>169</v>
      </c>
      <c r="C42" s="314"/>
      <c r="D42" s="314"/>
      <c r="E42" s="314"/>
      <c r="F42" s="314"/>
      <c r="G42" s="334"/>
      <c r="H42" s="334"/>
      <c r="I42" s="303"/>
      <c r="J42" s="588" t="s">
        <v>380</v>
      </c>
      <c r="K42" s="589"/>
      <c r="L42" s="590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77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77"/>
      <c r="B44" s="310" t="s">
        <v>815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78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4.5588399999999996E-13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3.6857299999999998E-13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3.6766299999999999E-13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2.5380600000000001E-14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2.0548900000000001E-14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732.85599999999999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732.16700000000003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733.29899999999998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733.86900000000003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2944.76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2946.81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368.05700000000002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368.28100000000001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1210.52</v>
      </c>
    </row>
    <row r="59" spans="1:17" ht="12" customHeight="1" thickTop="1">
      <c r="A59" s="339"/>
      <c r="B59" s="464" t="s">
        <v>803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810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88" t="s">
        <v>380</v>
      </c>
      <c r="K61" s="589"/>
      <c r="L61" s="590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815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781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-4.3542039999999995E-13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781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-3.5584009999999998E-13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781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-3.428793E-13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781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-2.621904E-14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781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-2.0889961000000001E-14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781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6.3450000000000273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781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7.0330000000000155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781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5.9020000000000437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781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5.3319999999999936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781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12.049999999999727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781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10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781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1.5480000000000018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781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1.3419999999999845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781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10.509999999999991</v>
      </c>
    </row>
    <row r="78" spans="1:17" ht="17" thickTop="1">
      <c r="A78" s="331"/>
      <c r="B78" s="464" t="s">
        <v>803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811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88" t="s">
        <v>380</v>
      </c>
      <c r="K8" s="589"/>
      <c r="L8" s="590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815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-450.91000000000008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-62.649999999999977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-513.56000000000006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-1412.798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-40.373699999999999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-1002.2616999999999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127.81000000000017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-65.350000000000136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359.36000000000013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-562.32500000000005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-116.11000000000013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446.21499999999992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457.98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-917.65200000000004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96.309699999999992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85.543000000000006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-1290.0889999999999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141.47899999999998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-55.5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88" t="s">
        <v>380</v>
      </c>
      <c r="K30" s="589"/>
      <c r="L30" s="590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815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 t="str">
        <f>A!L516</f>
        <v/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 t="str">
        <f>A!L517</f>
        <v/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 t="str">
        <f>A!L518</f>
        <v/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 t="str">
        <f>A!L519</f>
        <v/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 t="str">
        <f>A!L520</f>
        <v/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 t="str">
        <f>A!L521</f>
        <v/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 t="str">
        <f>A!L522</f>
        <v/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 t="str">
        <f>A!L523</f>
        <v/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 t="str">
        <f>A!L524</f>
        <v/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 t="str">
        <f>A!L525</f>
        <v/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 t="str">
        <f>A!L526</f>
        <v/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 t="str">
        <f>A!L527</f>
        <v/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 t="str">
        <f>A!L528</f>
        <v/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 t="str">
        <f>A!L529</f>
        <v/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 t="str">
        <f>A!L530</f>
        <v/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 t="str">
        <f>A!L531</f>
        <v/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 t="str">
        <f>A!L532</f>
        <v/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 t="str">
        <f>A!L533</f>
        <v/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 t="str">
        <f>A!L534</f>
        <v/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88" t="s">
        <v>380</v>
      </c>
      <c r="K52" s="589"/>
      <c r="L52" s="590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815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-15.960999999999984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-11.147000000000006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-27.10799999999999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-133.46719999999999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-2.1265200000000011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-119.63272000000001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12.671999999999997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-11.959000000000003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20.22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-67.347499999999997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-22.049999999999997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45.297499999999999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20.695000000000007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-100.3421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9.9126200000000022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4.6004999999999967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-116.43660000000001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12.386599999999998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9.8230000000000075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88" t="s">
        <v>380</v>
      </c>
      <c r="K74" s="589"/>
      <c r="L74" s="590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815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 t="str">
        <f>A!L556</f>
        <v/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 t="str">
        <f>A!L557</f>
        <v/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 t="str">
        <f>A!L558</f>
        <v/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 t="str">
        <f>A!L559</f>
        <v/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 t="str">
        <f>A!L560</f>
        <v/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 t="str">
        <f>A!L561</f>
        <v/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 t="str">
        <f>A!L562</f>
        <v/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 t="str">
        <f>A!L563</f>
        <v/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 t="str">
        <f>A!L564</f>
        <v/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 t="str">
        <f>A!L565</f>
        <v/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 t="str">
        <f>A!L566</f>
        <v/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 t="str">
        <f>A!L567</f>
        <v/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 t="str">
        <f>A!L568</f>
        <v/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 t="str">
        <f>A!L569</f>
        <v/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 t="str">
        <f>A!L570</f>
        <v/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 t="str">
        <f>A!L571</f>
        <v/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 t="str">
        <f>A!L572</f>
        <v/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 t="str">
        <f>A!L573</f>
        <v/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 t="str">
        <f>A!L574</f>
        <v/>
      </c>
    </row>
    <row r="96" spans="1:17" ht="17" thickTop="1">
      <c r="A96" s="298"/>
      <c r="B96" s="464" t="s">
        <v>803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812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88" t="s">
        <v>380</v>
      </c>
      <c r="K8" s="589"/>
      <c r="L8" s="590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815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0.9952399999999999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0.20615000000000006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1.20139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-0.50056999999999996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0.86629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-0.62951999999999986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0.24934000000000012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0.20523999999999987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-0.91627999999999998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-0.26144999999999996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0.38610000000000033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0.64755000000000029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-1.1863700000000001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-0.64641000000000037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0.61854999999999993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-1.08711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-0.54715000000000025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0.39772999999999992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1.2354500000000002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88" t="s">
        <v>380</v>
      </c>
      <c r="K30" s="589"/>
      <c r="L30" s="590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815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-33.960000000000036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-16.289999999999964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-50.25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-3580.8159999999998</v>
      </c>
    </row>
    <row r="37" spans="1:17" ht="10" customHeight="1">
      <c r="A37" s="573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-20.133999999999986</v>
      </c>
    </row>
    <row r="38" spans="1:17" ht="10" customHeight="1">
      <c r="A38" s="573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-3566.99</v>
      </c>
    </row>
    <row r="39" spans="1:17" ht="10" customHeight="1">
      <c r="A39" s="573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745.5300000000002</v>
      </c>
    </row>
    <row r="40" spans="1:17" ht="10" customHeight="1">
      <c r="A40" s="573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-17.789999999999964</v>
      </c>
    </row>
    <row r="41" spans="1:17" ht="10" customHeight="1">
      <c r="A41" s="573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37.329999999999927</v>
      </c>
    </row>
    <row r="42" spans="1:17" ht="10" customHeight="1">
      <c r="A42" s="573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-2283.9300000000003</v>
      </c>
    </row>
    <row r="43" spans="1:17" ht="10" customHeight="1">
      <c r="A43" s="573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-27.75</v>
      </c>
    </row>
    <row r="44" spans="1:17" ht="10" customHeight="1">
      <c r="A44" s="573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2256.1800000000003</v>
      </c>
    </row>
    <row r="45" spans="1:17" ht="10" customHeight="1">
      <c r="A45" s="573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40.760000000000218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-3906.8</v>
      </c>
    </row>
    <row r="47" spans="1:17" ht="10" customHeight="1">
      <c r="A47" s="418" t="s">
        <v>868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377.97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22.831999999999994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-3924.7280000000005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380.66800000000001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1687.0899999999997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88" t="s">
        <v>380</v>
      </c>
      <c r="K52" s="589"/>
      <c r="L52" s="590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815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-33.960000000000036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-16.289999999999964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-50.25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-3580.8159999999998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-20.133999999999986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-3566.99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6.3299999999999272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-17.799999999999727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37.339999999999691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-2283.9299999999998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-2245.3599999999997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38.569999999999936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40.75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-1319.595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8.3650000000000091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22.812999999999988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-1337.5319999999999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11.044000000000011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466.05999999999995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88" t="s">
        <v>380</v>
      </c>
      <c r="K74" s="589"/>
      <c r="L74" s="590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815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-7.7307000000000008E-15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1.2050799999999999E-14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4.3200999999999986E-15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-2.130204E-14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4.9737899999999999E-16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-1.3073961E-14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739.20100000000002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-9.9999999997635314E-4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9.9999999997635314E-4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0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2217.6089999999999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2217.6089999999999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0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-2587.2049999999999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369.60500000000002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1.799999999997226E-2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-2587.1869999999999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369.62299999999999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1221.03</v>
      </c>
    </row>
    <row r="96" spans="1:17" ht="17" thickTop="1">
      <c r="A96" s="410"/>
      <c r="B96" s="464" t="s">
        <v>803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778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813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88" t="s">
        <v>380</v>
      </c>
      <c r="K8" s="589"/>
      <c r="L8" s="590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815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22.209900000000001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26.700099999999999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22.200099999999999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22.200099999999999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23.305900000000001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22.200199999999999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22.200099999999999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22.200299999999999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22.200299999999999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26.7014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88" t="s">
        <v>380</v>
      </c>
      <c r="K25" s="589"/>
      <c r="L25" s="590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815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781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1.0805991922527846E-4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781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0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781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781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781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781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0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781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0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781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1.0726897480900883E-4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781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781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781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0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781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4.5044436336340929E-6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781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4.5044436336340929E-6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781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2.9960975828912925E-5</v>
      </c>
    </row>
    <row r="42" spans="1:17" ht="12" customHeight="1" thickTop="1">
      <c r="A42" s="461"/>
      <c r="B42" s="464" t="s">
        <v>803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814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88" t="s">
        <v>380</v>
      </c>
      <c r="K44" s="589"/>
      <c r="L44" s="590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815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7.4007400000000003E-3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6.5055499999999997E-3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7.9384699999999996E-3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7.40283E-3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6.5112499999999997E-3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8.3560800000000001E-3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1.01875E-2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9.32646E-3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1.0523100000000001E-2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1.6194500000000001E-2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1.6074100000000001E-2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1.5872600000000001E-2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1.54632E-2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1.1377099999999999E-2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88" t="s">
        <v>380</v>
      </c>
      <c r="K61" s="589"/>
      <c r="L61" s="590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815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781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781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781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781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781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781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1.1012340714784918E-2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781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1.1288343558282088E-2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781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1.1351573909071712E-2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781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1.117541408900409E-2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781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9.8922473679335099E-3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781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1.2268182977585154E-2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781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2.4948653654725785E-2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781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3.9532567644472064E-2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781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1.0995772209086633E-2</v>
      </c>
    </row>
    <row r="78" spans="1:17" ht="17" thickTop="1">
      <c r="A78" s="298"/>
      <c r="B78" s="464" t="s">
        <v>803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681</v>
      </c>
      <c r="I7" s="2"/>
    </row>
    <row r="8" spans="1:28">
      <c r="A8" s="473"/>
      <c r="I8" s="2"/>
    </row>
    <row r="9" spans="1:28">
      <c r="A9" s="473" t="s">
        <v>682</v>
      </c>
      <c r="I9" s="2"/>
    </row>
    <row r="10" spans="1:28">
      <c r="A10" s="473"/>
      <c r="I10" s="2"/>
    </row>
    <row r="17" spans="1:28">
      <c r="A17" s="474" t="s">
        <v>674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1520.99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1070.08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1007.43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108.19199999999999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67.818299999999994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1197.8900000000001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1132.54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1491.9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635.56500000000005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1081.78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1539.76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164.12799999999999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249.67099999999999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1465.49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143.68799999999999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127.727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116.58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10.220800000000001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8.0942799999999995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128.44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148.66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73.051500000000004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118.349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139.04400000000001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18.006900000000002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22.607399999999998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153.511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3796.73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3762.77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3746.48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215.91399999999999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195.78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4508.3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4490.51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4527.84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4480.55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4521.3100000000004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596.58199999999999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5483.82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3796.73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3762.77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3746.48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215.91399999999999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195.78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3769.1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3751.3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3788.64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1523.74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1564.49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204.14500000000001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226.958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4262.79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2.0463600000000001E-14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1.27329E-14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2.4783699999999999E-14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-8.3843999999999997E-16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-3.4106099999999998E-16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739.20100000000002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739.20100000000002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739.20100000000002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2956.81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369.60500000000002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369.62299999999999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1221.03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3635.05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3629.9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205.69399999999999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187.68600000000001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4367.8999999999996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4362.07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4379.18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2151.3200000000002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4382.26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555.74300000000005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573.97400000000005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5330.31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3635.05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3629.9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205.69399999999999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187.68600000000001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3645.88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1417.45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1417.45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1435.45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187.68600000000001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205.69300000000001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4119.79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4.5588399999999996E-13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3.6857299999999998E-13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3.6766299999999999E-13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2.5380600000000001E-14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2.0548900000000001E-14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732.85599999999999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732.16700000000003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733.29899999999998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733.86900000000003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368.05700000000002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368.28100000000001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1210.52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2.4017599999999999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3.3969999999999998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3.6031499999999999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1.9011899999999999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2.7674799999999999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3.6463399999999999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3.8515799999999998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2.9352999999999998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3.38489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4.0324400000000002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2.8460700000000001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3.3860299999999999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2.2989199999999999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3.6372100000000001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22.209900000000001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26.700099999999999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22.200099999999999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22.200099999999999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23.305900000000001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22.200199999999999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22.200099999999999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22.200299999999999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22.200299999999999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26.7014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7.4007400000000003E-3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6.5055499999999997E-3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7.9384699999999996E-3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7.40283E-3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6.5112499999999997E-3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8.3560800000000001E-3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1.01875E-2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9.32646E-3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1.0523100000000001E-2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1.6194500000000001E-2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1.6074100000000001E-2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1.5872600000000001E-2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1.54632E-2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1.1377099999999999E-2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2.4037600000000001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3.3997799999999998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3.6061399999999999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1.90354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2.7708200000000001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3.6507800000000001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3.8562699999999999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2.9396300000000002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3.3887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4.0381299999999998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2.85154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3.39642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2.3163999999999998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3.6424699999999999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22.2119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26.700099999999999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22.200099999999999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22.200099999999999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23.3079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22.200199999999999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22.200099999999999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22.200299999999999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22.200399999999998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26.701799999999999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7.4007400000000003E-3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6.5055499999999997E-3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7.9384699999999996E-3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7.40283E-3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6.5112499999999997E-3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8.3766899999999991E-3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1.02148E-2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9.3511400000000008E-3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1.05554E-2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1.6234599999999998E-2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1.6145900000000001E-2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1.6109200000000001E-2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1.5907600000000001E-2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1.1405999999999999E-2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2.3961000000000001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3.39114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3.5969600000000002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1.8952599999999999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2.7610299999999999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3.8462000000000001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2.9296799999999998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3.3785500000000002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4.02583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2.8379500000000002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3.3757799999999998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2.28837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3.6314899999999999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22.209499999999998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26.700099999999999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22.200099999999999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22.200099999999999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23.305399999999999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22.200199999999999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22.200099999999999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22.200199999999999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22.200299999999999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26.701000000000001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7.4007400000000003E-3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6.5055499999999997E-3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7.9384699999999996E-3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7.40283E-3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6.5112499999999997E-3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8.2846699999999992E-3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1.0099800000000001E-2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9.2452699999999999E-3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1.0437800000000001E-2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1.6074399999999999E-2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1.59487E-2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1.57132E-2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1.5296300000000001E-2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1.12809E-2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3.1893278262607422E-3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2.5434206652928345E-3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2.5477707006368719E-3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4.3551670269673546E-3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3.537514272912609E-3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2.6821415446722252E-3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2.6145114472501678E-3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3.3897727659865594E-3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2.9986203392133514E-3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3.0502623721617075E-3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4.7750055339467294E-3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6.095634120193919E-3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1.2192681781010118E-2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3.0187973749109865E-3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1.0805991922527846E-4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1.0726897480900883E-4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4.5044436336340929E-6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4.5044436336340929E-6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2.9960975828912925E-5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1.1012340714784918E-2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1.1288343558282088E-2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1.1351573909071712E-2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1.117541408900409E-2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9.8922473679335099E-3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1.2268182977585154E-2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2.4948653654725785E-2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3.9532567644472064E-2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1.0995772209086633E-2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0.9952399999999999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0.20615000000000006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1.20139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-0.50056999999999996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0.86629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-0.62951999999999986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0.24934000000000012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0.20523999999999987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-0.91627999999999998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-0.26144999999999996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0.38610000000000033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0.64755000000000029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-1.1863700000000001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-0.64641000000000037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0.61854999999999993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-1.08711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-0.54715000000000025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0.39772999999999992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1.2354500000000002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-450.91000000000008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-62.649999999999977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-513.56000000000006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-1412.798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-40.373699999999999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-1002.2616999999999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127.81000000000017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-65.350000000000136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359.36000000000013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-562.32500000000005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-116.11000000000013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446.21499999999992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457.98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-917.65200000000004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96.309699999999992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85.543000000000006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-1290.0889999999999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141.47899999999998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-55.5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-15.960999999999984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-11.147000000000006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-27.10799999999999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-133.46719999999999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-2.1265200000000011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-119.63272000000001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12.671999999999997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-11.959000000000003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20.22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-67.347499999999997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-22.049999999999997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45.297499999999999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20.695000000000007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-100.3421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9.9126200000000022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4.6004999999999967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-116.43660000000001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12.386599999999998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9.8230000000000075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-33.960000000000036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-16.289999999999964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-50.25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-3580.8159999999998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-20.133999999999986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-3566.99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745.5300000000002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-17.789999999999964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37.329999999999927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-2283.9300000000003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-27.75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2256.1800000000003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40.760000000000218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-3906.8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377.97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22.831999999999994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-3924.7280000000005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380.66800000000001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1687.0899999999997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-33.960000000000036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-16.289999999999964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-50.25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-3580.8159999999998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-20.133999999999986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-3566.99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6.3299999999999272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-17.799999999999727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37.339999999999691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-2283.9299999999998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-2245.3599999999997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38.569999999999936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40.75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-1319.595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8.3650000000000091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22.812999999999988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-1337.5319999999999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11.044000000000011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466.05999999999995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-7.7307000000000008E-15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1.2050799999999999E-14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4.3200999999999986E-15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-2.130204E-14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4.9737899999999999E-16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-1.3073961E-14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739.20100000000002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-9.9999999997635314E-4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9.9999999997635314E-4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0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2217.6089999999999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2217.6089999999999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0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-2587.2049999999999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369.60500000000002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1.799999999997226E-2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-2587.1869999999999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369.62299999999999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1221.03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1520.99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1070.08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1007.43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108.19199999999999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67.818299999999994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1197.8900000000001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1132.54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1491.9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635.56500000000005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1081.78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1539.76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164.12799999999999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249.67099999999999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1465.49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143.68799999999999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127.727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116.58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10.220800000000001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8.0942799999999995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140.399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128.44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148.66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73.051500000000004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118.349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139.04400000000001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18.006900000000002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22.607399999999998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153.511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3796.73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3653.04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3762.77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3635.05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3746.48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3629.9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215.91399999999999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205.69399999999999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195.78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187.68600000000001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4508.3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4367.8999999999996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4490.51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4362.07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4527.84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4379.18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2224.37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2151.3200000000002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4480.55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4362.2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4521.3100000000004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4382.26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573.75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555.74300000000005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596.58199999999999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573.97400000000005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5483.82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5330.31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3796.73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3653.04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3762.77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3635.05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3746.48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3629.9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215.91399999999999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205.69399999999999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195.78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187.68600000000001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3769.1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3635.05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3751.3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3629.9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3788.64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3645.88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1485.17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1417.45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1523.74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1417.45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1564.49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1435.45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204.14500000000001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187.68600000000001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226.958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205.69300000000001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4262.79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4119.79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2.0463600000000001E-14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4.5588399999999996E-13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1.27329E-14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3.6857299999999998E-13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2.4783699999999999E-14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3.6766299999999999E-13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-8.3843999999999997E-16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2.5380600000000001E-14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-3.4106099999999998E-16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2.0548900000000001E-14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739.20100000000002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732.85599999999999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739.2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732.16700000000003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739.20100000000002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733.29899999999998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739.20100000000002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733.86900000000003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2956.81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2944.76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2956.81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2946.81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369.60500000000002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368.05700000000002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369.62299999999999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368.28100000000001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1221.03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1210.52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143.69000000000005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-4.3542039999999995E-13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127.7199999999998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-3.5584009999999998E-13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116.57999999999993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-3.428793E-13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10.219999999999999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-2.621904E-14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8.0939999999999941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-2.0889961000000001E-14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134.04999999999973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6.3450000000000273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121.40000000000009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7.0330000000000155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142.75999999999976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5.9020000000000437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67.720000000000027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5.3319999999999936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106.28999999999996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12.049999999999727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129.03999999999996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10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16.459000000000003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1.5480000000000018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21.264999999999986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1.3419999999999845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143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10.509999999999991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2.4017599999999999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3.3969999999999998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3.6031499999999999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1.9011899999999999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2.7674799999999999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3.6463399999999999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3.8515799999999998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2.9352999999999998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3.38489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4.0324400000000002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2.8460700000000001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3.3860299999999999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2.2989199999999999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3.6372100000000001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3.1893278262607422E-3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2.5434206652928345E-3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2.5477707006368719E-3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4.3551670269673546E-3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3.537514272912609E-3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2.6821415446722252E-3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2.6145114472501678E-3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3.3897727659865594E-3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2.9986203392133514E-3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3.0502623721617075E-3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4.7750055339467294E-3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6.095634120193919E-3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1.2192681781010118E-2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3.0187973749109865E-3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22.209900000000001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26.700099999999999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22.200099999999999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22.200099999999999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23.305900000000001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22.200199999999999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22.200099999999999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22.200299999999999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22.200299999999999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26.7014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1.0805991922527846E-4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0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0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1.0726897480900883E-4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0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4.5044436336340929E-6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4.5044436336340929E-6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2.9960975828912925E-5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7.4007400000000003E-3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6.5055499999999997E-3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7.9384699999999996E-3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7.40283E-3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6.5112499999999997E-3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8.3560800000000001E-3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1.01875E-2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9.32646E-3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1.0523100000000001E-2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1.6194500000000001E-2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1.6074100000000001E-2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1.5872600000000001E-2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1.54632E-2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1.1377099999999999E-2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1.1012340714784918E-2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1.1288343558282088E-2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1.1351573909071712E-2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1.117541408900409E-2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9.8922473679335099E-3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1.2268182977585154E-2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2.4948653654725785E-2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3.9532567644472064E-2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1.0995772209086633E-2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-450.91000000000008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0.9952399999999999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-62.649999999999977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0.20615000000000006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-513.56000000000006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1.20139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-1412.798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-0.50056999999999996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-40.373699999999999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0.86629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-1002.2616999999999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-0.62951999999999986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127.81000000000017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0.24934000000000012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-65.350000000000136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0.20523999999999987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359.36000000000013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-0.91627999999999998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-562.32500000000005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-0.26144999999999996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-116.11000000000013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0.38610000000000033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446.21499999999992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0.64755000000000029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457.98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-1.1863700000000001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-917.65200000000004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-0.64641000000000037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96.309699999999992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0.61854999999999993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85.543000000000006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-1.08711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-1290.0889999999999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-0.54715000000000025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141.47899999999998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0.39772999999999992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-55.5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1.2354500000000002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-33.960000000000036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-16.289999999999964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-50.25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-3580.8159999999998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-20.133999999999986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-3566.99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745.5300000000002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-17.789999999999964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37.329999999999927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-2283.9300000000003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-27.75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2256.1800000000003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40.760000000000218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-3906.8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377.97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22.831999999999994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-3924.7280000000005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380.66800000000001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1687.0899999999997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-15.960999999999984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-33.960000000000036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-11.147000000000006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-16.289999999999964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-27.10799999999999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-50.25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-133.46719999999999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-3580.8159999999998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-2.1265200000000011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-20.133999999999986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-119.63272000000001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-3566.99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12.671999999999997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6.3299999999999272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-11.959000000000003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-17.799999999999727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20.22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37.339999999999691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-67.347499999999997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-2283.9299999999998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-22.049999999999997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-2245.3599999999997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45.297499999999999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38.569999999999936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20.695000000000007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40.75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-100.3421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-1319.595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9.9126200000000022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8.3650000000000091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4.6004999999999967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22.812999999999988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-116.43660000000001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-1337.5319999999999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12.386599999999998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11.044000000000011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9.8230000000000075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466.05999999999995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-7.7307000000000008E-15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 t="str">
        <f>A!L557</f>
        <v/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1.2050799999999999E-14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 t="str">
        <f>A!L558</f>
        <v/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4.3200999999999986E-15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 t="str">
        <f>A!L559</f>
        <v/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-2.130204E-14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 t="str">
        <f>A!L560</f>
        <v/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4.9737899999999999E-16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 t="str">
        <f>A!L561</f>
        <v/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-1.3073961E-14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 t="str">
        <f>A!L562</f>
        <v/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739.20100000000002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 t="str">
        <f>A!L563</f>
        <v/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-9.9999999997635314E-4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 t="str">
        <f>A!L564</f>
        <v/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9.9999999997635314E-4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 t="str">
        <f>A!L565</f>
        <v/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0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 t="str">
        <f>A!L566</f>
        <v/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2217.6089999999999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 t="str">
        <f>A!L567</f>
        <v/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2217.6089999999999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 t="str">
        <f>A!L568</f>
        <v/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0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 t="str">
        <f>A!L569</f>
        <v/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-2587.2049999999999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 t="str">
        <f>A!L570</f>
        <v/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369.60500000000002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 t="str">
        <f>A!L571</f>
        <v/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1.799999999997226E-2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 t="str">
        <f>A!L572</f>
        <v/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-2587.1869999999999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 t="str">
        <f>A!L573</f>
        <v/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369.62299999999999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 t="str">
        <f>A!L574</f>
        <v/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1221.03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1520.99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1070.08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1007.43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108.19199999999999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67.818299999999994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1197.8900000000001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1132.54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1491.9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635.56500000000005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1081.78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1539.76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164.12799999999999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249.67099999999999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1465.49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143.68799999999999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127.727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116.58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10.220800000000001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8.0942799999999995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128.44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148.66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73.051500000000004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118.349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139.04400000000001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18.006900000000002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22.607399999999998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153.511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2.4017599999999999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3.3969999999999998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3.6031499999999999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1.9011899999999999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2.7674799999999999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3.6463399999999999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3.8515799999999998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2.9352999999999998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3.38489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4.0324400000000002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2.8460700000000001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3.3860299999999999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2.2989199999999999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3.6372100000000001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3.1893278262607422E-3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2.5434206652928345E-3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2.5477707006368719E-3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4.3551670269673546E-3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3.537514272912609E-3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2.6821415446722252E-3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2.6145114472501678E-3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3.3897727659865594E-3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2.9986203392133514E-3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3.0502623721617075E-3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4.7750055339467294E-3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6.095634120193919E-3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1.2192681781010118E-2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3.0187973749109865E-3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3635.05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3629.9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205.69399999999999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187.68600000000001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4367.8999999999996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4362.07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4379.18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2151.3200000000002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4382.26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555.74300000000005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573.97400000000005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5330.31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3635.05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3629.9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205.69399999999999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187.68600000000001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3635.05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3645.88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1417.45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1417.45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1435.45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187.68600000000001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205.69300000000001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4119.79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4.5588399999999996E-13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3.6857299999999998E-13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3.6766299999999999E-13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2.5380600000000001E-14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2.0548900000000001E-14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732.85599999999999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732.16700000000003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733.29899999999998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733.86900000000003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368.05700000000002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368.28100000000001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1210.52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-4.3542039999999995E-13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-3.5584009999999998E-13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-3.428793E-13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-2.621904E-14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-2.0889961000000001E-14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6.3450000000000273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7.0330000000000155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5.9020000000000437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5.3319999999999936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12.049999999999727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10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1.5480000000000018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1.3419999999999845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10.509999999999991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3796.73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3762.77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3746.48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215.91399999999999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195.78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4508.3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4490.51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4527.84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4480.55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4521.3100000000004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596.58199999999999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5483.82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3796.73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3762.77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3746.48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215.91399999999999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195.78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3769.1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3751.3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3788.64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1523.74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1564.49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204.14500000000001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226.958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4262.79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2.0463600000000001E-14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1.27329E-14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2.4783699999999999E-14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-8.3843999999999997E-16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-3.4106099999999998E-16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739.20100000000002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739.20100000000002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739.20100000000002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2956.81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369.60500000000002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369.62299999999999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1221.03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143.69000000000005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127.7199999999998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116.57999999999993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10.219999999999999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8.0939999999999941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134.04999999999973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121.40000000000009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142.75999999999976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67.720000000000027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106.28999999999996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129.03999999999996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16.459000000000003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21.264999999999986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857</v>
      </c>
    </row>
    <row r="2" spans="1:9">
      <c r="A2" t="s">
        <v>858</v>
      </c>
    </row>
    <row r="3" spans="1:9">
      <c r="A3" s="473"/>
      <c r="I3" s="2"/>
    </row>
    <row r="4" spans="1:9">
      <c r="A4" t="s">
        <v>785</v>
      </c>
      <c r="I4" s="2"/>
    </row>
    <row r="5" spans="1:9">
      <c r="A5" s="473"/>
      <c r="I5" s="2"/>
    </row>
    <row r="6" spans="1:9">
      <c r="A6" s="443" t="s">
        <v>673</v>
      </c>
      <c r="I6" s="2"/>
    </row>
    <row r="7" spans="1:9">
      <c r="A7" t="s">
        <v>677</v>
      </c>
      <c r="I7" s="2"/>
    </row>
    <row r="8" spans="1:9">
      <c r="A8" s="2" t="s">
        <v>381</v>
      </c>
      <c r="I8" s="2"/>
    </row>
    <row r="9" spans="1:9">
      <c r="A9" s="2" t="s">
        <v>678</v>
      </c>
      <c r="I9" s="2"/>
    </row>
    <row r="10" spans="1:9">
      <c r="A10" s="2" t="s">
        <v>872</v>
      </c>
      <c r="I10" s="2"/>
    </row>
    <row r="11" spans="1:9">
      <c r="A11" s="2" t="s">
        <v>838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680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-450.91000000000008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-62.649999999999977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-513.56000000000006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-1412.798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-40.373699999999999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-1002.2616999999999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127.81000000000017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-65.350000000000136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359.36000000000013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-562.32500000000005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-116.11000000000013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446.21499999999992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457.98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-917.65200000000004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96.309699999999992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85.543000000000006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-1290.0889999999999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141.47899999999998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-55.5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-15.960999999999984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-11.147000000000006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-27.10799999999999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-133.46719999999999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-2.1265200000000011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-119.63272000000001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12.671999999999997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-11.959000000000003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20.22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-67.347499999999997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-22.049999999999997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45.297499999999999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20.695000000000007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-100.3421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9.9126200000000022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4.6004999999999967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-116.43660000000001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12.386599999999998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9.8230000000000075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0.9952399999999999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0.20615000000000006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1.20139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-0.50056999999999996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0.86629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-0.62951999999999986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0.24934000000000012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0.20523999999999987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-0.91627999999999998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-0.26144999999999996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0.38610000000000033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0.64755000000000029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-1.1863700000000001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-0.64641000000000037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0.61854999999999993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-1.08711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-0.54715000000000025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0.39772999999999992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1.2354500000000002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-33.960000000000036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-16.289999999999964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-50.25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-3580.8159999999998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-20.133999999999986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-3566.99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745.5300000000002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-17.789999999999964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37.329999999999927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-2283.9300000000003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-27.75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2256.1800000000003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40.760000000000218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-3906.8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377.97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22.831999999999994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-3924.7280000000005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380.66800000000001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1687.0899999999997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-33.960000000000036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-16.289999999999964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-50.25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-3580.8159999999998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-20.133999999999986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-3566.99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6.3299999999999272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-17.799999999999727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37.339999999999691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-2283.9299999999998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-2245.3599999999997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38.569999999999936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40.75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-1319.595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8.3650000000000091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22.812999999999988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-1337.5319999999999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11.044000000000011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466.05999999999995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-7.7307000000000008E-15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1.2050799999999999E-14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4.3200999999999986E-15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-2.130204E-14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4.9737899999999999E-16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-1.3073961E-14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739.20100000000002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-9.9999999997635314E-4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9.9999999997635314E-4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0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2217.6089999999999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2217.6089999999999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0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-2587.2049999999999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369.60500000000002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1.799999999997226E-2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-2587.1869999999999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369.62299999999999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1221.03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22.209900000000001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26.700099999999999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22.200099999999999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22.200099999999999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23.305900000000001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22.200199999999999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22.200099999999999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22.200299999999999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22.200299999999999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26.7014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1.0805991922527846E-4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0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0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1.0726897480900883E-4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0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4.5044436336340929E-6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4.5044436336340929E-6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2.9960975828912925E-5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7.4007400000000003E-3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6.5055499999999997E-3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7.9384699999999996E-3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7.40283E-3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6.5112499999999997E-3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8.3560800000000001E-3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1.01875E-2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9.32646E-3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1.0523100000000001E-2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1.6194500000000001E-2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1.6074100000000001E-2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1.5872600000000001E-2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1.54632E-2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1.1377099999999999E-2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1.1012340714784918E-2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1.1288343558282088E-2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1.1351573909071712E-2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1.117541408900409E-2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9.8922473679335099E-3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1.2268182977585154E-2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2.4948653654725785E-2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3.9532567644472064E-2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1.0995772209086633E-2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3"/>
  <sheetViews>
    <sheetView tabSelected="1" zoomScaleNormal="100" workbookViewId="0">
      <selection activeCell="I47" sqref="I47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669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82" t="s">
        <v>878</v>
      </c>
      <c r="G2" s="583"/>
      <c r="H2" s="583"/>
      <c r="I2" s="583"/>
      <c r="J2" s="584"/>
      <c r="K2" s="455" t="s">
        <v>271</v>
      </c>
    </row>
    <row r="3" spans="1:11">
      <c r="A3"/>
      <c r="F3" s="442" t="s">
        <v>267</v>
      </c>
      <c r="G3" s="331"/>
      <c r="H3" s="331"/>
      <c r="J3" s="544" t="s">
        <v>879</v>
      </c>
      <c r="K3" s="455" t="s">
        <v>272</v>
      </c>
    </row>
    <row r="4" spans="1:11">
      <c r="A4"/>
      <c r="F4" s="442" t="s">
        <v>777</v>
      </c>
      <c r="G4" s="331"/>
      <c r="H4" s="331"/>
      <c r="I4" s="331"/>
      <c r="J4" s="489" t="s">
        <v>42</v>
      </c>
      <c r="K4" s="455" t="s">
        <v>273</v>
      </c>
    </row>
    <row r="5" spans="1:11">
      <c r="A5" s="498" t="s">
        <v>786</v>
      </c>
      <c r="F5" s="442" t="s">
        <v>270</v>
      </c>
      <c r="G5" s="331"/>
      <c r="H5" s="331"/>
      <c r="J5" s="544" t="s">
        <v>880</v>
      </c>
    </row>
    <row r="6" spans="1:11">
      <c r="A6"/>
      <c r="F6" s="442" t="s">
        <v>275</v>
      </c>
      <c r="J6" s="449"/>
    </row>
    <row r="7" spans="1:11">
      <c r="A7" t="s">
        <v>107</v>
      </c>
      <c r="F7" s="582" t="s">
        <v>881</v>
      </c>
      <c r="G7" s="583"/>
      <c r="H7" s="583"/>
      <c r="I7" s="583"/>
      <c r="J7" s="584"/>
    </row>
    <row r="8" spans="1:11">
      <c r="A8"/>
      <c r="F8" s="442" t="s">
        <v>276</v>
      </c>
      <c r="G8" s="331"/>
      <c r="H8" s="331"/>
      <c r="I8" s="331"/>
      <c r="J8" s="489" t="s">
        <v>43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72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7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447" t="s">
        <v>320</v>
      </c>
      <c r="B25" s="545">
        <v>1520.99</v>
      </c>
      <c r="C25" s="546"/>
      <c r="D25" s="546">
        <v>143.68799999999999</v>
      </c>
      <c r="E25" s="547"/>
      <c r="F25" s="545">
        <v>3796.73</v>
      </c>
      <c r="G25" s="546">
        <v>3796.73</v>
      </c>
      <c r="H25" s="547">
        <v>2.0463600000000001E-14</v>
      </c>
      <c r="I25" s="545">
        <v>3653.04</v>
      </c>
      <c r="J25" s="546">
        <v>3653.04</v>
      </c>
      <c r="K25" s="547">
        <v>4.5588399999999996E-13</v>
      </c>
      <c r="L25" s="549">
        <v>2.4017599999999999</v>
      </c>
      <c r="M25" s="550">
        <v>22.209900000000001</v>
      </c>
      <c r="N25" s="551">
        <v>7.4007400000000003E-3</v>
      </c>
      <c r="O25" s="552">
        <v>2.4037600000000001</v>
      </c>
      <c r="P25" s="550">
        <v>22.2119</v>
      </c>
      <c r="Q25" s="553">
        <v>7.4007400000000003E-3</v>
      </c>
      <c r="R25" s="549">
        <v>2.3961000000000001</v>
      </c>
      <c r="S25" s="550">
        <v>22.209499999999998</v>
      </c>
      <c r="T25" s="551">
        <v>7.4007400000000003E-3</v>
      </c>
    </row>
    <row r="26" spans="1:20">
      <c r="A26" s="447" t="s">
        <v>307</v>
      </c>
      <c r="B26" s="548">
        <v>1070.08</v>
      </c>
      <c r="C26" s="554"/>
      <c r="D26" s="554">
        <v>127.727</v>
      </c>
      <c r="E26" s="555"/>
      <c r="F26" s="548">
        <v>3762.77</v>
      </c>
      <c r="G26" s="554">
        <v>3762.77</v>
      </c>
      <c r="H26" s="555">
        <v>1.27329E-14</v>
      </c>
      <c r="I26" s="548">
        <v>3635.05</v>
      </c>
      <c r="J26" s="554">
        <v>3635.05</v>
      </c>
      <c r="K26" s="555">
        <v>3.6857299999999998E-13</v>
      </c>
      <c r="L26" s="556">
        <v>3.3969999999999998</v>
      </c>
      <c r="M26" s="557">
        <v>22.2</v>
      </c>
      <c r="N26" s="558">
        <v>6.5055499999999997E-3</v>
      </c>
      <c r="O26" s="559">
        <v>3.3997799999999998</v>
      </c>
      <c r="P26" s="557">
        <v>22.2</v>
      </c>
      <c r="Q26" s="558">
        <v>6.5055499999999997E-3</v>
      </c>
      <c r="R26" s="556">
        <v>3.39114</v>
      </c>
      <c r="S26" s="557">
        <v>22.2</v>
      </c>
      <c r="T26" s="558">
        <v>6.5055499999999997E-3</v>
      </c>
    </row>
    <row r="27" spans="1:20">
      <c r="A27" s="447" t="s">
        <v>308</v>
      </c>
      <c r="B27" s="548">
        <v>1007.43</v>
      </c>
      <c r="C27" s="554"/>
      <c r="D27" s="554">
        <v>116.58</v>
      </c>
      <c r="E27" s="555"/>
      <c r="F27" s="548">
        <v>3746.48</v>
      </c>
      <c r="G27" s="554">
        <v>3746.48</v>
      </c>
      <c r="H27" s="555">
        <v>2.4783699999999999E-14</v>
      </c>
      <c r="I27" s="548">
        <v>3629.9</v>
      </c>
      <c r="J27" s="554">
        <v>3629.9</v>
      </c>
      <c r="K27" s="555">
        <v>3.6766299999999999E-13</v>
      </c>
      <c r="L27" s="556">
        <v>3.6031499999999999</v>
      </c>
      <c r="M27" s="557">
        <v>26.700099999999999</v>
      </c>
      <c r="N27" s="558">
        <v>7.9384699999999996E-3</v>
      </c>
      <c r="O27" s="559">
        <v>3.6061399999999999</v>
      </c>
      <c r="P27" s="557">
        <v>26.700099999999999</v>
      </c>
      <c r="Q27" s="560">
        <v>7.9384699999999996E-3</v>
      </c>
      <c r="R27" s="556">
        <v>3.5969600000000002</v>
      </c>
      <c r="S27" s="557">
        <v>26.700099999999999</v>
      </c>
      <c r="T27" s="558">
        <v>7.9384699999999996E-3</v>
      </c>
    </row>
    <row r="28" spans="1:20">
      <c r="A28" s="447" t="s">
        <v>309</v>
      </c>
      <c r="B28" s="548">
        <v>108.19199999999999</v>
      </c>
      <c r="C28" s="554"/>
      <c r="D28" s="554">
        <v>10.220800000000001</v>
      </c>
      <c r="E28" s="555"/>
      <c r="F28" s="548">
        <v>215.91399999999999</v>
      </c>
      <c r="G28" s="554">
        <v>215.91399999999999</v>
      </c>
      <c r="H28" s="555">
        <v>-8.3843999999999997E-16</v>
      </c>
      <c r="I28" s="548">
        <v>205.69399999999999</v>
      </c>
      <c r="J28" s="554">
        <v>205.69399999999999</v>
      </c>
      <c r="K28" s="555">
        <v>2.5380600000000001E-14</v>
      </c>
      <c r="L28" s="556">
        <v>1.9011899999999999</v>
      </c>
      <c r="M28" s="557">
        <v>22.200099999999999</v>
      </c>
      <c r="N28" s="558">
        <v>7.40283E-3</v>
      </c>
      <c r="O28" s="559">
        <v>1.90354</v>
      </c>
      <c r="P28" s="557">
        <v>22.200099999999999</v>
      </c>
      <c r="Q28" s="560">
        <v>7.40283E-3</v>
      </c>
      <c r="R28" s="556">
        <v>1.8952599999999999</v>
      </c>
      <c r="S28" s="557">
        <v>22.200099999999999</v>
      </c>
      <c r="T28" s="558">
        <v>7.40283E-3</v>
      </c>
    </row>
    <row r="29" spans="1:20">
      <c r="A29" s="447" t="s">
        <v>310</v>
      </c>
      <c r="B29" s="548">
        <v>67.818299999999994</v>
      </c>
      <c r="C29" s="554"/>
      <c r="D29" s="554">
        <v>8.0942799999999995</v>
      </c>
      <c r="E29" s="555"/>
      <c r="F29" s="554">
        <v>195.78</v>
      </c>
      <c r="G29" s="554">
        <v>195.78</v>
      </c>
      <c r="H29" s="555">
        <v>-3.4106099999999998E-16</v>
      </c>
      <c r="I29" s="548">
        <v>187.68600000000001</v>
      </c>
      <c r="J29" s="554">
        <v>187.68600000000001</v>
      </c>
      <c r="K29" s="555">
        <v>2.0548900000000001E-14</v>
      </c>
      <c r="L29" s="561">
        <v>2.7674799999999999</v>
      </c>
      <c r="M29" s="557">
        <v>22.200099999999999</v>
      </c>
      <c r="N29" s="558">
        <v>6.5112499999999997E-3</v>
      </c>
      <c r="O29" s="559">
        <v>2.7708200000000001</v>
      </c>
      <c r="P29" s="557">
        <v>22.200099999999999</v>
      </c>
      <c r="Q29" s="558">
        <v>6.5112499999999997E-3</v>
      </c>
      <c r="R29" s="556">
        <v>2.7610299999999999</v>
      </c>
      <c r="S29" s="557">
        <v>22.200099999999999</v>
      </c>
      <c r="T29" s="558">
        <v>6.5112499999999997E-3</v>
      </c>
    </row>
    <row r="30" spans="1:20">
      <c r="A30" s="447" t="s">
        <v>311</v>
      </c>
      <c r="B30" s="548">
        <v>1197.8900000000001</v>
      </c>
      <c r="C30" s="554"/>
      <c r="D30" s="554">
        <v>140.399</v>
      </c>
      <c r="E30" s="555"/>
      <c r="F30" s="548">
        <v>4508.3</v>
      </c>
      <c r="G30" s="554">
        <v>3769.1</v>
      </c>
      <c r="H30" s="555">
        <v>739.20100000000002</v>
      </c>
      <c r="I30" s="548">
        <v>4367.8999999999996</v>
      </c>
      <c r="J30" s="554">
        <v>3635.05</v>
      </c>
      <c r="K30" s="555">
        <v>732.85599999999999</v>
      </c>
      <c r="L30" s="556">
        <v>3.6463399999999999</v>
      </c>
      <c r="M30" s="557">
        <v>22.2</v>
      </c>
      <c r="N30" s="558">
        <v>8.3560800000000001E-3</v>
      </c>
      <c r="O30" s="559">
        <v>3.6507800000000001</v>
      </c>
      <c r="P30" s="557">
        <v>22.2</v>
      </c>
      <c r="Q30" s="560">
        <v>8.3766899999999991E-3</v>
      </c>
      <c r="R30" s="556">
        <v>3.641</v>
      </c>
      <c r="S30" s="557">
        <v>22.2</v>
      </c>
      <c r="T30" s="558">
        <v>8.2846699999999992E-3</v>
      </c>
    </row>
    <row r="31" spans="1:20">
      <c r="A31" s="447" t="s">
        <v>312</v>
      </c>
      <c r="B31" s="548">
        <v>1132.54</v>
      </c>
      <c r="C31" s="554"/>
      <c r="D31" s="554">
        <v>128.44</v>
      </c>
      <c r="E31" s="555"/>
      <c r="F31" s="548">
        <v>4490.51</v>
      </c>
      <c r="G31" s="554">
        <v>3751.3</v>
      </c>
      <c r="H31" s="555">
        <v>739.2</v>
      </c>
      <c r="I31" s="548">
        <v>4362.07</v>
      </c>
      <c r="J31" s="554">
        <v>3629.9</v>
      </c>
      <c r="K31" s="555">
        <v>732.16700000000003</v>
      </c>
      <c r="L31" s="556">
        <v>3.8515799999999998</v>
      </c>
      <c r="M31" s="557">
        <v>26.7</v>
      </c>
      <c r="N31" s="558">
        <v>1.01875E-2</v>
      </c>
      <c r="O31" s="559">
        <v>3.8562699999999999</v>
      </c>
      <c r="P31" s="557">
        <v>26.7</v>
      </c>
      <c r="Q31" s="560">
        <v>1.02148E-2</v>
      </c>
      <c r="R31" s="556">
        <v>3.8462000000000001</v>
      </c>
      <c r="S31" s="557">
        <v>26.7</v>
      </c>
      <c r="T31" s="558">
        <v>1.0099800000000001E-2</v>
      </c>
    </row>
    <row r="32" spans="1:20">
      <c r="A32" s="447" t="s">
        <v>313</v>
      </c>
      <c r="B32" s="548">
        <v>1491.9</v>
      </c>
      <c r="C32" s="554"/>
      <c r="D32" s="554">
        <v>148.66</v>
      </c>
      <c r="E32" s="555"/>
      <c r="F32" s="548">
        <v>4527.84</v>
      </c>
      <c r="G32" s="554">
        <v>3788.64</v>
      </c>
      <c r="H32" s="555">
        <v>739.20100000000002</v>
      </c>
      <c r="I32" s="548">
        <v>4379.18</v>
      </c>
      <c r="J32" s="554">
        <v>3645.88</v>
      </c>
      <c r="K32" s="555">
        <v>733.29899999999998</v>
      </c>
      <c r="L32" s="556">
        <v>2.9352999999999998</v>
      </c>
      <c r="M32" s="557">
        <v>23.305900000000001</v>
      </c>
      <c r="N32" s="558">
        <v>9.32646E-3</v>
      </c>
      <c r="O32" s="559">
        <v>2.9396300000000002</v>
      </c>
      <c r="P32" s="557">
        <v>23.3079</v>
      </c>
      <c r="Q32" s="560">
        <v>9.3511400000000008E-3</v>
      </c>
      <c r="R32" s="556">
        <v>2.9296799999999998</v>
      </c>
      <c r="S32" s="557">
        <v>23.305399999999999</v>
      </c>
      <c r="T32" s="558">
        <v>9.2452699999999999E-3</v>
      </c>
    </row>
    <row r="33" spans="1:20">
      <c r="A33" s="447" t="s">
        <v>314</v>
      </c>
      <c r="B33" s="548">
        <v>635.56500000000005</v>
      </c>
      <c r="C33" s="554"/>
      <c r="D33" s="554">
        <v>73.051500000000004</v>
      </c>
      <c r="E33" s="555"/>
      <c r="F33" s="548">
        <v>2224.37</v>
      </c>
      <c r="G33" s="554">
        <v>1485.17</v>
      </c>
      <c r="H33" s="555">
        <v>739.20100000000002</v>
      </c>
      <c r="I33" s="548">
        <v>2151.3200000000002</v>
      </c>
      <c r="J33" s="554">
        <v>1417.45</v>
      </c>
      <c r="K33" s="555">
        <v>733.86900000000003</v>
      </c>
      <c r="L33" s="561">
        <v>3.38489</v>
      </c>
      <c r="M33" s="557">
        <v>22.200199999999999</v>
      </c>
      <c r="N33" s="558">
        <v>1.0523100000000001E-2</v>
      </c>
      <c r="O33" s="559">
        <v>3.3887</v>
      </c>
      <c r="P33" s="557">
        <v>22.200199999999999</v>
      </c>
      <c r="Q33" s="560">
        <v>1.05554E-2</v>
      </c>
      <c r="R33" s="556">
        <v>3.3785500000000002</v>
      </c>
      <c r="S33" s="557">
        <v>22.200199999999999</v>
      </c>
      <c r="T33" s="558">
        <v>1.0437800000000001E-2</v>
      </c>
    </row>
    <row r="34" spans="1:20">
      <c r="A34" s="447" t="s">
        <v>315</v>
      </c>
      <c r="B34" s="548">
        <v>1081.78</v>
      </c>
      <c r="C34" s="554"/>
      <c r="D34" s="554">
        <v>118.349</v>
      </c>
      <c r="E34" s="555"/>
      <c r="F34" s="548">
        <v>4480.55</v>
      </c>
      <c r="G34" s="554">
        <v>1523.74</v>
      </c>
      <c r="H34" s="555">
        <v>2956.81</v>
      </c>
      <c r="I34" s="548">
        <v>4362.2</v>
      </c>
      <c r="J34" s="554">
        <v>1417.45</v>
      </c>
      <c r="K34" s="555">
        <v>2944.76</v>
      </c>
      <c r="L34" s="556">
        <v>4.0324400000000002</v>
      </c>
      <c r="M34" s="557">
        <v>22.200099999999999</v>
      </c>
      <c r="N34" s="558">
        <v>1.6194500000000001E-2</v>
      </c>
      <c r="O34" s="559">
        <v>4.0381299999999998</v>
      </c>
      <c r="P34" s="557">
        <v>22.200099999999999</v>
      </c>
      <c r="Q34" s="560">
        <v>1.6234599999999998E-2</v>
      </c>
      <c r="R34" s="556">
        <v>4.02583</v>
      </c>
      <c r="S34" s="557">
        <v>22.200099999999999</v>
      </c>
      <c r="T34" s="558">
        <v>1.6074399999999999E-2</v>
      </c>
    </row>
    <row r="35" spans="1:20">
      <c r="A35" s="447" t="s">
        <v>316</v>
      </c>
      <c r="B35" s="548">
        <v>1539.76</v>
      </c>
      <c r="C35" s="554"/>
      <c r="D35" s="554">
        <v>139.04400000000001</v>
      </c>
      <c r="E35" s="555"/>
      <c r="F35" s="548">
        <v>4521.3100000000004</v>
      </c>
      <c r="G35" s="554">
        <v>1564.49</v>
      </c>
      <c r="H35" s="555">
        <v>2956.81</v>
      </c>
      <c r="I35" s="548">
        <v>4382.26</v>
      </c>
      <c r="J35" s="554">
        <v>1435.45</v>
      </c>
      <c r="K35" s="555">
        <v>2946.81</v>
      </c>
      <c r="L35" s="556">
        <v>2.8460700000000001</v>
      </c>
      <c r="M35" s="557">
        <v>22.2</v>
      </c>
      <c r="N35" s="558">
        <v>1.6074100000000001E-2</v>
      </c>
      <c r="O35" s="559">
        <v>2.85154</v>
      </c>
      <c r="P35" s="557">
        <v>22.2</v>
      </c>
      <c r="Q35" s="560">
        <v>1.6145900000000001E-2</v>
      </c>
      <c r="R35" s="556">
        <v>2.8379500000000002</v>
      </c>
      <c r="S35" s="557">
        <v>22.2</v>
      </c>
      <c r="T35" s="558">
        <v>1.59487E-2</v>
      </c>
    </row>
    <row r="36" spans="1:20">
      <c r="A36" s="447" t="s">
        <v>317</v>
      </c>
      <c r="B36" s="548">
        <v>164.12799999999999</v>
      </c>
      <c r="C36" s="554"/>
      <c r="D36" s="554">
        <v>18.006900000000002</v>
      </c>
      <c r="E36" s="555"/>
      <c r="F36" s="548">
        <v>573.75</v>
      </c>
      <c r="G36" s="554">
        <v>204.14500000000001</v>
      </c>
      <c r="H36" s="555">
        <v>369.60500000000002</v>
      </c>
      <c r="I36" s="548">
        <v>555.74300000000005</v>
      </c>
      <c r="J36" s="554">
        <v>187.68600000000001</v>
      </c>
      <c r="K36" s="555">
        <v>368.05700000000002</v>
      </c>
      <c r="L36" s="556">
        <v>3.3860299999999999</v>
      </c>
      <c r="M36" s="557">
        <v>22.200299999999999</v>
      </c>
      <c r="N36" s="558">
        <v>1.5872600000000001E-2</v>
      </c>
      <c r="O36" s="559">
        <v>3.39642</v>
      </c>
      <c r="P36" s="557">
        <v>22.200299999999999</v>
      </c>
      <c r="Q36" s="558">
        <v>1.6109200000000001E-2</v>
      </c>
      <c r="R36" s="556">
        <v>3.3757799999999998</v>
      </c>
      <c r="S36" s="557">
        <v>22.200199999999999</v>
      </c>
      <c r="T36" s="558">
        <v>1.57132E-2</v>
      </c>
    </row>
    <row r="37" spans="1:20">
      <c r="A37" s="447" t="s">
        <v>318</v>
      </c>
      <c r="B37" s="548">
        <v>249.67099999999999</v>
      </c>
      <c r="C37" s="554"/>
      <c r="D37" s="554">
        <v>22.607399999999998</v>
      </c>
      <c r="E37" s="555"/>
      <c r="F37" s="548">
        <v>596.58199999999999</v>
      </c>
      <c r="G37" s="554">
        <v>226.958</v>
      </c>
      <c r="H37" s="555">
        <v>369.62299999999999</v>
      </c>
      <c r="I37" s="548">
        <v>573.97400000000005</v>
      </c>
      <c r="J37" s="554">
        <v>205.69300000000001</v>
      </c>
      <c r="K37" s="555">
        <v>368.28100000000001</v>
      </c>
      <c r="L37" s="556">
        <v>2.2989199999999999</v>
      </c>
      <c r="M37" s="557">
        <v>22.200299999999999</v>
      </c>
      <c r="N37" s="558">
        <v>1.54632E-2</v>
      </c>
      <c r="O37" s="559">
        <v>2.3163999999999998</v>
      </c>
      <c r="P37" s="557">
        <v>22.200399999999998</v>
      </c>
      <c r="Q37" s="560">
        <v>1.5907600000000001E-2</v>
      </c>
      <c r="R37" s="556">
        <v>2.28837</v>
      </c>
      <c r="S37" s="557">
        <v>22.200299999999999</v>
      </c>
      <c r="T37" s="558">
        <v>1.5296300000000001E-2</v>
      </c>
    </row>
    <row r="38" spans="1:20" ht="17" thickBot="1">
      <c r="A38" s="448" t="s">
        <v>319</v>
      </c>
      <c r="B38" s="562">
        <v>1465.49</v>
      </c>
      <c r="C38" s="563"/>
      <c r="D38" s="563">
        <v>153.511</v>
      </c>
      <c r="E38" s="564"/>
      <c r="F38" s="562">
        <v>5483.82</v>
      </c>
      <c r="G38" s="563">
        <v>4262.79</v>
      </c>
      <c r="H38" s="564">
        <v>1221.03</v>
      </c>
      <c r="I38" s="562">
        <v>5330.31</v>
      </c>
      <c r="J38" s="563">
        <v>4119.79</v>
      </c>
      <c r="K38" s="564">
        <v>1210.52</v>
      </c>
      <c r="L38" s="565">
        <v>3.6372100000000001</v>
      </c>
      <c r="M38" s="566">
        <v>26.7014</v>
      </c>
      <c r="N38" s="567">
        <v>1.1377099999999999E-2</v>
      </c>
      <c r="O38" s="568">
        <v>3.6424699999999999</v>
      </c>
      <c r="P38" s="566">
        <v>26.701799999999999</v>
      </c>
      <c r="Q38" s="569">
        <v>1.1405999999999999E-2</v>
      </c>
      <c r="R38" s="570">
        <v>3.6314899999999999</v>
      </c>
      <c r="S38" s="566">
        <v>26.701000000000001</v>
      </c>
      <c r="T38" s="571">
        <v>1.12809E-2</v>
      </c>
    </row>
    <row r="39" spans="1:20" ht="18">
      <c r="B39" s="579"/>
      <c r="C39" s="579" t="s">
        <v>874</v>
      </c>
      <c r="E39" s="579" t="s">
        <v>875</v>
      </c>
    </row>
    <row r="42" spans="1:20">
      <c r="A42" s="580" t="s">
        <v>874</v>
      </c>
      <c r="B42" s="581" t="s">
        <v>876</v>
      </c>
    </row>
    <row r="43" spans="1:20">
      <c r="A43" s="580" t="s">
        <v>875</v>
      </c>
      <c r="B43" s="581" t="s">
        <v>877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20" t="s">
        <v>873</v>
      </c>
      <c r="B5" s="443" t="s">
        <v>684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776</v>
      </c>
    </row>
    <row r="7" spans="1:2" ht="15" customHeight="1">
      <c r="A7" s="521"/>
      <c r="B7" s="478" t="s">
        <v>782</v>
      </c>
    </row>
    <row r="8" spans="1:2">
      <c r="A8" s="453" t="str">
        <f>IF(B21="Comparison","Test Results Comparison","Example Results")</f>
        <v>Example Results</v>
      </c>
      <c r="B8" s="478" t="s">
        <v>683</v>
      </c>
    </row>
    <row r="9" spans="1:2">
      <c r="A9" s="453" t="s">
        <v>269</v>
      </c>
      <c r="B9" s="478" t="s">
        <v>795</v>
      </c>
    </row>
    <row r="10" spans="1:2">
      <c r="A10" s="453" t="s">
        <v>855</v>
      </c>
      <c r="B10" t="s">
        <v>834</v>
      </c>
    </row>
    <row r="11" spans="1:2">
      <c r="B11" t="s">
        <v>835</v>
      </c>
    </row>
    <row r="12" spans="1:2">
      <c r="B12" t="s">
        <v>836</v>
      </c>
    </row>
    <row r="13" spans="1:2">
      <c r="A13" s="450" t="str">
        <f>IF(B21="Comparison","Results for "&amp;YourData!$F$2,"")</f>
        <v/>
      </c>
      <c r="B13" s="478" t="s">
        <v>796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784</v>
      </c>
    </row>
    <row r="16" spans="1:2">
      <c r="A16" s="450" t="str">
        <f>IF(B21="Comparison","Informative Annex B16, Section B16.5.1 Example Results","")</f>
        <v/>
      </c>
      <c r="B16" s="455" t="s">
        <v>798</v>
      </c>
    </row>
    <row r="17" spans="1:4">
      <c r="B17" s="455" t="s">
        <v>837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675</v>
      </c>
    </row>
    <row r="21" spans="1:4">
      <c r="A21" s="450" t="str">
        <f>IF(B21="Comparison","("&amp;YourData!$J$8&amp;")","")</f>
        <v/>
      </c>
      <c r="B21" s="450" t="s">
        <v>852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789</v>
      </c>
    </row>
    <row r="34" spans="1:4">
      <c r="B34" s="524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1:4">
      <c r="B35" s="455" t="s">
        <v>801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4">
      <c r="A37" s="575"/>
      <c r="B37" s="455" t="s">
        <v>800</v>
      </c>
    </row>
    <row r="38" spans="1:4">
      <c r="A38" s="575"/>
      <c r="B38" s="524" t="str">
        <f>IF('Title Page'!$B$21="Example","", "By "&amp;'Title Page'!$A$20&amp;" "&amp;'Title Page'!$A$21&amp;", "&amp;'Title Page'!$A$24)</f>
        <v/>
      </c>
    </row>
    <row r="39" spans="1:4">
      <c r="A39" s="575"/>
      <c r="B39" s="455" t="s">
        <v>274</v>
      </c>
    </row>
    <row r="40" spans="1:4" ht="48" customHeight="1">
      <c r="A40" s="575"/>
      <c r="B40" s="456" t="str">
        <f>$B$34&amp;"
"&amp;$B$36 &amp; IF(B38="","", (", b" &amp; MID($B$38,2,200)))</f>
        <v>ASHRAE Standard 140-2020, Informative Annex B16, Section B16.5.1
Example Results for Section 5.3 - HVAC Equipment Performance Tests CE100 through CE200</v>
      </c>
    </row>
    <row r="41" spans="1:4">
      <c r="A41" s="575"/>
    </row>
    <row r="42" spans="1:4">
      <c r="A42" s="575"/>
    </row>
    <row r="43" spans="1:4">
      <c r="A43" s="575"/>
    </row>
    <row r="44" spans="1:4">
      <c r="A44" s="575"/>
      <c r="B44" s="522"/>
    </row>
    <row r="45" spans="1:4">
      <c r="A45" s="575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140-2020</v>
      </c>
      <c r="B1" s="462"/>
      <c r="C1" s="463"/>
      <c r="D1" s="463"/>
    </row>
    <row r="2" spans="1:4">
      <c r="A2" s="462" t="s">
        <v>779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5.3 - HVAC Equipment Performance Tests CE100 through CE200</v>
      </c>
      <c r="B4" s="462"/>
      <c r="C4" s="463"/>
      <c r="D4" s="463"/>
    </row>
    <row r="6" spans="1:4">
      <c r="A6" s="490" t="s">
        <v>843</v>
      </c>
      <c r="B6" s="331"/>
      <c r="C6" s="331"/>
    </row>
    <row r="7" spans="1:4">
      <c r="A7" s="490" t="s">
        <v>844</v>
      </c>
      <c r="B7" s="331"/>
      <c r="C7" s="331"/>
    </row>
    <row r="8" spans="1:4">
      <c r="A8" s="490" t="s">
        <v>845</v>
      </c>
      <c r="B8" s="331"/>
      <c r="C8" s="331"/>
    </row>
    <row r="9" spans="1:4">
      <c r="A9" s="331"/>
      <c r="B9" s="331"/>
      <c r="C9" s="331"/>
    </row>
    <row r="10" spans="1:4">
      <c r="A10" s="490" t="s">
        <v>849</v>
      </c>
      <c r="B10" s="331"/>
      <c r="C10" s="331"/>
    </row>
    <row r="11" spans="1:4">
      <c r="A11" s="490" t="s">
        <v>848</v>
      </c>
      <c r="B11" s="331"/>
      <c r="C11" s="331"/>
    </row>
    <row r="12" spans="1:4">
      <c r="A12" s="331"/>
    </row>
    <row r="13" spans="1:4">
      <c r="A13" s="490" t="s">
        <v>847</v>
      </c>
    </row>
    <row r="14" spans="1:4">
      <c r="A14" s="490" t="s">
        <v>846</v>
      </c>
    </row>
    <row r="15" spans="1:4">
      <c r="A15" s="331"/>
    </row>
    <row r="16" spans="1:4">
      <c r="A16" s="490" t="s">
        <v>851</v>
      </c>
    </row>
    <row r="17" spans="1:4">
      <c r="A17" s="490" t="s">
        <v>850</v>
      </c>
    </row>
    <row r="18" spans="1:4">
      <c r="A18" s="331"/>
    </row>
    <row r="19" spans="1:4">
      <c r="A19" s="490" t="s">
        <v>780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799</v>
      </c>
      <c r="B22" s="462"/>
      <c r="C22" s="463"/>
      <c r="D22" s="463"/>
    </row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9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9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9">
      <c r="A30" s="535" t="s">
        <v>291</v>
      </c>
      <c r="B30" s="536" t="s">
        <v>303</v>
      </c>
      <c r="C30" s="537" t="s">
        <v>375</v>
      </c>
      <c r="D30" s="538" t="s">
        <v>841</v>
      </c>
    </row>
    <row r="31" spans="1:4" ht="29">
      <c r="A31" s="535" t="s">
        <v>292</v>
      </c>
      <c r="B31" s="536" t="s">
        <v>304</v>
      </c>
      <c r="C31" s="537" t="s">
        <v>374</v>
      </c>
      <c r="D31" s="538" t="s">
        <v>842</v>
      </c>
    </row>
    <row r="32" spans="1:4" ht="31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43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44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7" thickTop="1">
      <c r="A35" s="331"/>
      <c r="B35" s="331"/>
      <c r="C35" s="331"/>
    </row>
    <row r="36" spans="1:4">
      <c r="A36" s="530" t="s">
        <v>840</v>
      </c>
      <c r="B36" s="331"/>
      <c r="C36" s="331"/>
    </row>
    <row r="37" spans="1:4">
      <c r="A37" s="461" t="s">
        <v>859</v>
      </c>
      <c r="B37" s="331"/>
      <c r="C37" s="331"/>
    </row>
    <row r="38" spans="1:4">
      <c r="A38" s="461" t="s">
        <v>860</v>
      </c>
      <c r="B38" s="331"/>
      <c r="C38" s="331"/>
    </row>
    <row r="39" spans="1:4">
      <c r="A39" s="461" t="s">
        <v>861</v>
      </c>
      <c r="B39" s="331"/>
      <c r="C39" s="331"/>
    </row>
    <row r="40" spans="1:4">
      <c r="A40" s="461" t="s">
        <v>862</v>
      </c>
      <c r="B40" s="331"/>
      <c r="C40" s="331"/>
    </row>
    <row r="41" spans="1:4">
      <c r="A41" s="461" t="s">
        <v>863</v>
      </c>
      <c r="B41" s="331"/>
      <c r="C41" s="331"/>
    </row>
    <row r="42" spans="1:4">
      <c r="A42" s="461" t="s">
        <v>864</v>
      </c>
      <c r="B42" s="331"/>
      <c r="C42" s="331"/>
    </row>
    <row r="43" spans="1:4">
      <c r="A43" s="461" t="s">
        <v>865</v>
      </c>
      <c r="B43" s="331"/>
      <c r="C43" s="331"/>
    </row>
    <row r="44" spans="1:4">
      <c r="A44" s="461" t="s">
        <v>866</v>
      </c>
      <c r="B44" s="331"/>
      <c r="C44" s="331"/>
    </row>
    <row r="45" spans="1:4">
      <c r="A45" s="461" t="s">
        <v>867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868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85" t="str">
        <f>IF('Title Page'!$B$21="Example",'Title Page'!$B$34,"ASHRAE Standard 140-2010 Section 5.3 - HVAC Equipment Performance Tests CE100-CE200")</f>
        <v>ASHRAE Standard 140-2020, Informative Annex B16, Section B16.5.1</v>
      </c>
      <c r="B1" s="585"/>
      <c r="C1" s="585"/>
      <c r="D1" s="585"/>
      <c r="E1" s="585"/>
      <c r="F1" s="585"/>
    </row>
    <row r="2" spans="1:6">
      <c r="B2" s="585" t="str">
        <f>'Title Page'!$B$36</f>
        <v>Example Results for Section 5.3 - HVAC Equipment Performance Tests CE100 through CE200</v>
      </c>
      <c r="C2" s="585"/>
      <c r="D2" s="585"/>
      <c r="E2" s="585"/>
    </row>
    <row r="3" spans="1:6" ht="15" customHeight="1">
      <c r="B3" s="585" t="str">
        <f>'Title Page'!$B$38</f>
        <v/>
      </c>
      <c r="C3" s="585"/>
      <c r="D3" s="585"/>
      <c r="E3" s="585"/>
    </row>
    <row r="5" spans="1:6" ht="15" customHeight="1">
      <c r="B5" s="586" t="s">
        <v>787</v>
      </c>
      <c r="C5" s="586"/>
      <c r="D5" s="586"/>
      <c r="E5" s="586"/>
    </row>
    <row r="7" spans="1:6" ht="18" thickTop="1" thickBot="1">
      <c r="B7" s="511" t="s">
        <v>685</v>
      </c>
      <c r="C7" s="512" t="s">
        <v>686</v>
      </c>
      <c r="D7" s="513" t="s">
        <v>688</v>
      </c>
      <c r="E7" s="514" t="s">
        <v>687</v>
      </c>
    </row>
    <row r="8" spans="1:6" ht="17" thickTop="1">
      <c r="B8" s="499" t="s">
        <v>698</v>
      </c>
      <c r="C8" s="500" t="s">
        <v>151</v>
      </c>
      <c r="D8" s="501" t="s">
        <v>689</v>
      </c>
      <c r="E8" s="502" t="s">
        <v>790</v>
      </c>
    </row>
    <row r="9" spans="1:6">
      <c r="B9" s="503" t="s">
        <v>701</v>
      </c>
      <c r="C9" s="504" t="s">
        <v>254</v>
      </c>
      <c r="D9" s="505" t="s">
        <v>690</v>
      </c>
      <c r="E9" s="506" t="s">
        <v>791</v>
      </c>
    </row>
    <row r="10" spans="1:6">
      <c r="B10" s="503" t="s">
        <v>704</v>
      </c>
      <c r="C10" s="504" t="s">
        <v>165</v>
      </c>
      <c r="D10" s="505" t="s">
        <v>691</v>
      </c>
      <c r="E10" s="506" t="s">
        <v>805</v>
      </c>
    </row>
    <row r="11" spans="1:6">
      <c r="B11" s="503" t="s">
        <v>707</v>
      </c>
      <c r="C11" s="504" t="s">
        <v>807</v>
      </c>
      <c r="D11" s="505" t="s">
        <v>691</v>
      </c>
      <c r="E11" s="506" t="s">
        <v>804</v>
      </c>
    </row>
    <row r="12" spans="1:6">
      <c r="B12" s="503" t="s">
        <v>710</v>
      </c>
      <c r="C12" s="504" t="s">
        <v>166</v>
      </c>
      <c r="D12" s="505" t="s">
        <v>692</v>
      </c>
      <c r="E12" s="506" t="s">
        <v>805</v>
      </c>
    </row>
    <row r="13" spans="1:6">
      <c r="B13" s="503" t="s">
        <v>713</v>
      </c>
      <c r="C13" s="504" t="s">
        <v>808</v>
      </c>
      <c r="D13" s="505" t="s">
        <v>692</v>
      </c>
      <c r="E13" s="506" t="s">
        <v>804</v>
      </c>
    </row>
    <row r="14" spans="1:6">
      <c r="B14" s="503" t="s">
        <v>716</v>
      </c>
      <c r="C14" s="504" t="s">
        <v>175</v>
      </c>
      <c r="D14" s="505" t="s">
        <v>693</v>
      </c>
      <c r="E14" s="506" t="s">
        <v>792</v>
      </c>
    </row>
    <row r="15" spans="1:6">
      <c r="B15" s="503" t="s">
        <v>719</v>
      </c>
      <c r="C15" s="504" t="s">
        <v>174</v>
      </c>
      <c r="D15" s="505" t="s">
        <v>694</v>
      </c>
      <c r="E15" s="506" t="s">
        <v>792</v>
      </c>
    </row>
    <row r="16" spans="1:6">
      <c r="B16" s="503" t="s">
        <v>722</v>
      </c>
      <c r="C16" s="504" t="s">
        <v>172</v>
      </c>
      <c r="D16" s="505" t="s">
        <v>695</v>
      </c>
      <c r="E16" s="506" t="s">
        <v>793</v>
      </c>
    </row>
    <row r="17" spans="1:6" ht="17" thickBot="1">
      <c r="B17" s="507" t="s">
        <v>725</v>
      </c>
      <c r="C17" s="508" t="s">
        <v>173</v>
      </c>
      <c r="D17" s="509" t="s">
        <v>695</v>
      </c>
      <c r="E17" s="510" t="s">
        <v>794</v>
      </c>
    </row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85" t="str">
        <f>IF('Title Page'!$B$21="Example",'Title Page'!$B$34,"ASHRAE Standard 140-2010 Section 5.3 - HVAC Equipment Performance Tests CE100-CE200")</f>
        <v>ASHRAE Standard 140-2020, Informative Annex B16, Section B16.5.1</v>
      </c>
      <c r="B1" s="585"/>
      <c r="C1" s="585"/>
      <c r="D1" s="585"/>
      <c r="E1" s="585"/>
      <c r="F1" s="526"/>
    </row>
    <row r="2" spans="1:6">
      <c r="A2" s="585" t="str">
        <f>'Title Page'!$B$36</f>
        <v>Example Results for Section 5.3 - HVAC Equipment Performance Tests CE100 through CE200</v>
      </c>
      <c r="B2" s="585"/>
      <c r="C2" s="585"/>
      <c r="D2" s="585"/>
      <c r="E2" s="585"/>
    </row>
    <row r="3" spans="1:6" ht="17.25" customHeight="1">
      <c r="A3" s="585" t="str">
        <f>'Title Page'!$B$38</f>
        <v/>
      </c>
      <c r="B3" s="585"/>
      <c r="C3" s="585"/>
      <c r="D3" s="585"/>
      <c r="E3" s="585"/>
    </row>
    <row r="5" spans="1:6" ht="19" thickBot="1">
      <c r="B5" s="587" t="s">
        <v>788</v>
      </c>
      <c r="C5" s="587"/>
      <c r="D5" s="587"/>
    </row>
    <row r="7" spans="1:6" ht="18" thickTop="1" thickBot="1">
      <c r="B7" s="511" t="s">
        <v>696</v>
      </c>
      <c r="C7" s="512" t="s">
        <v>697</v>
      </c>
      <c r="D7" s="514" t="s">
        <v>688</v>
      </c>
    </row>
    <row r="8" spans="1:6" ht="17" thickTop="1">
      <c r="B8" s="517" t="s">
        <v>698</v>
      </c>
      <c r="C8" s="518" t="s">
        <v>699</v>
      </c>
      <c r="D8" s="519" t="s">
        <v>700</v>
      </c>
    </row>
    <row r="9" spans="1:6">
      <c r="B9" s="503" t="s">
        <v>701</v>
      </c>
      <c r="C9" s="504" t="s">
        <v>702</v>
      </c>
      <c r="D9" s="515" t="s">
        <v>703</v>
      </c>
    </row>
    <row r="10" spans="1:6">
      <c r="B10" s="503" t="s">
        <v>704</v>
      </c>
      <c r="C10" s="504" t="s">
        <v>705</v>
      </c>
      <c r="D10" s="515" t="s">
        <v>706</v>
      </c>
    </row>
    <row r="11" spans="1:6">
      <c r="B11" s="503" t="s">
        <v>707</v>
      </c>
      <c r="C11" s="504" t="s">
        <v>708</v>
      </c>
      <c r="D11" s="515" t="s">
        <v>709</v>
      </c>
    </row>
    <row r="12" spans="1:6">
      <c r="B12" s="503" t="s">
        <v>710</v>
      </c>
      <c r="C12" s="504" t="s">
        <v>711</v>
      </c>
      <c r="D12" s="515" t="s">
        <v>712</v>
      </c>
    </row>
    <row r="13" spans="1:6">
      <c r="B13" s="503" t="s">
        <v>713</v>
      </c>
      <c r="C13" s="504" t="s">
        <v>714</v>
      </c>
      <c r="D13" s="515" t="s">
        <v>715</v>
      </c>
    </row>
    <row r="14" spans="1:6">
      <c r="B14" s="503" t="s">
        <v>716</v>
      </c>
      <c r="C14" s="504" t="s">
        <v>717</v>
      </c>
      <c r="D14" s="515" t="s">
        <v>718</v>
      </c>
    </row>
    <row r="15" spans="1:6">
      <c r="B15" s="503" t="s">
        <v>719</v>
      </c>
      <c r="C15" s="504" t="s">
        <v>720</v>
      </c>
      <c r="D15" s="515" t="s">
        <v>721</v>
      </c>
    </row>
    <row r="16" spans="1:6">
      <c r="B16" s="503" t="s">
        <v>722</v>
      </c>
      <c r="C16" s="504" t="s">
        <v>723</v>
      </c>
      <c r="D16" s="515" t="s">
        <v>724</v>
      </c>
    </row>
    <row r="17" spans="2:4">
      <c r="B17" s="503" t="s">
        <v>725</v>
      </c>
      <c r="C17" s="504" t="s">
        <v>726</v>
      </c>
      <c r="D17" s="515" t="s">
        <v>727</v>
      </c>
    </row>
    <row r="18" spans="2:4">
      <c r="B18" s="503" t="s">
        <v>728</v>
      </c>
      <c r="C18" s="504" t="s">
        <v>729</v>
      </c>
      <c r="D18" s="515" t="s">
        <v>730</v>
      </c>
    </row>
    <row r="19" spans="2:4">
      <c r="B19" s="503" t="s">
        <v>731</v>
      </c>
      <c r="C19" s="504" t="s">
        <v>732</v>
      </c>
      <c r="D19" s="515" t="s">
        <v>733</v>
      </c>
    </row>
    <row r="20" spans="2:4">
      <c r="B20" s="503" t="s">
        <v>734</v>
      </c>
      <c r="C20" s="504" t="s">
        <v>735</v>
      </c>
      <c r="D20" s="515" t="s">
        <v>736</v>
      </c>
    </row>
    <row r="21" spans="2:4">
      <c r="B21" s="503" t="s">
        <v>737</v>
      </c>
      <c r="C21" s="504" t="s">
        <v>738</v>
      </c>
      <c r="D21" s="515" t="s">
        <v>739</v>
      </c>
    </row>
    <row r="22" spans="2:4">
      <c r="B22" s="503" t="s">
        <v>740</v>
      </c>
      <c r="C22" s="504" t="s">
        <v>741</v>
      </c>
      <c r="D22" s="515" t="s">
        <v>742</v>
      </c>
    </row>
    <row r="23" spans="2:4">
      <c r="B23" s="503" t="s">
        <v>743</v>
      </c>
      <c r="C23" s="504" t="s">
        <v>744</v>
      </c>
      <c r="D23" s="515" t="s">
        <v>745</v>
      </c>
    </row>
    <row r="24" spans="2:4">
      <c r="B24" s="503" t="s">
        <v>746</v>
      </c>
      <c r="C24" s="504" t="s">
        <v>747</v>
      </c>
      <c r="D24" s="515" t="s">
        <v>748</v>
      </c>
    </row>
    <row r="25" spans="2:4">
      <c r="B25" s="503" t="s">
        <v>749</v>
      </c>
      <c r="C25" s="504" t="s">
        <v>750</v>
      </c>
      <c r="D25" s="515" t="s">
        <v>751</v>
      </c>
    </row>
    <row r="26" spans="2:4">
      <c r="B26" s="503" t="s">
        <v>752</v>
      </c>
      <c r="C26" s="504" t="s">
        <v>753</v>
      </c>
      <c r="D26" s="515" t="s">
        <v>754</v>
      </c>
    </row>
    <row r="27" spans="2:4">
      <c r="B27" s="503" t="s">
        <v>755</v>
      </c>
      <c r="C27" s="504" t="s">
        <v>756</v>
      </c>
      <c r="D27" s="515" t="s">
        <v>757</v>
      </c>
    </row>
    <row r="28" spans="2:4">
      <c r="B28" s="503" t="s">
        <v>758</v>
      </c>
      <c r="C28" s="504" t="s">
        <v>759</v>
      </c>
      <c r="D28" s="515" t="s">
        <v>760</v>
      </c>
    </row>
    <row r="29" spans="2:4">
      <c r="B29" s="503" t="s">
        <v>761</v>
      </c>
      <c r="C29" s="504" t="s">
        <v>762</v>
      </c>
      <c r="D29" s="515" t="s">
        <v>763</v>
      </c>
    </row>
    <row r="30" spans="2:4">
      <c r="B30" s="503" t="s">
        <v>764</v>
      </c>
      <c r="C30" s="504" t="s">
        <v>765</v>
      </c>
      <c r="D30" s="515" t="s">
        <v>766</v>
      </c>
    </row>
    <row r="31" spans="2:4">
      <c r="B31" s="503" t="s">
        <v>767</v>
      </c>
      <c r="C31" s="504" t="s">
        <v>768</v>
      </c>
      <c r="D31" s="515" t="s">
        <v>769</v>
      </c>
    </row>
    <row r="32" spans="2:4">
      <c r="B32" s="503" t="s">
        <v>770</v>
      </c>
      <c r="C32" s="504" t="s">
        <v>771</v>
      </c>
      <c r="D32" s="515" t="s">
        <v>772</v>
      </c>
    </row>
    <row r="33" spans="1:4" ht="17" thickBot="1">
      <c r="B33" s="507" t="s">
        <v>773</v>
      </c>
      <c r="C33" s="508" t="s">
        <v>774</v>
      </c>
      <c r="D33" s="516" t="s">
        <v>775</v>
      </c>
    </row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88" t="s">
        <v>380</v>
      </c>
      <c r="K8" s="589"/>
      <c r="L8" s="590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815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1520.99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1070.08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1007.43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108.19199999999999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67.818299999999994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1197.8900000000001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1132.54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1491.9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635.56500000000005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1081.78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1539.76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164.12799999999999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249.67099999999999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1465.49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88" t="s">
        <v>380</v>
      </c>
      <c r="K25" s="589"/>
      <c r="L25" s="590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815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 t="str">
        <f>A!L43</f>
        <v/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 t="str">
        <f>A!L44</f>
        <v/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 t="str">
        <f>A!L45</f>
        <v/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 t="str">
        <f>A!L46</f>
        <v/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 t="str">
        <f>A!L47</f>
        <v/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 t="str">
        <f>A!L48</f>
        <v/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 t="str">
        <f>A!L49</f>
        <v/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 t="str">
        <f>A!L50</f>
        <v/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 t="str">
        <f>A!L51</f>
        <v/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 t="str">
        <f>A!L52</f>
        <v/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 t="str">
        <f>A!L53</f>
        <v/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 t="str">
        <f>A!L54</f>
        <v/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 t="str">
        <f>A!L55</f>
        <v/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 t="str">
        <f>A!L56</f>
        <v/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88" t="s">
        <v>380</v>
      </c>
      <c r="K42" s="589"/>
      <c r="L42" s="590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815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143.68799999999999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127.727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116.58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10.220800000000001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8.0942799999999995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140.399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128.44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148.66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73.051500000000004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118.349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139.04400000000001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18.006900000000002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22.607399999999998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153.511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88" t="s">
        <v>380</v>
      </c>
      <c r="K59" s="589"/>
      <c r="L59" s="590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815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 t="str">
        <f>A!L83</f>
        <v/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 t="str">
        <f>A!L84</f>
        <v/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 t="str">
        <f>A!L85</f>
        <v/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 t="str">
        <f>A!L86</f>
        <v/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 t="str">
        <f>A!L87</f>
        <v/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 t="str">
        <f>A!L88</f>
        <v/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 t="str">
        <f>A!L89</f>
        <v/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 t="str">
        <f>A!L90</f>
        <v/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 t="str">
        <f>A!L91</f>
        <v/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 t="str">
        <f>A!L92</f>
        <v/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 t="str">
        <f>A!L93</f>
        <v/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 t="str">
        <f>A!L94</f>
        <v/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 t="str">
        <f>A!L95</f>
        <v/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 t="str">
        <f>A!L96</f>
        <v/>
      </c>
    </row>
    <row r="76" spans="1:17" ht="17" thickTop="1">
      <c r="A76" s="298"/>
      <c r="B76" s="464" t="s">
        <v>803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85" t="str">
        <f>'Title Page'!$B$34</f>
        <v>ASHRAE Standard 140-2020, Informative Annex B16, Section B16.5.1</v>
      </c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ht="12.75" customHeight="1">
      <c r="A2" s="298"/>
      <c r="B2" s="585" t="str">
        <f>'Title Page'!$B$36</f>
        <v>Example Results for Section 5.3 - HVAC Equipment Performance Tests CE100 through CE200</v>
      </c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</row>
    <row r="3" spans="1:17" ht="12.75" customHeight="1">
      <c r="A3" s="298"/>
      <c r="B3" s="585" t="str">
        <f>'Title Page'!$B$38</f>
        <v/>
      </c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802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88" t="s">
        <v>380</v>
      </c>
      <c r="K8" s="589"/>
      <c r="L8" s="590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815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2.4017599999999999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3.3969999999999998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3.6031499999999999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1.9011899999999999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2.7674799999999999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3.6463399999999999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3.8515799999999998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2.9352999999999998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3.38489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4.0324400000000002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2.8460700000000001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3.3860299999999999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2.2989199999999999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3.6372100000000001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88" t="s">
        <v>380</v>
      </c>
      <c r="K25" s="589"/>
      <c r="L25" s="590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815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781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3.1893278262607422E-3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781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2.5434206652928345E-3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781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2.5477707006368719E-3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781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4.3551670269673546E-3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781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3.537514272912609E-3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781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2.6821415446722252E-3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781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2.6145114472501678E-3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781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3.3897727659865594E-3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781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2.9986203392133514E-3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781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3.0502623721617075E-3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781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4.7750055339467294E-3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781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6.095634120193919E-3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781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1.2192681781010118E-2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781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3.0187973749109865E-3</v>
      </c>
    </row>
    <row r="42" spans="1:17" ht="17" thickTop="1">
      <c r="A42" s="461"/>
      <c r="B42" s="464" t="s">
        <v>803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Goldwasser, David</cp:lastModifiedBy>
  <cp:lastPrinted>2017-11-13T22:25:07Z</cp:lastPrinted>
  <dcterms:created xsi:type="dcterms:W3CDTF">2001-04-24T01:56:49Z</dcterms:created>
  <dcterms:modified xsi:type="dcterms:W3CDTF">2025-06-19T19:56:39Z</dcterms:modified>
</cp:coreProperties>
</file>