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10410"/>
  <workbookPr codeName="ThisWorkbook"/>
  <mc:AlternateContent>
    <mc:Choice Requires="x15">
      <x15ac:absPath xmlns:x15ac="http://schemas.microsoft.com/office/spreadsheetml/2010/11/ac" url="/Users/dgoldwas/Documents/github/nrel/BESTEST-GSR/results/resources/"/>
    </mc:Choice>
  </mc:AlternateContent>
  <bookViews>
    <workbookView xWindow="-4800" yWindow="-21140" windowWidth="38400" windowHeight="21140" tabRatio="614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39" i="1"/>
  <c r="BS267" i="17" s="1"/>
  <c r="L40" i="19" s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Q41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Q77" i="70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L128" i="26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L136" i="26"/>
  <c r="CV543" i="17" l="1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219" i="17" l="1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<sst xmlns="http://schemas.openxmlformats.org/spreadsheetml/2006/main" uniqueCount="882" count="882">
  <si>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</si>
  <si>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</si>
  <si>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</si>
  <si>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</si>
  <si>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</si>
  <si>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</si>
  <si>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</si>
  <si>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</si>
  <si>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</si>
  <si>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</si>
  <si>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</si>
  <si>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</si>
  <si>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</si>
  <si>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</si>
  <si>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</si>
  <si>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</si>
  <si>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</si>
  <si>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</si>
  <si>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</si>
  <si>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</si>
  <si>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</si>
  <si>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</si>
  <si>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</si>
  <si>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</si>
  <si>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</si>
  <si>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</si>
  <si>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</si>
  <si>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</si>
  <si>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</si>
  <si>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</si>
  <si>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</si>
  <si>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</si>
  <si>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</si>
  <si>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</si>
  <si>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</si>
  <si>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</si>
  <si>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</si>
  <si>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</si>
  <si>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</si>
  <si>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</si>
  <si>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</si>
  <si>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</si>
  <si>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</si>
  <si>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</si>
  <si>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</si>
  <si>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</si>
  <si>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</si>
  <si>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</si>
  <si>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</si>
  <si>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</si>
  <si>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</si>
  <si>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</si>
  <si>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</si>
  <si>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</si>
  <si>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</si>
  <si>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</si>
  <si>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</si>
  <si>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</si>
  <si>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</si>
  <si>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</si>
  <si>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</si>
  <si>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</si>
  <si>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</si>
  <si>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</si>
  <si>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</si>
  <si>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</si>
  <si>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</si>
  <si>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</si>
  <si>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</si>
  <si>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</si>
  <si>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</si>
  <si>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</si>
  <si>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</si>
  <si>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</si>
  <si>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</si>
  <si>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</si>
  <si>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</si>
  <si>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</si>
  <si>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</si>
  <si>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</si>
  <si>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</si>
  <si>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</si>
  <si>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</si>
  <si>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</si>
  <si>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</si>
  <si>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</si>
  <si>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</si>
  <si>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</si>
  <si>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</si>
  <si>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</si>
  <si>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</si>
  <si>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</si>
  <si>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</si>
  <si>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</si>
  <si>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</si>
  <si>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</si>
  <si>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</si>
  <si>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</si>
  <si>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</si>
  <si>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</si>
  <si>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</si>
  <si>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</si>
  <si>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</si>
  <si>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</si>
  <si>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</si>
  <si>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</si>
  <si>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</si>
  <si>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</si>
  <si>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</si>
  <si>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</si>
  <si>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</si>
  <si>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</si>
  <si>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</si>
  <si>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</si>
  <si>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</si>
  <si>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</si>
  <si>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</si>
  <si>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</si>
  <si>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</si>
  <si>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</si>
  <si>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</si>
  <si>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</si>
  <si>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</si>
  <si>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</si>
  <si>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</si>
  <si>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</si>
  <si>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</si>
  <si>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</si>
  <si>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</si>
  <si>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</si>
  <si>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</si>
  <si>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</si>
  <si>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</si>
  <si>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</si>
  <si>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</si>
  <si>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</si>
  <si>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</si>
  <si>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</si>
  <si>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</si>
  <si>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</si>
  <si>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</si>
  <si>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</si>
  <si>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</si>
  <si>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</si>
  <si>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</si>
  <si>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</si>
  <si>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</si>
  <si>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</si>
  <si>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</si>
  <si>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</si>
  <si>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</si>
  <si>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</si>
  <si>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</si>
  <si>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</si>
  <si>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</si>
  <si>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</si>
  <si>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</si>
  <si>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</si>
  <si>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</si>
  <si>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</si>
  <si>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</si>
  <si>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</si>
  <si>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</si>
  <si>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</si>
  <si>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</si>
  <si>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</si>
  <si>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</si>
  <si>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</si>
  <si>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</si>
  <si>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</si>
  <si>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</si>
  <si>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</si>
  <si>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</si>
  <si>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</si>
  <si>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</si>
  <si>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</si>
  <si>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</si>
  <si>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</si>
  <si>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</si>
  <si>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</si>
  <si>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</si>
  <si>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</si>
  <si>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</si>
  <si>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</si>
  <si>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</si>
  <si>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</si>
  <si>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</si>
  <si>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</si>
  <si>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</si>
  <si>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</si>
  <si>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</si>
  <si>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</si>
  <si>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</si>
  <si>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</si>
  <si>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</si>
  <si>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</si>
  <si>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</si>
  <si>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</si>
  <si>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</si>
  <si>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</si>
  <si>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</si>
  <si>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</si>
  <si>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</si>
  <si>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</si>
  <si>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</si>
  <si>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</si>
  <si>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</si>
  <si>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</si>
  <si>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</si>
  <si>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</si>
  <si>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</si>
  <si>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</si>
  <si>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</si>
  <si>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</si>
  <si>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</si>
  <si>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</si>
  <si>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</si>
  <si>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</si>
  <si>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</si>
  <si>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</si>
  <si>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</si>
  <si>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</si>
  <si>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</si>
  <si>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</si>
  <si>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</si>
  <si>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</si>
  <si>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</si>
  <si>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</si>
  <si>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</si>
  <si>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</si>
  <si>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</si>
  <si>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</si>
  <si>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</si>
  <si>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</si>
  <si>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</si>
  <si>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</si>
  <si>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</si>
  <si>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</si>
  <si>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</si>
  <si>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</si>
  <si>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</si>
  <si>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</si>
  <si>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</si>
  <si>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</si>
  <si>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</si>
  <si>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</si>
  <si>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</si>
  <si>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</si>
  <si>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</si>
  <si>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</si>
  <si>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</si>
  <si>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</si>
  <si>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</si>
  <si>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</si>
  <si>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</si>
  <si>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</si>
  <si>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</si>
  <si>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</si>
  <si>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</si>
  <si>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</si>
  <si>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</si>
  <si>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</si>
  <si>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</si>
  <si>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</si>
  <si>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</si>
  <si>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</si>
  <si>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</si>
  <si>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</si>
  <si>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</si>
  <si>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</si>
  <si>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</si>
  <si>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</si>
  <si>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</si>
  <si>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</si>
  <si>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</si>
  <si>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</si>
  <si>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</si>
  <si>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</si>
  <si>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</si>
  <si>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</si>
  <si>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</si>
  <si>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</si>
  <si>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</si>
  <si>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</si>
  <si>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</si>
  <si>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</si>
  <si>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</si>
  <si>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</si>
  <si>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</si>
  <si>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</si>
  <si>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</si>
  <si>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</si>
  <si>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</si>
  <si>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</si>
  <si>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</si>
  <si>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</si>
  <si>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</si>
  <si>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</si>
  <si>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</si>
  <si>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</si>
  <si>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</si>
  <si>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</si>
  <si>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</si>
  <si>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</si>
  <si>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</si>
  <si>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</si>
  <si>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</si>
  <si>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</si>
  <si>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</si>
  <si>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</si>
  <si>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</si>
  <si>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</si>
  <si>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</si>
  <si>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</si>
  <si>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</si>
  <si>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</si>
  <si>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</si>
  <si>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</si>
  <si>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</si>
  <si>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</si>
  <si>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</si>
  <si>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</si>
  <si>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</si>
  <si>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</si>
  <si>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</si>
  <si>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</si>
  <si>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</si>
  <si>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</si>
  <si>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</si>
  <si>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</si>
  <si>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</si>
  <si>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</si>
  <si>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</si>
  <si>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</si>
  <si>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</si>
  <si>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</si>
  <si>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</si>
  <si>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</si>
  <si>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</si>
  <si>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</si>
  <si>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</si>
  <si>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</si>
  <si>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</si>
  <si>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</si>
  <si>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</si>
  <si>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</si>
  <si>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</si>
  <si>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</si>
  <si>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</si>
  <si>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</si>
  <si>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</si>
  <si>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</si>
  <si>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</si>
  <si>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</si>
  <si>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</si>
  <si>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</si>
  <si>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</si>
  <si>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</si>
  <si>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</si>
  <si>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</si>
  <si>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</si>
  <si>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</si>
  <si>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</si>
  <si>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</si>
  <si>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</si>
  <si>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</si>
  <si>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</si>
  <si>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</si>
  <si>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</si>
  <si>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</si>
  <si>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</si>
  <si>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</si>
  <si>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</si>
  <si>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</si>
  <si>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</si>
  <si>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</si>
  <si>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</si>
  <si>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</si>
  <si>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</si>
  <si>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</si>
  <si>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</si>
  <si>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</si>
  <si>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</si>
  <si>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</si>
  <si>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</si>
  <si>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</si>
  <si>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</si>
  <si>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</si>
  <si>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</si>
  <si>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</si>
  <si>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</si>
  <si>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</si>
  <si>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</si>
  <si>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</si>
  <si>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</si>
  <si>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</si>
  <si>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</si>
  <si>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</si>
  <si>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</si>
  <si>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</si>
  <si>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</si>
  <si>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</si>
  <si>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</si>
  <si>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</si>
  <si>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</si>
  <si>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</si>
  <si>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</si>
  <si>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</si>
  <si>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</si>
  <si>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</si>
  <si>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</si>
  <si>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</si>
  <si>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</si>
  <si>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</si>
  <si>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</si>
  <si>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</si>
  <si>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</si>
  <si>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</si>
  <si>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</si>
  <si>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</si>
  <si>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</si>
  <si>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</si>
  <si>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</si>
  <si>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</si>
  <si>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</si>
  <si>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</si>
  <si>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</si>
  <si>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</si>
  <si>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</si>
  <si>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</si>
  <si>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</si>
  <si>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</si>
  <si>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</si>
  <si>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</si>
  <si>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</si>
  <si>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</si>
  <si>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</si>
  <si>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</si>
  <si>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</si>
  <si>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</si>
  <si>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</si>
  <si>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</si>
  <si>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</si>
  <si>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</si>
  <si>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</si>
  <si>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</si>
  <si>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</si>
  <si>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</si>
  <si>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</si>
  <si>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</si>
  <si>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</si>
  <si>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</si>
  <si>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</si>
  <si>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</si>
  <si>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</si>
  <si>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</si>
  <si>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</si>
  <si>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</si>
  <si>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</si>
  <si>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</si>
  <si>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</si>
  <si>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</si>
  <si>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</si>
  <si>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</si>
  <si>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</si>
  <si>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</si>
  <si>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</si>
  <si>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</si>
  <si>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</si>
  <si>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</si>
  <si>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</si>
  <si>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</si>
  <si>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</si>
  <si>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</si>
  <si>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</si>
  <si>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</si>
  <si>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</si>
  <si>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</si>
  <si>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</si>
  <si>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</si>
  <si>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</si>
  <si>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</si>
  <si>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</si>
  <si>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</si>
  <si>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</si>
  <si>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</si>
  <si>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</si>
  <si>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</si>
  <si>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</si>
  <si>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</si>
  <si>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</si>
  <si>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</si>
  <si>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</si>
  <si>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</si>
  <si>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</si>
  <si>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</si>
  <si>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</si>
  <si>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</si>
  <si>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</si>
  <si>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</si>
  <si>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</si>
  <si>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</si>
  <si>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</si>
  <si>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</si>
  <si>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</si>
  <si>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</si>
  <si>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</si>
  <si>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</si>
  <si>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</si>
  <si>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</si>
  <si>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</si>
  <si>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</si>
  <si>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</si>
  <si>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</si>
  <si>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</si>
  <si>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</si>
  <si>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</si>
  <si>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</si>
  <si>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</si>
  <si>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</si>
  <si>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</si>
  <si>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</si>
  <si>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</si>
  <si>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</si>
  <si>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</si>
  <si>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</si>
  <si>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</si>
  <si>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</si>
  <si>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</si>
  <si>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</si>
  <si>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</si>
  <si>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</si>
  <si>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</si>
  <si>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</si>
  <si>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</si>
  <si>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</si>
  <si>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</si>
  <si>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</si>
  <si>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</si>
  <si>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</si>
  <si>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</si>
  <si>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</si>
  <si>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</si>
  <si>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</si>
  <si>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</si>
  <si>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</si>
  <si>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</si>
  <si>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</si>
  <si>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</si>
  <si>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</si>
  <si>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</si>
  <si>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</si>
  <si>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</si>
  <si>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</si>
  <si>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</si>
  <si>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</si>
  <si>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</si>
  <si>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</si>
  <si>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</si>
  <si>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</si>
  <si>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</si>
  <si>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</si>
  <si>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</si>
  <si>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</si>
  <si>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</si>
  <si>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</si>
  <si>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</si>
  <si>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</si>
  <si>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</si>
  <si>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</si>
  <si>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</si>
  <si>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</si>
  <si>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</si>
  <si>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</si>
  <si>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</si>
  <si>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</si>
  <si>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</si>
  <si>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</si>
  <si>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</si>
  <si>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</si>
  <si>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</si>
  <si>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</si>
  <si>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</si>
  <si>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</si>
  <si>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</si>
  <si>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</si>
  <si>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</si>
  <si>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</si>
  <si>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</si>
  <si>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</si>
  <si>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</si>
  <si>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</si>
  <si>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</si>
  <si>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</si>
  <si>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</si>
  <si>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</si>
  <si>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</si>
  <si>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</si>
  <si>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</si>
  <si>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</si>
  <si>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</si>
  <si>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</si>
  <si>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</si>
  <si>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</si>
  <si>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</si>
  <si>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</si>
  <si>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</si>
  <si>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</si>
  <si>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</si>
  <si>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</si>
  <si>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</si>
  <si>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</si>
  <si>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</si>
  <si>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</si>
  <si>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</si>
  <si>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</si>
  <si>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</si>
  <si>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</si>
  <si>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</si>
  <si>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</si>
  <si>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</si>
  <si>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</si>
  <si>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</si>
  <si>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</si>
  <si>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</si>
  <si>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</si>
  <si>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</si>
  <si>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</si>
  <si>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</si>
  <si>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</si>
  <si>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</si>
  <si>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</si>
  <si>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</si>
  <si>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</si>
  <si>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</si>
  <si>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</si>
  <si>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</si>
  <si>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</si>
  <si>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</si>
  <si>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</si>
  <si>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</si>
  <si>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</si>
  <si>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</si>
  <si>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</si>
  <si>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</si>
  <si>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</si>
  <si>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</si>
  <si>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</si>
  <si>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</si>
  <si>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</si>
  <si>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</si>
  <si>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</si>
  <si>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</si>
  <si>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</si>
  <si>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</si>
  <si>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</si>
  <si>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</si>
  <si>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</si>
  <si>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</si>
  <si>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</si>
  <si>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</si>
  <si>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</si>
  <si>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</si>
  <si>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</si>
  <si>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</si>
  <si>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</si>
  <si>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</si>
  <si>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</si>
  <si>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</si>
  <si>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</si>
  <si>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</si>
  <si>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</si>
  <si>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</si>
  <si>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</si>
  <si>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</si>
  <si>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</si>
  <si>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</si>
  <si>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</si>
  <si>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</si>
  <si>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</si>
  <si>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</si>
  <si>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</si>
  <si>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</si>
  <si>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</si>
  <si>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</si>
  <si>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</si>
  <si>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</si>
  <si>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</si>
  <si>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</si>
  <si>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</si>
  <si>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</si>
  <si>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</si>
  <si>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</si>
  <si>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</si>
  <si>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</si>
  <si>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</si>
  <si>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</si>
  <si>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</si>
  <si>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</si>
  <si>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</si>
  <si>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</si>
  <si>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</si>
  <si>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</si>
  <si>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</si>
  <si>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</si>
  <si>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</si>
  <si>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</si>
  <si>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</si>
  <si>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</si>
  <si>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</si>
  <si>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</si>
  <si>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</si>
  <si>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</si>
  <si>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</si>
  <si>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</si>
  <si>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</si>
  <si>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</si>
  <si>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</si>
  <si>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</si>
  <si>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</si>
  <si>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</si>
  <si>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</si>
  <si>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</si>
  <si>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</si>
  <si>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</si>
  <si>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</si>
  <si>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</si>
  <si>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</si>
  <si>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</si>
  <si>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</si>
  <si>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</si>
  <si>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</si>
  <si>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</si>
  <si>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</si>
  <si>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</si>
  <si>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</si>
  <si>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</si>
  <si>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</si>
  <si>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</si>
  <si>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</si>
  <si>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</si>
  <si>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</si>
  <si>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</si>
  <si>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</si>
  <si>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</si>
  <si>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</si>
  <si>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</si>
  <si>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</si>
  <si>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</si>
  <si>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</si>
  <si>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</si>
  <si>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</si>
  <si>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</si>
  <si>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</si>
  <si>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</si>
  <si>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</si>
  <si>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</si>
  <si>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</si>
  <si>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</si>
  <si>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</si>
  <si>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</si>
  <si>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</si>
  <si>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</si>
  <si>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</si>
  <si>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</si>
  <si>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</si>
  <si>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</si>
  <si>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</si>
  <si>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</si>
  <si>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</si>
  <si>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</si>
  <si>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</si>
  <si>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</si>
  <si>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</si>
  <si>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</si>
  <si>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</si>
  <si>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</si>
  <si>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</si>
  <si>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</si>
  <si>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</si>
  <si>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</si>
  <si>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</si>
  <si>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</si>
  <si>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</si>
  <si>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</si>
  <si>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</si>
  <si>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</si>
  <si>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</si>
  <si>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</si>
  <si>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</si>
  <si>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</si>
  <si>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</si>
  <si>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</si>
  <si>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</si>
  <si>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</si>
  <si>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</si>
  <si>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</si>
  <si>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</si>
  <si>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</si>
  <si>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</si>
  <si>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</si>
  <si>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</si>
  <si>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</si>
  <si>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</si>
  <si>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</si>
  <si>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</si>
  <si>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</si>
  <si>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</si>
  <si>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</si>
  <si>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</si>
  <si>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</si>
  <si>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</si>
  <si>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</si>
  <si>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</si>
  <si>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</si>
  <si>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</si>
  <si>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</si>
  <si>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</si>
  <si>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</si>
  <si>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</si>
  <si>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</si>
  <si>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</si>
  <si>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</si>
  <si>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</si>
  <si>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</si>
  <si>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</si>
  <si>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</si>
  <si>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</si>
  <si>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</si>
  <si>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</si>
  <si>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</si>
  <si>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</si>
  <si>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</si>
  <si>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</si>
  <si>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</si>
  <si>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</si>
  <si>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</si>
  <si>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</si>
  <si>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</si>
  <si>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</si>
  <si>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</si>
  <si>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</si>
  <si>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</si>
  <si>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</si>
  <si>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</si>
  <si>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</si>
  <si>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</si>
  <si>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</si>
  <si>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</si>
  <si>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</si>
  <si>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</si>
  <si>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</si>
  <si>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</si>
  <si>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</si>
  <si>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</si>
  <si>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</si>
  <si>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</si>
  <si>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</si>
  <si>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</si>
  <si>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</si>
  <si>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</si>
  <si>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</si>
  <si>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</si>
  <si>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rFont val="Arial"/>
        <family val="2"/>
        <sz val="10"/>
      </rPr>
      <t>LBNL: Lawrence Berkeley National Laboratory, United States</t>
    </r>
  </si>
  <si>
    <r>
      <t>c</t>
    </r>
    <r>
      <rPr>
        <rFont val="Arial"/>
        <family val="2"/>
        <sz val="10"/>
      </rPr>
      <t>ESTSC: Energy Science and Technology Software Center (at Oak Ridge National Laboratory), United States</t>
    </r>
  </si>
  <si>
    <r>
      <t>d</t>
    </r>
    <r>
      <rPr>
        <rFont val="Arial"/>
        <family val="2"/>
        <sz val="10"/>
      </rPr>
      <t>CIEMAT: Centro de Investigaciones Energeticas, Medioambientales y Tecnologicas, Spain</t>
    </r>
  </si>
  <si>
    <r>
      <t>e</t>
    </r>
    <r>
      <rPr>
        <rFont val="Arial"/>
        <family val="2"/>
        <sz val="10"/>
      </rPr>
      <t>JJH: James J. Hirsch &amp; Associates, United States</t>
    </r>
  </si>
  <si>
    <r>
      <t>f</t>
    </r>
    <r>
      <rPr>
        <rFont val="Arial"/>
        <family val="2"/>
        <sz val="10"/>
      </rPr>
      <t>NREL/JNA: National Renewable Energy Laboratory/J. Neymark &amp; Associates, United States</t>
    </r>
  </si>
  <si>
    <r>
      <t>g</t>
    </r>
    <r>
      <rPr>
        <rFont val="Arial"/>
        <family val="2"/>
        <sz val="10"/>
      </rPr>
      <t>UIUC: University of Illinois Urbana/Champaign, United States</t>
    </r>
  </si>
  <si>
    <r>
      <t>h</t>
    </r>
    <r>
      <rPr>
        <rFont val="Arial"/>
        <family val="2"/>
        <sz val="10"/>
      </rPr>
      <t>CERL: U.S. Army Corps of Engineers, Construction Engineering Research Laboratories, United States</t>
    </r>
  </si>
  <si>
    <r>
      <t>i</t>
    </r>
    <r>
      <rPr>
        <rFont val="Arial"/>
        <family val="2"/>
        <sz val="10"/>
      </rPr>
      <t>OSU: Oklahoma State University, United States</t>
    </r>
  </si>
  <si>
    <r>
      <t>j</t>
    </r>
    <r>
      <rPr>
        <rFont val="Arial"/>
        <family val="2"/>
        <sz val="10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</si>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</sst>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color rgb="FFFF0000"/>
      <sz val="14"/>
    </font>
    <font>
      <name val="SWISS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1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2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3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4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5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6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7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8.bin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9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>
      <c r="A5" s="472" t="s">
        <v>874</v>
      </c>
      <c r="B5" s="462"/>
    </row>
    <row r="6" spans="1:2" customFormat="false">
      <c r="A6" s="472" t="s">
        <v>797</v>
      </c>
      <c r="B6" s="502"/>
    </row>
    <row r="7" spans="1:2" customFormat="false">
      <c r="A7" s="472" t="s">
        <v>269</v>
      </c>
      <c r="B7" s="502"/>
    </row>
    <row r="8" spans="1:1" customFormat="false">
      <c r="A8" s="472" t="s">
        <v>859</v>
      </c>
    </row>
    <row r="11" spans="1:2" customFormat="false">
      <c r="A11" s="473" t="s">
        <v>858</v>
      </c>
      <c r="B11" s="474"/>
    </row>
    <row r="12" spans="1:2" customFormat="false">
      <c r="A12" s="473" t="s">
        <v>817</v>
      </c>
      <c r="B12" s="474"/>
    </row>
    <row r="13" spans="1:2" customFormat="false">
      <c r="A13" s="473" t="s">
        <v>818</v>
      </c>
      <c r="B13" s="474"/>
    </row>
    <row r="14" spans="1:2" customFormat="false">
      <c r="A14" s="513" t="s">
        <v>778</v>
      </c>
      <c r="B14" s="474"/>
    </row>
    <row r="15" spans="1:2" customFormat="false">
      <c r="A15" s="473" t="s">
        <v>676</v>
      </c>
      <c r="B15" s="474"/>
    </row>
    <row r="16" spans="1:2" customFormat="false">
      <c r="A16" s="473" t="s">
        <v>819</v>
      </c>
      <c r="B16" s="474"/>
    </row>
    <row r="17" spans="1:2" customFormat="false">
      <c r="A17" s="473" t="s">
        <v>820</v>
      </c>
      <c r="B17" s="474"/>
    </row>
    <row r="18" spans="2:2" customFormat="false">
      <c r="B18" s="474"/>
    </row>
    <row r="19" spans="1:2" customFormat="false">
      <c r="A19" s="473" t="s">
        <v>821</v>
      </c>
      <c r="B19" s="474"/>
    </row>
    <row r="20" spans="1:2" customFormat="false">
      <c r="A20" s="473" t="s">
        <v>783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860</v>
      </c>
    </row>
    <row r="25" spans="1:1" customFormat="false">
      <c r="A25" s="520" t="s">
        <v>822</v>
      </c>
    </row>
    <row r="26" spans="1:1" customFormat="false">
      <c r="A26" s="520" t="s">
        <v>823</v>
      </c>
    </row>
    <row r="27" spans="1:1" customFormat="false">
      <c r="A27" s="520" t="s">
        <v>824</v>
      </c>
    </row>
    <row r="28" spans="1:1" customFormat="false">
      <c r="A28" s="520" t="s">
        <v>825</v>
      </c>
    </row>
    <row r="29" spans="1:1" customFormat="false">
      <c r="A29" s="520" t="s">
        <v>839</v>
      </c>
    </row>
    <row r="30" spans="1:1" customFormat="false">
      <c r="A30" s="520" t="s">
        <v>826</v>
      </c>
    </row>
    <row r="31" spans="1:1" customFormat="false">
      <c r="A31" s="520" t="s">
        <v>827</v>
      </c>
    </row>
    <row r="32" spans="1:1" customFormat="false">
      <c r="A32" s="520" t="s">
        <v>875</v>
      </c>
    </row>
    <row r="33" spans="1:1" customFormat="false">
      <c r="A33" s="520" t="s">
        <v>828</v>
      </c>
    </row>
    <row r="34" spans="1:1" customFormat="false">
      <c r="A34" s="520"/>
    </row>
    <row r="35" spans="1:1" customFormat="false">
      <c r="A35" s="520" t="s">
        <v>829</v>
      </c>
    </row>
    <row r="36" spans="1:1" customFormat="false">
      <c r="A36" s="520" t="s">
        <v>873</v>
      </c>
    </row>
    <row r="37" spans="1:1" customFormat="false">
      <c r="A37" s="520" t="s">
        <v>830</v>
      </c>
    </row>
    <row r="38" spans="1:1" customFormat="false">
      <c r="A38" s="520"/>
    </row>
    <row r="39" spans="1:1" customFormat="false">
      <c r="A39" s="520" t="s">
        <v>679</v>
      </c>
    </row>
    <row r="40" spans="1:1" customFormat="false">
      <c r="A40" s="522" t="s">
        <v>662</v>
      </c>
    </row>
    <row r="41" spans="1:1" customFormat="false">
      <c r="A41" s="522" t="s">
        <v>663</v>
      </c>
    </row>
    <row r="42" spans="1:1" customFormat="false">
      <c r="A42" s="522" t="s">
        <v>664</v>
      </c>
    </row>
    <row r="43" spans="1:1" customFormat="false">
      <c r="A43" s="522" t="s">
        <v>665</v>
      </c>
    </row>
    <row r="44" spans="1:1" customFormat="false">
      <c r="A44" s="522" t="s">
        <v>666</v>
      </c>
    </row>
    <row r="45" spans="1:1" customFormat="false">
      <c r="A45" s="522" t="s">
        <v>668</v>
      </c>
    </row>
    <row r="46" spans="1:1" customFormat="false">
      <c r="A46" s="522" t="s">
        <v>667</v>
      </c>
    </row>
    <row r="47" spans="1:1" customFormat="false">
      <c r="A47" s="522" t="s">
        <v>831</v>
      </c>
    </row>
    <row r="48" spans="1:1" customFormat="false">
      <c r="A48" s="522" t="s">
        <v>832</v>
      </c>
    </row>
    <row r="49" spans="1:1" customFormat="false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2">
    <pageSetUpPr fitToPage="1"/>
  </sheetPr>
  <dimension ref="A1:AB38"/>
  <sheetViews>
    <sheetView defaultGridColor="false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1" customFormat="false">
      <c r="A1" s="462" t="s">
        <v>861</v>
      </c>
    </row>
    <row r="2" spans="1:1" customFormat="false">
      <c r="A2" t="s">
        <v>862</v>
      </c>
    </row>
    <row r="3" spans="1:9" customFormat="false">
      <c r="A3" s="497"/>
      <c r="I3" s="2"/>
    </row>
    <row r="4" spans="1:9" customFormat="false">
      <c r="A4" s="523" t="s">
        <v>785</v>
      </c>
      <c r="I4" s="2"/>
    </row>
    <row r="5" spans="1:9" customFormat="false">
      <c r="A5" s="497"/>
      <c r="I5" s="2"/>
    </row>
    <row r="6" spans="1:9" customFormat="false">
      <c r="A6" s="462" t="s">
        <v>673</v>
      </c>
      <c r="I6" s="2"/>
    </row>
    <row r="7" spans="1:9" customFormat="false">
      <c r="A7" t="s">
        <v>677</v>
      </c>
      <c r="I7" s="2"/>
    </row>
    <row r="8" spans="1:9" customFormat="false">
      <c r="A8" s="2" t="s">
        <v>381</v>
      </c>
      <c r="I8" s="2"/>
    </row>
    <row r="9" spans="1:9" customFormat="false">
      <c r="A9" s="2" t="s">
        <v>678</v>
      </c>
      <c r="I9" s="2"/>
    </row>
    <row r="10" spans="1:9" customFormat="false">
      <c r="A10" s="2" t="s">
        <v>876</v>
      </c>
      <c r="I10" s="2"/>
    </row>
    <row r="11" spans="1:9" customFormat="false">
      <c r="A11" s="2" t="s">
        <v>838</v>
      </c>
      <c r="I11" s="2"/>
    </row>
    <row r="12" spans="1:9" customFormat="false">
      <c r="A12" s="2"/>
      <c r="I12" s="2"/>
    </row>
    <row r="13" spans="1:9" customFormat="false">
      <c r="A13" s="2"/>
      <c r="I13" s="2"/>
    </row>
    <row r="14" spans="1:9" customFormat="false">
      <c r="A14" s="2"/>
      <c r="I14" s="2"/>
    </row>
    <row r="15" spans="9:9" customFormat="false">
      <c r="I15" s="2"/>
    </row>
    <row r="16" spans="9:9" customFormat="false">
      <c r="I16" s="2"/>
    </row>
    <row r="17" spans="1:9" customFormat="false">
      <c r="A17" s="498" t="s">
        <v>680</v>
      </c>
      <c r="I17" s="2"/>
    </row>
    <row r="18" spans="1:9" customFormat="false">
      <c r="A18" t="s">
        <v>383</v>
      </c>
      <c r="I18" s="2"/>
    </row>
    <row r="19" spans="1:28" customFormat="false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3"/>
  <dimension ref="A1:T43"/>
  <sheetViews>
    <sheetView tabSelected="1" zoomScaleNormal="100" workbookViewId="0">
      <selection activeCell="F2" sqref="F2:J2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 customFormat="false">
      <c r="A2" s="523" t="s">
        <v>1</v>
      </c>
      <c r="F2" s="617" t="str">
        <v>OpenStudio 3.9.0</v>
      </c>
      <c r="G2" s="618"/>
      <c r="H2" s="618"/>
      <c r="I2" s="618"/>
      <c r="J2" s="619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11/15/2024 (expected)</v>
      </c>
      <c r="K3" s="474" t="s">
        <v>272</v>
      </c>
    </row>
    <row r="4" spans="1:11" customFormat="false">
      <c r="A4" s="523"/>
      <c r="F4" s="461" t="s">
        <v>777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786</v>
      </c>
      <c r="F5" s="461" t="s">
        <v>270</v>
      </c>
      <c r="G5" s="454"/>
      <c r="H5" s="454"/>
      <c r="J5" s="574" t="str">
        <v>11/06/2024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17" t="str">
        <v>National Renewable Energy Laboratory</v>
      </c>
      <c r="G7" s="618"/>
      <c r="H7" s="618"/>
      <c r="I7" s="618"/>
      <c r="J7" s="619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8">
      <c r="A17" s="460"/>
      <c r="H17" s="463"/>
      <c r="J17" s="464"/>
    </row>
    <row r="18" spans="1:3" customFormat="false" ht="18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857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320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-4.91127e-14</v>
      </c>
      <c r="I25" s="575">
        <v>3653.04</v>
      </c>
      <c r="J25" s="576">
        <v>3653.04</v>
      </c>
      <c r="K25" s="577">
        <v>3.93584e-13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307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1.5234e-14</v>
      </c>
      <c r="I26" s="578">
        <v>3635.05</v>
      </c>
      <c r="J26" s="584">
        <v>3635.05</v>
      </c>
      <c r="K26" s="585">
        <v>3.1423e-13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308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-2.27374e-15</v>
      </c>
      <c r="I27" s="578">
        <v>3629.9</v>
      </c>
      <c r="J27" s="584">
        <v>3629.9</v>
      </c>
      <c r="K27" s="585">
        <v>3.27645e-13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309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2.84217e-16</v>
      </c>
      <c r="I28" s="578">
        <v>205.694</v>
      </c>
      <c r="J28" s="584">
        <v>205.694</v>
      </c>
      <c r="K28" s="585">
        <v>2.17852e-14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310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-1.13687e-15</v>
      </c>
      <c r="I29" s="578">
        <v>187.686</v>
      </c>
      <c r="J29" s="584">
        <v>187.686</v>
      </c>
      <c r="K29" s="585">
        <v>1.75646e-14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311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312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313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314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315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316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317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318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7" thickBot="1">
      <c r="A38" s="467" t="s">
        <v>319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8">
      <c r="B39" s="614"/>
      <c r="C39" s="614" t="s">
        <v>878</v>
      </c>
      <c r="E39" s="614" t="s">
        <v>879</v>
      </c>
    </row>
    <row r="42" spans="1:2" customFormat="false">
      <c r="A42" s="615" t="s">
        <v>878</v>
      </c>
      <c r="B42" s="616" t="s">
        <v>880</v>
      </c>
    </row>
    <row r="43" spans="1:2" customFormat="false">
      <c r="A43" s="615" t="s">
        <v>879</v>
      </c>
      <c r="B43" s="616" t="s">
        <v>881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877</v>
      </c>
      <c r="B5" s="462" t="s">
        <v>684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customFormat="false" ht="15" customHeight="1">
      <c r="A7" s="547"/>
      <c r="B7" s="502" t="s">
        <v>782</v>
      </c>
    </row>
    <row r="8" spans="1:2" customFormat="false">
      <c r="A8" s="472" t="str">
        <f>IF(B21="Comparison","Test Results Comparison","Example Results")</f>
        <v>Example Results</v>
      </c>
      <c r="B8" s="502" t="s">
        <v>683</v>
      </c>
    </row>
    <row r="9" spans="1:2" customFormat="false">
      <c r="A9" s="472" t="s">
        <v>269</v>
      </c>
      <c r="B9" s="502" t="s">
        <v>795</v>
      </c>
    </row>
    <row r="10" spans="1:2" customFormat="false">
      <c r="A10" s="472" t="s">
        <v>859</v>
      </c>
      <c r="B10" t="s">
        <v>834</v>
      </c>
    </row>
    <row r="11" spans="2:2" customFormat="false">
      <c r="B11" t="s">
        <v>835</v>
      </c>
    </row>
    <row r="12" spans="2:2" customFormat="false">
      <c r="B12" t="s">
        <v>836</v>
      </c>
    </row>
    <row r="13" spans="1:2" customFormat="false">
      <c r="A13" s="513" t="str">
        <f>IF(B21="Comparison","Results for "&amp;YourData!$F$2,"")</f>
        <v/>
      </c>
      <c r="B13" s="502" t="s">
        <v>796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784</v>
      </c>
    </row>
    <row r="16" spans="1:2" customFormat="false">
      <c r="A16" s="513" t="str">
        <f>IF(B21="Comparison","Informative Annex B16, Section B16.5.1 Example Results","")</f>
        <v/>
      </c>
      <c r="B16" s="474" t="s">
        <v>798</v>
      </c>
    </row>
    <row r="17" spans="1:2" customFormat="false">
      <c r="A17" s="513"/>
      <c r="B17" s="474" t="s">
        <v>837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675</v>
      </c>
    </row>
    <row r="21" spans="1:2" customFormat="false">
      <c r="A21" s="513" t="str">
        <f>IF(B21="Comparison","("&amp;YourData!$J$8&amp;")","")</f>
        <v/>
      </c>
      <c r="B21" s="469" t="s">
        <v>852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789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2:4" customFormat="false">
      <c r="B35" s="474" t="s">
        <v>801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2" customFormat="false">
      <c r="A37" s="608"/>
      <c r="B37" s="474" t="s">
        <v>800</v>
      </c>
    </row>
    <row r="38" spans="1:2" customFormat="false">
      <c r="A38" s="608"/>
      <c r="B38" s="552" t="str">
        <f>IF('Title Page'!$B$21="Example","", "By "&amp;'Title Page'!$A$20&amp;" "&amp;'Title Page'!$A$21&amp;", "&amp;'Title Page'!$A$24)</f>
        <v/>
      </c>
    </row>
    <row r="39" spans="1:2" customFormat="false">
      <c r="A39" s="608"/>
      <c r="B39" s="474" t="s">
        <v>274</v>
      </c>
    </row>
    <row r="40" spans="1:2" customFormat="false" ht="48" customHeight="1">
      <c r="A40" s="608"/>
      <c r="B40" s="475" t="str">
        <f>$B$34&amp;"
"&amp;$B$36 &amp; IF(B38="","", (", b" &amp; MID($B$38,2,200)))</f>
        <v xml:space="preserve">ASHRAE Standard 140-2020, Informative Annex B16, Section B16.5.1
Example Results for Section 5.3 - HVAC Equipment Performance Tests CE100 through CE200</v>
      </c>
    </row>
    <row r="41" spans="1:1" customFormat="false">
      <c r="A41" s="608"/>
    </row>
    <row r="42" spans="1:1" customFormat="false">
      <c r="A42" s="608"/>
    </row>
    <row r="43" spans="1:1" customFormat="false">
      <c r="A43" s="608"/>
    </row>
    <row r="44" spans="1:2" customFormat="false">
      <c r="A44" s="608"/>
      <c r="B44" s="548"/>
    </row>
    <row r="45" spans="1:1" customFormat="false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140-2020</v>
      </c>
      <c r="B1" s="481"/>
      <c r="C1" s="482"/>
      <c r="D1" s="482"/>
    </row>
    <row r="2" spans="1:4" customFormat="false">
      <c r="A2" s="481" t="s">
        <v>779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 through CE200</v>
      </c>
      <c r="B4" s="481"/>
      <c r="C4" s="482"/>
      <c r="D4" s="482"/>
    </row>
    <row r="6" spans="1:3" customFormat="false">
      <c r="A6" s="515" t="s">
        <v>843</v>
      </c>
      <c r="B6" s="454"/>
      <c r="C6" s="454"/>
    </row>
    <row r="7" spans="1:3" customFormat="false">
      <c r="A7" s="515" t="s">
        <v>844</v>
      </c>
      <c r="B7" s="454"/>
      <c r="C7" s="454"/>
    </row>
    <row r="8" spans="1:3" customFormat="false">
      <c r="A8" s="515" t="s">
        <v>845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849</v>
      </c>
      <c r="B10" s="454"/>
      <c r="C10" s="454"/>
    </row>
    <row r="11" spans="1:3" customFormat="false">
      <c r="A11" s="515" t="s">
        <v>848</v>
      </c>
      <c r="B11" s="454"/>
      <c r="C11" s="454"/>
    </row>
    <row r="12" spans="1:1" customFormat="false">
      <c r="A12" s="454"/>
    </row>
    <row r="13" spans="1:1" customFormat="false">
      <c r="A13" s="515" t="s">
        <v>847</v>
      </c>
    </row>
    <row r="14" spans="1:1" customFormat="false">
      <c r="A14" s="515" t="s">
        <v>846</v>
      </c>
    </row>
    <row r="15" spans="1:1" customFormat="false">
      <c r="A15" s="454"/>
    </row>
    <row r="16" spans="1:1" customFormat="false">
      <c r="A16" s="515" t="s">
        <v>851</v>
      </c>
    </row>
    <row r="17" spans="1:1" customFormat="false">
      <c r="A17" s="515" t="s">
        <v>850</v>
      </c>
    </row>
    <row r="18" spans="1:1" customFormat="false">
      <c r="A18" s="454"/>
    </row>
    <row r="19" spans="1:1" customFormat="false">
      <c r="A19" s="515" t="s">
        <v>780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799</v>
      </c>
      <c r="B22" s="481"/>
      <c r="C22" s="482"/>
      <c r="D22" s="482"/>
    </row>
    <row r="24" spans="1:4" customFormat="false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7" thickTop="1">
      <c r="A35" s="454"/>
      <c r="B35" s="454"/>
      <c r="C35" s="454"/>
    </row>
    <row r="36" spans="1:3" customFormat="false">
      <c r="A36" s="560" t="s">
        <v>840</v>
      </c>
      <c r="B36" s="454"/>
      <c r="C36" s="454"/>
    </row>
    <row r="37" spans="1:3" customFormat="false">
      <c r="A37" s="480" t="s">
        <v>863</v>
      </c>
      <c r="B37" s="454"/>
      <c r="C37" s="454"/>
    </row>
    <row r="38" spans="1:3" customFormat="false">
      <c r="A38" s="480" t="s">
        <v>864</v>
      </c>
      <c r="B38" s="454"/>
      <c r="C38" s="454"/>
    </row>
    <row r="39" spans="1:3" customFormat="false">
      <c r="A39" s="480" t="s">
        <v>865</v>
      </c>
      <c r="B39" s="454"/>
      <c r="C39" s="454"/>
    </row>
    <row r="40" spans="1:3" customFormat="false">
      <c r="A40" s="480" t="s">
        <v>866</v>
      </c>
      <c r="B40" s="454"/>
      <c r="C40" s="454"/>
    </row>
    <row r="41" spans="1:3" customFormat="false">
      <c r="A41" s="480" t="s">
        <v>867</v>
      </c>
      <c r="B41" s="454"/>
      <c r="C41" s="454"/>
    </row>
    <row r="42" spans="1:3" customFormat="false">
      <c r="A42" s="480" t="s">
        <v>868</v>
      </c>
      <c r="B42" s="454"/>
      <c r="C42" s="454"/>
    </row>
    <row r="43" spans="1:3" customFormat="false">
      <c r="A43" s="480" t="s">
        <v>869</v>
      </c>
      <c r="B43" s="454"/>
      <c r="C43" s="454"/>
    </row>
    <row r="44" spans="1:3" customFormat="false">
      <c r="A44" s="480" t="s">
        <v>870</v>
      </c>
      <c r="B44" s="454"/>
      <c r="C44" s="454"/>
    </row>
    <row r="45" spans="1:3" customFormat="false">
      <c r="A45" s="480" t="s">
        <v>871</v>
      </c>
      <c r="B45" s="454"/>
      <c r="C45" s="454"/>
    </row>
    <row r="46" spans="1:3" customFormat="false">
      <c r="A46" s="480" t="s">
        <v>306</v>
      </c>
      <c r="B46" s="454"/>
      <c r="C46" s="454"/>
    </row>
    <row r="47" spans="1:3" customFormat="false">
      <c r="A47" s="515" t="s">
        <v>872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2:5" customFormat="false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2:5" customFormat="false" ht="15" customHeight="1">
      <c r="B3" s="620" t="str">
        <f>'Title Page'!$B$38</f>
        <v/>
      </c>
      <c r="C3" s="620"/>
      <c r="D3" s="620"/>
      <c r="E3" s="620"/>
    </row>
    <row r="5" spans="2:5" customFormat="false" ht="15" customHeight="1">
      <c r="B5" s="621" t="s">
        <v>787</v>
      </c>
      <c r="C5" s="621"/>
      <c r="D5" s="621"/>
      <c r="E5" s="621"/>
    </row>
    <row r="7" spans="2:5" customFormat="false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2:5" customFormat="false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2:5" customFormat="false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2:5" customFormat="false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2:5" customFormat="false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2:5" customFormat="false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2:5" customFormat="false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2:5" customFormat="false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2:5" customFormat="false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2:5" customFormat="false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2:5" customFormat="false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 customFormat="false">
      <c r="A25" s="557"/>
      <c r="B25" s="557"/>
      <c r="C25" s="557"/>
      <c r="D25" s="557"/>
      <c r="E25" s="557"/>
      <c r="F25" s="557"/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5" customFormat="false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5" customFormat="false" ht="17.25" customHeight="1">
      <c r="A3" s="620" t="str">
        <f>'Title Page'!$B$38</f>
        <v/>
      </c>
      <c r="B3" s="620"/>
      <c r="C3" s="620"/>
      <c r="D3" s="620"/>
      <c r="E3" s="620"/>
    </row>
    <row r="5" spans="2:4" customFormat="false" ht="19" thickBot="1">
      <c r="B5" s="622" t="s">
        <v>788</v>
      </c>
      <c r="C5" s="622"/>
      <c r="D5" s="622"/>
    </row>
    <row r="7" spans="2:4" customFormat="false" ht="18" thickTop="1" thickBot="1">
      <c r="B7" s="537" t="s">
        <v>696</v>
      </c>
      <c r="C7" s="538" t="s">
        <v>697</v>
      </c>
      <c r="D7" s="540" t="s">
        <v>688</v>
      </c>
    </row>
    <row r="8" spans="2:4" customFormat="false" ht="17" thickTop="1">
      <c r="B8" s="543" t="s">
        <v>698</v>
      </c>
      <c r="C8" s="544" t="s">
        <v>699</v>
      </c>
      <c r="D8" s="545" t="s">
        <v>700</v>
      </c>
    </row>
    <row r="9" spans="2:4" customFormat="false">
      <c r="B9" s="529" t="s">
        <v>701</v>
      </c>
      <c r="C9" s="530" t="s">
        <v>702</v>
      </c>
      <c r="D9" s="541" t="s">
        <v>703</v>
      </c>
    </row>
    <row r="10" spans="2:4" customFormat="false">
      <c r="B10" s="529" t="s">
        <v>704</v>
      </c>
      <c r="C10" s="530" t="s">
        <v>705</v>
      </c>
      <c r="D10" s="541" t="s">
        <v>706</v>
      </c>
    </row>
    <row r="11" spans="2:4" customFormat="false">
      <c r="B11" s="529" t="s">
        <v>707</v>
      </c>
      <c r="C11" s="530" t="s">
        <v>708</v>
      </c>
      <c r="D11" s="541" t="s">
        <v>709</v>
      </c>
    </row>
    <row r="12" spans="2:4" customFormat="false">
      <c r="B12" s="529" t="s">
        <v>710</v>
      </c>
      <c r="C12" s="530" t="s">
        <v>711</v>
      </c>
      <c r="D12" s="541" t="s">
        <v>712</v>
      </c>
    </row>
    <row r="13" spans="2:4" customFormat="false">
      <c r="B13" s="529" t="s">
        <v>713</v>
      </c>
      <c r="C13" s="530" t="s">
        <v>714</v>
      </c>
      <c r="D13" s="541" t="s">
        <v>715</v>
      </c>
    </row>
    <row r="14" spans="2:4" customFormat="false">
      <c r="B14" s="529" t="s">
        <v>716</v>
      </c>
      <c r="C14" s="530" t="s">
        <v>717</v>
      </c>
      <c r="D14" s="541" t="s">
        <v>718</v>
      </c>
    </row>
    <row r="15" spans="2:4" customFormat="false">
      <c r="B15" s="529" t="s">
        <v>719</v>
      </c>
      <c r="C15" s="530" t="s">
        <v>720</v>
      </c>
      <c r="D15" s="541" t="s">
        <v>721</v>
      </c>
    </row>
    <row r="16" spans="2:4" customFormat="false">
      <c r="B16" s="529" t="s">
        <v>722</v>
      </c>
      <c r="C16" s="530" t="s">
        <v>723</v>
      </c>
      <c r="D16" s="541" t="s">
        <v>724</v>
      </c>
    </row>
    <row r="17" spans="2:4" customFormat="false">
      <c r="B17" s="529" t="s">
        <v>725</v>
      </c>
      <c r="C17" s="530" t="s">
        <v>726</v>
      </c>
      <c r="D17" s="541" t="s">
        <v>727</v>
      </c>
    </row>
    <row r="18" spans="2:4" customFormat="false">
      <c r="B18" s="529" t="s">
        <v>728</v>
      </c>
      <c r="C18" s="530" t="s">
        <v>729</v>
      </c>
      <c r="D18" s="541" t="s">
        <v>730</v>
      </c>
    </row>
    <row r="19" spans="2:4" customFormat="false">
      <c r="B19" s="529" t="s">
        <v>731</v>
      </c>
      <c r="C19" s="530" t="s">
        <v>732</v>
      </c>
      <c r="D19" s="541" t="s">
        <v>733</v>
      </c>
    </row>
    <row r="20" spans="2:4" customFormat="false">
      <c r="B20" s="529" t="s">
        <v>734</v>
      </c>
      <c r="C20" s="530" t="s">
        <v>735</v>
      </c>
      <c r="D20" s="541" t="s">
        <v>736</v>
      </c>
    </row>
    <row r="21" spans="2:4" customFormat="false">
      <c r="B21" s="529" t="s">
        <v>737</v>
      </c>
      <c r="C21" s="530" t="s">
        <v>738</v>
      </c>
      <c r="D21" s="541" t="s">
        <v>739</v>
      </c>
    </row>
    <row r="22" spans="2:4" customFormat="false">
      <c r="B22" s="529" t="s">
        <v>740</v>
      </c>
      <c r="C22" s="530" t="s">
        <v>741</v>
      </c>
      <c r="D22" s="541" t="s">
        <v>742</v>
      </c>
    </row>
    <row r="23" spans="2:4" customFormat="false">
      <c r="B23" s="529" t="s">
        <v>743</v>
      </c>
      <c r="C23" s="530" t="s">
        <v>744</v>
      </c>
      <c r="D23" s="541" t="s">
        <v>745</v>
      </c>
    </row>
    <row r="24" spans="2:4" customFormat="false">
      <c r="B24" s="529" t="s">
        <v>746</v>
      </c>
      <c r="C24" s="530" t="s">
        <v>747</v>
      </c>
      <c r="D24" s="541" t="s">
        <v>748</v>
      </c>
    </row>
    <row r="25" spans="2:4" customFormat="false">
      <c r="B25" s="529" t="s">
        <v>749</v>
      </c>
      <c r="C25" s="530" t="s">
        <v>750</v>
      </c>
      <c r="D25" s="541" t="s">
        <v>751</v>
      </c>
    </row>
    <row r="26" spans="2:4" customFormat="false">
      <c r="B26" s="529" t="s">
        <v>752</v>
      </c>
      <c r="C26" s="530" t="s">
        <v>753</v>
      </c>
      <c r="D26" s="541" t="s">
        <v>754</v>
      </c>
    </row>
    <row r="27" spans="2:4" customFormat="false">
      <c r="B27" s="529" t="s">
        <v>755</v>
      </c>
      <c r="C27" s="530" t="s">
        <v>756</v>
      </c>
      <c r="D27" s="541" t="s">
        <v>757</v>
      </c>
    </row>
    <row r="28" spans="2:4" customFormat="false">
      <c r="B28" s="529" t="s">
        <v>758</v>
      </c>
      <c r="C28" s="530" t="s">
        <v>759</v>
      </c>
      <c r="D28" s="541" t="s">
        <v>760</v>
      </c>
    </row>
    <row r="29" spans="2:4" customFormat="false">
      <c r="B29" s="529" t="s">
        <v>761</v>
      </c>
      <c r="C29" s="530" t="s">
        <v>762</v>
      </c>
      <c r="D29" s="541" t="s">
        <v>763</v>
      </c>
    </row>
    <row r="30" spans="2:4" customFormat="false">
      <c r="B30" s="529" t="s">
        <v>764</v>
      </c>
      <c r="C30" s="530" t="s">
        <v>765</v>
      </c>
      <c r="D30" s="541" t="s">
        <v>766</v>
      </c>
    </row>
    <row r="31" spans="2:4" customFormat="false">
      <c r="B31" s="529" t="s">
        <v>767</v>
      </c>
      <c r="C31" s="530" t="s">
        <v>768</v>
      </c>
      <c r="D31" s="541" t="s">
        <v>769</v>
      </c>
    </row>
    <row r="32" spans="2:4" customFormat="false">
      <c r="B32" s="529" t="s">
        <v>770</v>
      </c>
      <c r="C32" s="530" t="s">
        <v>771</v>
      </c>
      <c r="D32" s="541" t="s">
        <v>772</v>
      </c>
    </row>
    <row r="33" spans="2:4" customFormat="false" ht="17" thickBot="1">
      <c r="B33" s="533" t="s">
        <v>773</v>
      </c>
      <c r="C33" s="534" t="s">
        <v>774</v>
      </c>
      <c r="D33" s="542" t="s">
        <v>775</v>
      </c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8">
    <pageSetUpPr fitToPage="1"/>
  </sheetPr>
  <dimension ref="A1:Q5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 r:id="rId1"/>
  <headerFooter alignWithMargins="fals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9">
    <pageSetUpPr fitToPage="1"/>
  </sheetPr>
  <dimension ref="A1:Q483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 r:id="rId1"/>
  <headerFooter alignWithMargins="false"/>
  <rowBreaks manualBreakCount="1" 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0">
    <pageSetUpPr fitToPage="1"/>
  </sheetPr>
  <dimension ref="A1:Q78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1">
    <pageSetUpPr fitToPage="1"/>
  </sheetPr>
  <dimension ref="A1:Q592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fals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2">
    <pageSetUpPr fitToPage="1"/>
  </sheetPr>
  <dimension ref="A1:Q177"/>
  <sheetViews>
    <sheetView defaultGridColor="false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3">
    <pageSetUpPr fitToPage="1"/>
  </sheetPr>
  <dimension ref="A1:Q124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10" customHeight="1">
      <c r="A47" s="431" t="s">
        <v>872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4">
    <pageSetUpPr fitToPage="1"/>
  </sheetPr>
  <dimension ref="A1:Q1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 r:id="rId1"/>
  <headerFooter alignWithMargins="fals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1">
    <pageSetUpPr fitToPage="1"/>
  </sheetPr>
  <dimension ref="A1:AB650"/>
  <sheetViews>
    <sheetView defaultGridColor="false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8" customFormat="false">
      <c r="A1" t="s">
        <v>385</v>
      </c>
      <c r="H1" s="462"/>
    </row>
    <row r="2" spans="1:1" customFormat="false">
      <c r="A2" t="s">
        <v>384</v>
      </c>
    </row>
    <row r="3" spans="1:8" customFormat="false">
      <c r="A3" s="227"/>
      <c r="H3" s="2"/>
    </row>
    <row r="4" spans="1:28" customFormat="false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>
      <c r="A5" s="498" t="s">
        <v>382</v>
      </c>
      <c r="H5" s="2"/>
    </row>
    <row r="6" spans="1:9" customFormat="false">
      <c r="A6" s="497"/>
      <c r="H6" s="2"/>
      <c r="I6" s="2"/>
    </row>
    <row r="7" spans="1:9" customFormat="false">
      <c r="A7" s="497" t="s">
        <v>681</v>
      </c>
      <c r="I7" s="2"/>
    </row>
    <row r="8" spans="1:9" customFormat="false">
      <c r="A8" s="497"/>
      <c r="I8" s="2"/>
    </row>
    <row r="9" spans="1:9" customFormat="false">
      <c r="A9" s="497" t="s">
        <v>682</v>
      </c>
      <c r="I9" s="2"/>
    </row>
    <row r="10" spans="1:9" customFormat="false">
      <c r="A10" s="497"/>
      <c r="I10" s="2"/>
    </row>
    <row r="17" spans="1:1" customFormat="false">
      <c r="A17" s="498" t="s">
        <v>674</v>
      </c>
    </row>
    <row r="19" spans="1:1" customFormat="false">
      <c r="A19" t="s">
        <v>36</v>
      </c>
    </row>
    <row r="20" spans="1:1" customFormat="false">
      <c r="A20" s="2"/>
    </row>
    <row r="21" spans="1:28" customFormat="false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>
      <c r="A220" s="2"/>
    </row>
    <row r="221" spans="1:28" customFormat="false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>
      <c r="A240" s="2"/>
    </row>
    <row r="241" spans="1:28" customFormat="false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>
      <c r="A260" s="2"/>
    </row>
    <row r="261" spans="1:28" customFormat="false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>
      <c r="A280" s="2"/>
    </row>
    <row r="281" spans="1:28" customFormat="false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>
      <c r="A300" s="2"/>
    </row>
    <row r="301" spans="1:28" customFormat="false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>
      <c r="A320" s="2"/>
    </row>
    <row r="321" spans="1:28" customFormat="false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>
      <c r="A340" s="2"/>
    </row>
    <row r="341" spans="1:28" customFormat="false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>
      <c r="A360" s="2"/>
    </row>
    <row r="361" spans="1:28" customFormat="false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>
      <c r="A380" s="2"/>
    </row>
    <row r="381" spans="1:28" customFormat="false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>
      <c r="A398" s="1"/>
    </row>
    <row r="399" spans="2:28" customFormat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>
      <c r="A400" s="1" t="s">
        <v>72</v>
      </c>
    </row>
    <row r="401" spans="2:28" customFormat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>
      <c r="A403" s="2"/>
    </row>
    <row r="404" spans="1:28" customFormat="false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>
      <c r="A423" s="2"/>
    </row>
    <row r="424" spans="1:28" customFormat="false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>
      <c r="A443" s="2"/>
    </row>
    <row r="444" spans="1:28" customFormat="false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>
      <c r="A463" s="2"/>
    </row>
    <row r="464" spans="1:28" customFormat="false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>
      <c r="A493" s="2"/>
    </row>
    <row r="494" spans="1:28" customFormat="false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3">
    <pageSetUpPr fitToPage="1"/>
  </sheetPr>
  <dimension ref="B1:DS661"/>
  <sheetViews>
    <sheetView defaultGridColor="false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9"/>
  <dimension ref="A1:X99"/>
  <sheetViews>
    <sheetView defaultGridColor="false" colorId="22" zoomScale="87" workbookViewId="0"/>
  </sheetViews>
  <sheetFormatPr baseColWidth="10" defaultColWidth="9.7109375" defaultRowHeight="16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 customFormat="false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0"/>
  <dimension ref="A1:V38"/>
  <sheetViews>
    <sheetView workbookViewId="0"/>
  </sheetViews>
  <sheetFormatPr baseColWidth="10" defaultColWidth="8.7109375" defaultRowHeight="16"/>
  <sheetData>
    <row r="1" spans="1:22" customFormat="false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 customFormat="false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fals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1"/>
  <dimension ref="A1:T39"/>
  <sheetViews>
    <sheetView workbookViewId="0"/>
  </sheetViews>
  <sheetFormatPr baseColWidth="10" defaultColWidth="8.7109375" defaultRowHeight="16"/>
  <sheetData>
    <row r="1" spans="1:20" customFormat="false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fals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 customFormat="false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 customFormat="false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 customFormat="false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fals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5"/>
  <dimension ref="F1:T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659</v>
      </c>
    </row>
    <row r="18" spans="1:20" customFormat="false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56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6"/>
  <sheetData>
    <row r="1" spans="1:21" customFormat="false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 customFormat="false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 customFormat="false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fals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8"/>
  <dimension ref="F1:N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9"/>
  <dimension ref="F1:T38"/>
  <sheetViews>
    <sheetView workbookViewId="0"/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658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2022-05-09T21:29:09Z</dcterms:modified>
  <cp:lastModifiedBy>Microsoft Office User</cp:lastModifiedBy>
  <cp:lastPrinted>2017-11-13T22:25:07Z</cp:lastPrinted>
</cp:coreProperties>
</file>