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_rels/.rels" ContentType="application/vnd.openxmlformats-package.relationships+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12.xml" ContentType="application/vnd.openxmlformats-officedocument.drawingml.chartshapes+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xl" lastEdited="7" lowestEdited="4" rupBuild="23628"/>
  <workbookPr codeName="ThisWorkbook"/>
  <mc:AlternateContent>
    <mc:Choice Requires="x15">
      <x15ac:absPath xmlns:x15ac="http://schemas.microsoft.com/office/spreadsheetml/2010/11/ac" url="D:\JN\D\e\Ashrae\STD140\140-2020-CM\AccFiles-140-2020\Sec5-4Files\Informative Materials\"/>
    </mc:Choice>
  </mc:AlternateContent>
  <bookViews>
    <workbookView xWindow="420" yWindow="1635" windowWidth="37530" windowHeight="17295"/>
  </bookViews>
  <sheets>
    <sheet name="Read Me" sheetId="17" r:id="rId5"/>
    <sheet name="Adding Results" sheetId="18" r:id="rId6"/>
    <sheet name="YourData" sheetId="4" r:id="rId7"/>
    <sheet name="Title Page" sheetId="14" r:id="rId8"/>
    <sheet name="Program List" sheetId="15" r:id="rId9"/>
    <sheet name="Table&amp;Figure List" sheetId="19" r:id="rId10"/>
    <sheet name="Tables" sheetId="16" r:id="rId11"/>
    <sheet name="Fig B16.6-1 LOAD" sheetId="7" r:id="rId12"/>
    <sheet name="Fig B16.6-2 INPUT" sheetId="8" r:id="rId13"/>
    <sheet name="Fig B16.6-3 FUEL" sheetId="9" r:id="rId14"/>
    <sheet name="Fig B16.6-4 FANS" sheetId="10" r:id="rId15"/>
    <sheet name="Fig B16.6-5 MEAN T" sheetId="11" r:id="rId16"/>
    <sheet name="Fig B16.6-6 MAX T" sheetId="12" r:id="rId17"/>
    <sheet name="Fig B16.6-7 MIN T" sheetId="13" r:id="rId18"/>
    <sheet name="A" sheetId="5" r:id="rId19"/>
    <sheet name="Q-Chart Data" sheetId="6" r:id="rId20"/>
    <sheet name="ESP-HOT" sheetId="1" r:id="rId21"/>
    <sheet name="EnergyPlusV10" sheetId="3" r:id="rId22"/>
    <sheet name="DOE21E" sheetId="2" r:id="rId23"/>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81029"/>
</workbook>
</file>

<file path=xl/calcChain.xml><?xml version="1.0" encoding="utf-8"?>
<calcChain xmlns="http://schemas.openxmlformats.org/spreadsheetml/2006/main">
  <c r="M62" i="5" l="1"/>
  <c r="H86" i="6" s="1"/>
  <c r="M61" i="5"/>
  <c r="H85" i="6" s="1"/>
  <c r="M60" i="5"/>
  <c r="H84" i="6" s="1"/>
  <c r="I62" i="5"/>
  <c r="H78" i="6" s="1"/>
  <c r="I61" i="5"/>
  <c r="H77" i="6" s="1"/>
  <c r="I60" i="5"/>
  <c r="H76" i="6" s="1"/>
  <c r="E62" i="5"/>
  <c r="H70" i="6" s="1"/>
  <c r="E61" i="5"/>
  <c r="H69" i="6" s="1"/>
  <c r="E60" i="5"/>
  <c r="J82" i="16" s="1"/>
  <c r="A6" i="14"/>
  <c r="B17" i="4"/>
  <c r="B18" i="4"/>
  <c r="I59" i="5" s="1"/>
  <c r="J10" i="4"/>
  <c r="A24" i="14"/>
  <c r="B34" i="14"/>
  <c r="A3" i="19" s="1"/>
  <c r="A21" i="14"/>
  <c r="A20" i="14"/>
  <c r="A14" i="14"/>
  <c r="A13" i="14"/>
  <c r="A16" i="14"/>
  <c r="A23" i="14"/>
  <c r="A19" i="14"/>
  <c r="A15" i="14"/>
  <c r="A8" i="14"/>
  <c r="B32" i="14" s="1"/>
  <c r="B30" i="14"/>
  <c r="A1" i="19" s="1"/>
  <c r="A19" i="15"/>
  <c r="A21" i="19"/>
  <c r="D33" i="5"/>
  <c r="D12" i="6" s="1"/>
  <c r="L62" i="5"/>
  <c r="E102" i="16" s="1"/>
  <c r="K62" i="5"/>
  <c r="D102" i="16" s="1"/>
  <c r="J62" i="5"/>
  <c r="B86" i="6" s="1"/>
  <c r="L61" i="5"/>
  <c r="E101" i="16" s="1"/>
  <c r="K61" i="5"/>
  <c r="J61" i="5"/>
  <c r="J60" i="5"/>
  <c r="C100" i="16" s="1"/>
  <c r="L60" i="5"/>
  <c r="E100" i="16" s="1"/>
  <c r="K60" i="5"/>
  <c r="D100" i="16" s="1"/>
  <c r="H62" i="5"/>
  <c r="D78" i="6" s="1"/>
  <c r="G62" i="5"/>
  <c r="D93" i="16" s="1"/>
  <c r="F62" i="5"/>
  <c r="C93" i="16" s="1"/>
  <c r="H61" i="5"/>
  <c r="D77" i="6" s="1"/>
  <c r="G61" i="5"/>
  <c r="C77" i="6" s="1"/>
  <c r="F61" i="5"/>
  <c r="B77" i="6" s="1"/>
  <c r="F60" i="5"/>
  <c r="C91" i="16" s="1"/>
  <c r="H60" i="5"/>
  <c r="D76" i="6" s="1"/>
  <c r="G60" i="5"/>
  <c r="C76" i="6" s="1"/>
  <c r="D62" i="5"/>
  <c r="D70" i="6" s="1"/>
  <c r="C62" i="5"/>
  <c r="C70" i="6" s="1"/>
  <c r="B62" i="5"/>
  <c r="C84" i="16" s="1"/>
  <c r="J83" i="16"/>
  <c r="D61" i="5"/>
  <c r="D69" i="6" s="1"/>
  <c r="C61" i="5"/>
  <c r="C69" i="6" s="1"/>
  <c r="B61" i="5"/>
  <c r="C83" i="16" s="1"/>
  <c r="B60" i="5"/>
  <c r="C82" i="16" s="1"/>
  <c r="D60" i="5"/>
  <c r="D68" i="6" s="1"/>
  <c r="C60" i="5"/>
  <c r="D82" i="16" s="1"/>
  <c r="E52" i="5"/>
  <c r="K75" i="16" s="1"/>
  <c r="D52" i="5"/>
  <c r="D62" i="6" s="1"/>
  <c r="C52" i="5"/>
  <c r="C62" i="6" s="1"/>
  <c r="B52" i="5"/>
  <c r="E51" i="5"/>
  <c r="I61" i="6" s="1"/>
  <c r="D51" i="5"/>
  <c r="D61" i="6" s="1"/>
  <c r="C51" i="5"/>
  <c r="C61" i="6" s="1"/>
  <c r="B51" i="5"/>
  <c r="E50" i="5"/>
  <c r="I60" i="6" s="1"/>
  <c r="D50" i="5"/>
  <c r="D60" i="6" s="1"/>
  <c r="C50" i="5"/>
  <c r="C60" i="6" s="1"/>
  <c r="B50" i="5"/>
  <c r="B60" i="6" s="1"/>
  <c r="E49" i="5"/>
  <c r="K70" i="16" s="1"/>
  <c r="D49" i="5"/>
  <c r="D59" i="6" s="1"/>
  <c r="C49" i="5"/>
  <c r="B49" i="5"/>
  <c r="E48" i="5"/>
  <c r="I58" i="6" s="1"/>
  <c r="D48" i="5"/>
  <c r="E69" i="16" s="1"/>
  <c r="C48" i="5"/>
  <c r="C58" i="6" s="1"/>
  <c r="B48" i="5"/>
  <c r="B58" i="6" s="1"/>
  <c r="B47" i="5"/>
  <c r="C68" i="16" s="1"/>
  <c r="E47" i="5"/>
  <c r="K68" i="16" s="1"/>
  <c r="D47" i="5"/>
  <c r="D57" i="6" s="1"/>
  <c r="C47" i="5"/>
  <c r="C57" i="6" s="1"/>
  <c r="M40" i="5"/>
  <c r="I51" i="6" s="1"/>
  <c r="L40" i="5"/>
  <c r="D51" i="6" s="1"/>
  <c r="K40" i="5"/>
  <c r="C51" i="6" s="1"/>
  <c r="J40" i="5"/>
  <c r="B51" i="6" s="1"/>
  <c r="M39" i="5"/>
  <c r="I50" i="6" s="1"/>
  <c r="L39" i="5"/>
  <c r="D50" i="6" s="1"/>
  <c r="K39" i="5"/>
  <c r="D60" i="16" s="1"/>
  <c r="J39" i="5"/>
  <c r="C60" i="16" s="1"/>
  <c r="M38" i="5"/>
  <c r="K59" i="16" s="1"/>
  <c r="L38" i="5"/>
  <c r="D49" i="6" s="1"/>
  <c r="K38" i="5"/>
  <c r="C49" i="6" s="1"/>
  <c r="J38" i="5"/>
  <c r="C59" i="16" s="1"/>
  <c r="M37" i="5"/>
  <c r="K56" i="16" s="1"/>
  <c r="L37" i="5"/>
  <c r="E56" i="16" s="1"/>
  <c r="K37" i="5"/>
  <c r="C48" i="6" s="1"/>
  <c r="J37" i="5"/>
  <c r="B48" i="6" s="1"/>
  <c r="M36" i="5"/>
  <c r="I47" i="6" s="1"/>
  <c r="L36" i="5"/>
  <c r="E55" i="16" s="1"/>
  <c r="K36" i="5"/>
  <c r="D55" i="16" s="1"/>
  <c r="J36" i="5"/>
  <c r="C55" i="16" s="1"/>
  <c r="M35" i="5"/>
  <c r="L35" i="5"/>
  <c r="E54" i="16" s="1"/>
  <c r="K35" i="5"/>
  <c r="D54" i="16" s="1"/>
  <c r="J35" i="5"/>
  <c r="B46" i="6" s="1"/>
  <c r="M34" i="5"/>
  <c r="I45" i="6" s="1"/>
  <c r="L34" i="5"/>
  <c r="E53" i="16" s="1"/>
  <c r="K34" i="5"/>
  <c r="C45" i="6" s="1"/>
  <c r="J34" i="5"/>
  <c r="B45" i="6" s="1"/>
  <c r="M33" i="5"/>
  <c r="I44" i="6" s="1"/>
  <c r="L33" i="5"/>
  <c r="E52" i="16" s="1"/>
  <c r="K33" i="5"/>
  <c r="C44" i="6" s="1"/>
  <c r="J33" i="5"/>
  <c r="M32" i="5"/>
  <c r="I43" i="6" s="1"/>
  <c r="L32" i="5"/>
  <c r="D43" i="6" s="1"/>
  <c r="K32" i="5"/>
  <c r="C43" i="6" s="1"/>
  <c r="J32" i="5"/>
  <c r="M31" i="5"/>
  <c r="I42" i="6" s="1"/>
  <c r="L31" i="5"/>
  <c r="D42" i="6" s="1"/>
  <c r="K31" i="5"/>
  <c r="J31" i="5"/>
  <c r="J30" i="5"/>
  <c r="B41" i="6" s="1"/>
  <c r="M30" i="5"/>
  <c r="L30" i="5"/>
  <c r="E49" i="16" s="1"/>
  <c r="K30" i="5"/>
  <c r="C41" i="6" s="1"/>
  <c r="I40" i="5"/>
  <c r="I35" i="6" s="1"/>
  <c r="H40" i="5"/>
  <c r="D35" i="6" s="1"/>
  <c r="G40" i="5"/>
  <c r="D42" i="16" s="1"/>
  <c r="F40" i="5"/>
  <c r="I39" i="5"/>
  <c r="I34" i="6" s="1"/>
  <c r="H39" i="5"/>
  <c r="D34" i="6" s="1"/>
  <c r="G39" i="5"/>
  <c r="F39" i="5"/>
  <c r="B34" i="6" s="1"/>
  <c r="I38" i="5"/>
  <c r="I33" i="6" s="1"/>
  <c r="H38" i="5"/>
  <c r="E40" i="16" s="1"/>
  <c r="G38" i="5"/>
  <c r="C33" i="6" s="1"/>
  <c r="F38" i="5"/>
  <c r="B33" i="6"/>
  <c r="I37" i="5"/>
  <c r="I32" i="6" s="1"/>
  <c r="H37" i="5"/>
  <c r="D32" i="6" s="1"/>
  <c r="G37" i="5"/>
  <c r="D37" i="16" s="1"/>
  <c r="F37" i="5"/>
  <c r="C37" i="16" s="1"/>
  <c r="I36" i="5"/>
  <c r="K36" i="16" s="1"/>
  <c r="H36" i="5"/>
  <c r="D31" i="6" s="1"/>
  <c r="G36" i="5"/>
  <c r="D36" i="16" s="1"/>
  <c r="F36" i="5"/>
  <c r="B31" i="6" s="1"/>
  <c r="I35" i="5"/>
  <c r="I30" i="6" s="1"/>
  <c r="H35" i="5"/>
  <c r="D30" i="6" s="1"/>
  <c r="G35" i="5"/>
  <c r="F35" i="5"/>
  <c r="B30" i="6" s="1"/>
  <c r="I34" i="5"/>
  <c r="I29" i="6" s="1"/>
  <c r="H34" i="5"/>
  <c r="D29" i="6" s="1"/>
  <c r="G34" i="5"/>
  <c r="D34" i="16" s="1"/>
  <c r="F34" i="5"/>
  <c r="B29" i="6" s="1"/>
  <c r="I33" i="5"/>
  <c r="K33" i="16" s="1"/>
  <c r="H33" i="5"/>
  <c r="E33" i="16" s="1"/>
  <c r="G33" i="5"/>
  <c r="C28" i="6" s="1"/>
  <c r="F33" i="5"/>
  <c r="C33" i="16" s="1"/>
  <c r="I32" i="5"/>
  <c r="K32" i="16" s="1"/>
  <c r="H32" i="5"/>
  <c r="E32" i="16" s="1"/>
  <c r="G32" i="5"/>
  <c r="D32" i="16" s="1"/>
  <c r="F32" i="5"/>
  <c r="C32" i="16" s="1"/>
  <c r="I31" i="5"/>
  <c r="H31" i="5"/>
  <c r="D26" i="6" s="1"/>
  <c r="G31" i="5"/>
  <c r="D31" i="16" s="1"/>
  <c r="F31" i="5"/>
  <c r="C31" i="16" s="1"/>
  <c r="F30" i="5"/>
  <c r="C30" i="16" s="1"/>
  <c r="I30" i="5"/>
  <c r="I25" i="6" s="1"/>
  <c r="H30" i="5"/>
  <c r="D25" i="6" s="1"/>
  <c r="G30" i="5"/>
  <c r="D30" i="16" s="1"/>
  <c r="E40" i="5"/>
  <c r="D40" i="5"/>
  <c r="D19" i="6" s="1"/>
  <c r="C40" i="5"/>
  <c r="D23" i="16" s="1"/>
  <c r="B40" i="5"/>
  <c r="B19" i="6" s="1"/>
  <c r="E39" i="5"/>
  <c r="D39" i="5"/>
  <c r="D18" i="6" s="1"/>
  <c r="C39" i="5"/>
  <c r="C18" i="6" s="1"/>
  <c r="B39" i="5"/>
  <c r="C22" i="16" s="1"/>
  <c r="E38" i="5"/>
  <c r="D38" i="5"/>
  <c r="D17" i="6" s="1"/>
  <c r="C38" i="5"/>
  <c r="D21" i="16" s="1"/>
  <c r="B38" i="5"/>
  <c r="C21" i="16" s="1"/>
  <c r="E37" i="5"/>
  <c r="D37" i="5"/>
  <c r="D16" i="6" s="1"/>
  <c r="C37" i="5"/>
  <c r="C16" i="6" s="1"/>
  <c r="B37" i="5"/>
  <c r="B16" i="6" s="1"/>
  <c r="E36" i="5"/>
  <c r="I15" i="6" s="1"/>
  <c r="D36" i="5"/>
  <c r="E17" i="16" s="1"/>
  <c r="C36" i="5"/>
  <c r="B36" i="5"/>
  <c r="E35" i="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i="5"/>
  <c r="J59" i="5"/>
  <c r="L58" i="5"/>
  <c r="K58" i="5"/>
  <c r="J58" i="5"/>
  <c r="H59" i="5"/>
  <c r="G59" i="5"/>
  <c r="F59" i="5"/>
  <c r="H58" i="5"/>
  <c r="G58" i="5"/>
  <c r="F58" i="5"/>
  <c r="D59" i="5"/>
  <c r="C59" i="5"/>
  <c r="B59" i="5"/>
  <c r="D58" i="5"/>
  <c r="C58" i="5"/>
  <c r="B58" i="5"/>
  <c r="L29" i="5"/>
  <c r="K29" i="5"/>
  <c r="J29" i="5"/>
  <c r="L28" i="5"/>
  <c r="K28" i="5"/>
  <c r="J28" i="5"/>
  <c r="H29" i="5"/>
  <c r="G29" i="5"/>
  <c r="F29" i="5"/>
  <c r="H28" i="5"/>
  <c r="G28" i="5"/>
  <c r="F28" i="5"/>
  <c r="D46" i="5"/>
  <c r="C46" i="5"/>
  <c r="B46" i="5"/>
  <c r="D45" i="5"/>
  <c r="C45" i="5"/>
  <c r="B45" i="5"/>
  <c r="D29" i="5"/>
  <c r="D28" i="5"/>
  <c r="C29" i="5"/>
  <c r="C28" i="5"/>
  <c r="B29" i="5"/>
  <c r="B28" i="5"/>
  <c r="A31" i="5"/>
  <c r="A11" i="5" s="1"/>
  <c r="A32" i="5"/>
  <c r="A12" i="5" s="1"/>
  <c r="A33" i="5"/>
  <c r="A13" i="5" s="1"/>
  <c r="A34" i="5"/>
  <c r="A14" i="5" s="1"/>
  <c r="A35" i="5"/>
  <c r="A15" i="5" s="1"/>
  <c r="A36" i="5"/>
  <c r="A48" i="5" s="1"/>
  <c r="A37" i="5"/>
  <c r="A49" i="5" s="1"/>
  <c r="A38" i="5"/>
  <c r="A18" i="5" s="1"/>
  <c r="A39" i="5"/>
  <c r="A19" i="5" s="1"/>
  <c r="A40" i="5"/>
  <c r="A20" i="5" s="1"/>
  <c r="A30" i="5"/>
  <c r="A10" i="5" s="1"/>
  <c r="A50" i="5"/>
  <c r="A60" i="5" s="1"/>
  <c r="J57" i="5"/>
  <c r="J56" i="5"/>
  <c r="F57" i="5"/>
  <c r="F56" i="5"/>
  <c r="B57" i="5"/>
  <c r="B56" i="5"/>
  <c r="B44" i="5"/>
  <c r="B43" i="5"/>
  <c r="J27" i="5"/>
  <c r="J26" i="5"/>
  <c r="F27" i="5"/>
  <c r="B27" i="5"/>
  <c r="F26" i="5"/>
  <c r="B26" i="5"/>
  <c r="A1" i="15"/>
  <c r="B85" i="6"/>
  <c r="C85" i="6"/>
  <c r="B69" i="6"/>
  <c r="B62" i="6"/>
  <c r="B61" i="6"/>
  <c r="B59" i="6"/>
  <c r="C59" i="6"/>
  <c r="C50" i="6"/>
  <c r="B49" i="6"/>
  <c r="D46" i="6"/>
  <c r="B44" i="6"/>
  <c r="B43" i="6"/>
  <c r="B42" i="6"/>
  <c r="C42" i="6"/>
  <c r="B35" i="6"/>
  <c r="C34" i="6"/>
  <c r="B32" i="6"/>
  <c r="C32" i="6"/>
  <c r="C30" i="6"/>
  <c r="C29" i="6"/>
  <c r="B15" i="6"/>
  <c r="C15" i="6"/>
  <c r="D82" i="6"/>
  <c r="C82" i="6"/>
  <c r="B82" i="6"/>
  <c r="D74" i="6"/>
  <c r="C74" i="6"/>
  <c r="B74" i="6"/>
  <c r="D66" i="6"/>
  <c r="C66" i="6"/>
  <c r="B66" i="6"/>
  <c r="D55" i="6"/>
  <c r="C55" i="6"/>
  <c r="B55" i="6"/>
  <c r="D39" i="6"/>
  <c r="C39" i="6"/>
  <c r="B39" i="6"/>
  <c r="D23" i="6"/>
  <c r="C23" i="6"/>
  <c r="B23" i="6"/>
  <c r="D7" i="6"/>
  <c r="C7" i="6"/>
  <c r="B7" i="6"/>
  <c r="A19" i="6"/>
  <c r="A35" i="6" s="1"/>
  <c r="A51" i="6" s="1"/>
  <c r="A78" i="6"/>
  <c r="A86" i="6"/>
  <c r="A77" i="6"/>
  <c r="A85" i="6" s="1"/>
  <c r="A17" i="6"/>
  <c r="A33" i="6" s="1"/>
  <c r="A49" i="6" s="1"/>
  <c r="A76" i="6"/>
  <c r="A84" i="6" s="1"/>
  <c r="A14" i="6"/>
  <c r="A30" i="6" s="1"/>
  <c r="A46" i="6" s="1"/>
  <c r="A13" i="6"/>
  <c r="A29" i="6" s="1"/>
  <c r="A45" i="6" s="1"/>
  <c r="I59" i="6"/>
  <c r="I57" i="6"/>
  <c r="I46" i="6"/>
  <c r="I48" i="6"/>
  <c r="I41" i="6"/>
  <c r="I26" i="6"/>
  <c r="H26" i="6"/>
  <c r="H27" i="6"/>
  <c r="H28" i="6"/>
  <c r="H29" i="6"/>
  <c r="H30" i="6"/>
  <c r="H31" i="6"/>
  <c r="H32" i="6"/>
  <c r="H25" i="6"/>
  <c r="I13" i="6"/>
  <c r="I16" i="6"/>
  <c r="I17" i="6"/>
  <c r="I18" i="6"/>
  <c r="I19" i="6"/>
  <c r="I23" i="6"/>
  <c r="H74" i="6"/>
  <c r="C101" i="16"/>
  <c r="D101" i="16"/>
  <c r="C92" i="16"/>
  <c r="D92" i="16"/>
  <c r="E91" i="16"/>
  <c r="D84" i="16"/>
  <c r="D83" i="16"/>
  <c r="C75" i="16"/>
  <c r="D75" i="16"/>
  <c r="C74" i="16"/>
  <c r="D74" i="16"/>
  <c r="C73" i="16"/>
  <c r="D73" i="16"/>
  <c r="C61" i="16"/>
  <c r="D59" i="16"/>
  <c r="C56" i="16"/>
  <c r="C54" i="16"/>
  <c r="C53" i="16"/>
  <c r="D53" i="16"/>
  <c r="C52" i="16"/>
  <c r="D52" i="16"/>
  <c r="C51" i="16"/>
  <c r="D51" i="16"/>
  <c r="C50" i="16"/>
  <c r="D50" i="16"/>
  <c r="E50" i="16"/>
  <c r="D41" i="16"/>
  <c r="C42" i="16"/>
  <c r="D33" i="16"/>
  <c r="J33" i="16"/>
  <c r="C17" i="16"/>
  <c r="D17" i="16"/>
  <c r="C15" i="16"/>
  <c r="D14" i="16"/>
  <c r="E13" i="16"/>
  <c r="D11" i="16"/>
  <c r="K72" i="16"/>
  <c r="E72" i="16"/>
  <c r="D72" i="16"/>
  <c r="C72" i="16"/>
  <c r="K71" i="16"/>
  <c r="E71" i="16"/>
  <c r="D71" i="16"/>
  <c r="C71" i="16"/>
  <c r="K58" i="16"/>
  <c r="E58" i="16"/>
  <c r="D58" i="16"/>
  <c r="C58" i="16"/>
  <c r="K57" i="16"/>
  <c r="E57" i="16"/>
  <c r="D57" i="16"/>
  <c r="C57" i="16"/>
  <c r="K39" i="16"/>
  <c r="E39" i="16"/>
  <c r="D39" i="16"/>
  <c r="C39" i="16"/>
  <c r="K38" i="16"/>
  <c r="E38" i="16"/>
  <c r="D38" i="16"/>
  <c r="C38" i="16"/>
  <c r="K20" i="16"/>
  <c r="E20" i="16"/>
  <c r="D20" i="16"/>
  <c r="C20" i="16"/>
  <c r="E19" i="16"/>
  <c r="D19" i="16"/>
  <c r="C19" i="16"/>
  <c r="C70" i="16"/>
  <c r="D70" i="16"/>
  <c r="D69" i="16"/>
  <c r="K69" i="16"/>
  <c r="J37" i="16"/>
  <c r="C36" i="16"/>
  <c r="J36" i="16"/>
  <c r="D35" i="16"/>
  <c r="J35" i="16"/>
  <c r="J34" i="16"/>
  <c r="J32" i="16"/>
  <c r="J31" i="16"/>
  <c r="J30" i="16"/>
  <c r="E99" i="16"/>
  <c r="D99" i="16"/>
  <c r="C99" i="16"/>
  <c r="E90" i="16"/>
  <c r="D90" i="16"/>
  <c r="C90" i="16"/>
  <c r="E81" i="16"/>
  <c r="D81" i="16"/>
  <c r="C81" i="16"/>
  <c r="E67" i="16"/>
  <c r="D67" i="16"/>
  <c r="C67" i="16"/>
  <c r="E48" i="16"/>
  <c r="D48" i="16"/>
  <c r="C48" i="16"/>
  <c r="E29" i="16"/>
  <c r="D29" i="16"/>
  <c r="C29" i="16"/>
  <c r="C10" i="16"/>
  <c r="E10" i="16"/>
  <c r="D10" i="16"/>
  <c r="C9" i="16"/>
  <c r="E98" i="16"/>
  <c r="D98" i="16"/>
  <c r="C98" i="16"/>
  <c r="E89" i="16"/>
  <c r="D89" i="16"/>
  <c r="C89" i="16"/>
  <c r="E80" i="16"/>
  <c r="D80" i="16"/>
  <c r="C80" i="16"/>
  <c r="E66" i="16"/>
  <c r="D66" i="16"/>
  <c r="C66" i="16"/>
  <c r="E47" i="16"/>
  <c r="D47" i="16"/>
  <c r="C47" i="16"/>
  <c r="E28" i="16"/>
  <c r="D28" i="16"/>
  <c r="C28" i="16"/>
  <c r="E9" i="16"/>
  <c r="D9" i="16"/>
  <c r="B23" i="16"/>
  <c r="B42" i="16" s="1"/>
  <c r="B61" i="16" s="1"/>
  <c r="B75" i="16" s="1"/>
  <c r="B84" i="16" s="1"/>
  <c r="B93" i="16" s="1"/>
  <c r="B102" i="16" s="1"/>
  <c r="B21" i="16"/>
  <c r="A19" i="16" s="1"/>
  <c r="B18" i="16"/>
  <c r="B37" i="16" s="1"/>
  <c r="B56" i="16" s="1"/>
  <c r="B70" i="16" s="1"/>
  <c r="B15" i="16"/>
  <c r="B34" i="16" s="1"/>
  <c r="B53" i="16" s="1"/>
  <c r="B13" i="16"/>
  <c r="B32" i="16" s="1"/>
  <c r="B51" i="16" s="1"/>
  <c r="J100" i="16"/>
  <c r="K74" i="16"/>
  <c r="K51" i="16"/>
  <c r="K54" i="16"/>
  <c r="K49" i="16"/>
  <c r="K31" i="16"/>
  <c r="K35" i="16"/>
  <c r="K17" i="16"/>
  <c r="K18" i="16"/>
  <c r="K21" i="16"/>
  <c r="K22" i="16"/>
  <c r="K23" i="16"/>
  <c r="K11" i="16"/>
  <c r="J99" i="16"/>
  <c r="J90" i="16"/>
  <c r="J81" i="16"/>
  <c r="K67" i="16"/>
  <c r="K48" i="16"/>
  <c r="K29" i="16"/>
  <c r="K10" i="16"/>
  <c r="K9" i="16"/>
  <c r="J80" i="16"/>
  <c r="M58" i="5"/>
  <c r="I29" i="5"/>
  <c r="M59" i="5"/>
  <c r="E58" i="5"/>
  <c r="E29" i="5"/>
  <c r="E59" i="5"/>
  <c r="E46" i="5"/>
  <c r="K16" i="16"/>
  <c r="J98" i="16"/>
  <c r="K47" i="16"/>
  <c r="I55" i="6"/>
  <c r="M29" i="5"/>
  <c r="J89" i="16"/>
  <c r="K28" i="16"/>
  <c r="K19" i="16"/>
  <c r="H82" i="6"/>
  <c r="I39" i="6"/>
  <c r="I58" i="5"/>
  <c r="M28" i="5"/>
  <c r="E45" i="5"/>
  <c r="E28" i="5"/>
  <c r="I28" i="5"/>
  <c r="K66" i="16"/>
  <c r="H66" i="6"/>
  <c r="K41" i="16"/>
  <c r="C40" i="16"/>
  <c r="B26" i="6"/>
  <c r="B76" i="6"/>
  <c r="C86" i="6"/>
  <c r="J101" i="16"/>
  <c r="J91" i="16"/>
  <c r="K61" i="16"/>
  <c r="I12" i="6"/>
  <c r="I7" i="6" l="1"/>
  <c r="D41" i="6"/>
  <c r="A52" i="5"/>
  <c r="A62" i="5" s="1"/>
  <c r="C78" i="6"/>
  <c r="I31" i="6"/>
  <c r="I62" i="6"/>
  <c r="K37" i="16"/>
  <c r="B16" i="16"/>
  <c r="B35" i="16" s="1"/>
  <c r="B54" i="16" s="1"/>
  <c r="B68" i="16" s="1"/>
  <c r="C35" i="16"/>
  <c r="D15" i="16"/>
  <c r="B11" i="6"/>
  <c r="E11" i="6" s="1"/>
  <c r="C26" i="6"/>
  <c r="E26" i="6" s="1"/>
  <c r="D48" i="6"/>
  <c r="G48" i="6" s="1"/>
  <c r="B50" i="6"/>
  <c r="C68" i="6"/>
  <c r="B70" i="6"/>
  <c r="B78" i="6"/>
  <c r="K34" i="16"/>
  <c r="K73" i="16"/>
  <c r="B22" i="16"/>
  <c r="B41" i="16" s="1"/>
  <c r="B60" i="16" s="1"/>
  <c r="B74" i="16" s="1"/>
  <c r="B83" i="16" s="1"/>
  <c r="B92" i="16" s="1"/>
  <c r="B101" i="16" s="1"/>
  <c r="A18" i="6"/>
  <c r="A34" i="6" s="1"/>
  <c r="A50" i="6" s="1"/>
  <c r="B27" i="6"/>
  <c r="C69" i="16"/>
  <c r="F69" i="16" s="1"/>
  <c r="D12" i="16"/>
  <c r="E23" i="16"/>
  <c r="K53" i="16"/>
  <c r="K30" i="16"/>
  <c r="K42" i="16"/>
  <c r="B12" i="16"/>
  <c r="B31" i="16" s="1"/>
  <c r="B50" i="16" s="1"/>
  <c r="C34" i="16"/>
  <c r="D68" i="16"/>
  <c r="C12" i="16"/>
  <c r="E51" i="16"/>
  <c r="D61" i="16"/>
  <c r="B12" i="6"/>
  <c r="G12" i="6" s="1"/>
  <c r="C84" i="6"/>
  <c r="J84" i="16"/>
  <c r="E42" i="16"/>
  <c r="B40" i="16"/>
  <c r="B59" i="16" s="1"/>
  <c r="B73" i="16" s="1"/>
  <c r="B82" i="16" s="1"/>
  <c r="B91" i="16" s="1"/>
  <c r="B100" i="16" s="1"/>
  <c r="C16" i="16"/>
  <c r="C18" i="16"/>
  <c r="A11" i="6"/>
  <c r="A27" i="6" s="1"/>
  <c r="A43" i="6" s="1"/>
  <c r="C25" i="6"/>
  <c r="J93" i="16"/>
  <c r="C11" i="16"/>
  <c r="D16" i="16"/>
  <c r="D18" i="16"/>
  <c r="C17" i="6"/>
  <c r="C35" i="6"/>
  <c r="E35" i="6" s="1"/>
  <c r="D58" i="6"/>
  <c r="A47" i="5"/>
  <c r="K12" i="16"/>
  <c r="E76" i="6"/>
  <c r="C41" i="16"/>
  <c r="K50" i="16"/>
  <c r="B14" i="16"/>
  <c r="B33" i="16" s="1"/>
  <c r="B52" i="16" s="1"/>
  <c r="D13" i="16"/>
  <c r="F13" i="16" s="1"/>
  <c r="D22" i="16"/>
  <c r="D56" i="16"/>
  <c r="F56" i="16" s="1"/>
  <c r="D91" i="16"/>
  <c r="F91" i="16" s="1"/>
  <c r="I27" i="6"/>
  <c r="A12" i="6"/>
  <c r="A28" i="6" s="1"/>
  <c r="A44" i="6" s="1"/>
  <c r="A15" i="6"/>
  <c r="A31" i="6" s="1"/>
  <c r="A47" i="6" s="1"/>
  <c r="C47" i="6"/>
  <c r="B68" i="6"/>
  <c r="A16" i="5"/>
  <c r="E29" i="6"/>
  <c r="E42" i="6"/>
  <c r="I49" i="6"/>
  <c r="G30" i="6"/>
  <c r="B17" i="16"/>
  <c r="B36" i="16" s="1"/>
  <c r="B55" i="16" s="1"/>
  <c r="B69" i="16" s="1"/>
  <c r="B11" i="16"/>
  <c r="B30" i="16" s="1"/>
  <c r="B49" i="16" s="1"/>
  <c r="C19" i="6"/>
  <c r="F19" i="6" s="1"/>
  <c r="C46" i="6"/>
  <c r="G46" i="6" s="1"/>
  <c r="B57" i="6"/>
  <c r="E57" i="6" s="1"/>
  <c r="J92" i="16"/>
  <c r="G52" i="16"/>
  <c r="C49" i="16"/>
  <c r="D40" i="16"/>
  <c r="G40" i="16" s="1"/>
  <c r="A9" i="6"/>
  <c r="A25" i="6" s="1"/>
  <c r="A41" i="6" s="1"/>
  <c r="A51" i="5"/>
  <c r="A61" i="5" s="1"/>
  <c r="E78" i="6"/>
  <c r="E16" i="16"/>
  <c r="D15" i="6"/>
  <c r="E30" i="16"/>
  <c r="G30" i="16" s="1"/>
  <c r="E35" i="16"/>
  <c r="F35" i="16" s="1"/>
  <c r="G14" i="6"/>
  <c r="D28" i="6"/>
  <c r="E48" i="6"/>
  <c r="D27" i="6"/>
  <c r="D10" i="6"/>
  <c r="F10" i="6" s="1"/>
  <c r="D84" i="6"/>
  <c r="F12" i="6"/>
  <c r="E11" i="16"/>
  <c r="G11" i="16" s="1"/>
  <c r="E14" i="16"/>
  <c r="G14" i="16" s="1"/>
  <c r="E18" i="16"/>
  <c r="E92" i="16"/>
  <c r="G92" i="16" s="1"/>
  <c r="D47" i="6"/>
  <c r="G76" i="6"/>
  <c r="E36" i="16"/>
  <c r="F36" i="16" s="1"/>
  <c r="E37" i="16"/>
  <c r="G37" i="16" s="1"/>
  <c r="E15" i="16"/>
  <c r="F15" i="16" s="1"/>
  <c r="E21" i="16"/>
  <c r="G21" i="16" s="1"/>
  <c r="E93" i="16"/>
  <c r="F93" i="16" s="1"/>
  <c r="D33" i="6"/>
  <c r="G33" i="6" s="1"/>
  <c r="D85" i="6"/>
  <c r="G85" i="6" s="1"/>
  <c r="F101" i="16"/>
  <c r="G101" i="16"/>
  <c r="G34" i="6"/>
  <c r="F34" i="6"/>
  <c r="G29" i="6"/>
  <c r="E60" i="16"/>
  <c r="H60" i="16" s="1"/>
  <c r="E82" i="16"/>
  <c r="G82" i="16" s="1"/>
  <c r="F29" i="6"/>
  <c r="G50" i="6"/>
  <c r="F69" i="6"/>
  <c r="D44" i="6"/>
  <c r="F44" i="6" s="1"/>
  <c r="E34" i="16"/>
  <c r="F34" i="16" s="1"/>
  <c r="E22" i="16"/>
  <c r="G22" i="16" s="1"/>
  <c r="E41" i="16"/>
  <c r="G41" i="16" s="1"/>
  <c r="G53" i="16"/>
  <c r="E74" i="16"/>
  <c r="H74" i="16" s="1"/>
  <c r="F78" i="6"/>
  <c r="F32" i="6"/>
  <c r="G35" i="6"/>
  <c r="G42" i="6"/>
  <c r="D45" i="6"/>
  <c r="E45" i="6" s="1"/>
  <c r="G58" i="6"/>
  <c r="G77" i="6"/>
  <c r="D86" i="6"/>
  <c r="E86" i="6" s="1"/>
  <c r="H101" i="16"/>
  <c r="E61" i="16"/>
  <c r="H61" i="16" s="1"/>
  <c r="G15" i="6"/>
  <c r="E13" i="6"/>
  <c r="B2" i="16"/>
  <c r="A2" i="19"/>
  <c r="B37" i="14"/>
  <c r="G13" i="6"/>
  <c r="H40" i="16"/>
  <c r="F51" i="16"/>
  <c r="E32" i="6"/>
  <c r="A10" i="6"/>
  <c r="A26" i="6" s="1"/>
  <c r="A42" i="6" s="1"/>
  <c r="A16" i="6"/>
  <c r="A32" i="6" s="1"/>
  <c r="A48" i="6" s="1"/>
  <c r="E15" i="6"/>
  <c r="E30" i="6"/>
  <c r="F51" i="6"/>
  <c r="E70" i="6"/>
  <c r="G78" i="6"/>
  <c r="F85" i="6"/>
  <c r="A17" i="5"/>
  <c r="E14" i="6"/>
  <c r="F40" i="16"/>
  <c r="G69" i="16"/>
  <c r="G17" i="16"/>
  <c r="F52" i="16"/>
  <c r="F53" i="16"/>
  <c r="E58" i="6"/>
  <c r="C31" i="6"/>
  <c r="E31" i="6" s="1"/>
  <c r="G32" i="6"/>
  <c r="E59" i="6"/>
  <c r="E61" i="6"/>
  <c r="F77" i="6"/>
  <c r="E60" i="6"/>
  <c r="E62" i="6"/>
  <c r="J102" i="16"/>
  <c r="H41" i="16"/>
  <c r="F70" i="6"/>
  <c r="F12" i="16"/>
  <c r="F50" i="16"/>
  <c r="G51" i="16"/>
  <c r="E9" i="6"/>
  <c r="F14" i="6"/>
  <c r="F35" i="6"/>
  <c r="F42" i="6"/>
  <c r="F50" i="6"/>
  <c r="G16" i="6"/>
  <c r="E16" i="6"/>
  <c r="F16" i="6"/>
  <c r="H21" i="16"/>
  <c r="F26" i="6"/>
  <c r="G26" i="6"/>
  <c r="F32" i="16"/>
  <c r="G32" i="16"/>
  <c r="G54" i="16"/>
  <c r="F54" i="16"/>
  <c r="G100" i="16"/>
  <c r="H100" i="16"/>
  <c r="F100" i="16"/>
  <c r="F37" i="16"/>
  <c r="F42" i="16"/>
  <c r="G42" i="16"/>
  <c r="H42" i="16"/>
  <c r="E49" i="6"/>
  <c r="G49" i="6"/>
  <c r="F49" i="6"/>
  <c r="F60" i="16"/>
  <c r="G60" i="16"/>
  <c r="G33" i="16"/>
  <c r="F33" i="16"/>
  <c r="F55" i="16"/>
  <c r="G55" i="16"/>
  <c r="E41" i="6"/>
  <c r="F41" i="6"/>
  <c r="G41" i="6"/>
  <c r="G43" i="6"/>
  <c r="E43" i="6"/>
  <c r="F43" i="6"/>
  <c r="H91" i="16"/>
  <c r="G91" i="16"/>
  <c r="G60" i="6"/>
  <c r="G62" i="6"/>
  <c r="B1" i="16"/>
  <c r="F76" i="6"/>
  <c r="B47" i="6"/>
  <c r="F33" i="6"/>
  <c r="F17" i="16"/>
  <c r="G50" i="16"/>
  <c r="I50" i="16" s="1"/>
  <c r="G35" i="16"/>
  <c r="F16" i="16"/>
  <c r="G12" i="16"/>
  <c r="K60" i="16"/>
  <c r="K52" i="16"/>
  <c r="E31" i="16"/>
  <c r="E70" i="16"/>
  <c r="C23" i="16"/>
  <c r="G56" i="16"/>
  <c r="E59" i="16"/>
  <c r="H59" i="16" s="1"/>
  <c r="E73" i="16"/>
  <c r="E84" i="16"/>
  <c r="C102" i="16"/>
  <c r="F58" i="6"/>
  <c r="F60" i="6"/>
  <c r="F62" i="6"/>
  <c r="E69" i="6"/>
  <c r="E77" i="6"/>
  <c r="G9" i="6"/>
  <c r="G11" i="6"/>
  <c r="B17" i="6"/>
  <c r="B18" i="6"/>
  <c r="B25" i="6"/>
  <c r="C27" i="6"/>
  <c r="G57" i="6"/>
  <c r="G59" i="6"/>
  <c r="G61" i="6"/>
  <c r="G69" i="6"/>
  <c r="G70" i="6"/>
  <c r="B84" i="6"/>
  <c r="E50" i="6"/>
  <c r="H68" i="6"/>
  <c r="B3" i="16"/>
  <c r="K13" i="16"/>
  <c r="G51" i="6"/>
  <c r="E51" i="6"/>
  <c r="G61" i="16"/>
  <c r="E34" i="6"/>
  <c r="F30" i="6"/>
  <c r="K40" i="16"/>
  <c r="K55" i="16"/>
  <c r="D49" i="16"/>
  <c r="E75" i="16"/>
  <c r="F9" i="6"/>
  <c r="F15" i="6"/>
  <c r="F13" i="6"/>
  <c r="F57" i="6"/>
  <c r="F59" i="6"/>
  <c r="F61" i="6"/>
  <c r="B28" i="6"/>
  <c r="I28" i="6"/>
  <c r="E68" i="16"/>
  <c r="G68" i="16" s="1"/>
  <c r="E83" i="16"/>
  <c r="H83" i="16" s="1"/>
  <c r="F48" i="6" l="1"/>
  <c r="E85" i="6"/>
  <c r="I54" i="16"/>
  <c r="F11" i="16"/>
  <c r="G49" i="16"/>
  <c r="I56" i="16"/>
  <c r="F92" i="16"/>
  <c r="I32" i="16"/>
  <c r="I17" i="16"/>
  <c r="I11" i="16"/>
  <c r="F11" i="6"/>
  <c r="E12" i="6"/>
  <c r="I37" i="16"/>
  <c r="I51" i="16"/>
  <c r="E68" i="6"/>
  <c r="I35" i="16"/>
  <c r="G31" i="6"/>
  <c r="I40" i="16"/>
  <c r="G16" i="16"/>
  <c r="I16" i="16" s="1"/>
  <c r="H92" i="16"/>
  <c r="I55" i="16"/>
  <c r="G19" i="6"/>
  <c r="F49" i="16"/>
  <c r="I49" i="16" s="1"/>
  <c r="F59" i="16"/>
  <c r="I12" i="16"/>
  <c r="G86" i="6"/>
  <c r="E19" i="6"/>
  <c r="E33" i="6"/>
  <c r="G74" i="16"/>
  <c r="F31" i="6"/>
  <c r="G13" i="16"/>
  <c r="I13" i="16" s="1"/>
  <c r="I69" i="16"/>
  <c r="I53" i="16"/>
  <c r="G18" i="16"/>
  <c r="G68" i="6"/>
  <c r="E46" i="6"/>
  <c r="F46" i="6"/>
  <c r="G36" i="16"/>
  <c r="I36" i="16" s="1"/>
  <c r="F30" i="16"/>
  <c r="I30" i="16" s="1"/>
  <c r="G34" i="16"/>
  <c r="I34" i="16" s="1"/>
  <c r="F68" i="6"/>
  <c r="F61" i="16"/>
  <c r="I61" i="16" s="1"/>
  <c r="E10" i="6"/>
  <c r="H93" i="16"/>
  <c r="G93" i="16"/>
  <c r="F41" i="16"/>
  <c r="I41" i="16" s="1"/>
  <c r="F21" i="16"/>
  <c r="I21" i="16" s="1"/>
  <c r="G10" i="6"/>
  <c r="F18" i="16"/>
  <c r="I101" i="16"/>
  <c r="F14" i="16"/>
  <c r="F86" i="6"/>
  <c r="G15" i="16"/>
  <c r="I15" i="16" s="1"/>
  <c r="I60" i="16"/>
  <c r="F22" i="16"/>
  <c r="G45" i="6"/>
  <c r="F45" i="6"/>
  <c r="G44" i="6"/>
  <c r="H22" i="16"/>
  <c r="H82" i="16"/>
  <c r="E44" i="6"/>
  <c r="F82" i="16"/>
  <c r="F74" i="16"/>
  <c r="F27" i="6"/>
  <c r="G27" i="6"/>
  <c r="E27" i="6"/>
  <c r="G31" i="16"/>
  <c r="F31" i="16"/>
  <c r="F68" i="16"/>
  <c r="I68" i="16" s="1"/>
  <c r="G17" i="6"/>
  <c r="F17" i="6"/>
  <c r="E17" i="6"/>
  <c r="F70" i="16"/>
  <c r="G70" i="16"/>
  <c r="E28" i="6"/>
  <c r="G28" i="6"/>
  <c r="F28" i="6"/>
  <c r="G18" i="6"/>
  <c r="E18" i="6"/>
  <c r="F18" i="6"/>
  <c r="G84" i="16"/>
  <c r="H84" i="16"/>
  <c r="F84" i="16"/>
  <c r="G23" i="16"/>
  <c r="H23" i="16"/>
  <c r="F23" i="16"/>
  <c r="F47" i="6"/>
  <c r="G47" i="6"/>
  <c r="E47" i="6"/>
  <c r="G83" i="16"/>
  <c r="I42" i="16"/>
  <c r="G59" i="16"/>
  <c r="G75" i="16"/>
  <c r="F75" i="16"/>
  <c r="H75" i="16"/>
  <c r="G73" i="16"/>
  <c r="F73" i="16"/>
  <c r="H73" i="16"/>
  <c r="F84" i="6"/>
  <c r="G84" i="6"/>
  <c r="E84" i="6"/>
  <c r="G25" i="6"/>
  <c r="E25" i="6"/>
  <c r="F25" i="6"/>
  <c r="F102" i="16"/>
  <c r="H102" i="16"/>
  <c r="G102" i="16"/>
  <c r="F83" i="16"/>
  <c r="I91" i="16"/>
  <c r="I100" i="16"/>
  <c r="I59" i="16" l="1"/>
  <c r="I92" i="16"/>
  <c r="I31" i="16"/>
  <c r="I18" i="16"/>
  <c r="I74" i="16"/>
  <c r="I70" i="16"/>
  <c r="I22" i="16"/>
  <c r="I82" i="16"/>
  <c r="I93" i="16"/>
  <c r="I102" i="16"/>
  <c r="I23" i="16"/>
  <c r="I73" i="16"/>
  <c r="I84" i="16"/>
  <c r="I75" i="16"/>
  <c r="I83" i="16"/>
</calcChain>
</file>

<file path=xl/sharedStrings.xml><?xml version="1.0" encoding="utf-8"?>
<sst xmlns="http://schemas.openxmlformats.org/spreadsheetml/2006/main" uniqueCount="307" count="307">
  <si>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</si>
  <si>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</si>
  <si>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</si>
  <si>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</si>
  <si>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</si>
  <si>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</si>
  <si>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</si>
  <si>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</si>
  <si>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</si>
  <si>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rFont val="Arial"/>
        <family val="2"/>
        <sz val="12"/>
        <vertAlign val="superscript"/>
      </rPr>
      <t>3</t>
    </r>
    <r>
      <rPr>
        <rFont val="Arial"/>
        <family val="2"/>
        <sz val="1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</si>
  <si>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</si>
  <si>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</si>
  <si>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</si>
  <si>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</si>
  <si>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</si>
  <si>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</si>
  <si>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</si>
  <si>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</si>
  <si>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</si>
  <si>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</si>
  <si>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</si>
  <si>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</si>
  <si>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</si>
  <si>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</si>
  <si>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</si>
  <si>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</si>
  <si>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</si>
  <si>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</si>
  <si>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</si>
  <si>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</si>
  <si>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</si>
  <si>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</si>
  <si>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</si>
  <si>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</si>
  <si>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</si>
  <si>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</si>
  <si>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</si>
  <si>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</si>
  <si>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</si>
  <si>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</si>
  <si>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</si>
  <si>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</si>
  <si>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</si>
  <si>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</si>
  <si>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</si>
  <si>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</si>
  <si>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</si>
  <si>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</si>
  <si>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</si>
  <si>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</si>
  <si>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</si>
  <si>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</si>
  <si>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</si>
  <si>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</si>
  <si>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</si>
  <si>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</si>
  <si>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</si>
  <si>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</si>
  <si>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</si>
  <si>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</si>
  <si>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</si>
  <si>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</si>
  <si>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</si>
  <si>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</si>
  <si>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</si>
  <si>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</si>
  <si>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</si>
  <si>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</si>
  <si>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</si>
  <si>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</si>
  <si>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</si>
  <si>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</si>
  <si>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EnergyPlus 1.0.2.008</t>
  </si>
  <si>
    <t>EnergyPlus/GARD</t>
  </si>
  <si>
    <t xml:space="preserve">ESP-r/HOT3000
Tier 1 tests - version 1.1
Tier 2 tests - version 1.7</t>
  </si>
  <si>
    <r>
      <t>CETC/ESRU,</t>
    </r>
    <r>
      <rPr>
        <rFont val="Arial"/>
        <family val="2"/>
        <sz val="10"/>
        <vertAlign val="superscript"/>
      </rPr>
      <t>a,b</t>
    </r>
    <r>
      <rPr>
        <rFont val="Arial"/>
        <family val="2"/>
        <sz val="10"/>
      </rPr>
      <t xml:space="preserve"> Canada/United Kingdom</t>
    </r>
  </si>
  <si>
    <r>
      <t>CETC,</t>
    </r>
    <r>
      <rPr>
        <rFont val="Arial"/>
        <family val="2"/>
        <sz val="10"/>
        <vertAlign val="superscript"/>
      </rPr>
      <t>a</t>
    </r>
    <r>
      <rPr>
        <rFont val="Arial"/>
        <family val="2"/>
        <sz val="10"/>
      </rPr>
      <t xml:space="preserve"> Canada</t>
    </r>
  </si>
  <si>
    <r>
      <t>b</t>
    </r>
    <r>
      <rPr>
        <rFont val="Arial"/>
        <family val="2"/>
        <sz val="10"/>
      </rPr>
      <t>ESRU: Energy Systems Research Unit, University of Strathclyde, Scotland, United Kingdom</t>
    </r>
  </si>
  <si>
    <r>
      <t>LBNL/UIUC/CERL/OSU/GARD Analytics/FSEC/DOE-OBT,</t>
    </r>
    <r>
      <rPr>
        <rFont val="Arial"/>
        <family val="2"/>
        <sz val="10"/>
        <vertAlign val="superscript"/>
      </rPr>
      <t>c,d,e,f,g,h</t>
    </r>
  </si>
  <si>
    <r>
      <t>LANL/LBNL/JJH,</t>
    </r>
    <r>
      <rPr>
        <rFont val="Arial"/>
        <family val="2"/>
        <sz val="10"/>
        <vertAlign val="superscript"/>
      </rPr>
      <t>i,c,j</t>
    </r>
    <r>
      <rPr>
        <rFont val="Arial"/>
        <family val="2"/>
        <sz val="10"/>
      </rPr>
      <t xml:space="preserve"> USA</t>
    </r>
  </si>
  <si>
    <r>
      <t>c</t>
    </r>
    <r>
      <rPr>
        <rFont val="Arial"/>
        <family val="2"/>
        <sz val="10"/>
      </rPr>
      <t>LBNL: Lawrence Berkeley National Laboratory, United States</t>
    </r>
  </si>
  <si>
    <r>
      <t>h</t>
    </r>
    <r>
      <rPr>
        <rFont val="Arial"/>
        <family val="2"/>
        <sz val="10"/>
      </rPr>
      <t xml:space="preserve">DOE-OBT: U.S. Department of Energy, Office of Building Technology, State and Community Programs, </t>
    </r>
  </si>
  <si>
    <r>
      <t>i</t>
    </r>
    <r>
      <rPr>
        <rFont val="Arial"/>
        <family val="2"/>
        <sz val="10"/>
      </rPr>
      <t>LANL: Los Alamos National Laboratory, United States</t>
    </r>
  </si>
  <si>
    <r>
      <t>j</t>
    </r>
    <r>
      <rPr>
        <rFont val="Arial"/>
        <family val="2"/>
        <sz val="10"/>
      </rPr>
      <t>JJH: James J. Hirsch &amp; Associates, United States</t>
    </r>
  </si>
  <si>
    <r>
      <t>g</t>
    </r>
    <r>
      <rPr>
        <rFont val="Arial"/>
        <family val="2"/>
        <sz val="10"/>
      </rPr>
      <t>FSEC: University of Central Florida, Florida Solar Energy Center, United States</t>
    </r>
  </si>
  <si>
    <r>
      <t>f</t>
    </r>
    <r>
      <rPr>
        <rFont val="Arial"/>
        <family val="2"/>
        <sz val="10"/>
      </rPr>
      <t>OSU: Oklahoma State University, United States</t>
    </r>
  </si>
  <si>
    <r>
      <t>e</t>
    </r>
    <r>
      <rPr>
        <rFont val="Arial"/>
        <family val="2"/>
        <sz val="10"/>
      </rPr>
      <t>CERL: U.S. Army Corps of Engineers, Construction Engineering Research Laboratories, United States</t>
    </r>
  </si>
  <si>
    <r>
      <t>d</t>
    </r>
    <r>
      <rPr>
        <rFont val="Arial"/>
        <family val="2"/>
        <sz val="10"/>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</si>
  <si>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</si>
  <si>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</si>
  <si>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</si>
  <si>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</si>
  <si>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</si>
  <si>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</si>
  <si>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</si>
  <si>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</si>
  <si>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</si>
  <si>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</si>
  <si>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</si>
  <si>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</si>
  <si>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</si>
  <si>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</si>
  <si>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</si>
  <si>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</si>
  <si>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rFont val="Arial"/>
        <family val="2"/>
        <sz val="10"/>
        <vertAlign val="superscript"/>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</si>
  <si>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</si>
  <si>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</si>
  <si>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</si>
  <si>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</si>
  <si>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</si>
  <si>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</si>
  <si>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</si>
  <si>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</si>
  <si>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</si>
  <si>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</si>
  <si>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</si>
  <si>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</si>
  <si>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</si>
  <si>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</si>
  <si>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</si>
  <si>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</si>
  <si>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</si>
  <si>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</si>
  <si>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</si>
  <si>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</si>
  <si>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</si>
  <si>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</si>
  <si>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</si>
  <si>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</si>
  <si>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</si>
  <si>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</si>
  <si>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</si>
  <si>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</si>
  <si>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</si>
  <si>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</si>
  <si>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</si>
  <si>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</si>
  <si>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</si>
  <si>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</si>
  <si>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</si>
  <si>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</si>
  <si>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</si>
  <si>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</si>
  <si>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</si>
  <si>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</si>
  <si>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</si>
  <si>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</si>
  <si>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</si>
  <si>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</si>
  <si>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</si>
  <si>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</si>
  <si>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</si>
  <si>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</si>
  <si>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</si>
  <si>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</si>
  <si>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</si>
  <si>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</si>
  <si>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</si>
  <si>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</si>
  <si>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</si>
  <si>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</si>
  <si>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</si>
  <si>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</si>
  <si>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</si>
  <si>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</si>
  <si>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</si>
  <si>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</si>
  <si>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</si>
  <si>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</si>
  <si>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</si>
  <si>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</si>
  <si>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</si>
  <si>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</si>
  <si>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</si>
  <si>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</si>
  <si>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</si>
  <si>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</si>
  <si>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</si>
  <si>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</si>
  <si>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</si>
  <si>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</si>
  <si>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</si>
  <si>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</si>
  <si>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</si>
  <si>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</si>
  <si>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</si>
  <si>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</si>
  <si>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</si>
  <si>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</si>
  <si>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</si>
  <si>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</si>
  <si>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</si>
  <si>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</si>
  <si>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</si>
  <si>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</si>
  <si>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</si>
  <si>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</si>
  <si>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</si>
  <si>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</si>
  <si>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</si>
  <si>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</si>
  <si>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</si>
  <si>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</si>
  <si>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</si>
  <si>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</si>
  <si>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</si>
  <si>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</si>
  <si>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</si>
  <si>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</si>
  <si>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</si>
  <si>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</si>
  <si>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</si>
  <si>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rFont val="Times New Roman"/>
        <family val="1"/>
        <sz val="10"/>
        <vertAlign val="superscript"/>
      </rPr>
      <t>3</t>
    </r>
    <r>
      <rPr>
        <rFont val="Times New Roman"/>
        <family val="1"/>
        <sz val="10"/>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</si>
  <si>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</si>
  <si>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</si>
  <si>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</si>
  <si>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</si>
  <si>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</si>
  <si>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</si>
  <si>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</si>
  <si>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</si>
  <si>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</si>
  <si>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</si>
  <si>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</si>
  <si>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</si>
  <si>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</si>
  <si>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rFont val="Arial"/>
        <family val="2"/>
        <sz val="10"/>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</si>
  <si>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</si>
  <si>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</si>
  <si>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</si>
  <si>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</si>
  <si>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</si>
  <si>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</si>
  <si>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</si>
  <si>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</si>
  <si>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</si>
  <si>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</si>
  <si>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</si>
  <si>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</si>
  <si>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</si>
  <si>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</si>
  <si>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</si>
  <si>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</si>
  <si>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</si>
  <si>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 xml:space="preserve">HE150
Continuous
Circ. Fan</t>
  </si>
  <si>
    <t xml:space="preserve">HE160
Cycling
Circ. Fan</t>
  </si>
  <si>
    <t xml:space="preserve">HE170
Draft Fan</t>
  </si>
  <si>
    <t xml:space="preserve">HE210
Realistic Weather</t>
  </si>
  <si>
    <t xml:space="preserve">HE220
Setback Thermostat</t>
  </si>
  <si>
    <t xml:space="preserve">HE230
Undersized Furnace</t>
  </si>
  <si>
    <t xml:space="preserve">HE210
Realistic
Weather</t>
  </si>
  <si>
    <t xml:space="preserve">HE220
Setback
Thermostat</t>
  </si>
  <si>
    <t xml:space="preserve">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</si>
  <si>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</si>
  <si>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</si>
  <si>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</si>
  <si>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</si>
  <si>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</si>
  <si>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</si>
  <si>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</si>
  <si>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</si>
  <si>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</si>
  <si>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</si>
  <si>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</si>
  <si>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</si>
  <si>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</si>
  <si>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</si>
  <si>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</si>
  <si>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</si>
  <si>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</si>
  <si>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</si>
  <si>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</si>
  <si>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</si>
  <si>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</si>
  <si>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</si>
  <si>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</si>
  <si>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</si>
  <si>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</si>
  <si>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</si>
  <si>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</si>
  <si>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</si>
  <si>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</si>
  <si>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</si>
  <si>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</si>
  <si>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</si>
  <si>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</si>
  <si>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r>
      <t>m</t>
    </r>
    <r>
      <rPr>
        <rFont val="Arial"/>
        <family val="2"/>
        <sz val="12"/>
        <vertAlign val="superscript"/>
      </rPr>
      <t>3</t>
    </r>
    <r>
      <rPr>
        <rFont val="Arial"/>
        <sz val="12"/>
      </rPr>
      <t>/s</t>
    </r>
  </si>
  <si>
    <t>Note:  The statistics in the tables below are based on the Standard 140 informative example results.</t>
  </si>
  <si>
    <t>Table B16.6-1. Total Furnace Load (GJ)</t>
  </si>
  <si>
    <t>Table B16.6-2. Total Furnace Input (GJ)</t>
  </si>
  <si>
    <r>
      <t>Table B16.6-3.  Fuel Consumption (m</t>
    </r>
    <r>
      <rPr>
        <rFont val="Arial"/>
        <family val="2"/>
        <b val="1"/>
        <sz val="12"/>
        <vertAlign val="superscript"/>
      </rPr>
      <t>3</t>
    </r>
    <r>
      <rPr>
        <rFont val="Arial"/>
        <family val="2"/>
        <b val="1"/>
        <sz val="1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</si>
  <si>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</si>
  <si>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</si>
  <si>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</si>
  <si>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</si>
  <si>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</si>
  <si>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</si>
  <si>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</si>
  <si>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RESULTS5-4.XLSX</t>
  </si>
  <si>
    <t>Output spreadsheet for HVAC BESTEST.  See RESULTS5-4.DOCX for spreadsheet navigation.</t>
  </si>
  <si>
    <t>SHEET GUIDE: (see RESULTS5-4.DOCX for spreadsheet navigation)</t>
  </si>
  <si>
    <t>"Program List" : Documentation of simulation programs used to produce Informative Annex B16, Section B16.6 example results</t>
  </si>
  <si>
    <t>"Table&amp;FigureList" : Listing of Informative Annex B16, Section B16.6 Tables and Figures with locations</t>
  </si>
  <si>
    <t>"Tables" : Formatted Informative Annex B16, Section B16.6 result tables</t>
  </si>
  <si>
    <t>Section 5.4 - HVAC Equipment Performance Tests HE100 through HE230</t>
  </si>
  <si>
    <t>DOE-2.1E version c133</t>
  </si>
  <si>
    <t>ASHRAE Standard 140-2020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</si>
</sst>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numFmts count="5">
    <numFmt numFmtId="43" formatCode="_(* #,##0.00_);_(* \(#,##0.00\);_(* &quot;-&quot;??_);_(@_)"/>
    <numFmt numFmtId="164" formatCode="0.000000"/>
    <numFmt numFmtId="165" formatCode="d\-mmm\-yyyy"/>
    <numFmt numFmtId="166" formatCode="0.0%"/>
    <numFmt numFmtId="167" formatCode="0.0"/>
  </numFmts>
  <fonts count="30">
    <font>
      <name val="Arial"/>
      <sz val="10"/>
    </font>
    <font>
      <name val="Arial"/>
      <sz val="10"/>
    </font>
    <font>
      <name val="Arial"/>
      <family val="2"/>
      <sz val="12"/>
    </font>
    <font>
      <name val="Arial"/>
      <family val="2"/>
      <b val="1"/>
      <sz val="10"/>
    </font>
    <font>
      <name val="Arial"/>
      <family val="2"/>
      <sz val="12"/>
      <vertAlign val="superscript"/>
    </font>
    <font>
      <name val="SWISS"/>
      <b val="1"/>
      <color indexed="8"/>
      <sz val="12"/>
    </font>
    <font>
      <name val="SWISS"/>
      <color indexed="8"/>
      <sz val="12"/>
    </font>
    <font>
      <name val="Arial"/>
      <family val="2"/>
      <b val="1"/>
      <sz val="10"/>
    </font>
    <font>
      <name val="Times New Roman"/>
      <family val="1"/>
      <b val="1"/>
      <sz val="10"/>
    </font>
    <font>
      <name val="Times New Roman"/>
      <family val="1"/>
      <sz val="10"/>
    </font>
    <font>
      <name val="Arial"/>
      <family val="2"/>
      <b val="1"/>
      <sz val="12"/>
    </font>
    <font>
      <name val="SWISS"/>
      <sz val="12"/>
    </font>
    <font>
      <name val="Arial"/>
      <family val="2"/>
      <b val="1"/>
      <sz val="9"/>
    </font>
    <font>
      <name val="Arial"/>
      <family val="2"/>
      <sz val="9"/>
    </font>
    <font>
      <name val="Arial"/>
      <family val="2"/>
      <sz val="10"/>
    </font>
    <font>
      <name val="Arial"/>
      <family val="2"/>
      <sz val="10"/>
    </font>
    <font>
      <name val="Arial"/>
      <family val="2"/>
      <i val="1"/>
      <sz val="10"/>
    </font>
    <font>
      <name val="Arial"/>
      <family val="2"/>
      <sz val="12"/>
    </font>
    <font>
      <name val="Arial"/>
      <family val="2"/>
      <sz val="9"/>
    </font>
    <font>
      <name val="SWISS"/>
      <b val="1"/>
      <sz val="12"/>
    </font>
    <font>
      <name val="Arial"/>
      <family val="2"/>
      <sz val="10"/>
      <vertAlign val="superscript"/>
    </font>
    <font>
      <name val="Arial"/>
      <family val="2"/>
      <color indexed="8"/>
      <sz val="9"/>
    </font>
    <font>
      <name val="Times New Roman"/>
      <family val="1"/>
      <b val="1"/>
      <i val="1"/>
      <sz val="10"/>
    </font>
    <font>
      <name val="Times New Roman"/>
      <family val="1"/>
      <b val="1"/>
      <sz val="14"/>
    </font>
    <font>
      <name val="Times New Roman"/>
      <family val="1"/>
      <sz val="10"/>
      <vertAlign val="superscript"/>
    </font>
    <font>
      <name val="Arial"/>
      <family val="2"/>
      <sz val="10"/>
    </font>
    <font>
      <name val="SWISS"/>
      <b val="1"/>
      <sz val="16"/>
    </font>
    <font>
      <name val="Arial"/>
      <family val="2"/>
      <b val="1"/>
      <sz val="12"/>
      <vertAlign val="superscript"/>
    </font>
    <font>
      <name val="Arial"/>
      <family val="2"/>
      <sz val="14"/>
    </font>
    <font>
      <name val="Arial"/>
      <sz val="1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false" applyFill="false" applyBorder="false" applyAlignment="false" applyProtection="false"/>
    <xf numFmtId="43" fontId="15" fillId="0" borderId="0" applyFont="false" applyFill="false" applyBorder="false" applyAlignment="false" applyProtection="false"/>
    <xf numFmtId="43" fontId="25" fillId="0" borderId="0" applyFont="false" applyFill="false" applyBorder="false" applyAlignment="false" applyProtection="false"/>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false"/>
    </xf>
    <xf numFmtId="0" fontId="2" fillId="0" borderId="0" xfId="0" applyNumberFormat="1" applyFont="1" applyAlignment="1" applyProtection="1">
      <alignment horizontal="center"/>
      <protection locked="false"/>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false"/>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false"/>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false"/>
    </xf>
    <xf numFmtId="164" fontId="0" fillId="0" borderId="0" xfId="0" applyNumberFormat="1" applyAlignment="1" applyProtection="1">
      <alignment horizontal="center"/>
      <protection locked="false"/>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false"/>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3" fillId="0" borderId="0" xfId="0" applyFont="1" applyAlignment="1">
      <alignment horizontal="center"/>
    </xf>
    <xf numFmtId="0" fontId="23" fillId="0" borderId="0" xfId="6" applyFont="1" applyAlignment="1">
      <alignment horizontal="center" vertical="center"/>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defaultTableStyle="TableStyleMedium2" defaultPivotStyle="PivotStyleLight16"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calcChain" Target="calcChain.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chartsheet" Target="chartsheets/sheet6.xml"/><Relationship Id="rId18" Type="http://schemas.openxmlformats.org/officeDocument/2006/relationships/chartsheet" Target="chartsheets/sheet7.xml"/><Relationship Id="rId19" Type="http://schemas.openxmlformats.org/officeDocument/2006/relationships/worksheet" Target="worksheets/sheet8.xml"/><Relationship Id="rId20" Type="http://schemas.openxmlformats.org/officeDocument/2006/relationships/worksheet" Target="worksheets/sheet9.xml"/><Relationship Id="rId21" Type="http://schemas.openxmlformats.org/officeDocument/2006/relationships/worksheet" Target="worksheets/sheet10.xml"/><Relationship Id="rId22" Type="http://schemas.openxmlformats.org/officeDocument/2006/relationships/worksheet" Target="worksheets/sheet11.xml"/><Relationship Id="rId23"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overlay val="0"/>
      <c:spPr>
        <a:noFill/>
        <a:ln w="25400">
          <a:noFill/>
        </a:ln>
      </c:spPr>
    </c:title>
    <c:autoTitleDeleted val="0"/>
    <c:plotArea>
      <c:layout>
        <c:manualLayout>
          <c:xMode val="edge"/>
          <c:yMode val="edge"/>
          <c:x val="4.3856782053186827E-2"/>
          <c:y val="0.16922240348015224"/>
          <c:w val="0.88206920860752569"/>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extLst>
            <c:ext xmlns:c16="http://schemas.microsoft.com/office/drawing/2014/chart" uri="{C3380CC4-5D6E-409C-BE32-E72D297353CC}">
              <c16:uniqueId val="{00000000-9EF9-4998-8594-57071C0A9CA3}"/>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extLst>
            <c:ext xmlns:c16="http://schemas.microsoft.com/office/drawing/2014/chart" uri="{C3380CC4-5D6E-409C-BE32-E72D297353CC}">
              <c16:uniqueId val="{00000001-9EF9-4998-8594-57071C0A9CA3}"/>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extLst>
            <c:ext xmlns:c16="http://schemas.microsoft.com/office/drawing/2014/chart" uri="{C3380CC4-5D6E-409C-BE32-E72D297353CC}">
              <c16:uniqueId val="{00000002-9EF9-4998-8594-57071C0A9CA3}"/>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extLst>
            <c:ext xmlns:c16="http://schemas.microsoft.com/office/drawing/2014/chart" uri="{C3380CC4-5D6E-409C-BE32-E72D297353CC}">
              <c16:uniqueId val="{00000003-9EF9-4998-8594-57071C0A9CA3}"/>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9EF9-4998-8594-57071C0A9CA3}"/>
            </c:ext>
          </c:extLst>
        </c:ser>
        <c:dLbls>
          <c:showLegendKey val="0"/>
          <c:showVal val="0"/>
          <c:showCatName val="0"/>
          <c:showSerName val="0"/>
          <c:showPercent val="0"/>
          <c:showBubbleSize val="0"/>
        </c:dLbls>
        <c:gapWidth val="200"/>
        <c:axId val="80366208"/>
        <c:axId val="80380288"/>
      </c:barChart>
      <c:catAx>
        <c:axId val="803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0380288"/>
        <c:crosses val="autoZero"/>
        <c:auto val="1"/>
        <c:lblAlgn val="ctr"/>
        <c:lblOffset val="100"/>
        <c:tickLblSkip val="1"/>
        <c:tickMarkSkip val="1"/>
        <c:noMultiLvlLbl val="0"/>
      </c:catAx>
      <c:valAx>
        <c:axId val="80380288"/>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3662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extLst>
            <c:ext xmlns:c16="http://schemas.microsoft.com/office/drawing/2014/chart" uri="{C3380CC4-5D6E-409C-BE32-E72D297353CC}">
              <c16:uniqueId val="{00000000-62A3-435B-9F66-43D207CC3707}"/>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extLst>
            <c:ext xmlns:c16="http://schemas.microsoft.com/office/drawing/2014/chart" uri="{C3380CC4-5D6E-409C-BE32-E72D297353CC}">
              <c16:uniqueId val="{00000001-62A3-435B-9F66-43D207CC3707}"/>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extLst>
            <c:ext xmlns:c16="http://schemas.microsoft.com/office/drawing/2014/chart" uri="{C3380CC4-5D6E-409C-BE32-E72D297353CC}">
              <c16:uniqueId val="{00000002-62A3-435B-9F66-43D207CC3707}"/>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extLst>
            <c:ext xmlns:c16="http://schemas.microsoft.com/office/drawing/2014/chart" uri="{C3380CC4-5D6E-409C-BE32-E72D297353CC}">
              <c16:uniqueId val="{00000003-62A3-435B-9F66-43D207CC3707}"/>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62A3-435B-9F66-43D207CC3707}"/>
            </c:ext>
          </c:extLst>
        </c:ser>
        <c:dLbls>
          <c:showLegendKey val="0"/>
          <c:showVal val="0"/>
          <c:showCatName val="0"/>
          <c:showSerName val="0"/>
          <c:showPercent val="0"/>
          <c:showBubbleSize val="0"/>
        </c:dLbls>
        <c:gapWidth val="200"/>
        <c:axId val="82057856"/>
        <c:axId val="82063744"/>
      </c:barChart>
      <c:catAx>
        <c:axId val="8205785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2063744"/>
        <c:crosses val="autoZero"/>
        <c:auto val="1"/>
        <c:lblAlgn val="ctr"/>
        <c:lblOffset val="100"/>
        <c:tickLblSkip val="1"/>
        <c:tickMarkSkip val="1"/>
        <c:noMultiLvlLbl val="0"/>
      </c:catAx>
      <c:valAx>
        <c:axId val="8206374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057856"/>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extLst>
            <c:ext xmlns:c16="http://schemas.microsoft.com/office/drawing/2014/chart" uri="{C3380CC4-5D6E-409C-BE32-E72D297353CC}">
              <c16:uniqueId val="{00000000-1132-467E-8DB4-7981BFB78A65}"/>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extLst>
            <c:ext xmlns:c16="http://schemas.microsoft.com/office/drawing/2014/chart" uri="{C3380CC4-5D6E-409C-BE32-E72D297353CC}">
              <c16:uniqueId val="{00000001-1132-467E-8DB4-7981BFB78A65}"/>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extLst>
            <c:ext xmlns:c16="http://schemas.microsoft.com/office/drawing/2014/chart" uri="{C3380CC4-5D6E-409C-BE32-E72D297353CC}">
              <c16:uniqueId val="{00000002-1132-467E-8DB4-7981BFB78A65}"/>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extLst>
            <c:ext xmlns:c16="http://schemas.microsoft.com/office/drawing/2014/chart" uri="{C3380CC4-5D6E-409C-BE32-E72D297353CC}">
              <c16:uniqueId val="{00000003-1132-467E-8DB4-7981BFB78A65}"/>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1132-467E-8DB4-7981BFB78A65}"/>
            </c:ext>
          </c:extLst>
        </c:ser>
        <c:dLbls>
          <c:showLegendKey val="0"/>
          <c:showVal val="0"/>
          <c:showCatName val="0"/>
          <c:showSerName val="0"/>
          <c:showPercent val="0"/>
          <c:showBubbleSize val="0"/>
        </c:dLbls>
        <c:gapWidth val="200"/>
        <c:axId val="82221312"/>
        <c:axId val="82231296"/>
      </c:barChart>
      <c:catAx>
        <c:axId val="8222131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2231296"/>
        <c:crosses val="autoZero"/>
        <c:auto val="1"/>
        <c:lblAlgn val="ctr"/>
        <c:lblOffset val="100"/>
        <c:tickLblSkip val="1"/>
        <c:tickMarkSkip val="1"/>
        <c:noMultiLvlLbl val="0"/>
      </c:catAx>
      <c:valAx>
        <c:axId val="82231296"/>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overlay val="0"/>
          <c:spPr>
            <a:noFill/>
            <a:ln w="25400">
              <a:noFill/>
            </a:ln>
          </c:spPr>
        </c:title>
        <c:numFmt formatCode="0.00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22131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extLst>
            <c:ext xmlns:c16="http://schemas.microsoft.com/office/drawing/2014/chart" uri="{C3380CC4-5D6E-409C-BE32-E72D297353CC}">
              <c16:uniqueId val="{00000000-A8B0-4D02-A2C5-B52F9B7E8B6A}"/>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extLst>
            <c:ext xmlns:c16="http://schemas.microsoft.com/office/drawing/2014/chart" uri="{C3380CC4-5D6E-409C-BE32-E72D297353CC}">
              <c16:uniqueId val="{00000001-A8B0-4D02-A2C5-B52F9B7E8B6A}"/>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extLst>
            <c:ext xmlns:c16="http://schemas.microsoft.com/office/drawing/2014/chart" uri="{C3380CC4-5D6E-409C-BE32-E72D297353CC}">
              <c16:uniqueId val="{00000002-A8B0-4D02-A2C5-B52F9B7E8B6A}"/>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extLst>
            <c:ext xmlns:c16="http://schemas.microsoft.com/office/drawing/2014/chart" uri="{C3380CC4-5D6E-409C-BE32-E72D297353CC}">
              <c16:uniqueId val="{00000003-A8B0-4D02-A2C5-B52F9B7E8B6A}"/>
            </c:ext>
          </c:extLst>
        </c:ser>
        <c:ser>
          <c:idx val="4"/>
          <c:order val="4"/>
          <c:tx>
            <c:strRef>
              <c:f>'Q-Chart Data'!$I$55</c:f>
              <c:strCache>
                <c:ptCount val="1"/>
                <c:pt idx="0">
                  <c:v>Tested Prg/Org</c:v>
                </c:pt>
              </c:strCache>
            </c:strRef>
          </c:tx>
          <c:spPr>
            <a:solidFill>
              <a:srgbClr val="FF808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A8B0-4D02-A2C5-B52F9B7E8B6A}"/>
            </c:ext>
          </c:extLst>
        </c:ser>
        <c:dLbls>
          <c:showLegendKey val="0"/>
          <c:showVal val="0"/>
          <c:showCatName val="0"/>
          <c:showSerName val="0"/>
          <c:showPercent val="0"/>
          <c:showBubbleSize val="0"/>
        </c:dLbls>
        <c:gapWidth val="200"/>
        <c:axId val="82118528"/>
        <c:axId val="82120064"/>
      </c:barChart>
      <c:catAx>
        <c:axId val="821185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120064"/>
        <c:crosses val="autoZero"/>
        <c:auto val="1"/>
        <c:lblAlgn val="ctr"/>
        <c:lblOffset val="100"/>
        <c:tickLblSkip val="1"/>
        <c:tickMarkSkip val="1"/>
        <c:noMultiLvlLbl val="0"/>
      </c:catAx>
      <c:valAx>
        <c:axId val="8212006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118528"/>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extLst>
            <c:ext xmlns:c16="http://schemas.microsoft.com/office/drawing/2014/chart" uri="{C3380CC4-5D6E-409C-BE32-E72D297353CC}">
              <c16:uniqueId val="{00000000-95CE-4B47-B086-DD8F9A76B4F2}"/>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extLst>
            <c:ext xmlns:c16="http://schemas.microsoft.com/office/drawing/2014/chart" uri="{C3380CC4-5D6E-409C-BE32-E72D297353CC}">
              <c16:uniqueId val="{00000001-95CE-4B47-B086-DD8F9A76B4F2}"/>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extLst>
            <c:ext xmlns:c16="http://schemas.microsoft.com/office/drawing/2014/chart" uri="{C3380CC4-5D6E-409C-BE32-E72D297353CC}">
              <c16:uniqueId val="{00000002-95CE-4B47-B086-DD8F9A76B4F2}"/>
            </c:ext>
          </c:extLst>
        </c:ser>
        <c:ser>
          <c:idx val="3"/>
          <c:order val="3"/>
          <c:tx>
            <c:strRef>
              <c:f>'Q-Chart Data'!$H$66</c:f>
              <c:strCache>
                <c:ptCount val="1"/>
                <c:pt idx="0">
                  <c:v>Tested Prg/Org</c:v>
                </c:pt>
              </c:strCache>
            </c:strRef>
          </c:tx>
          <c:spPr>
            <a:solidFill>
              <a:srgbClr val="FF8080"/>
            </a:solid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extLst>
            <c:ext xmlns:c16="http://schemas.microsoft.com/office/drawing/2014/chart" uri="{C3380CC4-5D6E-409C-BE32-E72D297353CC}">
              <c16:uniqueId val="{00000003-95CE-4B47-B086-DD8F9A76B4F2}"/>
            </c:ext>
          </c:extLst>
        </c:ser>
        <c:dLbls>
          <c:showLegendKey val="0"/>
          <c:showVal val="0"/>
          <c:showCatName val="0"/>
          <c:showSerName val="0"/>
          <c:showPercent val="0"/>
          <c:showBubbleSize val="0"/>
        </c:dLbls>
        <c:gapWidth val="200"/>
        <c:axId val="84187008"/>
        <c:axId val="84188544"/>
      </c:barChart>
      <c:catAx>
        <c:axId val="841870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188544"/>
        <c:crosses val="autoZero"/>
        <c:auto val="1"/>
        <c:lblAlgn val="ctr"/>
        <c:lblOffset val="100"/>
        <c:tickLblSkip val="1"/>
        <c:tickMarkSkip val="1"/>
        <c:noMultiLvlLbl val="0"/>
      </c:catAx>
      <c:valAx>
        <c:axId val="84188544"/>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187008"/>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overlay val="0"/>
      <c:spPr>
        <a:noFill/>
        <a:ln w="25400">
          <a:noFill/>
        </a:ln>
      </c:spPr>
    </c:title>
    <c:autoTitleDeleted val="0"/>
    <c:plotArea>
      <c:layout>
        <c:manualLayout>
          <c:xMode val="edge"/>
          <c:yMode val="edge"/>
          <c:x val="4.971518959686088E-2"/>
          <c:y val="0.16922240348015224"/>
          <c:w val="0.87472933252932883"/>
          <c:h val="0.63374017888873246"/>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extLst>
            <c:ext xmlns:c16="http://schemas.microsoft.com/office/drawing/2014/chart" uri="{C3380CC4-5D6E-409C-BE32-E72D297353CC}">
              <c16:uniqueId val="{00000000-963D-4483-AB65-26558BC568A8}"/>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extLst>
            <c:ext xmlns:c16="http://schemas.microsoft.com/office/drawing/2014/chart" uri="{C3380CC4-5D6E-409C-BE32-E72D297353CC}">
              <c16:uniqueId val="{00000001-963D-4483-AB65-26558BC568A8}"/>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extLst>
            <c:ext xmlns:c16="http://schemas.microsoft.com/office/drawing/2014/chart" uri="{C3380CC4-5D6E-409C-BE32-E72D297353CC}">
              <c16:uniqueId val="{00000002-963D-4483-AB65-26558BC568A8}"/>
            </c:ext>
          </c:extLst>
        </c:ser>
        <c:ser>
          <c:idx val="3"/>
          <c:order val="3"/>
          <c:tx>
            <c:strRef>
              <c:f>'Q-Chart Data'!$H$74</c:f>
              <c:strCache>
                <c:ptCount val="1"/>
                <c:pt idx="0">
                  <c:v>Tested Prg/Org</c:v>
                </c:pt>
              </c:strCache>
            </c:strRef>
          </c:tx>
          <c:spPr>
            <a:solidFill>
              <a:srgbClr val="FF8080"/>
            </a:solid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extLst>
            <c:ext xmlns:c16="http://schemas.microsoft.com/office/drawing/2014/chart" uri="{C3380CC4-5D6E-409C-BE32-E72D297353CC}">
              <c16:uniqueId val="{00000003-963D-4483-AB65-26558BC568A8}"/>
            </c:ext>
          </c:extLst>
        </c:ser>
        <c:dLbls>
          <c:showLegendKey val="0"/>
          <c:showVal val="0"/>
          <c:showCatName val="0"/>
          <c:showSerName val="0"/>
          <c:showPercent val="0"/>
          <c:showBubbleSize val="0"/>
        </c:dLbls>
        <c:gapWidth val="200"/>
        <c:axId val="82804736"/>
        <c:axId val="82806272"/>
      </c:barChart>
      <c:catAx>
        <c:axId val="82804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806272"/>
        <c:crosses val="autoZero"/>
        <c:auto val="1"/>
        <c:lblAlgn val="ctr"/>
        <c:lblOffset val="100"/>
        <c:tickLblSkip val="1"/>
        <c:tickMarkSkip val="1"/>
        <c:noMultiLvlLbl val="0"/>
      </c:catAx>
      <c:valAx>
        <c:axId val="82806272"/>
        <c:scaling>
          <c:orientation val="minMax"/>
          <c:min val="0"/>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804736"/>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extLst>
            <c:ext xmlns:c16="http://schemas.microsoft.com/office/drawing/2014/chart" uri="{C3380CC4-5D6E-409C-BE32-E72D297353CC}">
              <c16:uniqueId val="{00000000-BF4D-4A8A-AB1D-FC64CDFECCE1}"/>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extLst>
            <c:ext xmlns:c16="http://schemas.microsoft.com/office/drawing/2014/chart" uri="{C3380CC4-5D6E-409C-BE32-E72D297353CC}">
              <c16:uniqueId val="{00000001-BF4D-4A8A-AB1D-FC64CDFECCE1}"/>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extLst>
            <c:ext xmlns:c16="http://schemas.microsoft.com/office/drawing/2014/chart" uri="{C3380CC4-5D6E-409C-BE32-E72D297353CC}">
              <c16:uniqueId val="{00000002-BF4D-4A8A-AB1D-FC64CDFECCE1}"/>
            </c:ext>
          </c:extLst>
        </c:ser>
        <c:ser>
          <c:idx val="3"/>
          <c:order val="3"/>
          <c:tx>
            <c:strRef>
              <c:f>'Q-Chart Data'!$H$82</c:f>
              <c:strCache>
                <c:ptCount val="1"/>
                <c:pt idx="0">
                  <c:v>Tested Prg/Org</c:v>
                </c:pt>
              </c:strCache>
            </c:strRef>
          </c:tx>
          <c:spPr>
            <a:solidFill>
              <a:srgbClr val="FF8080"/>
            </a:solid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extLst>
            <c:ext xmlns:c16="http://schemas.microsoft.com/office/drawing/2014/chart" uri="{C3380CC4-5D6E-409C-BE32-E72D297353CC}">
              <c16:uniqueId val="{00000003-BF4D-4A8A-AB1D-FC64CDFECCE1}"/>
            </c:ext>
          </c:extLst>
        </c:ser>
        <c:dLbls>
          <c:showLegendKey val="0"/>
          <c:showVal val="0"/>
          <c:showCatName val="0"/>
          <c:showSerName val="0"/>
          <c:showPercent val="0"/>
          <c:showBubbleSize val="0"/>
        </c:dLbls>
        <c:gapWidth val="200"/>
        <c:axId val="80164736"/>
        <c:axId val="80166272"/>
      </c:barChart>
      <c:catAx>
        <c:axId val="80164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166272"/>
        <c:crosses val="autoZero"/>
        <c:auto val="1"/>
        <c:lblAlgn val="ctr"/>
        <c:lblOffset val="100"/>
        <c:tickLblSkip val="1"/>
        <c:tickMarkSkip val="1"/>
        <c:noMultiLvlLbl val="0"/>
      </c:catAx>
      <c:valAx>
        <c:axId val="80166272"/>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164736"/>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5"/>
  <sheetViews>
    <sheetView workbookViewId="0"/>
  </sheetViews>
  <pageMargins left="0.75" right="0.75" top="1" bottom="1" header="0.5" footer="0.5"/>
  <pageSetup orientation="landscape" r:id="rId1"/>
  <headerFooter alignWithMargins="false"/>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6"/>
  <sheetViews>
    <sheetView workbookViewId="0"/>
  </sheetViews>
  <pageMargins left="0.75" right="0.75" top="1" bottom="1" header="0.5" footer="0.5"/>
  <pageSetup orientation="landscape" r:id="rId1"/>
  <headerFooter alignWithMargins="false"/>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7"/>
  <sheetViews>
    <sheetView workbookViewId="0"/>
  </sheetViews>
  <pageMargins left="0.75" right="0.75" top="1" bottom="1" header="0.5" footer="0.5"/>
  <pageSetup orientation="landscape" r:id="rId1"/>
  <headerFooter alignWithMargins="false"/>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8"/>
  <sheetViews>
    <sheetView workbookViewId="0"/>
  </sheetViews>
  <pageMargins left="0.75" right="0.75" top="1" bottom="1" header="0.5" footer="0.5"/>
  <pageSetup orientation="landscape" r:id="rId1"/>
  <headerFooter alignWithMargins="false"/>
  <drawing r:id="rId2"/>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9"/>
  <sheetViews>
    <sheetView workbookViewId="0"/>
  </sheetViews>
  <pageMargins left="0.75" right="0.75" top="1" bottom="1" header="0.5" footer="0.5"/>
  <pageSetup orientation="landscape" r:id="rId1"/>
  <headerFooter alignWithMargins="false"/>
  <drawing r:id="rId2"/>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10"/>
  <sheetViews>
    <sheetView workbookViewId="0"/>
  </sheetViews>
  <pageMargins left="0.75" right="0.75" top="1" bottom="1" header="0.5" footer="0.5"/>
  <pageSetup orientation="landscape" r:id="rId1"/>
  <headerFooter alignWithMargins="false"/>
  <drawing r:id="rId2"/>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11"/>
  <sheetViews>
    <sheetView workbookViewId="0"/>
  </sheetViews>
  <pageMargins left="0.75" right="0.75" top="1" bottom="1" header="0.5" footer="0.5"/>
  <pageSetup orientation="landscape" r:id="rId1"/>
  <headerFooter alignWithMargins="false"/>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0.29156</cdr:x>
      <cdr:y>0.82971</cdr:y>
    </cdr:from>
    <cdr:to>
      <cdr:x>0.30656</cdr:x>
      <cdr:y>0.86096</cdr:y>
    </cdr:to>
    <cdr:sp macro="" textlink="">
      <cdr:nvSpPr>
        <cdr:cNvPr id="5122" name="Text Box 2"/>
        <cdr:cNvSpPr txBox="1">
          <a:spLocks xmlns:a="http://schemas.openxmlformats.org/drawingml/2006/main" noChangeArrowheads="1"/>
        </cdr:cNvSpPr>
      </cdr:nvSpPr>
      <cdr:spPr bwMode="auto">
        <a:xfrm xmlns:a="http://schemas.openxmlformats.org/drawingml/2006/main">
          <a:off x="2502153" y="4844515"/>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a:extLst xmlns:a="http://schemas.openxmlformats.org/drawingml/2006/main">
            <a:ext uri="{FF2B5EF4-FFF2-40B4-BE49-F238E27FC236}">
              <a16:creationId xmlns:a16="http://schemas.microsoft.com/office/drawing/2014/main" id="{D2CAA816-118A-4F69-A9DE-20B9633B171C}"/>
            </a:ext>
          </a:extLst>
        </cdr:cNvPr>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a:extLst xmlns:a="http://schemas.openxmlformats.org/drawingml/2006/main">
            <a:ext uri="{FF2B5EF4-FFF2-40B4-BE49-F238E27FC236}">
              <a16:creationId xmlns:a16="http://schemas.microsoft.com/office/drawing/2014/main" id="{1489811A-92E2-4C13-AAC5-5DFD153D4E40}"/>
            </a:ext>
          </a:extLst>
        </cdr:cNvPr>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a:extLst xmlns:a="http://schemas.openxmlformats.org/drawingml/2006/main">
            <a:ext uri="{FF2B5EF4-FFF2-40B4-BE49-F238E27FC236}">
              <a16:creationId xmlns:a16="http://schemas.microsoft.com/office/drawing/2014/main" id="{01863BB7-A4D5-4A33-9107-A1B32E7A54F5}"/>
            </a:ext>
          </a:extLst>
        </cdr:cNvPr>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a:extLst xmlns:a="http://schemas.openxmlformats.org/drawingml/2006/main">
            <a:ext uri="{FF2B5EF4-FFF2-40B4-BE49-F238E27FC236}">
              <a16:creationId xmlns:a16="http://schemas.microsoft.com/office/drawing/2014/main" id="{FB5D8067-D6BC-4588-956C-09684D74447F}"/>
            </a:ext>
          </a:extLst>
        </cdr:cNvPr>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val="1"/>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val="1"/>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
    <pageSetUpPr fitToPage="1"/>
  </sheetPr>
  <dimension ref="A1:B41"/>
  <sheetViews>
    <sheetView tabSelected="1" zoomScaleNormal="100" workbookViewId="0"/>
  </sheetViews>
  <sheetFormatPr defaultRowHeight="12.75"/>
  <cols>
    <col min="1" max="1" width="145.5703125" customWidth="1"/>
  </cols>
  <sheetData>
    <row r="1" spans="1:1" customFormat="false" ht="15">
      <c r="A1" s="285"/>
    </row>
    <row r="5" spans="1:1" customFormat="false" ht="15.75">
      <c r="A5" s="287" t="s">
        <v>283</v>
      </c>
    </row>
    <row r="6" spans="1:1" customFormat="false" ht="15.75">
      <c r="A6" s="287" t="s">
        <v>228</v>
      </c>
    </row>
    <row r="7" spans="1:1" customFormat="false" ht="15.75">
      <c r="A7" s="287" t="s">
        <v>62</v>
      </c>
    </row>
    <row r="8" spans="1:1" customFormat="false" ht="15.75">
      <c r="A8" s="117" t="s">
        <v>304</v>
      </c>
    </row>
    <row r="11" spans="1:1" customFormat="false" ht="15">
      <c r="A11" s="293" t="s">
        <v>284</v>
      </c>
    </row>
    <row r="12" spans="1:1" customFormat="false" ht="15">
      <c r="A12" s="293" t="s">
        <v>264</v>
      </c>
    </row>
    <row r="13" spans="1:1" customFormat="false" ht="15">
      <c r="A13" s="293" t="s">
        <v>227</v>
      </c>
    </row>
    <row r="14" spans="1:1" customFormat="false" ht="15">
      <c r="A14" s="288"/>
    </row>
    <row r="15" spans="1:1" customFormat="false" ht="15">
      <c r="A15" s="297" t="s">
        <v>176</v>
      </c>
    </row>
    <row r="16" spans="1:1" customFormat="false" ht="15">
      <c r="A16" s="297" t="s">
        <v>265</v>
      </c>
    </row>
    <row r="17" spans="1:1" customFormat="false" ht="15">
      <c r="A17" s="297" t="s">
        <v>266</v>
      </c>
    </row>
    <row r="18" spans="1:1" customFormat="false" ht="15">
      <c r="A18" s="296"/>
    </row>
    <row r="19" spans="1:1" customFormat="false" ht="15">
      <c r="A19" s="297" t="s">
        <v>267</v>
      </c>
    </row>
    <row r="20" spans="1:1" customFormat="false" ht="15">
      <c r="A20" s="297" t="s">
        <v>193</v>
      </c>
    </row>
    <row r="21" spans="1:1" customFormat="false" ht="15">
      <c r="A21" s="298"/>
    </row>
    <row r="22" spans="1:1" customFormat="false" ht="15">
      <c r="A22" s="285"/>
    </row>
    <row r="24" spans="1:2" customFormat="false" ht="15">
      <c r="A24" s="298" t="s">
        <v>300</v>
      </c>
      <c r="B24" s="285"/>
    </row>
    <row r="25" spans="1:2" customFormat="false" ht="15">
      <c r="A25" s="298" t="s">
        <v>268</v>
      </c>
      <c r="B25" s="285"/>
    </row>
    <row r="26" spans="1:2" customFormat="false" ht="15">
      <c r="A26" s="298" t="s">
        <v>269</v>
      </c>
      <c r="B26" s="285"/>
    </row>
    <row r="27" spans="1:2" customFormat="false" ht="15">
      <c r="A27" s="298" t="s">
        <v>270</v>
      </c>
      <c r="B27" s="285"/>
    </row>
    <row r="28" spans="1:2" customFormat="false" ht="15">
      <c r="A28" s="298" t="s">
        <v>271</v>
      </c>
      <c r="B28" s="285"/>
    </row>
    <row r="29" spans="1:2" customFormat="false" ht="15">
      <c r="A29" s="298" t="s">
        <v>301</v>
      </c>
      <c r="B29" s="285"/>
    </row>
    <row r="30" spans="1:2" customFormat="false" ht="15">
      <c r="A30" s="298" t="s">
        <v>302</v>
      </c>
      <c r="B30" s="285"/>
    </row>
    <row r="31" spans="1:2" customFormat="false" ht="15">
      <c r="A31" s="298" t="s">
        <v>303</v>
      </c>
      <c r="B31" s="285"/>
    </row>
    <row r="32" spans="1:2" customFormat="false" ht="15">
      <c r="A32" s="298" t="s">
        <v>272</v>
      </c>
      <c r="B32" s="285"/>
    </row>
    <row r="33" spans="1:2" customFormat="false" ht="15">
      <c r="A33" s="298"/>
      <c r="B33" s="285"/>
    </row>
    <row r="34" spans="1:2" customFormat="false" ht="15">
      <c r="A34" s="298" t="s">
        <v>273</v>
      </c>
      <c r="B34" s="285"/>
    </row>
    <row r="35" spans="1:2" customFormat="false" ht="15">
      <c r="A35" s="298" t="s">
        <v>280</v>
      </c>
      <c r="B35" s="285"/>
    </row>
    <row r="36" spans="1:2" customFormat="false" ht="15">
      <c r="A36" s="298" t="s">
        <v>182</v>
      </c>
      <c r="B36" s="285"/>
    </row>
    <row r="37" spans="1:1" customFormat="false" ht="15">
      <c r="A37" s="298" t="s">
        <v>194</v>
      </c>
    </row>
    <row r="38" spans="1:1" customFormat="false" ht="15">
      <c r="A38" s="298" t="s">
        <v>195</v>
      </c>
    </row>
    <row r="39" spans="1:1" customFormat="false" ht="15">
      <c r="A39" s="298" t="s">
        <v>285</v>
      </c>
    </row>
    <row r="40" spans="1:2" customFormat="false" ht="15">
      <c r="A40" s="298"/>
      <c r="B40" s="285"/>
    </row>
    <row r="41" spans="1:2" customFormat="false"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ustomFormat="false">
      <c r="A1" t="s">
        <v>22</v>
      </c>
      <c r="B1"/>
      <c r="C1"/>
      <c r="D1"/>
      <c r="E1"/>
      <c r="F1"/>
      <c r="G1"/>
      <c r="H1"/>
      <c r="I1"/>
    </row>
    <row r="2" spans="1:9" customFormat="false" ht="15.75">
      <c r="A2" s="14" t="s">
        <v>88</v>
      </c>
      <c r="B2" s="15"/>
      <c r="C2" s="15"/>
      <c r="D2" s="15"/>
      <c r="E2" s="15"/>
      <c r="F2" s="15"/>
      <c r="G2" s="15"/>
      <c r="H2" s="15"/>
      <c r="I2" s="16"/>
    </row>
    <row r="3" spans="1:9" s="1" customFormat="1" ht="15.75">
      <c r="A3" s="17"/>
      <c r="B3" s="18"/>
      <c r="C3" s="18"/>
      <c r="D3" s="18"/>
      <c r="E3" s="18"/>
      <c r="F3" s="18"/>
      <c r="G3" s="18"/>
      <c r="H3" s="18"/>
      <c r="I3" s="19"/>
    </row>
    <row r="4" spans="1:2" s="1" customFormat="1" ht="15">
      <c r="A4" s="1" t="s">
        <v>0</v>
      </c>
      <c r="B4" s="7"/>
    </row>
    <row r="5" spans="2:2" s="1" customFormat="1" ht="15">
      <c r="B5" s="7"/>
    </row>
    <row r="6" spans="1:2" s="1" customFormat="1" ht="15">
      <c r="A6" s="1" t="s">
        <v>1</v>
      </c>
      <c r="B6" s="7"/>
    </row>
    <row r="7" spans="2:2" s="1" customFormat="1" ht="15">
      <c r="B7" s="7"/>
    </row>
    <row r="9" spans="1:2" s="1" customFormat="1" ht="15">
      <c r="A9" s="1" t="s">
        <v>20</v>
      </c>
      <c r="B9" s="7"/>
    </row>
    <row r="10" spans="1:2" s="1" customFormat="1" ht="15">
      <c r="A10" s="1" t="s">
        <v>2</v>
      </c>
      <c r="B10" s="7"/>
    </row>
    <row r="11" spans="1:2" s="1" customFormat="1" ht="15">
      <c r="A11" s="1" t="s">
        <v>3</v>
      </c>
      <c r="B11" s="7"/>
    </row>
    <row r="12" spans="1:2" s="1" customFormat="1" ht="15">
      <c r="A12" s="1" t="s">
        <v>4</v>
      </c>
      <c r="B12" s="7"/>
    </row>
    <row r="13" spans="1:2" s="1" customFormat="1" ht="15">
      <c r="A13" s="1" t="s">
        <v>5</v>
      </c>
      <c r="B13" s="7"/>
    </row>
    <row r="14" spans="1:2" s="1" customFormat="1" ht="15">
      <c r="A14" s="1" t="s">
        <v>6</v>
      </c>
      <c r="B14" s="7"/>
    </row>
    <row r="15" spans="2:2" s="1" customFormat="1" ht="15">
      <c r="B15" s="7"/>
    </row>
    <row r="16" spans="1:2" s="1" customFormat="1" ht="15">
      <c r="A16" s="1" t="s">
        <v>16</v>
      </c>
      <c r="B16" s="7"/>
    </row>
    <row r="17" spans="1:2" s="1" customFormat="1" ht="15.75">
      <c r="A17" s="1" t="s">
        <v>7</v>
      </c>
      <c r="B17" s="110" t="s">
        <v>95</v>
      </c>
    </row>
    <row r="18" spans="1:2" s="1" customFormat="1" ht="15.75">
      <c r="A18" s="1" t="s">
        <v>8</v>
      </c>
      <c r="B18" s="110" t="s">
        <v>98</v>
      </c>
    </row>
    <row r="19" spans="1:2" s="1" customFormat="1" ht="15.75" thickBot="1">
      <c r="A19" s="2"/>
      <c r="B19" s="8" t="s">
        <v>11</v>
      </c>
    </row>
    <row r="20" spans="1:2" customFormat="false">
      <c r="A20" s="3" t="s">
        <v>40</v>
      </c>
      <c r="B20" s="5">
        <v>77.94</v>
      </c>
    </row>
    <row r="21" spans="1:2" customFormat="false">
      <c r="A21" s="3" t="s">
        <v>41</v>
      </c>
      <c r="B21" s="5">
        <v>77.94</v>
      </c>
    </row>
    <row r="22" spans="1:2" customFormat="false">
      <c r="A22" s="3" t="s">
        <v>42</v>
      </c>
      <c r="B22" s="5">
        <v>31.25</v>
      </c>
    </row>
    <row r="23" spans="1:2" customFormat="false">
      <c r="A23" s="3" t="s">
        <v>43</v>
      </c>
      <c r="B23" s="5">
        <v>0</v>
      </c>
    </row>
    <row r="24" spans="1:2" customFormat="false">
      <c r="A24" s="3" t="s">
        <v>44</v>
      </c>
      <c r="B24" s="5">
        <v>31.26</v>
      </c>
    </row>
    <row r="25" spans="1:2" customFormat="false">
      <c r="A25" s="3" t="s">
        <v>45</v>
      </c>
      <c r="B25" s="5">
        <v>29.88</v>
      </c>
    </row>
    <row r="26" spans="1:2" customFormat="false">
      <c r="A26" s="3" t="s">
        <v>46</v>
      </c>
      <c r="B26" s="5">
        <v>31.26</v>
      </c>
    </row>
    <row r="27" spans="1:2" customFormat="false">
      <c r="A27" s="3" t="s">
        <v>47</v>
      </c>
      <c r="B27" s="5">
        <v>29.88</v>
      </c>
    </row>
    <row r="28" spans="1:2" customFormat="false">
      <c r="A28" s="3" t="s">
        <v>48</v>
      </c>
      <c r="B28" s="5">
        <v>41.36</v>
      </c>
    </row>
    <row r="29" spans="1:2" customFormat="false">
      <c r="A29" s="3" t="s">
        <v>49</v>
      </c>
      <c r="B29" s="5">
        <v>39.409999999999997</v>
      </c>
    </row>
    <row r="30" spans="1:2" customFormat="false">
      <c r="A30" s="3" t="s">
        <v>50</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ustomFormat="false">
      <c r="A36" s="3" t="s">
        <v>40</v>
      </c>
      <c r="B36" s="13">
        <v>77.739999999999995</v>
      </c>
    </row>
    <row r="37" spans="1:2" customFormat="false">
      <c r="A37" s="3" t="s">
        <v>41</v>
      </c>
      <c r="B37" s="13">
        <v>96.920064000000011</v>
      </c>
    </row>
    <row r="38" spans="1:2" customFormat="false">
      <c r="A38" s="3" t="s">
        <v>42</v>
      </c>
      <c r="B38" s="13">
        <v>38.413439999999994</v>
      </c>
    </row>
    <row r="39" spans="1:2" customFormat="false">
      <c r="A39" s="3" t="s">
        <v>43</v>
      </c>
      <c r="B39" s="13">
        <v>0</v>
      </c>
    </row>
    <row r="40" spans="1:2" customFormat="false">
      <c r="A40" s="3" t="s">
        <v>44</v>
      </c>
      <c r="B40" s="13">
        <v>39.004415999999999</v>
      </c>
    </row>
    <row r="41" spans="1:2" customFormat="false">
      <c r="A41" s="3" t="s">
        <v>45</v>
      </c>
      <c r="B41" s="13">
        <v>37.231487999999999</v>
      </c>
    </row>
    <row r="42" spans="1:2" customFormat="false">
      <c r="A42" s="3" t="s">
        <v>46</v>
      </c>
      <c r="B42" s="13">
        <v>38.117952000000002</v>
      </c>
    </row>
    <row r="43" spans="1:2" customFormat="false">
      <c r="A43" s="3" t="s">
        <v>47</v>
      </c>
      <c r="B43" s="13">
        <v>37.231487999999999</v>
      </c>
    </row>
    <row r="44" spans="1:2" customFormat="false">
      <c r="A44" s="3" t="s">
        <v>48</v>
      </c>
      <c r="B44" s="13">
        <v>50.528448000000004</v>
      </c>
    </row>
    <row r="45" spans="1:2" customFormat="false">
      <c r="A45" s="3" t="s">
        <v>49</v>
      </c>
      <c r="B45" s="13">
        <v>47.869056</v>
      </c>
    </row>
    <row r="46" spans="1:2" customFormat="false">
      <c r="A46" s="3" t="s">
        <v>50</v>
      </c>
      <c r="B46" s="13">
        <v>41.36831999999999</v>
      </c>
    </row>
    <row r="48" spans="1:1" customFormat="false" ht="15">
      <c r="A48" s="1" t="s">
        <v>10</v>
      </c>
    </row>
    <row r="49" spans="1:2" s="1" customFormat="1" ht="15">
      <c r="A49" s="1" t="s">
        <v>7</v>
      </c>
      <c r="B49" s="6"/>
    </row>
    <row r="50" spans="1:2" s="1" customFormat="1" ht="15">
      <c r="A50" s="1" t="s">
        <v>8</v>
      </c>
      <c r="B50" s="6"/>
    </row>
    <row r="51" spans="1:2" s="1" customFormat="1" ht="18.75" thickBot="1">
      <c r="A51" s="2"/>
      <c r="B51" s="8" t="s">
        <v>9</v>
      </c>
    </row>
    <row r="52" spans="1:2" customFormat="false">
      <c r="A52" s="3" t="s">
        <v>40</v>
      </c>
      <c r="B52" s="5">
        <v>2.63E-4</v>
      </c>
    </row>
    <row r="53" spans="1:2" customFormat="false">
      <c r="A53" s="3" t="s">
        <v>41</v>
      </c>
      <c r="B53" s="5">
        <v>3.28E-4</v>
      </c>
    </row>
    <row r="54" spans="1:2" customFormat="false">
      <c r="A54" s="3" t="s">
        <v>42</v>
      </c>
      <c r="B54" s="5">
        <v>1.2999999999999999E-4</v>
      </c>
    </row>
    <row r="55" spans="1:2" customFormat="false">
      <c r="A55" s="3" t="s">
        <v>43</v>
      </c>
      <c r="B55" s="5">
        <v>0</v>
      </c>
    </row>
    <row r="56" spans="1:2" customFormat="false">
      <c r="A56" s="3" t="s">
        <v>44</v>
      </c>
      <c r="B56" s="5">
        <v>1.3200000000000001E-4</v>
      </c>
    </row>
    <row r="57" spans="1:2" customFormat="false">
      <c r="A57" s="3" t="s">
        <v>45</v>
      </c>
      <c r="B57" s="5">
        <v>1.26E-4</v>
      </c>
    </row>
    <row r="58" spans="1:2" customFormat="false">
      <c r="A58" s="3" t="s">
        <v>46</v>
      </c>
      <c r="B58" s="5">
        <v>1.2899999999999999E-4</v>
      </c>
    </row>
    <row r="59" spans="1:2" customFormat="false">
      <c r="A59" s="3" t="s">
        <v>47</v>
      </c>
      <c r="B59" s="5">
        <v>1.26E-4</v>
      </c>
    </row>
    <row r="60" spans="1:2" customFormat="false">
      <c r="A60" s="3" t="s">
        <v>48</v>
      </c>
      <c r="B60" s="5">
        <v>1.7100000000000001E-4</v>
      </c>
    </row>
    <row r="61" spans="1:2" customFormat="false">
      <c r="A61" s="3" t="s">
        <v>49</v>
      </c>
      <c r="B61" s="5">
        <v>1.6200000000000001E-4</v>
      </c>
    </row>
    <row r="62" spans="1:2" customFormat="false">
      <c r="A62" s="3" t="s">
        <v>50</v>
      </c>
      <c r="B62" s="5">
        <v>1.3999999999999999E-4</v>
      </c>
    </row>
    <row r="63" spans="1:1" customFormat="false">
      <c r="A63" s="3"/>
    </row>
    <row r="64" spans="1:1" customFormat="false" ht="15">
      <c r="A64" s="1" t="s">
        <v>18</v>
      </c>
    </row>
    <row r="65" spans="1:2" s="1" customFormat="1" ht="15">
      <c r="A65" s="1" t="s">
        <v>7</v>
      </c>
      <c r="B65" s="6"/>
    </row>
    <row r="66" spans="1:2" s="1" customFormat="1" ht="15">
      <c r="A66" s="1" t="s">
        <v>8</v>
      </c>
      <c r="B66" s="6"/>
    </row>
    <row r="67" spans="1:2" s="1" customFormat="1" ht="15.75" thickBot="1">
      <c r="A67" s="2"/>
      <c r="B67" s="8" t="s">
        <v>12</v>
      </c>
    </row>
    <row r="68" spans="1:2" customFormat="false">
      <c r="A68" s="3" t="s">
        <v>45</v>
      </c>
      <c r="B68" s="5">
        <v>432</v>
      </c>
    </row>
    <row r="69" spans="1:2" customFormat="false">
      <c r="A69" s="3" t="s">
        <v>46</v>
      </c>
      <c r="B69" s="5">
        <v>170.2</v>
      </c>
    </row>
    <row r="70" spans="1:2" customFormat="false">
      <c r="A70" s="3" t="s">
        <v>47</v>
      </c>
      <c r="B70" s="5">
        <v>473.4</v>
      </c>
    </row>
    <row r="71" spans="1:2" customFormat="false">
      <c r="A71" s="3" t="s">
        <v>48</v>
      </c>
      <c r="B71" s="5">
        <v>281.60000000000002</v>
      </c>
    </row>
    <row r="72" spans="1:2" customFormat="false">
      <c r="A72" s="3" t="s">
        <v>49</v>
      </c>
      <c r="B72" s="5">
        <v>268.3</v>
      </c>
    </row>
    <row r="73" spans="1:2" customFormat="false">
      <c r="A73" s="3" t="s">
        <v>50</v>
      </c>
      <c r="B73" s="5">
        <v>458.3</v>
      </c>
    </row>
    <row r="74" spans="1:1" customFormat="false">
      <c r="A74" s="3"/>
    </row>
    <row r="75" spans="1:2" customFormat="false" ht="15">
      <c r="A75" s="1" t="s">
        <v>14</v>
      </c>
      <c r="B75" s="7"/>
    </row>
    <row r="76" spans="1:2" customFormat="false" ht="15">
      <c r="A76" s="1" t="s">
        <v>7</v>
      </c>
      <c r="B76" s="6"/>
    </row>
    <row r="77" spans="1:2" customFormat="false" ht="15">
      <c r="A77" s="1" t="s">
        <v>8</v>
      </c>
      <c r="B77" s="6"/>
    </row>
    <row r="78" spans="1:2" customFormat="false" ht="15.75" thickBot="1">
      <c r="A78" s="2"/>
      <c r="B78" s="8" t="s">
        <v>13</v>
      </c>
    </row>
    <row r="79" spans="1:2" customFormat="false">
      <c r="A79" s="3" t="s">
        <v>48</v>
      </c>
      <c r="B79" s="5">
        <v>20.010000000000002</v>
      </c>
    </row>
    <row r="80" spans="1:2" customFormat="false">
      <c r="A80" s="3" t="s">
        <v>49</v>
      </c>
      <c r="B80" s="5">
        <v>18.75</v>
      </c>
    </row>
    <row r="81" spans="1:2" customFormat="false">
      <c r="A81" s="3" t="s">
        <v>50</v>
      </c>
      <c r="B81" s="5">
        <v>15.48</v>
      </c>
    </row>
    <row r="83" spans="1:2" s="1" customFormat="1" ht="15">
      <c r="A83" s="1" t="s">
        <v>19</v>
      </c>
      <c r="B83" s="7"/>
    </row>
    <row r="84" spans="1:2" s="1" customFormat="1" ht="15">
      <c r="A84" s="1" t="s">
        <v>7</v>
      </c>
      <c r="B84" s="6"/>
    </row>
    <row r="85" spans="1:2" s="1" customFormat="1" ht="15">
      <c r="A85" s="1" t="s">
        <v>8</v>
      </c>
      <c r="B85" s="6"/>
    </row>
    <row r="86" spans="1:4" s="1" customFormat="1" ht="15.75" thickBot="1">
      <c r="A86" s="2"/>
      <c r="B86" s="8" t="s">
        <v>13</v>
      </c>
      <c r="C86" s="12"/>
      <c r="D86" s="12"/>
    </row>
    <row r="87" spans="1:4" customFormat="false">
      <c r="A87" s="3" t="s">
        <v>48</v>
      </c>
      <c r="B87" s="5">
        <v>21.45</v>
      </c>
      <c r="C87" s="10"/>
      <c r="D87" s="11"/>
    </row>
    <row r="88" spans="1:4" customFormat="false">
      <c r="A88" s="3" t="s">
        <v>49</v>
      </c>
      <c r="B88" s="5">
        <v>22.7</v>
      </c>
      <c r="C88" s="10"/>
      <c r="D88" s="11"/>
    </row>
    <row r="89" spans="1:4" customFormat="false">
      <c r="A89" s="3" t="s">
        <v>50</v>
      </c>
      <c r="B89" s="5">
        <v>20.14</v>
      </c>
      <c r="C89" s="10"/>
      <c r="D89" s="11"/>
    </row>
    <row r="91" spans="1:2" s="1" customFormat="1" ht="15">
      <c r="A91" s="1" t="s">
        <v>15</v>
      </c>
      <c r="B91" s="7"/>
    </row>
    <row r="92" spans="1:2" s="1" customFormat="1" ht="15">
      <c r="A92" s="1" t="s">
        <v>7</v>
      </c>
      <c r="B92" s="6"/>
    </row>
    <row r="93" spans="1:2" s="1" customFormat="1" ht="15">
      <c r="A93" s="1" t="s">
        <v>8</v>
      </c>
      <c r="B93" s="6"/>
    </row>
    <row r="94" spans="1:4" s="1" customFormat="1" ht="15.75" thickBot="1">
      <c r="A94" s="2"/>
      <c r="B94" s="8" t="s">
        <v>13</v>
      </c>
      <c r="C94" s="12"/>
      <c r="D94" s="12"/>
    </row>
    <row r="95" spans="1:4" customFormat="false">
      <c r="A95" s="3" t="s">
        <v>48</v>
      </c>
      <c r="B95" s="5">
        <v>20</v>
      </c>
      <c r="C95" s="10"/>
      <c r="D95" s="11"/>
    </row>
    <row r="96" spans="1:4" customFormat="false">
      <c r="A96" s="3" t="s">
        <v>49</v>
      </c>
      <c r="B96" s="5">
        <v>15</v>
      </c>
      <c r="C96" s="10"/>
      <c r="D96" s="11"/>
    </row>
    <row r="97" spans="1:4" customFormat="false">
      <c r="A97" s="3" t="s">
        <v>50</v>
      </c>
      <c r="B97" s="5">
        <v>1.45</v>
      </c>
      <c r="C97" s="10"/>
      <c r="D97" s="11"/>
    </row>
  </sheetData>
  <phoneticPr fontId="0" type="noConversion"/>
  <pageMargins left="0.75" right="0.75" top="1" bottom="1" header="0.5" footer="0.5"/>
  <pageSetup orientation="portrait" horizontalDpi="4294967293" r:id="rId1"/>
  <headerFooter alignWithMargins="fals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5"/>
  <dimension ref="A1:E134"/>
  <sheetViews>
    <sheetView workbookViewId="0">
      <selection activeCell="E5" sqref="E5"/>
    </sheetView>
  </sheetViews>
  <sheetFormatPr defaultRowHeight="12.75"/>
  <cols>
    <col min="1" max="1" width="15.85546875" customWidth="1"/>
  </cols>
  <sheetData>
    <row r="1" spans="1:1" customFormat="false">
      <c r="A1" t="s">
        <v>22</v>
      </c>
    </row>
    <row r="2" spans="1:5" customFormat="false" ht="15.75">
      <c r="A2" s="20" t="s">
        <v>60</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24</v>
      </c>
      <c r="C17" s="1"/>
    </row>
    <row r="18" spans="1:3" customFormat="false" ht="15.75">
      <c r="A18" s="1" t="s">
        <v>8</v>
      </c>
      <c r="B18" s="110" t="s">
        <v>59</v>
      </c>
      <c r="C18" s="1"/>
    </row>
    <row r="19" spans="1:3" customFormat="false" ht="15.75" thickBot="1">
      <c r="A19" s="2"/>
      <c r="B19" s="8" t="s">
        <v>11</v>
      </c>
      <c r="C19" s="1"/>
    </row>
    <row r="20" spans="1:3" customFormat="false">
      <c r="A20" s="3" t="s">
        <v>40</v>
      </c>
      <c r="B20" s="28">
        <v>77.75</v>
      </c>
      <c r="C20" s="4"/>
    </row>
    <row r="21" spans="1:3" customFormat="false">
      <c r="A21" s="3" t="s">
        <v>41</v>
      </c>
      <c r="B21" s="28">
        <v>77.75</v>
      </c>
      <c r="C21" s="4"/>
    </row>
    <row r="22" spans="1:3" customFormat="false">
      <c r="A22" s="3" t="s">
        <v>42</v>
      </c>
      <c r="B22" s="28">
        <v>31.1</v>
      </c>
      <c r="C22" s="4"/>
    </row>
    <row r="23" spans="1:3" customFormat="false">
      <c r="A23" s="3" t="s">
        <v>43</v>
      </c>
      <c r="B23" s="28">
        <v>0</v>
      </c>
      <c r="C23" s="4"/>
    </row>
    <row r="24" spans="1:3" customFormat="false">
      <c r="A24" s="3" t="s">
        <v>44</v>
      </c>
      <c r="B24" s="28">
        <v>31.1</v>
      </c>
      <c r="C24" s="4"/>
    </row>
    <row r="25" spans="1:3" customFormat="false">
      <c r="A25" s="3" t="s">
        <v>45</v>
      </c>
      <c r="B25" s="28">
        <v>29.59</v>
      </c>
      <c r="C25" s="4"/>
    </row>
    <row r="26" spans="1:3" customFormat="false">
      <c r="A26" s="3" t="s">
        <v>46</v>
      </c>
      <c r="B26" s="28">
        <v>30.46</v>
      </c>
      <c r="C26" s="4"/>
    </row>
    <row r="27" spans="1:3" customFormat="false">
      <c r="A27" s="3" t="s">
        <v>47</v>
      </c>
      <c r="B27" s="28">
        <v>29.59</v>
      </c>
      <c r="C27" s="4"/>
    </row>
    <row r="28" spans="1:3" customFormat="false">
      <c r="A28" s="3" t="s">
        <v>48</v>
      </c>
      <c r="B28" s="28">
        <v>42.04</v>
      </c>
      <c r="C28" s="4"/>
    </row>
    <row r="29" spans="1:3" customFormat="false">
      <c r="A29" s="3" t="s">
        <v>49</v>
      </c>
      <c r="B29" s="28">
        <v>39.869999999999997</v>
      </c>
      <c r="C29" s="4"/>
    </row>
    <row r="30" spans="1:3" customFormat="false">
      <c r="A30" s="3" t="s">
        <v>50</v>
      </c>
      <c r="B30" s="28">
        <v>34.590000000000003</v>
      </c>
      <c r="C30" s="4"/>
    </row>
    <row r="31" spans="1:3" customFormat="false">
      <c r="A31" s="4"/>
      <c r="B31" s="9"/>
      <c r="C31" s="4"/>
    </row>
    <row r="32" spans="1:3" customFormat="false" ht="15">
      <c r="A32" s="1" t="s">
        <v>17</v>
      </c>
      <c r="B32" s="7"/>
      <c r="C32" s="1"/>
    </row>
    <row r="33" spans="1:3" customFormat="false" ht="15">
      <c r="A33" s="1" t="s">
        <v>7</v>
      </c>
      <c r="B33" s="6"/>
      <c r="C33" s="1"/>
    </row>
    <row r="34" spans="1:3" customFormat="false" ht="15">
      <c r="A34" s="1" t="s">
        <v>8</v>
      </c>
      <c r="B34" s="6"/>
      <c r="C34" s="1"/>
    </row>
    <row r="35" spans="1:3" customFormat="false" ht="15.75" thickBot="1">
      <c r="A35" s="2"/>
      <c r="B35" s="8" t="s">
        <v>11</v>
      </c>
      <c r="C35" s="1"/>
    </row>
    <row r="36" spans="1:3" customFormat="false">
      <c r="A36" s="3" t="s">
        <v>40</v>
      </c>
      <c r="B36" s="13">
        <v>77.713344000000006</v>
      </c>
      <c r="C36" s="4"/>
    </row>
    <row r="37" spans="1:3" customFormat="false">
      <c r="A37" s="3" t="s">
        <v>41</v>
      </c>
      <c r="B37" s="13">
        <v>97.215551999999988</v>
      </c>
      <c r="C37" s="4"/>
    </row>
    <row r="38" spans="1:3" customFormat="false">
      <c r="A38" s="3" t="s">
        <v>42</v>
      </c>
      <c r="B38" s="13">
        <v>38.265696000000005</v>
      </c>
      <c r="C38" s="4"/>
    </row>
    <row r="39" spans="1:3" customFormat="false">
      <c r="A39" s="3" t="s">
        <v>43</v>
      </c>
      <c r="B39" s="13">
        <v>0</v>
      </c>
      <c r="C39" s="4"/>
    </row>
    <row r="40" spans="1:3" customFormat="false">
      <c r="A40" s="3" t="s">
        <v>44</v>
      </c>
      <c r="B40" s="13">
        <v>39.004416000000013</v>
      </c>
      <c r="C40" s="4"/>
    </row>
    <row r="41" spans="1:3" customFormat="false">
      <c r="A41" s="3" t="s">
        <v>45</v>
      </c>
      <c r="B41" s="13">
        <v>36.936000000000007</v>
      </c>
      <c r="C41" s="4"/>
    </row>
    <row r="42" spans="1:3" customFormat="false">
      <c r="A42" s="3" t="s">
        <v>46</v>
      </c>
      <c r="B42" s="13">
        <v>38.117952000000002</v>
      </c>
      <c r="C42" s="4"/>
    </row>
    <row r="43" spans="1:3" customFormat="false">
      <c r="A43" s="3" t="s">
        <v>47</v>
      </c>
      <c r="B43" s="13">
        <v>36.936000000000007</v>
      </c>
      <c r="C43" s="4"/>
    </row>
    <row r="44" spans="1:3" customFormat="false">
      <c r="A44" s="3" t="s">
        <v>48</v>
      </c>
      <c r="B44" s="13">
        <v>52.005887999999999</v>
      </c>
      <c r="C44" s="4"/>
    </row>
    <row r="45" spans="1:3" customFormat="false">
      <c r="A45" s="3" t="s">
        <v>49</v>
      </c>
      <c r="B45" s="13">
        <v>49.346495999999995</v>
      </c>
      <c r="C45" s="4"/>
    </row>
    <row r="46" spans="1:3" customFormat="false">
      <c r="A46" s="3" t="s">
        <v>50</v>
      </c>
      <c r="B46" s="13">
        <v>42.550272000000007</v>
      </c>
      <c r="C46" s="4"/>
    </row>
    <row r="47" spans="1:3" customFormat="false">
      <c r="A47" s="4"/>
      <c r="B47" s="9"/>
      <c r="C47" s="4"/>
    </row>
    <row r="48" spans="1:3" customFormat="false" ht="15">
      <c r="A48" s="1" t="s">
        <v>10</v>
      </c>
      <c r="B48" s="9"/>
      <c r="C48" s="4"/>
    </row>
    <row r="49" spans="1:3" customFormat="false" ht="15">
      <c r="A49" s="1" t="s">
        <v>7</v>
      </c>
      <c r="B49" s="6"/>
      <c r="C49" s="1"/>
    </row>
    <row r="50" spans="1:3" customFormat="false" ht="15">
      <c r="A50" s="1" t="s">
        <v>8</v>
      </c>
      <c r="B50" s="6"/>
      <c r="C50" s="1"/>
    </row>
    <row r="51" spans="1:3" customFormat="false" ht="18.75" thickBot="1">
      <c r="A51" s="2"/>
      <c r="B51" s="8" t="s">
        <v>9</v>
      </c>
      <c r="C51" s="1"/>
    </row>
    <row r="52" spans="1:3" customFormat="false">
      <c r="A52" s="3" t="s">
        <v>40</v>
      </c>
      <c r="B52" s="28">
        <v>2.63E-4</v>
      </c>
      <c r="C52" s="4"/>
    </row>
    <row r="53" spans="1:3" customFormat="false">
      <c r="A53" s="3" t="s">
        <v>41</v>
      </c>
      <c r="B53" s="28">
        <v>3.2899999999999997E-4</v>
      </c>
      <c r="C53" s="4"/>
    </row>
    <row r="54" spans="1:3" customFormat="false">
      <c r="A54" s="3" t="s">
        <v>42</v>
      </c>
      <c r="B54" s="28">
        <v>1.295E-4</v>
      </c>
      <c r="C54" s="4"/>
    </row>
    <row r="55" spans="1:3" customFormat="false">
      <c r="A55" s="3" t="s">
        <v>43</v>
      </c>
      <c r="B55" s="28">
        <v>0</v>
      </c>
      <c r="C55" s="4"/>
    </row>
    <row r="56" spans="1:3" customFormat="false">
      <c r="A56" s="3" t="s">
        <v>44</v>
      </c>
      <c r="B56" s="28">
        <v>1.3200000000000001E-4</v>
      </c>
      <c r="C56" s="4"/>
    </row>
    <row r="57" spans="1:3" customFormat="false">
      <c r="A57" s="3" t="s">
        <v>45</v>
      </c>
      <c r="B57" s="28">
        <v>1.25E-4</v>
      </c>
      <c r="C57" s="4"/>
    </row>
    <row r="58" spans="1:3" customFormat="false">
      <c r="A58" s="3" t="s">
        <v>46</v>
      </c>
      <c r="B58" s="28">
        <v>1.2899999999999999E-4</v>
      </c>
      <c r="C58" s="4"/>
    </row>
    <row r="59" spans="1:3" customFormat="false">
      <c r="A59" s="3" t="s">
        <v>47</v>
      </c>
      <c r="B59" s="28">
        <v>1.25E-4</v>
      </c>
      <c r="C59" s="4"/>
    </row>
    <row r="60" spans="1:3" customFormat="false">
      <c r="A60" s="3" t="s">
        <v>48</v>
      </c>
      <c r="B60" s="28">
        <v>1.76E-4</v>
      </c>
      <c r="C60" s="4"/>
    </row>
    <row r="61" spans="1:3" customFormat="false">
      <c r="A61" s="3" t="s">
        <v>49</v>
      </c>
      <c r="B61" s="28">
        <v>1.6699999999999999E-4</v>
      </c>
      <c r="C61" s="4"/>
    </row>
    <row r="62" spans="1:3" customFormat="false">
      <c r="A62" s="3" t="s">
        <v>50</v>
      </c>
      <c r="B62" s="28">
        <v>1.44E-4</v>
      </c>
      <c r="C62" s="4"/>
    </row>
    <row r="63" spans="1:3" customFormat="false">
      <c r="A63" s="3"/>
      <c r="B63" s="9"/>
      <c r="C63" s="4"/>
    </row>
    <row r="64" spans="1:3" customFormat="false" ht="15">
      <c r="A64" s="1" t="s">
        <v>18</v>
      </c>
      <c r="B64" s="9"/>
      <c r="C64" s="4"/>
    </row>
    <row r="65" spans="1:3" customFormat="false" ht="15">
      <c r="A65" s="1" t="s">
        <v>7</v>
      </c>
      <c r="B65" s="6"/>
      <c r="C65" s="1"/>
    </row>
    <row r="66" spans="1:3" customFormat="false" ht="15">
      <c r="A66" s="1" t="s">
        <v>8</v>
      </c>
      <c r="B66" s="6"/>
      <c r="C66" s="1"/>
    </row>
    <row r="67" spans="1:3" customFormat="false" ht="15.75" thickBot="1">
      <c r="A67" s="2"/>
      <c r="B67" s="8" t="s">
        <v>12</v>
      </c>
      <c r="C67" s="1"/>
    </row>
    <row r="68" spans="1:3" customFormat="false">
      <c r="A68" s="3" t="s">
        <v>45</v>
      </c>
      <c r="B68" s="29">
        <v>433.3</v>
      </c>
      <c r="C68" s="4"/>
    </row>
    <row r="69" spans="1:3" customFormat="false">
      <c r="A69" s="3" t="s">
        <v>46</v>
      </c>
      <c r="B69" s="29">
        <v>172.2</v>
      </c>
      <c r="C69" s="4"/>
    </row>
    <row r="70" spans="1:3" customFormat="false">
      <c r="A70" s="3" t="s">
        <v>47</v>
      </c>
      <c r="B70" s="29">
        <v>473.1</v>
      </c>
      <c r="C70" s="4"/>
    </row>
    <row r="71" spans="1:3" customFormat="false">
      <c r="A71" s="3" t="s">
        <v>48</v>
      </c>
      <c r="B71" s="29">
        <v>291.39999999999998</v>
      </c>
      <c r="C71" s="4"/>
    </row>
    <row r="72" spans="1:3" customFormat="false">
      <c r="A72" s="3" t="s">
        <v>49</v>
      </c>
      <c r="B72" s="29">
        <v>276.10000000000002</v>
      </c>
      <c r="C72" s="4"/>
    </row>
    <row r="73" spans="1:3" customFormat="false">
      <c r="A73" s="3" t="s">
        <v>50</v>
      </c>
      <c r="B73" s="28">
        <v>431.4</v>
      </c>
      <c r="C73" s="4"/>
    </row>
    <row r="74" spans="1:3" customFormat="false">
      <c r="A74" s="3"/>
      <c r="B74" s="9"/>
      <c r="C74" s="4"/>
    </row>
    <row r="75" spans="1:3" customFormat="false" ht="15">
      <c r="A75" s="1" t="s">
        <v>14</v>
      </c>
      <c r="B75" s="7"/>
      <c r="C75" s="4"/>
    </row>
    <row r="76" spans="1:3" customFormat="false" ht="15">
      <c r="A76" s="1" t="s">
        <v>7</v>
      </c>
      <c r="B76" s="6"/>
      <c r="C76" s="4"/>
    </row>
    <row r="77" spans="1:3" customFormat="false" ht="15">
      <c r="A77" s="1" t="s">
        <v>8</v>
      </c>
      <c r="B77" s="6"/>
      <c r="C77" s="4"/>
    </row>
    <row r="78" spans="1:3" customFormat="false" ht="15.75" thickBot="1">
      <c r="A78" s="2"/>
      <c r="B78" s="8" t="s">
        <v>13</v>
      </c>
      <c r="C78" s="4"/>
    </row>
    <row r="79" spans="1:3" customFormat="false">
      <c r="A79" s="3" t="s">
        <v>48</v>
      </c>
      <c r="B79" s="30">
        <v>20</v>
      </c>
      <c r="C79" s="4"/>
    </row>
    <row r="80" spans="1:3" customFormat="false">
      <c r="A80" s="3" t="s">
        <v>49</v>
      </c>
      <c r="B80" s="29">
        <v>18.53</v>
      </c>
      <c r="C80" s="4"/>
    </row>
    <row r="81" spans="1:3" customFormat="false">
      <c r="A81" s="3" t="s">
        <v>50</v>
      </c>
      <c r="B81" s="28">
        <v>15.17</v>
      </c>
      <c r="C81" s="4"/>
    </row>
    <row r="82" spans="1:3" customFormat="false">
      <c r="A82" s="4"/>
      <c r="B82" s="9"/>
      <c r="C82" s="4"/>
    </row>
    <row r="83" spans="1:3" customFormat="false" ht="15">
      <c r="A83" s="1" t="s">
        <v>19</v>
      </c>
      <c r="B83" s="7"/>
      <c r="C83" s="1"/>
    </row>
    <row r="84" spans="1:3" customFormat="false" ht="15">
      <c r="A84" s="1" t="s">
        <v>7</v>
      </c>
      <c r="B84" s="6"/>
      <c r="C84" s="1"/>
    </row>
    <row r="85" spans="1:3" customFormat="false" ht="15">
      <c r="A85" s="1" t="s">
        <v>8</v>
      </c>
      <c r="B85" s="6"/>
      <c r="C85" s="1"/>
    </row>
    <row r="86" spans="1:3" customFormat="false" ht="15.75" thickBot="1">
      <c r="A86" s="2"/>
      <c r="B86" s="8" t="s">
        <v>13</v>
      </c>
      <c r="C86" s="12"/>
    </row>
    <row r="87" spans="1:3" customFormat="false">
      <c r="A87" s="3" t="s">
        <v>48</v>
      </c>
      <c r="B87" s="30">
        <v>20</v>
      </c>
      <c r="C87" s="10"/>
    </row>
    <row r="88" spans="1:3" customFormat="false">
      <c r="A88" s="3" t="s">
        <v>49</v>
      </c>
      <c r="B88" s="29">
        <v>20</v>
      </c>
      <c r="C88" s="10"/>
    </row>
    <row r="89" spans="1:3" customFormat="false">
      <c r="A89" s="3" t="s">
        <v>50</v>
      </c>
      <c r="B89" s="28">
        <v>20</v>
      </c>
      <c r="C89" s="10"/>
    </row>
    <row r="90" spans="1:3" customFormat="false">
      <c r="A90" s="4"/>
      <c r="B90" s="9"/>
      <c r="C90" s="4"/>
    </row>
    <row r="91" spans="1:3" customFormat="false" ht="15">
      <c r="A91" s="1" t="s">
        <v>15</v>
      </c>
      <c r="B91" s="7"/>
      <c r="C91" s="1"/>
    </row>
    <row r="92" spans="1:3" customFormat="false" ht="15">
      <c r="A92" s="1" t="s">
        <v>7</v>
      </c>
      <c r="B92" s="6"/>
      <c r="C92" s="1"/>
    </row>
    <row r="93" spans="1:3" customFormat="false" ht="15">
      <c r="A93" s="1" t="s">
        <v>8</v>
      </c>
      <c r="B93" s="6"/>
      <c r="C93" s="1"/>
    </row>
    <row r="94" spans="1:3" customFormat="false" ht="15.75" thickBot="1">
      <c r="A94" s="2"/>
      <c r="B94" s="8" t="s">
        <v>13</v>
      </c>
      <c r="C94" s="12"/>
    </row>
    <row r="95" spans="1:3" customFormat="false">
      <c r="A95" s="3" t="s">
        <v>48</v>
      </c>
      <c r="B95" s="30">
        <v>20</v>
      </c>
      <c r="C95" s="10"/>
    </row>
    <row r="96" spans="1:3" customFormat="false">
      <c r="A96" s="3" t="s">
        <v>49</v>
      </c>
      <c r="B96" s="29">
        <v>15</v>
      </c>
      <c r="C96" s="10"/>
    </row>
    <row r="97" spans="1:3" customFormat="false">
      <c r="A97" s="3" t="s">
        <v>50</v>
      </c>
      <c r="B97" s="28">
        <v>4.4800000000000004</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row r="125" spans="1:3" customFormat="false">
      <c r="A125" s="4"/>
      <c r="B125" s="9"/>
      <c r="C125" s="4"/>
    </row>
    <row r="126" spans="1:3" customFormat="false">
      <c r="A126" s="4"/>
      <c r="B126" s="9"/>
      <c r="C126" s="4"/>
    </row>
    <row r="127" spans="1:3" customFormat="false">
      <c r="A127" s="4"/>
      <c r="B127" s="9"/>
      <c r="C127" s="4"/>
    </row>
    <row r="128" spans="1:3" customFormat="false">
      <c r="A128" s="4"/>
      <c r="B128" s="9"/>
      <c r="C128" s="4"/>
    </row>
    <row r="129" spans="1:3" customFormat="false">
      <c r="A129" s="4"/>
      <c r="B129" s="9"/>
      <c r="C129" s="4"/>
    </row>
    <row r="130" spans="1:3" customFormat="false">
      <c r="A130" s="4"/>
      <c r="B130" s="9"/>
      <c r="C130" s="4"/>
    </row>
    <row r="131" spans="1:3" customFormat="false">
      <c r="A131" s="4"/>
      <c r="B131" s="9"/>
      <c r="C131" s="4"/>
    </row>
    <row r="132" spans="1:3" customFormat="false">
      <c r="A132" s="4"/>
      <c r="B132" s="9"/>
      <c r="C132" s="4"/>
    </row>
    <row r="133" spans="1:3" customFormat="false">
      <c r="A133" s="4"/>
      <c r="B133" s="9"/>
      <c r="C133" s="4"/>
    </row>
    <row r="134" spans="1:3" customFormat="false">
      <c r="A134" s="4"/>
      <c r="B134" s="9"/>
      <c r="C134" s="4"/>
    </row>
  </sheetData>
  <phoneticPr fontId="0" type="noConversion"/>
  <pageMargins left="0.75" right="0.75" top="1" bottom="1" header="0.5" footer="0.5"/>
  <pageSetup orientation="portrait" r:id="rId1"/>
  <headerFooter alignWithMargins="fals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6"/>
  <dimension ref="A1:E124"/>
  <sheetViews>
    <sheetView workbookViewId="0"/>
  </sheetViews>
  <sheetFormatPr defaultRowHeight="12.75"/>
  <cols>
    <col min="1" max="1" width="15.85546875" customWidth="1"/>
  </cols>
  <sheetData>
    <row r="1" spans="1:1" customFormat="false">
      <c r="A1" t="s">
        <v>22</v>
      </c>
    </row>
    <row r="2" spans="1:5" customFormat="false" ht="15.75">
      <c r="A2" s="20" t="s">
        <v>61</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39</v>
      </c>
      <c r="C17" s="1"/>
    </row>
    <row r="18" spans="1:3" customFormat="false" ht="15.75">
      <c r="A18" s="1" t="s">
        <v>8</v>
      </c>
      <c r="B18" s="110" t="s">
        <v>98</v>
      </c>
      <c r="C18" s="1"/>
    </row>
    <row r="19" spans="1:3" customFormat="false" ht="15.75" thickBot="1">
      <c r="A19" s="2"/>
      <c r="B19" s="8" t="s">
        <v>11</v>
      </c>
      <c r="C19" s="1"/>
    </row>
    <row r="20" spans="1:3" customFormat="false" ht="13.5" thickBot="1">
      <c r="A20" s="3" t="s">
        <v>40</v>
      </c>
      <c r="B20" s="362">
        <v>77.754999999999995</v>
      </c>
      <c r="C20" s="4"/>
    </row>
    <row r="21" spans="1:3" customFormat="false" ht="13.5" thickBot="1">
      <c r="A21" s="3" t="s">
        <v>41</v>
      </c>
      <c r="B21" s="363">
        <v>77.754999999999995</v>
      </c>
      <c r="C21" s="4"/>
    </row>
    <row r="22" spans="1:3" customFormat="false" ht="13.5" thickBot="1">
      <c r="A22" s="3" t="s">
        <v>42</v>
      </c>
      <c r="B22" s="363">
        <v>31.129000000000001</v>
      </c>
      <c r="C22" s="4"/>
    </row>
    <row r="23" spans="1:3" customFormat="false" ht="13.5" thickBot="1">
      <c r="A23" s="3" t="s">
        <v>43</v>
      </c>
      <c r="B23" s="363">
        <v>0.155</v>
      </c>
      <c r="C23" s="4"/>
    </row>
    <row r="24" spans="1:3" customFormat="false" ht="13.5" thickBot="1">
      <c r="A24" s="3" t="s">
        <v>44</v>
      </c>
      <c r="B24" s="363">
        <v>31.123000000000001</v>
      </c>
      <c r="C24" s="4"/>
    </row>
    <row r="25" spans="1:3" customFormat="false" ht="13.5" thickBot="1">
      <c r="A25" s="3" t="s">
        <v>45</v>
      </c>
      <c r="B25" s="363">
        <v>29.565000000000001</v>
      </c>
      <c r="C25" s="4"/>
    </row>
    <row r="26" spans="1:3" customFormat="false" ht="13.5" thickBot="1">
      <c r="A26" s="3" t="s">
        <v>46</v>
      </c>
      <c r="B26" s="363">
        <v>30.49</v>
      </c>
      <c r="C26" s="4"/>
    </row>
    <row r="27" spans="1:3" customFormat="false" ht="13.5" thickBot="1">
      <c r="A27" s="3" t="s">
        <v>47</v>
      </c>
      <c r="B27" s="363">
        <v>29.565000000000001</v>
      </c>
      <c r="C27" s="4"/>
    </row>
    <row r="28" spans="1:3" customFormat="false" ht="13.5" thickBot="1">
      <c r="A28" s="3" t="s">
        <v>48</v>
      </c>
      <c r="B28" s="362">
        <v>42.057000000000002</v>
      </c>
      <c r="C28" s="4"/>
    </row>
    <row r="29" spans="1:3" customFormat="false" ht="13.5" thickBot="1">
      <c r="A29" s="3" t="s">
        <v>49</v>
      </c>
      <c r="B29" s="363">
        <v>39.756999999999998</v>
      </c>
      <c r="C29" s="4"/>
    </row>
    <row r="30" spans="1:3" customFormat="false" ht="13.5" thickBot="1">
      <c r="A30" s="3" t="s">
        <v>50</v>
      </c>
      <c r="B30" s="363">
        <v>34.372</v>
      </c>
      <c r="C30" s="4"/>
    </row>
    <row r="31" spans="1:3" customFormat="false">
      <c r="A31" s="4"/>
      <c r="B31" s="9"/>
      <c r="C31" s="4"/>
    </row>
    <row r="32" spans="1:3" customFormat="false" ht="15">
      <c r="A32" s="1" t="s">
        <v>17</v>
      </c>
      <c r="B32" s="364"/>
      <c r="C32" s="1"/>
    </row>
    <row r="33" spans="1:3" customFormat="false" ht="15">
      <c r="A33" s="1" t="s">
        <v>7</v>
      </c>
      <c r="B33" s="365"/>
      <c r="C33" s="1"/>
    </row>
    <row r="34" spans="1:3" customFormat="false" ht="15">
      <c r="A34" s="1" t="s">
        <v>8</v>
      </c>
      <c r="B34" s="365"/>
      <c r="C34" s="1"/>
    </row>
    <row r="35" spans="1:3" customFormat="false" ht="15.75" thickBot="1">
      <c r="A35" s="2"/>
      <c r="B35" s="366" t="s">
        <v>11</v>
      </c>
      <c r="C35" s="1"/>
    </row>
    <row r="36" spans="1:3" customFormat="false" ht="13.5" thickBot="1">
      <c r="A36" s="3" t="s">
        <v>40</v>
      </c>
      <c r="B36" s="362">
        <v>78.417000000000002</v>
      </c>
      <c r="C36" s="4"/>
    </row>
    <row r="37" spans="1:3" customFormat="false" ht="13.5" thickBot="1">
      <c r="A37" s="3" t="s">
        <v>41</v>
      </c>
      <c r="B37" s="363">
        <v>98.02</v>
      </c>
      <c r="C37" s="4"/>
    </row>
    <row r="38" spans="1:3" customFormat="false" ht="13.5" thickBot="1">
      <c r="A38" s="3" t="s">
        <v>42</v>
      </c>
      <c r="B38" s="363">
        <v>38.555999999999997</v>
      </c>
      <c r="C38" s="4"/>
    </row>
    <row r="39" spans="1:3" customFormat="false" ht="13.5" thickBot="1">
      <c r="A39" s="3" t="s">
        <v>43</v>
      </c>
      <c r="B39" s="363">
        <v>0.14199999999999999</v>
      </c>
      <c r="C39" s="4"/>
    </row>
    <row r="40" spans="1:3" customFormat="false" ht="13.5" thickBot="1">
      <c r="A40" s="3" t="s">
        <v>44</v>
      </c>
      <c r="B40" s="363">
        <v>38.764000000000003</v>
      </c>
      <c r="C40" s="4"/>
    </row>
    <row r="41" spans="1:3" customFormat="false" ht="13.5" thickBot="1">
      <c r="A41" s="3" t="s">
        <v>45</v>
      </c>
      <c r="B41" s="363">
        <v>36.82</v>
      </c>
      <c r="C41" s="4"/>
    </row>
    <row r="42" spans="1:3" customFormat="false" ht="13.5" thickBot="1">
      <c r="A42" s="3" t="s">
        <v>46</v>
      </c>
      <c r="B42" s="363">
        <v>37.962000000000003</v>
      </c>
      <c r="C42" s="4"/>
    </row>
    <row r="43" spans="1:3" customFormat="false" ht="13.5" thickBot="1">
      <c r="A43" s="3" t="s">
        <v>47</v>
      </c>
      <c r="B43" s="363">
        <v>36.82</v>
      </c>
      <c r="C43" s="4"/>
    </row>
    <row r="44" spans="1:3" customFormat="false" ht="13.5" thickBot="1">
      <c r="A44" s="3" t="s">
        <v>48</v>
      </c>
      <c r="B44" s="362">
        <v>52.371000000000002</v>
      </c>
      <c r="C44" s="4"/>
    </row>
    <row r="45" spans="1:3" customFormat="false" ht="13.5" thickBot="1">
      <c r="A45" s="3" t="s">
        <v>49</v>
      </c>
      <c r="B45" s="363">
        <v>49.466000000000001</v>
      </c>
      <c r="C45" s="4"/>
    </row>
    <row r="46" spans="1:3" customFormat="false" ht="13.5" thickBot="1">
      <c r="A46" s="3" t="s">
        <v>50</v>
      </c>
      <c r="B46" s="363">
        <v>43.219000000000001</v>
      </c>
      <c r="C46" s="4"/>
    </row>
    <row r="47" spans="1:3" customFormat="false">
      <c r="A47" s="4"/>
      <c r="B47" s="9"/>
      <c r="C47" s="4"/>
    </row>
    <row r="48" spans="1:3" customFormat="false" ht="15">
      <c r="A48" s="1" t="s">
        <v>10</v>
      </c>
      <c r="B48" s="9"/>
      <c r="C48" s="4"/>
    </row>
    <row r="49" spans="1:3" customFormat="false" ht="15">
      <c r="A49" s="1" t="s">
        <v>7</v>
      </c>
      <c r="B49" s="365"/>
      <c r="C49" s="1"/>
    </row>
    <row r="50" spans="1:3" customFormat="false" ht="15">
      <c r="A50" s="1" t="s">
        <v>8</v>
      </c>
      <c r="B50" s="365"/>
      <c r="C50" s="1"/>
    </row>
    <row r="51" spans="1:3" customFormat="false" ht="18.75" thickBot="1">
      <c r="A51" s="2"/>
      <c r="B51" s="366" t="s">
        <v>286</v>
      </c>
      <c r="C51" s="1"/>
    </row>
    <row r="52" spans="1:4" customFormat="false" ht="13.5" thickBot="1">
      <c r="A52" s="3" t="s">
        <v>40</v>
      </c>
      <c r="B52" s="362">
        <v>2.654E-4</v>
      </c>
      <c r="C52" s="4"/>
      <c r="D52" s="31"/>
    </row>
    <row r="53" spans="1:4" customFormat="false" ht="13.5" thickBot="1">
      <c r="A53" s="3" t="s">
        <v>41</v>
      </c>
      <c r="B53" s="363">
        <v>3.3169999999999999E-4</v>
      </c>
      <c r="C53" s="4"/>
      <c r="D53" s="31"/>
    </row>
    <row r="54" spans="1:4" customFormat="false" ht="13.5" thickBot="1">
      <c r="A54" s="3" t="s">
        <v>42</v>
      </c>
      <c r="B54" s="363">
        <v>1.305E-4</v>
      </c>
      <c r="C54" s="4"/>
      <c r="D54" s="31"/>
    </row>
    <row r="55" spans="1:4" customFormat="false" ht="13.5" thickBot="1">
      <c r="A55" s="3" t="s">
        <v>43</v>
      </c>
      <c r="B55" s="363">
        <v>0</v>
      </c>
      <c r="C55" s="4"/>
      <c r="D55" s="31"/>
    </row>
    <row r="56" spans="1:4" customFormat="false" ht="13.5" thickBot="1">
      <c r="A56" s="3" t="s">
        <v>44</v>
      </c>
      <c r="B56" s="363">
        <v>1.3119999999999999E-4</v>
      </c>
      <c r="C56" s="4"/>
      <c r="D56" s="31"/>
    </row>
    <row r="57" spans="1:4" customFormat="false" ht="13.5" thickBot="1">
      <c r="A57" s="3" t="s">
        <v>45</v>
      </c>
      <c r="B57" s="363">
        <v>1.2459999999999999E-4</v>
      </c>
      <c r="C57" s="4"/>
      <c r="D57" s="31"/>
    </row>
    <row r="58" spans="1:4" customFormat="false" ht="13.5" thickBot="1">
      <c r="A58" s="3" t="s">
        <v>46</v>
      </c>
      <c r="B58" s="363">
        <v>1.2850000000000001E-4</v>
      </c>
      <c r="C58" s="4"/>
      <c r="D58" s="31"/>
    </row>
    <row r="59" spans="1:4" customFormat="false" ht="13.5" thickBot="1">
      <c r="A59" s="3" t="s">
        <v>47</v>
      </c>
      <c r="B59" s="363">
        <v>1.2459999999999999E-4</v>
      </c>
      <c r="C59" s="4"/>
      <c r="D59" s="31"/>
    </row>
    <row r="60" spans="1:4" customFormat="false" ht="13.5" thickBot="1">
      <c r="A60" s="3" t="s">
        <v>48</v>
      </c>
      <c r="B60" s="362">
        <v>1.772E-4</v>
      </c>
      <c r="C60" s="4"/>
      <c r="D60" s="31"/>
    </row>
    <row r="61" spans="1:4" customFormat="false" ht="13.5" thickBot="1">
      <c r="A61" s="3" t="s">
        <v>49</v>
      </c>
      <c r="B61" s="363">
        <v>1.674E-4</v>
      </c>
      <c r="C61" s="4"/>
      <c r="D61" s="31"/>
    </row>
    <row r="62" spans="1:4" customFormat="false" ht="13.5" thickBot="1">
      <c r="A62" s="3" t="s">
        <v>50</v>
      </c>
      <c r="B62" s="363">
        <v>1.462E-4</v>
      </c>
      <c r="C62" s="4"/>
      <c r="D62" s="31"/>
    </row>
    <row r="63" spans="1:3" customFormat="false">
      <c r="A63" s="3"/>
      <c r="B63" s="9"/>
      <c r="C63" s="4"/>
    </row>
    <row r="64" spans="1:3" customFormat="false" ht="15">
      <c r="A64" s="1" t="s">
        <v>18</v>
      </c>
      <c r="B64" s="9"/>
      <c r="C64" s="4"/>
    </row>
    <row r="65" spans="1:3" customFormat="false" ht="15">
      <c r="A65" s="1" t="s">
        <v>7</v>
      </c>
      <c r="B65" s="365"/>
      <c r="C65" s="1"/>
    </row>
    <row r="66" spans="1:3" customFormat="false" ht="15">
      <c r="A66" s="1" t="s">
        <v>8</v>
      </c>
      <c r="B66" s="365"/>
      <c r="C66" s="1"/>
    </row>
    <row r="67" spans="1:3" customFormat="false" ht="15.75" thickBot="1">
      <c r="A67" s="2"/>
      <c r="B67" s="366" t="s">
        <v>12</v>
      </c>
      <c r="C67" s="1"/>
    </row>
    <row r="68" spans="1:3" customFormat="false" ht="13.5" thickBot="1">
      <c r="A68" s="3" t="s">
        <v>45</v>
      </c>
      <c r="B68" s="362">
        <v>432.08</v>
      </c>
      <c r="C68" s="4"/>
    </row>
    <row r="69" spans="1:3" customFormat="false" ht="13.5" thickBot="1">
      <c r="A69" s="3" t="s">
        <v>46</v>
      </c>
      <c r="B69" s="363">
        <v>172.38499999999999</v>
      </c>
      <c r="C69" s="4"/>
    </row>
    <row r="70" spans="1:3" customFormat="false" ht="13.5" thickBot="1">
      <c r="A70" s="3" t="s">
        <v>47</v>
      </c>
      <c r="B70" s="363">
        <v>473.13</v>
      </c>
      <c r="C70" s="4"/>
    </row>
    <row r="71" spans="1:3" customFormat="false" ht="13.5" thickBot="1">
      <c r="A71" s="3" t="s">
        <v>48</v>
      </c>
      <c r="B71" s="362">
        <v>298.91800000000001</v>
      </c>
      <c r="C71" s="4"/>
    </row>
    <row r="72" spans="1:3" customFormat="false" ht="13.5" thickBot="1">
      <c r="A72" s="3" t="s">
        <v>49</v>
      </c>
      <c r="B72" s="363">
        <v>281.15699999999998</v>
      </c>
      <c r="C72" s="4"/>
    </row>
    <row r="73" spans="1:3" customFormat="false" ht="13.5" thickBot="1">
      <c r="A73" s="3" t="s">
        <v>50</v>
      </c>
      <c r="B73" s="363">
        <v>478.40800000000002</v>
      </c>
      <c r="C73" s="4"/>
    </row>
    <row r="74" spans="1:3" customFormat="false">
      <c r="A74" s="3"/>
      <c r="B74" s="9"/>
      <c r="C74" s="4"/>
    </row>
    <row r="75" spans="1:3" customFormat="false" ht="15">
      <c r="A75" s="1" t="s">
        <v>14</v>
      </c>
      <c r="B75" s="364"/>
      <c r="C75" s="4"/>
    </row>
    <row r="76" spans="1:3" customFormat="false" ht="15">
      <c r="A76" s="1" t="s">
        <v>7</v>
      </c>
      <c r="B76" s="365"/>
      <c r="C76" s="4"/>
    </row>
    <row r="77" spans="1:3" customFormat="false" ht="15">
      <c r="A77" s="1" t="s">
        <v>8</v>
      </c>
      <c r="B77" s="365"/>
      <c r="C77" s="4"/>
    </row>
    <row r="78" spans="1:3" customFormat="false" ht="15.75" thickBot="1">
      <c r="A78" s="2"/>
      <c r="B78" s="366" t="s">
        <v>13</v>
      </c>
      <c r="C78" s="4"/>
    </row>
    <row r="79" spans="1:3" customFormat="false" ht="13.5" thickBot="1">
      <c r="A79" s="3" t="s">
        <v>48</v>
      </c>
      <c r="B79" s="367">
        <v>19.98</v>
      </c>
      <c r="C79" s="4"/>
    </row>
    <row r="80" spans="1:3" customFormat="false" ht="13.5" thickBot="1">
      <c r="A80" s="3" t="s">
        <v>49</v>
      </c>
      <c r="B80" s="368">
        <v>18.53</v>
      </c>
      <c r="C80" s="4"/>
    </row>
    <row r="81" spans="1:3" customFormat="false" ht="13.5" thickBot="1">
      <c r="A81" s="3" t="s">
        <v>50</v>
      </c>
      <c r="B81" s="368">
        <v>15.64</v>
      </c>
      <c r="C81" s="4"/>
    </row>
    <row r="82" spans="1:3" customFormat="false">
      <c r="A82" s="4"/>
      <c r="B82" s="9"/>
      <c r="C82" s="4"/>
    </row>
    <row r="83" spans="1:3" customFormat="false" ht="15">
      <c r="A83" s="1" t="s">
        <v>19</v>
      </c>
      <c r="B83" s="364"/>
      <c r="C83" s="1"/>
    </row>
    <row r="84" spans="1:3" customFormat="false" ht="15">
      <c r="A84" s="1" t="s">
        <v>7</v>
      </c>
      <c r="B84" s="365"/>
      <c r="C84" s="1"/>
    </row>
    <row r="85" spans="1:3" customFormat="false" ht="15">
      <c r="A85" s="1" t="s">
        <v>8</v>
      </c>
      <c r="B85" s="365"/>
      <c r="C85" s="1"/>
    </row>
    <row r="86" spans="1:3" customFormat="false" ht="15.75" thickBot="1">
      <c r="A86" s="2"/>
      <c r="B86" s="366" t="s">
        <v>13</v>
      </c>
      <c r="C86" s="12"/>
    </row>
    <row r="87" spans="1:3" customFormat="false" ht="13.5" thickBot="1">
      <c r="A87" s="3" t="s">
        <v>48</v>
      </c>
      <c r="B87" s="367">
        <v>20.059999999999999</v>
      </c>
      <c r="C87" s="10"/>
    </row>
    <row r="88" spans="1:3" customFormat="false" ht="13.5" thickBot="1">
      <c r="A88" s="3" t="s">
        <v>49</v>
      </c>
      <c r="B88" s="368">
        <v>20.11</v>
      </c>
      <c r="C88" s="10"/>
    </row>
    <row r="89" spans="1:3" customFormat="false" ht="13.5" thickBot="1">
      <c r="A89" s="3" t="s">
        <v>50</v>
      </c>
      <c r="B89" s="368">
        <v>20.059999999999999</v>
      </c>
      <c r="C89" s="10"/>
    </row>
    <row r="90" spans="1:3" customFormat="false">
      <c r="A90" s="4"/>
      <c r="B90" s="9"/>
      <c r="C90" s="4"/>
    </row>
    <row r="91" spans="1:3" customFormat="false" ht="15">
      <c r="A91" s="1" t="s">
        <v>15</v>
      </c>
      <c r="B91" s="364"/>
      <c r="C91" s="1"/>
    </row>
    <row r="92" spans="1:3" customFormat="false" ht="15">
      <c r="A92" s="1" t="s">
        <v>7</v>
      </c>
      <c r="B92" s="365"/>
      <c r="C92" s="1"/>
    </row>
    <row r="93" spans="1:3" customFormat="false" ht="15">
      <c r="A93" s="1" t="s">
        <v>8</v>
      </c>
      <c r="B93" s="365"/>
      <c r="C93" s="1"/>
    </row>
    <row r="94" spans="1:3" customFormat="false" ht="15.75" thickBot="1">
      <c r="A94" s="2"/>
      <c r="B94" s="366" t="s">
        <v>13</v>
      </c>
      <c r="C94" s="12"/>
    </row>
    <row r="95" spans="1:3" customFormat="false" ht="13.5" thickBot="1">
      <c r="A95" s="3" t="s">
        <v>48</v>
      </c>
      <c r="B95" s="367">
        <v>19.89</v>
      </c>
      <c r="C95" s="10"/>
    </row>
    <row r="96" spans="1:3" customFormat="false" ht="13.5" thickBot="1">
      <c r="A96" s="3" t="s">
        <v>49</v>
      </c>
      <c r="B96" s="368">
        <v>14.94</v>
      </c>
      <c r="C96" s="10"/>
    </row>
    <row r="97" spans="1:3" customFormat="false" ht="13.5" thickBot="1">
      <c r="A97" s="3" t="s">
        <v>50</v>
      </c>
      <c r="B97" s="368">
        <v>3.22</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sheetData>
  <phoneticPr fontId="0" type="noConversion"/>
  <pageMargins left="0.75" right="0.75" top="1" bottom="1" header="0.5" footer="0.5"/>
  <headerFooter alignWithMargins="fals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1" customFormat="false" ht="15.75">
      <c r="A1" s="294" t="s">
        <v>298</v>
      </c>
    </row>
    <row r="2" spans="1:1" customFormat="false">
      <c r="A2" s="295" t="s">
        <v>299</v>
      </c>
    </row>
    <row r="3" spans="5:5" customFormat="false">
      <c r="E3" s="101"/>
    </row>
    <row r="4" spans="1:1" customFormat="false">
      <c r="A4" s="302" t="s">
        <v>196</v>
      </c>
    </row>
    <row r="6" spans="1:1" customFormat="false" ht="15.75">
      <c r="A6" s="289" t="s">
        <v>183</v>
      </c>
    </row>
    <row r="7" spans="1:1" customFormat="false">
      <c r="A7" s="295" t="s">
        <v>279</v>
      </c>
    </row>
    <row r="8" spans="1:1" customFormat="false">
      <c r="A8" s="357" t="s">
        <v>243</v>
      </c>
    </row>
    <row r="9" spans="1:1" customFormat="false">
      <c r="A9" s="357" t="s">
        <v>174</v>
      </c>
    </row>
    <row r="10" spans="1:1" customFormat="false">
      <c r="A10" s="357" t="s">
        <v>175</v>
      </c>
    </row>
    <row r="11" spans="1:1" customFormat="false">
      <c r="A11" s="358" t="s">
        <v>278</v>
      </c>
    </row>
    <row r="16" spans="1:1" customFormat="false">
      <c r="A16" s="299"/>
    </row>
    <row r="17" spans="1:1" customFormat="false" ht="15.75">
      <c r="A17" s="303" t="s">
        <v>184</v>
      </c>
    </row>
    <row r="18" spans="1:1" customFormat="false" ht="15.75" thickBot="1">
      <c r="A18" s="299" t="s">
        <v>185</v>
      </c>
    </row>
    <row r="19" spans="1:8" customFormat="false" ht="16.5" thickBot="1">
      <c r="A19" s="301" t="s">
        <v>23</v>
      </c>
      <c r="B19" s="300" t="s">
        <v>25</v>
      </c>
      <c r="C19" s="304" t="s">
        <v>26</v>
      </c>
      <c r="D19" s="305" t="s">
        <v>10</v>
      </c>
      <c r="E19" s="304" t="s">
        <v>27</v>
      </c>
      <c r="F19" s="305" t="s">
        <v>28</v>
      </c>
      <c r="G19" s="304" t="s">
        <v>29</v>
      </c>
      <c r="H19" s="306" t="s">
        <v>30</v>
      </c>
    </row>
    <row r="20" spans="1:8" customFormat="false">
      <c r="A20" s="307" t="s">
        <v>109</v>
      </c>
      <c r="B20" s="85" t="s">
        <v>125</v>
      </c>
      <c r="C20" s="95" t="s">
        <v>126</v>
      </c>
      <c r="D20" s="86" t="s">
        <v>127</v>
      </c>
      <c r="E20" s="308" t="s">
        <v>31</v>
      </c>
      <c r="F20" s="309" t="s">
        <v>31</v>
      </c>
      <c r="G20" s="308" t="s">
        <v>31</v>
      </c>
      <c r="H20" s="310" t="s">
        <v>31</v>
      </c>
    </row>
    <row r="21" spans="1:8" customFormat="false">
      <c r="A21" s="307" t="s">
        <v>110</v>
      </c>
      <c r="B21" s="89" t="s">
        <v>128</v>
      </c>
      <c r="C21" s="96" t="s">
        <v>129</v>
      </c>
      <c r="D21" s="79" t="s">
        <v>130</v>
      </c>
      <c r="E21" s="311" t="s">
        <v>31</v>
      </c>
      <c r="F21" s="312" t="s">
        <v>31</v>
      </c>
      <c r="G21" s="311" t="s">
        <v>31</v>
      </c>
      <c r="H21" s="313" t="s">
        <v>31</v>
      </c>
    </row>
    <row r="22" spans="1:8" customFormat="false">
      <c r="A22" s="307" t="s">
        <v>111</v>
      </c>
      <c r="B22" s="89" t="s">
        <v>131</v>
      </c>
      <c r="C22" s="96" t="s">
        <v>132</v>
      </c>
      <c r="D22" s="79" t="s">
        <v>133</v>
      </c>
      <c r="E22" s="311" t="s">
        <v>31</v>
      </c>
      <c r="F22" s="312" t="s">
        <v>31</v>
      </c>
      <c r="G22" s="311" t="s">
        <v>31</v>
      </c>
      <c r="H22" s="313" t="s">
        <v>31</v>
      </c>
    </row>
    <row r="23" spans="1:8" customFormat="false">
      <c r="A23" s="307" t="s">
        <v>112</v>
      </c>
      <c r="B23" s="89" t="s">
        <v>134</v>
      </c>
      <c r="C23" s="96" t="s">
        <v>135</v>
      </c>
      <c r="D23" s="79" t="s">
        <v>136</v>
      </c>
      <c r="E23" s="311" t="s">
        <v>31</v>
      </c>
      <c r="F23" s="312" t="s">
        <v>31</v>
      </c>
      <c r="G23" s="311" t="s">
        <v>31</v>
      </c>
      <c r="H23" s="313" t="s">
        <v>31</v>
      </c>
    </row>
    <row r="24" spans="1:8" customFormat="false">
      <c r="A24" s="307" t="s">
        <v>113</v>
      </c>
      <c r="B24" s="89" t="s">
        <v>137</v>
      </c>
      <c r="C24" s="96" t="s">
        <v>138</v>
      </c>
      <c r="D24" s="79" t="s">
        <v>139</v>
      </c>
      <c r="E24" s="311" t="s">
        <v>31</v>
      </c>
      <c r="F24" s="312" t="s">
        <v>31</v>
      </c>
      <c r="G24" s="311" t="s">
        <v>31</v>
      </c>
      <c r="H24" s="313" t="s">
        <v>31</v>
      </c>
    </row>
    <row r="25" spans="1:8" customFormat="false">
      <c r="A25" s="307" t="s">
        <v>114</v>
      </c>
      <c r="B25" s="89" t="s">
        <v>140</v>
      </c>
      <c r="C25" s="96" t="s">
        <v>141</v>
      </c>
      <c r="D25" s="79" t="s">
        <v>142</v>
      </c>
      <c r="E25" s="96" t="s">
        <v>143</v>
      </c>
      <c r="F25" s="312" t="s">
        <v>31</v>
      </c>
      <c r="G25" s="311" t="s">
        <v>31</v>
      </c>
      <c r="H25" s="313" t="s">
        <v>31</v>
      </c>
    </row>
    <row r="26" spans="1:8" customFormat="false">
      <c r="A26" s="307" t="s">
        <v>115</v>
      </c>
      <c r="B26" s="89" t="s">
        <v>144</v>
      </c>
      <c r="C26" s="96" t="s">
        <v>145</v>
      </c>
      <c r="D26" s="79" t="s">
        <v>146</v>
      </c>
      <c r="E26" s="96" t="s">
        <v>147</v>
      </c>
      <c r="F26" s="312" t="s">
        <v>31</v>
      </c>
      <c r="G26" s="311" t="s">
        <v>31</v>
      </c>
      <c r="H26" s="313" t="s">
        <v>31</v>
      </c>
    </row>
    <row r="27" spans="1:8" customFormat="false">
      <c r="A27" s="307" t="s">
        <v>116</v>
      </c>
      <c r="B27" s="89" t="s">
        <v>148</v>
      </c>
      <c r="C27" s="96" t="s">
        <v>149</v>
      </c>
      <c r="D27" s="79" t="s">
        <v>150</v>
      </c>
      <c r="E27" s="96" t="s">
        <v>151</v>
      </c>
      <c r="F27" s="312" t="s">
        <v>31</v>
      </c>
      <c r="G27" s="311" t="s">
        <v>31</v>
      </c>
      <c r="H27" s="313" t="s">
        <v>31</v>
      </c>
    </row>
    <row r="28" spans="1:8" customFormat="false">
      <c r="A28" s="307" t="s">
        <v>117</v>
      </c>
      <c r="B28" s="89" t="s">
        <v>152</v>
      </c>
      <c r="C28" s="96" t="s">
        <v>153</v>
      </c>
      <c r="D28" s="79" t="s">
        <v>154</v>
      </c>
      <c r="E28" s="96" t="s">
        <v>155</v>
      </c>
      <c r="F28" s="79" t="s">
        <v>156</v>
      </c>
      <c r="G28" s="96" t="s">
        <v>157</v>
      </c>
      <c r="H28" s="82" t="s">
        <v>158</v>
      </c>
    </row>
    <row r="29" spans="1:8" customFormat="false">
      <c r="A29" s="307" t="s">
        <v>118</v>
      </c>
      <c r="B29" s="89" t="s">
        <v>159</v>
      </c>
      <c r="C29" s="96" t="s">
        <v>160</v>
      </c>
      <c r="D29" s="79" t="s">
        <v>161</v>
      </c>
      <c r="E29" s="96" t="s">
        <v>162</v>
      </c>
      <c r="F29" s="79" t="s">
        <v>163</v>
      </c>
      <c r="G29" s="96" t="s">
        <v>164</v>
      </c>
      <c r="H29" s="82" t="s">
        <v>165</v>
      </c>
    </row>
    <row r="30" spans="1:8" customFormat="false" ht="15.75" thickBot="1">
      <c r="A30" s="314" t="s">
        <v>119</v>
      </c>
      <c r="B30" s="90" t="s">
        <v>166</v>
      </c>
      <c r="C30" s="100" t="s">
        <v>167</v>
      </c>
      <c r="D30" s="83" t="s">
        <v>168</v>
      </c>
      <c r="E30" s="100" t="s">
        <v>169</v>
      </c>
      <c r="F30" s="83" t="s">
        <v>170</v>
      </c>
      <c r="G30" s="100" t="s">
        <v>171</v>
      </c>
      <c r="H30" s="84" t="s">
        <v>172</v>
      </c>
    </row>
    <row r="31" spans="2:8" customFormat="false">
      <c r="B31" s="315"/>
      <c r="C31" s="315"/>
      <c r="D31" s="315"/>
      <c r="E31" s="315"/>
      <c r="F31" s="315"/>
      <c r="G31" s="315"/>
      <c r="H31" s="315"/>
    </row>
  </sheetData>
  <pageMargins left="0.75" right="0.75" top="1" bottom="1" header="0.5" footer="0.5"/>
  <pageSetup orientation="portrait" r:id="rId1"/>
  <headerFooter alignWithMargins="fals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customFormat="false" ht="18">
      <c r="A1" s="356" t="s">
        <v>254</v>
      </c>
      <c r="F1" s="106" t="s">
        <v>51</v>
      </c>
      <c r="G1" s="107"/>
      <c r="H1" s="107"/>
      <c r="I1" s="107"/>
      <c r="J1" s="107"/>
      <c r="K1" s="108" t="s">
        <v>197</v>
      </c>
    </row>
    <row r="2" spans="1:11" customFormat="false" ht="15">
      <c r="A2" s="295" t="s">
        <v>38</v>
      </c>
      <c r="F2" s="377" t="str">
        <v>OpenStudio 3.9.0</v>
      </c>
      <c r="G2" s="378"/>
      <c r="H2" s="378"/>
      <c r="I2" s="378"/>
      <c r="J2" s="379"/>
      <c r="K2" s="108" t="s">
        <v>52</v>
      </c>
    </row>
    <row r="3" spans="1:11" customFormat="false" ht="15">
      <c r="A3" s="349"/>
      <c r="F3" s="106" t="s">
        <v>53</v>
      </c>
      <c r="G3" s="349"/>
      <c r="H3" s="349"/>
      <c r="I3" s="295"/>
      <c r="J3" s="360" t="str">
        <v>11/14/2024 (expected)</v>
      </c>
      <c r="K3" s="108" t="s">
        <v>54</v>
      </c>
    </row>
    <row r="4" spans="2:11" customFormat="false" ht="15">
      <c r="B4" s="7"/>
      <c r="C4" s="1"/>
      <c r="D4" s="1"/>
      <c r="E4" s="1"/>
      <c r="F4" s="106" t="s">
        <v>186</v>
      </c>
      <c r="G4" s="349"/>
      <c r="H4" s="349"/>
      <c r="I4" s="349"/>
      <c r="J4" s="350" t="str">
        <v>OS</v>
      </c>
      <c r="K4" s="108" t="s">
        <v>55</v>
      </c>
    </row>
    <row r="5" spans="1:11" customFormat="false" ht="15.75">
      <c r="A5" s="319" t="s">
        <v>253</v>
      </c>
      <c r="B5" s="7"/>
      <c r="C5" s="1"/>
      <c r="D5" s="1"/>
      <c r="E5" s="1"/>
      <c r="F5" s="106" t="s">
        <v>56</v>
      </c>
      <c r="G5" s="349"/>
      <c r="H5" s="349"/>
      <c r="I5" s="295"/>
      <c r="J5" s="360" t="str">
        <v>11/15/2024</v>
      </c>
      <c r="K5" s="109"/>
    </row>
    <row r="6" spans="1:11" customFormat="false" ht="15">
      <c r="A6" s="1"/>
      <c r="B6" s="7"/>
      <c r="C6" s="1"/>
      <c r="D6" s="1"/>
      <c r="E6" s="1"/>
      <c r="F6" s="106" t="s">
        <v>57</v>
      </c>
      <c r="G6" s="295"/>
      <c r="H6" s="295"/>
      <c r="I6" s="295"/>
      <c r="J6" s="295"/>
      <c r="K6" s="109"/>
    </row>
    <row r="7" spans="1:11" customFormat="false" ht="15">
      <c r="A7" s="1" t="s">
        <v>255</v>
      </c>
      <c r="B7" s="7"/>
      <c r="C7" s="1"/>
      <c r="D7" s="1"/>
      <c r="E7" s="1"/>
      <c r="F7" s="377" t="str">
        <v>National Renewable Energy Laboratory</v>
      </c>
      <c r="G7" s="378"/>
      <c r="H7" s="378"/>
      <c r="I7" s="378"/>
      <c r="J7" s="379"/>
      <c r="K7" s="109"/>
    </row>
    <row r="8" spans="1:11" customFormat="false" ht="15">
      <c r="A8" s="1"/>
      <c r="B8" s="1"/>
      <c r="C8" s="1"/>
      <c r="D8" s="1"/>
      <c r="E8" s="1"/>
      <c r="F8" s="106" t="s">
        <v>58</v>
      </c>
      <c r="G8" s="349"/>
      <c r="H8" s="349"/>
      <c r="I8" s="349"/>
      <c r="J8" s="350" t="str">
        <v>NREL</v>
      </c>
      <c r="K8" s="109"/>
    </row>
    <row r="9" spans="1:9" customFormat="false" ht="15">
      <c r="A9" s="1" t="s">
        <v>256</v>
      </c>
      <c r="B9" s="7"/>
      <c r="C9" s="1"/>
      <c r="D9" s="1"/>
      <c r="E9" s="1"/>
      <c r="F9" s="1"/>
      <c r="G9" s="1"/>
      <c r="H9" s="1"/>
      <c r="I9" s="1"/>
    </row>
    <row r="10" spans="1:11" customFormat="false" ht="15">
      <c r="A10" s="1"/>
      <c r="B10" s="7"/>
      <c r="C10" s="1"/>
      <c r="D10" s="1"/>
      <c r="E10" s="1"/>
      <c r="F10" s="106" t="s">
        <v>188</v>
      </c>
      <c r="G10" s="1"/>
      <c r="H10" s="1"/>
      <c r="I10" s="1"/>
      <c r="J10" s="351" t="str">
        <f>IF(OR(ISTEXT(J4),ISTEXT(J8)),IF(NOT(ISTEXT(J4)),J8,IF(NOT(ISTEXT(J8)),J4,J4&amp;"/"&amp;J8)),"")</f>
        <v>Tested Prg/Org</v>
      </c>
      <c r="K10" s="292" t="s">
        <v>187</v>
      </c>
    </row>
    <row r="11" spans="1:9" customFormat="false" ht="15">
      <c r="A11" s="1"/>
      <c r="B11" s="7"/>
      <c r="C11" s="1"/>
      <c r="D11" s="1"/>
      <c r="E11" s="1"/>
      <c r="F11" s="1"/>
      <c r="G11" s="1"/>
      <c r="H11" s="1"/>
      <c r="I11" s="1"/>
    </row>
    <row r="12" spans="1:9" customFormat="false" ht="15">
      <c r="A12" s="1"/>
      <c r="B12" s="7"/>
      <c r="C12" s="1"/>
      <c r="D12" s="1"/>
      <c r="E12" s="1"/>
      <c r="F12" s="1"/>
      <c r="G12" s="1"/>
      <c r="H12" s="1"/>
      <c r="I12" s="1"/>
    </row>
    <row r="13" spans="1:9" customFormat="false" ht="15">
      <c r="A13" s="1"/>
      <c r="B13" s="7"/>
      <c r="C13" s="1"/>
      <c r="D13" s="1"/>
      <c r="E13" s="1"/>
      <c r="F13" s="1"/>
      <c r="G13" s="1"/>
      <c r="H13" s="1"/>
      <c r="I13" s="1"/>
    </row>
    <row r="14" spans="1:9" customFormat="false" ht="15">
      <c r="A14" s="1"/>
      <c r="B14" s="7"/>
      <c r="C14" s="1"/>
      <c r="D14" s="1"/>
      <c r="E14" s="1"/>
      <c r="F14" s="1"/>
      <c r="G14" s="1"/>
      <c r="H14" s="1"/>
      <c r="I14" s="1"/>
    </row>
    <row r="15" spans="1:9" customFormat="false" ht="15">
      <c r="A15" s="1"/>
      <c r="B15" s="7"/>
      <c r="C15" s="1"/>
      <c r="D15" s="1"/>
      <c r="E15" s="1"/>
      <c r="F15" s="1"/>
      <c r="G15" s="1"/>
      <c r="H15" s="1"/>
      <c r="I15" s="1"/>
    </row>
    <row r="16" spans="1:9" customFormat="false" ht="15">
      <c r="A16" s="1" t="s">
        <v>16</v>
      </c>
      <c r="B16" s="7"/>
      <c r="C16" s="1"/>
      <c r="D16" s="1"/>
      <c r="E16" s="1"/>
      <c r="F16" s="1"/>
      <c r="G16" s="1"/>
      <c r="H16" s="1"/>
      <c r="I16" s="1"/>
    </row>
    <row r="17" spans="1:9" customFormat="false" ht="15">
      <c r="A17" s="1" t="s">
        <v>7</v>
      </c>
      <c r="B17" s="352" t="str">
        <f>$J$4</f>
        <v>Tested Prg</v>
      </c>
      <c r="C17" s="1" t="s">
        <v>257</v>
      </c>
      <c r="D17" s="1"/>
      <c r="E17" s="1"/>
      <c r="F17" s="1"/>
      <c r="G17" s="1"/>
      <c r="H17" s="1"/>
      <c r="I17" s="1"/>
    </row>
    <row r="18" spans="1:9" customFormat="false" ht="15">
      <c r="A18" s="1" t="s">
        <v>8</v>
      </c>
      <c r="B18" s="352" t="str">
        <f>$J$8</f>
        <v>Org</v>
      </c>
      <c r="C18" s="1"/>
      <c r="D18" s="1"/>
      <c r="E18" s="1"/>
      <c r="F18" s="1"/>
      <c r="G18" s="1"/>
      <c r="H18" s="1"/>
      <c r="I18" s="1"/>
    </row>
    <row r="19" spans="1:9" customFormat="false" ht="15.75" thickBot="1">
      <c r="A19" s="2"/>
      <c r="B19" s="8" t="s">
        <v>11</v>
      </c>
      <c r="C19" s="1"/>
      <c r="D19" s="1"/>
      <c r="E19" s="1"/>
      <c r="F19" s="1"/>
      <c r="G19" s="1"/>
      <c r="H19" s="1"/>
      <c r="I19" s="1"/>
    </row>
    <row r="20" spans="1:9" customFormat="false">
      <c r="A20" s="257" t="s">
        <v>109</v>
      </c>
      <c r="B20" s="13">
        <v>77.76</v>
      </c>
      <c r="C20" s="4"/>
      <c r="D20" s="4"/>
      <c r="E20" s="4"/>
      <c r="F20" s="4"/>
      <c r="G20" s="4"/>
      <c r="H20" s="4"/>
      <c r="I20" s="4"/>
    </row>
    <row r="21" spans="1:9" customFormat="false">
      <c r="A21" s="257" t="s">
        <v>110</v>
      </c>
      <c r="B21" s="13">
        <v>77.76</v>
      </c>
      <c r="C21" s="4"/>
      <c r="D21" s="4"/>
      <c r="E21" s="4"/>
      <c r="F21" s="4"/>
      <c r="G21" s="4"/>
      <c r="H21" s="4"/>
      <c r="I21" s="4"/>
    </row>
    <row r="22" spans="1:9" customFormat="false">
      <c r="A22" s="257" t="s">
        <v>111</v>
      </c>
      <c r="B22" s="13">
        <v>31.189</v>
      </c>
      <c r="C22" s="4"/>
      <c r="D22" s="4"/>
      <c r="E22" s="4"/>
      <c r="F22" s="4"/>
      <c r="G22" s="4"/>
      <c r="H22" s="4"/>
      <c r="I22" s="4"/>
    </row>
    <row r="23" spans="1:9" customFormat="false">
      <c r="A23" s="257" t="s">
        <v>112</v>
      </c>
      <c r="B23" s="13">
        <v>0</v>
      </c>
      <c r="C23" s="4"/>
      <c r="D23" s="4"/>
      <c r="E23" s="4"/>
      <c r="F23" s="4"/>
      <c r="G23" s="4"/>
      <c r="H23" s="4"/>
      <c r="I23" s="4"/>
    </row>
    <row r="24" spans="1:9" customFormat="false">
      <c r="A24" s="257" t="s">
        <v>113</v>
      </c>
      <c r="B24" s="13">
        <v>31.189</v>
      </c>
      <c r="C24" s="4"/>
      <c r="D24" s="4"/>
      <c r="E24" s="4"/>
      <c r="F24" s="4"/>
      <c r="G24" s="4"/>
      <c r="H24" s="4"/>
      <c r="I24" s="4"/>
    </row>
    <row r="25" spans="1:9" customFormat="false">
      <c r="A25" s="257" t="s">
        <v>114</v>
      </c>
      <c r="B25" s="13">
        <v>31.226</v>
      </c>
      <c r="C25" s="4"/>
      <c r="D25" s="4"/>
      <c r="E25" s="4"/>
      <c r="F25" s="4"/>
      <c r="G25" s="4"/>
      <c r="H25" s="4"/>
      <c r="I25" s="4"/>
    </row>
    <row r="26" spans="1:9" customFormat="false">
      <c r="A26" s="257" t="s">
        <v>115</v>
      </c>
      <c r="B26" s="13">
        <v>31.19</v>
      </c>
      <c r="C26" s="4"/>
      <c r="D26" s="4"/>
      <c r="E26" s="4"/>
      <c r="F26" s="4"/>
      <c r="G26" s="4"/>
      <c r="H26" s="4"/>
      <c r="I26" s="4"/>
    </row>
    <row r="27" spans="1:9" customFormat="false">
      <c r="A27" s="257" t="s">
        <v>116</v>
      </c>
      <c r="B27" s="13">
        <v>31.226</v>
      </c>
      <c r="C27" s="4"/>
      <c r="D27" s="4"/>
      <c r="E27" s="4"/>
      <c r="F27" s="4"/>
      <c r="G27" s="4"/>
      <c r="H27" s="4"/>
      <c r="I27" s="4"/>
    </row>
    <row r="28" spans="1:9" customFormat="false">
      <c r="A28" s="257" t="s">
        <v>117</v>
      </c>
      <c r="B28" s="13">
        <v>43.034</v>
      </c>
      <c r="C28" s="4"/>
      <c r="D28" s="4"/>
      <c r="E28" s="4"/>
      <c r="F28" s="4"/>
      <c r="G28" s="4"/>
      <c r="H28" s="4"/>
      <c r="I28" s="4"/>
    </row>
    <row r="29" spans="1:9" customFormat="false">
      <c r="A29" s="257" t="s">
        <v>118</v>
      </c>
      <c r="B29" s="13">
        <v>40.743</v>
      </c>
      <c r="C29" s="4"/>
      <c r="D29" s="4"/>
      <c r="E29" s="4"/>
      <c r="F29" s="4"/>
      <c r="G29" s="4"/>
      <c r="H29" s="4"/>
      <c r="I29" s="4"/>
    </row>
    <row r="30" spans="1:9" customFormat="false">
      <c r="A30" s="257" t="s">
        <v>119</v>
      </c>
      <c r="B30" s="13">
        <v>35.821</v>
      </c>
      <c r="C30" s="4"/>
      <c r="D30" s="4"/>
      <c r="E30" s="4"/>
      <c r="F30" s="4"/>
      <c r="G30" s="4"/>
      <c r="H30" s="4"/>
      <c r="I30" s="4"/>
    </row>
    <row r="31" spans="1:9" customFormat="false">
      <c r="A31" s="4"/>
      <c r="B31" s="9"/>
      <c r="C31" s="4"/>
      <c r="D31" s="4"/>
      <c r="E31" s="4"/>
      <c r="F31" s="4"/>
      <c r="G31" s="4"/>
      <c r="H31" s="4"/>
      <c r="I31" s="4"/>
    </row>
    <row r="32" spans="1:9" customFormat="false" ht="15">
      <c r="A32" s="1" t="s">
        <v>17</v>
      </c>
      <c r="B32" s="7"/>
      <c r="C32" s="1"/>
      <c r="D32" s="1"/>
      <c r="E32" s="1"/>
      <c r="F32" s="1"/>
      <c r="G32" s="1"/>
      <c r="H32" s="1"/>
      <c r="I32" s="1"/>
    </row>
    <row r="33" spans="1:9" customFormat="false" ht="15">
      <c r="A33" s="1" t="s">
        <v>7</v>
      </c>
      <c r="B33" s="6"/>
      <c r="C33" s="1"/>
      <c r="D33" s="1"/>
      <c r="E33" s="1"/>
      <c r="F33" s="1"/>
      <c r="G33" s="1"/>
      <c r="H33" s="1"/>
      <c r="I33" s="1"/>
    </row>
    <row r="34" spans="1:9" customFormat="false" ht="15">
      <c r="A34" s="1" t="s">
        <v>8</v>
      </c>
      <c r="B34" s="6"/>
      <c r="C34" s="1"/>
      <c r="D34" s="1"/>
      <c r="E34" s="1"/>
      <c r="F34" s="1"/>
      <c r="G34" s="1"/>
      <c r="H34" s="1"/>
      <c r="I34" s="1"/>
    </row>
    <row r="35" spans="1:9" customFormat="false" ht="15.75" thickBot="1">
      <c r="A35" s="2"/>
      <c r="B35" s="8" t="s">
        <v>11</v>
      </c>
      <c r="C35" s="1"/>
      <c r="D35" s="1"/>
      <c r="E35" s="1"/>
      <c r="F35" s="1"/>
      <c r="G35" s="1"/>
      <c r="H35" s="1"/>
      <c r="I35" s="1"/>
    </row>
    <row r="36" spans="1:9" customFormat="false">
      <c r="A36" s="257" t="s">
        <v>109</v>
      </c>
      <c r="B36" s="13">
        <v>77.76</v>
      </c>
      <c r="C36" s="4"/>
      <c r="D36" s="4"/>
      <c r="E36" s="4"/>
      <c r="F36" s="4"/>
      <c r="G36" s="4"/>
      <c r="H36" s="4"/>
      <c r="I36" s="4"/>
    </row>
    <row r="37" spans="1:9" customFormat="false">
      <c r="A37" s="257" t="s">
        <v>110</v>
      </c>
      <c r="B37" s="13">
        <v>97.2</v>
      </c>
      <c r="C37" s="4"/>
      <c r="D37" s="4"/>
      <c r="E37" s="4"/>
      <c r="F37" s="4"/>
      <c r="G37" s="4"/>
      <c r="H37" s="4"/>
      <c r="I37" s="4"/>
    </row>
    <row r="38" spans="1:9" customFormat="false">
      <c r="A38" s="257" t="s">
        <v>111</v>
      </c>
      <c r="B38" s="13">
        <v>38.38</v>
      </c>
      <c r="C38" s="4"/>
      <c r="D38" s="4"/>
      <c r="E38" s="4"/>
      <c r="F38" s="4"/>
      <c r="G38" s="4"/>
      <c r="H38" s="4"/>
      <c r="I38" s="4"/>
    </row>
    <row r="39" spans="1:9" customFormat="false">
      <c r="A39" s="257" t="s">
        <v>112</v>
      </c>
      <c r="B39" s="13">
        <v>0</v>
      </c>
      <c r="C39" s="4"/>
      <c r="D39" s="4"/>
      <c r="E39" s="4"/>
      <c r="F39" s="4"/>
      <c r="G39" s="4"/>
      <c r="H39" s="4"/>
      <c r="I39" s="4"/>
    </row>
    <row r="40" spans="1:9" customFormat="false">
      <c r="A40" s="257" t="s">
        <v>113</v>
      </c>
      <c r="B40" s="13">
        <v>39.03</v>
      </c>
      <c r="C40" s="4"/>
      <c r="D40" s="4"/>
      <c r="E40" s="4"/>
      <c r="F40" s="4"/>
      <c r="G40" s="4"/>
      <c r="H40" s="4"/>
      <c r="I40" s="4"/>
    </row>
    <row r="41" spans="1:9" customFormat="false">
      <c r="A41" s="257" t="s">
        <v>114</v>
      </c>
      <c r="B41" s="13">
        <v>37.31</v>
      </c>
      <c r="C41" s="4"/>
      <c r="D41" s="4"/>
      <c r="E41" s="4"/>
      <c r="F41" s="4"/>
      <c r="G41" s="4"/>
      <c r="H41" s="4"/>
      <c r="I41" s="4"/>
    </row>
    <row r="42" spans="1:9" customFormat="false">
      <c r="A42" s="257" t="s">
        <v>115</v>
      </c>
      <c r="B42" s="13">
        <v>38.32</v>
      </c>
      <c r="C42" s="4"/>
      <c r="D42" s="4"/>
      <c r="E42" s="4"/>
      <c r="F42" s="4"/>
      <c r="G42" s="4"/>
      <c r="H42" s="4"/>
      <c r="I42" s="4"/>
    </row>
    <row r="43" spans="1:9" customFormat="false">
      <c r="A43" s="257" t="s">
        <v>116</v>
      </c>
      <c r="B43" s="13">
        <v>37.31</v>
      </c>
      <c r="C43" s="4"/>
      <c r="D43" s="4"/>
      <c r="E43" s="4"/>
      <c r="F43" s="4"/>
      <c r="G43" s="4"/>
      <c r="H43" s="4"/>
      <c r="I43" s="4"/>
    </row>
    <row r="44" spans="1:9" customFormat="false">
      <c r="A44" s="257" t="s">
        <v>117</v>
      </c>
      <c r="B44" s="13">
        <v>52.77</v>
      </c>
      <c r="C44" s="4"/>
      <c r="D44" s="4"/>
      <c r="E44" s="4"/>
      <c r="F44" s="4"/>
      <c r="G44" s="4"/>
      <c r="H44" s="4"/>
      <c r="I44" s="4"/>
    </row>
    <row r="45" spans="1:9" customFormat="false">
      <c r="A45" s="257" t="s">
        <v>118</v>
      </c>
      <c r="B45" s="13">
        <v>49.9</v>
      </c>
      <c r="C45" s="4"/>
      <c r="D45" s="4"/>
      <c r="E45" s="4"/>
      <c r="F45" s="4"/>
      <c r="G45" s="4"/>
      <c r="H45" s="4"/>
      <c r="I45" s="4"/>
    </row>
    <row r="46" spans="1:9" customFormat="false">
      <c r="A46" s="257" t="s">
        <v>119</v>
      </c>
      <c r="B46" s="13">
        <v>43.42</v>
      </c>
      <c r="C46" s="4"/>
      <c r="D46" s="4"/>
      <c r="E46" s="4"/>
      <c r="F46" s="4"/>
      <c r="G46" s="4"/>
      <c r="H46" s="4"/>
      <c r="I46" s="4"/>
    </row>
    <row r="47" spans="1:9" customFormat="false">
      <c r="A47" s="4"/>
      <c r="B47" s="9"/>
      <c r="C47" s="4"/>
      <c r="D47" s="4"/>
      <c r="E47" s="4"/>
      <c r="F47" s="4"/>
      <c r="G47" s="4"/>
      <c r="H47" s="4"/>
      <c r="I47" s="4"/>
    </row>
    <row r="48" spans="1:9" customFormat="false" ht="15">
      <c r="A48" s="1" t="s">
        <v>10</v>
      </c>
      <c r="B48" s="9"/>
      <c r="C48" s="4"/>
      <c r="D48" s="4"/>
      <c r="E48" s="4"/>
      <c r="F48" s="4"/>
      <c r="G48" s="4"/>
      <c r="H48" s="4"/>
      <c r="I48" s="4"/>
    </row>
    <row r="49" spans="1:9" customFormat="false" ht="15">
      <c r="A49" s="1" t="s">
        <v>7</v>
      </c>
      <c r="B49" s="6"/>
      <c r="C49" s="1"/>
      <c r="D49" s="1"/>
      <c r="E49" s="1"/>
      <c r="F49" s="1"/>
      <c r="G49" s="1"/>
      <c r="H49" s="1"/>
      <c r="I49" s="1"/>
    </row>
    <row r="50" spans="1:9" customFormat="false" ht="15">
      <c r="A50" s="1" t="s">
        <v>8</v>
      </c>
      <c r="B50" s="6"/>
      <c r="C50" s="1"/>
      <c r="D50" s="1"/>
      <c r="E50" s="1"/>
      <c r="F50" s="1"/>
      <c r="G50" s="1"/>
      <c r="H50" s="1"/>
      <c r="I50" s="1"/>
    </row>
    <row r="51" spans="1:9" customFormat="false" ht="15.75" thickBot="1">
      <c r="A51" s="2"/>
      <c r="B51" s="8" t="s">
        <v>35</v>
      </c>
      <c r="C51" s="1"/>
      <c r="D51" s="1"/>
      <c r="E51" s="1"/>
      <c r="F51" s="1"/>
      <c r="G51" s="1"/>
      <c r="H51" s="1"/>
      <c r="I51" s="1"/>
    </row>
    <row r="52" spans="1:9" customFormat="false">
      <c r="A52" s="257" t="s">
        <v>109</v>
      </c>
      <c r="B52" s="5">
        <v>0.000263158</v>
      </c>
      <c r="C52" s="4"/>
      <c r="D52" s="4"/>
      <c r="E52" s="4"/>
      <c r="F52" s="4"/>
      <c r="G52" s="4"/>
      <c r="H52" s="4"/>
      <c r="I52" s="4"/>
    </row>
    <row r="53" spans="1:9" customFormat="false">
      <c r="A53" s="257" t="s">
        <v>110</v>
      </c>
      <c r="B53" s="5">
        <v>0.000328947</v>
      </c>
      <c r="C53" s="4"/>
      <c r="D53" s="4"/>
      <c r="E53" s="4"/>
      <c r="F53" s="4"/>
      <c r="G53" s="4"/>
      <c r="H53" s="4"/>
      <c r="I53" s="4"/>
    </row>
    <row r="54" spans="1:9" customFormat="false">
      <c r="A54" s="257" t="s">
        <v>111</v>
      </c>
      <c r="B54" s="243">
        <v>0.000129887</v>
      </c>
      <c r="C54" s="4"/>
      <c r="D54" s="4"/>
      <c r="E54" s="4"/>
      <c r="F54" s="4"/>
      <c r="G54" s="4"/>
      <c r="H54" s="4"/>
      <c r="I54" s="4"/>
    </row>
    <row r="55" spans="1:9" customFormat="false">
      <c r="A55" s="257" t="s">
        <v>112</v>
      </c>
      <c r="B55" s="242">
        <v>0</v>
      </c>
      <c r="C55" s="4"/>
      <c r="D55" s="4"/>
      <c r="E55" s="4"/>
      <c r="F55" s="4"/>
      <c r="G55" s="4"/>
      <c r="H55" s="4"/>
      <c r="I55" s="4"/>
    </row>
    <row r="56" spans="1:9" customFormat="false">
      <c r="A56" s="257" t="s">
        <v>113</v>
      </c>
      <c r="B56" s="5">
        <v>0.000132087</v>
      </c>
      <c r="C56" s="4"/>
      <c r="D56" s="4"/>
      <c r="E56" s="4"/>
      <c r="F56" s="4"/>
      <c r="G56" s="4"/>
      <c r="H56" s="4"/>
      <c r="I56" s="4"/>
    </row>
    <row r="57" spans="1:9" customFormat="false">
      <c r="A57" s="257" t="s">
        <v>114</v>
      </c>
      <c r="B57" s="5">
        <v>0.000126266</v>
      </c>
      <c r="C57" s="4"/>
      <c r="D57" s="4"/>
      <c r="E57" s="4"/>
      <c r="F57" s="4"/>
      <c r="G57" s="4"/>
      <c r="H57" s="4"/>
      <c r="I57" s="4"/>
    </row>
    <row r="58" spans="1:9" customFormat="false">
      <c r="A58" s="257" t="s">
        <v>115</v>
      </c>
      <c r="B58" s="5">
        <v>0.000129684</v>
      </c>
      <c r="C58" s="4"/>
      <c r="D58" s="4"/>
      <c r="E58" s="4"/>
      <c r="F58" s="4"/>
      <c r="G58" s="4"/>
      <c r="H58" s="4"/>
      <c r="I58" s="4"/>
    </row>
    <row r="59" spans="1:9" customFormat="false">
      <c r="A59" s="257" t="s">
        <v>116</v>
      </c>
      <c r="B59" s="5">
        <v>0.000126266</v>
      </c>
      <c r="C59" s="4"/>
      <c r="D59" s="4"/>
      <c r="E59" s="4"/>
      <c r="F59" s="4"/>
      <c r="G59" s="4"/>
      <c r="H59" s="4"/>
      <c r="I59" s="4"/>
    </row>
    <row r="60" spans="1:9" customFormat="false">
      <c r="A60" s="257" t="s">
        <v>117</v>
      </c>
      <c r="B60" s="5">
        <v>0.000178586</v>
      </c>
      <c r="C60" s="4"/>
      <c r="D60" s="4"/>
      <c r="E60" s="4"/>
      <c r="F60" s="4"/>
      <c r="G60" s="4"/>
      <c r="H60" s="4"/>
      <c r="I60" s="4"/>
    </row>
    <row r="61" spans="1:9" customFormat="false">
      <c r="A61" s="257" t="s">
        <v>118</v>
      </c>
      <c r="B61" s="5">
        <v>0.000168873</v>
      </c>
      <c r="C61" s="4"/>
      <c r="D61" s="4"/>
      <c r="E61" s="4"/>
      <c r="F61" s="4"/>
      <c r="G61" s="4"/>
      <c r="H61" s="4"/>
      <c r="I61" s="4"/>
    </row>
    <row r="62" spans="1:9" customFormat="false">
      <c r="A62" s="257" t="s">
        <v>119</v>
      </c>
      <c r="B62" s="5">
        <v>0.000146943</v>
      </c>
      <c r="C62" s="4"/>
      <c r="D62" s="4"/>
      <c r="E62" s="4"/>
      <c r="F62" s="4"/>
      <c r="G62" s="4"/>
      <c r="H62" s="4"/>
      <c r="I62" s="4"/>
    </row>
    <row r="63" spans="1:9" customFormat="false">
      <c r="A63" s="3"/>
      <c r="B63" s="9"/>
      <c r="C63" s="4"/>
      <c r="D63" s="4"/>
      <c r="E63" s="4"/>
      <c r="F63" s="4"/>
      <c r="G63" s="4"/>
      <c r="H63" s="4"/>
      <c r="I63" s="4"/>
    </row>
    <row r="64" spans="1:9" customFormat="false" ht="15">
      <c r="A64" s="1" t="s">
        <v>18</v>
      </c>
      <c r="B64" s="9"/>
      <c r="C64" s="4"/>
      <c r="D64" s="4"/>
      <c r="E64" s="4"/>
      <c r="F64" s="4"/>
      <c r="G64" s="4"/>
      <c r="H64" s="4"/>
      <c r="I64" s="4"/>
    </row>
    <row r="65" spans="1:9" customFormat="false" ht="15">
      <c r="A65" s="1" t="s">
        <v>7</v>
      </c>
      <c r="B65" s="6"/>
      <c r="C65" s="1"/>
      <c r="D65" s="1"/>
      <c r="E65" s="1"/>
      <c r="F65" s="1"/>
      <c r="G65" s="1"/>
      <c r="H65" s="1"/>
      <c r="I65" s="1"/>
    </row>
    <row r="66" spans="1:9" customFormat="false" ht="15">
      <c r="A66" s="1" t="s">
        <v>8</v>
      </c>
      <c r="B66" s="6"/>
      <c r="C66" s="1"/>
      <c r="D66" s="1"/>
      <c r="E66" s="1"/>
      <c r="F66" s="1"/>
      <c r="G66" s="1"/>
      <c r="H66" s="1"/>
      <c r="I66" s="1"/>
    </row>
    <row r="67" spans="1:9" customFormat="false" ht="15.75" thickBot="1">
      <c r="A67" s="2"/>
      <c r="B67" s="8" t="s">
        <v>12</v>
      </c>
      <c r="C67" s="1"/>
      <c r="D67" s="1"/>
      <c r="E67" s="1"/>
      <c r="F67" s="1"/>
      <c r="G67" s="1"/>
      <c r="H67" s="1"/>
      <c r="I67" s="1"/>
    </row>
    <row r="68" spans="1:9" customFormat="false">
      <c r="A68" s="257" t="s">
        <v>114</v>
      </c>
      <c r="B68" s="244">
        <v>433.333</v>
      </c>
      <c r="C68" s="4"/>
      <c r="D68" s="4"/>
      <c r="E68" s="4"/>
      <c r="F68" s="4"/>
      <c r="G68" s="4"/>
      <c r="H68" s="4"/>
      <c r="I68" s="4"/>
    </row>
    <row r="69" spans="1:9" customFormat="false">
      <c r="A69" s="257" t="s">
        <v>115</v>
      </c>
      <c r="B69" s="244">
        <v>172.222</v>
      </c>
      <c r="C69" s="4"/>
      <c r="D69" s="4"/>
      <c r="E69" s="4"/>
      <c r="F69" s="4"/>
      <c r="G69" s="4"/>
      <c r="H69" s="4"/>
      <c r="I69" s="4"/>
    </row>
    <row r="70" spans="1:9" customFormat="false">
      <c r="A70" s="257" t="s">
        <v>116</v>
      </c>
      <c r="B70" s="244">
        <v>475</v>
      </c>
      <c r="C70" s="4"/>
      <c r="D70" s="4"/>
      <c r="E70" s="4"/>
      <c r="F70" s="4"/>
      <c r="G70" s="4"/>
      <c r="H70" s="4"/>
      <c r="I70" s="4"/>
    </row>
    <row r="71" spans="1:9" customFormat="false">
      <c r="A71" s="257" t="s">
        <v>117</v>
      </c>
      <c r="B71" s="244">
        <v>294.444</v>
      </c>
      <c r="C71" s="4"/>
      <c r="D71" s="4"/>
      <c r="E71" s="4"/>
      <c r="F71" s="4"/>
      <c r="G71" s="4"/>
      <c r="H71" s="4"/>
      <c r="I71" s="4"/>
    </row>
    <row r="72" spans="1:9" customFormat="false">
      <c r="A72" s="257" t="s">
        <v>118</v>
      </c>
      <c r="B72" s="244">
        <v>277.778</v>
      </c>
      <c r="C72" s="4"/>
      <c r="D72" s="4"/>
      <c r="E72" s="4"/>
      <c r="F72" s="4"/>
      <c r="G72" s="4"/>
      <c r="H72" s="4"/>
      <c r="I72" s="4"/>
    </row>
    <row r="73" spans="1:9" customFormat="false">
      <c r="A73" s="257" t="s">
        <v>119</v>
      </c>
      <c r="B73" s="244">
        <v>483.333</v>
      </c>
      <c r="C73" s="4"/>
      <c r="D73" s="4"/>
      <c r="E73" s="4"/>
      <c r="F73" s="4"/>
      <c r="G73" s="4"/>
      <c r="H73" s="4"/>
      <c r="I73" s="4"/>
    </row>
    <row r="74" spans="1:9" customFormat="false">
      <c r="A74" s="3"/>
      <c r="B74" s="9"/>
      <c r="C74" s="4"/>
      <c r="D74" s="4"/>
      <c r="E74" s="4"/>
      <c r="F74" s="4"/>
      <c r="G74" s="4"/>
      <c r="H74" s="4"/>
      <c r="I74" s="4"/>
    </row>
    <row r="75" spans="1:9" customFormat="false" ht="15">
      <c r="A75" s="1" t="s">
        <v>14</v>
      </c>
      <c r="B75" s="7"/>
      <c r="C75" s="4"/>
      <c r="D75" s="4"/>
      <c r="E75" s="4"/>
      <c r="F75" s="4"/>
      <c r="G75" s="4"/>
      <c r="H75" s="4"/>
      <c r="I75" s="4"/>
    </row>
    <row r="76" spans="1:9" customFormat="false" ht="15">
      <c r="A76" s="1" t="s">
        <v>7</v>
      </c>
      <c r="B76" s="6"/>
      <c r="C76" s="4"/>
      <c r="D76" s="4"/>
      <c r="E76" s="4"/>
      <c r="F76" s="4"/>
      <c r="G76" s="4"/>
      <c r="H76" s="4"/>
      <c r="I76" s="4"/>
    </row>
    <row r="77" spans="1:9" customFormat="false" ht="15">
      <c r="A77" s="1" t="s">
        <v>8</v>
      </c>
      <c r="B77" s="6"/>
      <c r="C77" s="4"/>
      <c r="D77" s="4"/>
      <c r="E77" s="4"/>
      <c r="F77" s="4"/>
      <c r="G77" s="4"/>
      <c r="H77" s="4"/>
      <c r="I77" s="4"/>
    </row>
    <row r="78" spans="1:9" customFormat="false" ht="15.75" thickBot="1">
      <c r="A78" s="2"/>
      <c r="B78" s="8" t="s">
        <v>13</v>
      </c>
      <c r="C78" s="4"/>
      <c r="D78" s="4"/>
      <c r="E78" s="4"/>
      <c r="F78" s="4"/>
      <c r="G78" s="4"/>
      <c r="H78" s="4"/>
      <c r="I78" s="4"/>
    </row>
    <row r="79" spans="1:9" customFormat="false">
      <c r="A79" s="257" t="s">
        <v>117</v>
      </c>
      <c r="B79" s="13">
        <v>20.0003</v>
      </c>
      <c r="C79" s="4"/>
      <c r="D79" s="4"/>
      <c r="E79" s="4"/>
      <c r="F79" s="4"/>
      <c r="G79" s="4"/>
      <c r="H79" s="4"/>
      <c r="I79" s="4"/>
    </row>
    <row r="80" spans="1:9" customFormat="false">
      <c r="A80" s="257" t="s">
        <v>118</v>
      </c>
      <c r="B80" s="13">
        <v>18.537</v>
      </c>
      <c r="C80" s="4"/>
      <c r="D80" s="4"/>
      <c r="E80" s="4"/>
      <c r="F80" s="4"/>
      <c r="G80" s="4"/>
      <c r="H80" s="4"/>
      <c r="I80" s="4"/>
    </row>
    <row r="81" spans="1:9" customFormat="false">
      <c r="A81" s="257" t="s">
        <v>119</v>
      </c>
      <c r="B81" s="13">
        <v>15.3752</v>
      </c>
      <c r="C81" s="4"/>
      <c r="D81" s="4"/>
      <c r="E81" s="4"/>
      <c r="F81" s="4"/>
      <c r="G81" s="4"/>
      <c r="H81" s="4"/>
      <c r="I81" s="4"/>
    </row>
    <row r="82" spans="1:9" customFormat="false">
      <c r="A82" s="4"/>
      <c r="B82" s="9"/>
      <c r="C82" s="4"/>
      <c r="D82" s="4"/>
      <c r="E82" s="4"/>
      <c r="F82" s="4"/>
      <c r="G82" s="4"/>
      <c r="H82" s="4"/>
      <c r="I82" s="4"/>
    </row>
    <row r="83" spans="1:9" customFormat="false" ht="15">
      <c r="A83" s="1" t="s">
        <v>19</v>
      </c>
      <c r="B83" s="7"/>
      <c r="C83" s="1"/>
      <c r="D83" s="1"/>
      <c r="E83" s="1"/>
      <c r="F83" s="1"/>
      <c r="G83" s="1"/>
      <c r="H83" s="1"/>
      <c r="I83" s="1"/>
    </row>
    <row r="84" spans="1:9" customFormat="false" ht="15">
      <c r="A84" s="1" t="s">
        <v>7</v>
      </c>
      <c r="B84" s="6"/>
      <c r="C84" s="1"/>
      <c r="D84" s="1"/>
      <c r="E84" s="1"/>
      <c r="F84" s="1"/>
      <c r="G84" s="1"/>
      <c r="H84" s="1"/>
      <c r="I84" s="1"/>
    </row>
    <row r="85" spans="1:9" customFormat="false" ht="15">
      <c r="A85" s="1" t="s">
        <v>8</v>
      </c>
      <c r="B85" s="6"/>
      <c r="C85" s="1"/>
      <c r="D85" s="1"/>
      <c r="E85" s="1"/>
      <c r="F85" s="1"/>
      <c r="G85" s="1"/>
      <c r="H85" s="1"/>
      <c r="I85" s="1"/>
    </row>
    <row r="86" spans="1:9" customFormat="false" ht="15.75" thickBot="1">
      <c r="A86" s="2"/>
      <c r="B86" s="8" t="s">
        <v>13</v>
      </c>
      <c r="C86" s="12"/>
      <c r="D86" s="12"/>
      <c r="E86" s="1"/>
      <c r="F86" s="1"/>
      <c r="G86" s="1"/>
      <c r="H86" s="1"/>
      <c r="I86" s="1"/>
    </row>
    <row r="87" spans="1:9" customFormat="false">
      <c r="A87" s="257" t="s">
        <v>117</v>
      </c>
      <c r="B87" s="13">
        <v>20.0014</v>
      </c>
      <c r="C87" s="10"/>
      <c r="D87" s="11"/>
      <c r="E87" s="4"/>
      <c r="F87" s="4"/>
      <c r="G87" s="4"/>
      <c r="H87" s="4"/>
      <c r="I87" s="4"/>
    </row>
    <row r="88" spans="1:9" customFormat="false">
      <c r="A88" s="257" t="s">
        <v>118</v>
      </c>
      <c r="B88" s="13">
        <v>20.0014</v>
      </c>
      <c r="C88" s="10"/>
      <c r="D88" s="11"/>
      <c r="E88" s="4"/>
      <c r="F88" s="4"/>
      <c r="G88" s="4"/>
      <c r="H88" s="4"/>
      <c r="I88" s="4"/>
    </row>
    <row r="89" spans="1:9" customFormat="false">
      <c r="A89" s="257" t="s">
        <v>119</v>
      </c>
      <c r="B89" s="13">
        <v>20.0014</v>
      </c>
      <c r="C89" s="10"/>
      <c r="D89" s="11"/>
      <c r="E89" s="4"/>
      <c r="F89" s="4"/>
      <c r="G89" s="4"/>
      <c r="H89" s="4"/>
      <c r="I89" s="4"/>
    </row>
    <row r="90" spans="1:9" customFormat="false">
      <c r="A90" s="4"/>
      <c r="B90" s="9"/>
      <c r="C90" s="4"/>
      <c r="D90" s="4"/>
      <c r="E90" s="4"/>
      <c r="F90" s="4"/>
      <c r="G90" s="4"/>
      <c r="H90" s="4"/>
      <c r="I90" s="4"/>
    </row>
    <row r="91" spans="1:9" customFormat="false" ht="15">
      <c r="A91" s="1" t="s">
        <v>15</v>
      </c>
      <c r="B91" s="7"/>
      <c r="C91" s="1"/>
      <c r="D91" s="1"/>
      <c r="E91" s="1"/>
      <c r="F91" s="1"/>
      <c r="G91" s="1"/>
      <c r="H91" s="1"/>
      <c r="I91" s="1"/>
    </row>
    <row r="92" spans="1:9" customFormat="false" ht="15">
      <c r="A92" s="1" t="s">
        <v>7</v>
      </c>
      <c r="B92" s="6"/>
      <c r="C92" s="1"/>
      <c r="D92" s="1"/>
      <c r="E92" s="1"/>
      <c r="F92" s="1"/>
      <c r="G92" s="1"/>
      <c r="H92" s="1"/>
      <c r="I92" s="1"/>
    </row>
    <row r="93" spans="1:9" customFormat="false" ht="15">
      <c r="A93" s="1" t="s">
        <v>8</v>
      </c>
      <c r="B93" s="6"/>
      <c r="C93" s="1"/>
      <c r="D93" s="1"/>
      <c r="E93" s="1"/>
      <c r="F93" s="1"/>
      <c r="G93" s="1"/>
      <c r="H93" s="1"/>
      <c r="I93" s="1"/>
    </row>
    <row r="94" spans="1:9" customFormat="false" ht="15.75" thickBot="1">
      <c r="A94" s="2"/>
      <c r="B94" s="8" t="s">
        <v>13</v>
      </c>
      <c r="C94" s="12"/>
      <c r="D94" s="12"/>
      <c r="E94" s="1"/>
      <c r="F94" s="1"/>
      <c r="G94" s="1"/>
      <c r="H94" s="1"/>
      <c r="I94" s="1"/>
    </row>
    <row r="95" spans="1:9" customFormat="false">
      <c r="A95" s="257" t="s">
        <v>117</v>
      </c>
      <c r="B95" s="13">
        <v>20</v>
      </c>
      <c r="C95" s="10"/>
      <c r="D95" s="11"/>
      <c r="E95" s="4"/>
      <c r="F95" s="4"/>
      <c r="G95" s="4"/>
      <c r="H95" s="4"/>
      <c r="I95" s="4"/>
    </row>
    <row r="96" spans="1:9" customFormat="false">
      <c r="A96" s="257" t="s">
        <v>118</v>
      </c>
      <c r="B96" s="13">
        <v>15</v>
      </c>
      <c r="C96" s="10"/>
      <c r="D96" s="11"/>
      <c r="E96" s="4"/>
      <c r="F96" s="4"/>
      <c r="G96" s="4"/>
      <c r="H96" s="4"/>
      <c r="I96" s="4"/>
    </row>
    <row r="97" spans="1:9" customFormat="false">
      <c r="A97" s="257" t="s">
        <v>119</v>
      </c>
      <c r="B97" s="13">
        <v>1.85752</v>
      </c>
      <c r="C97" s="10"/>
      <c r="D97" s="11"/>
      <c r="E97" s="4"/>
      <c r="F97" s="4"/>
      <c r="G97" s="4"/>
      <c r="H97" s="4"/>
      <c r="I97" s="4"/>
    </row>
    <row r="98" spans="1:9" customFormat="false">
      <c r="A98" s="4"/>
      <c r="B98" s="9"/>
      <c r="C98" s="4"/>
      <c r="D98" s="4"/>
      <c r="E98" s="4"/>
      <c r="F98" s="4"/>
      <c r="G98" s="4"/>
      <c r="H98" s="4"/>
      <c r="I98" s="4"/>
    </row>
    <row r="99" spans="1:9" customFormat="false">
      <c r="A99" s="4"/>
      <c r="B99" s="9"/>
      <c r="C99" s="4"/>
      <c r="D99" s="4"/>
      <c r="E99" s="4"/>
      <c r="F99" s="4"/>
      <c r="G99" s="4"/>
      <c r="H99" s="4"/>
      <c r="I99" s="4"/>
    </row>
    <row r="100" spans="1:9" customFormat="false">
      <c r="A100" s="4"/>
      <c r="B100" s="9"/>
      <c r="C100" s="4"/>
      <c r="D100" s="4"/>
      <c r="E100" s="4"/>
      <c r="F100" s="4"/>
      <c r="G100" s="4"/>
      <c r="H100" s="4"/>
      <c r="I100" s="4"/>
    </row>
    <row r="101" spans="1:9" customFormat="false">
      <c r="A101" s="4"/>
      <c r="B101" s="9"/>
      <c r="C101" s="4"/>
      <c r="D101" s="4"/>
      <c r="E101" s="4"/>
      <c r="F101" s="4"/>
      <c r="G101" s="4"/>
      <c r="H101" s="4"/>
      <c r="I101" s="4"/>
    </row>
    <row r="102" spans="1:9" customFormat="false">
      <c r="A102" s="4"/>
      <c r="B102" s="9"/>
      <c r="C102" s="4"/>
      <c r="D102" s="4"/>
      <c r="E102" s="4"/>
      <c r="F102" s="4"/>
      <c r="G102" s="4"/>
      <c r="H102" s="4"/>
      <c r="I102" s="4"/>
    </row>
    <row r="103" spans="1:9" customFormat="false">
      <c r="A103" s="4"/>
      <c r="B103" s="9"/>
      <c r="C103" s="4"/>
      <c r="D103" s="4"/>
      <c r="E103" s="4"/>
      <c r="F103" s="4"/>
      <c r="G103" s="4"/>
      <c r="H103" s="4"/>
      <c r="I103" s="4"/>
    </row>
    <row r="104" spans="1:9" customFormat="false">
      <c r="A104" s="4"/>
      <c r="B104" s="9"/>
      <c r="C104" s="4"/>
      <c r="D104" s="4"/>
      <c r="E104" s="4"/>
      <c r="F104" s="4"/>
      <c r="G104" s="4"/>
      <c r="H104" s="4"/>
      <c r="I104" s="4"/>
    </row>
    <row r="105" spans="1:9" customFormat="false">
      <c r="A105" s="4"/>
      <c r="B105" s="9"/>
      <c r="C105" s="4"/>
      <c r="D105" s="4"/>
      <c r="E105" s="4"/>
      <c r="F105" s="4"/>
      <c r="G105" s="4"/>
      <c r="H105" s="4"/>
      <c r="I105" s="4"/>
    </row>
    <row r="106" spans="1:9" customFormat="false">
      <c r="A106" s="4"/>
      <c r="B106" s="9"/>
      <c r="C106" s="4"/>
      <c r="D106" s="4"/>
      <c r="E106" s="4"/>
      <c r="F106" s="4"/>
      <c r="G106" s="4"/>
      <c r="H106" s="4"/>
      <c r="I106" s="4"/>
    </row>
    <row r="107" spans="1:9" customFormat="false">
      <c r="A107" s="4"/>
      <c r="B107" s="9"/>
      <c r="C107" s="4"/>
      <c r="D107" s="4"/>
      <c r="E107" s="4"/>
      <c r="F107" s="4"/>
      <c r="G107" s="4"/>
      <c r="H107" s="4"/>
      <c r="I107" s="4"/>
    </row>
    <row r="108" spans="1:9" customFormat="false">
      <c r="A108" s="4"/>
      <c r="B108" s="9"/>
      <c r="C108" s="4"/>
      <c r="D108" s="4"/>
      <c r="E108" s="4"/>
      <c r="F108" s="4"/>
      <c r="G108" s="4"/>
      <c r="H108" s="4"/>
      <c r="I108" s="4"/>
    </row>
    <row r="109" spans="1:9" customFormat="false">
      <c r="A109" s="4"/>
      <c r="B109" s="9"/>
      <c r="C109" s="4"/>
      <c r="D109" s="4"/>
      <c r="E109" s="4"/>
      <c r="F109" s="4"/>
      <c r="G109" s="4"/>
      <c r="H109" s="4"/>
      <c r="I109" s="4"/>
    </row>
    <row r="110" spans="1:9" customFormat="false">
      <c r="A110" s="4"/>
      <c r="B110" s="9"/>
      <c r="C110" s="4"/>
      <c r="D110" s="4"/>
      <c r="E110" s="4"/>
      <c r="F110" s="4"/>
      <c r="G110" s="4"/>
      <c r="H110" s="4"/>
      <c r="I110" s="4"/>
    </row>
    <row r="111" spans="1:9" customFormat="false">
      <c r="A111" s="4"/>
      <c r="B111" s="9"/>
      <c r="C111" s="4"/>
      <c r="D111" s="4"/>
      <c r="E111" s="4"/>
      <c r="F111" s="4"/>
      <c r="G111" s="4"/>
      <c r="H111" s="4"/>
      <c r="I111" s="4"/>
    </row>
    <row r="112" spans="1:9" customFormat="false">
      <c r="A112" s="4"/>
      <c r="B112" s="9"/>
      <c r="C112" s="4"/>
      <c r="D112" s="4"/>
      <c r="E112" s="4"/>
      <c r="F112" s="4"/>
      <c r="G112" s="4"/>
      <c r="H112" s="4"/>
      <c r="I112" s="4"/>
    </row>
    <row r="113" spans="1:9" customFormat="false">
      <c r="A113" s="4"/>
      <c r="B113" s="9"/>
      <c r="C113" s="4"/>
      <c r="D113" s="4"/>
      <c r="E113" s="4"/>
      <c r="F113" s="4"/>
      <c r="G113" s="4"/>
      <c r="H113" s="4"/>
      <c r="I113" s="4"/>
    </row>
    <row r="114" spans="1:9" customFormat="false">
      <c r="A114" s="4"/>
      <c r="B114" s="9"/>
      <c r="C114" s="4"/>
      <c r="D114" s="4"/>
      <c r="E114" s="4"/>
      <c r="F114" s="4"/>
      <c r="G114" s="4"/>
      <c r="H114" s="4"/>
      <c r="I114" s="4"/>
    </row>
    <row r="115" spans="1:9" customFormat="false">
      <c r="A115" s="4"/>
      <c r="B115" s="9"/>
      <c r="C115" s="4"/>
      <c r="D115" s="4"/>
      <c r="E115" s="4"/>
      <c r="F115" s="4"/>
      <c r="G115" s="4"/>
      <c r="H115" s="4"/>
      <c r="I115" s="4"/>
    </row>
    <row r="116" spans="1:9" customFormat="false">
      <c r="A116" s="4"/>
      <c r="B116" s="9"/>
      <c r="C116" s="4"/>
      <c r="D116" s="4"/>
      <c r="E116" s="4"/>
      <c r="F116" s="4"/>
      <c r="G116" s="4"/>
      <c r="H116" s="4"/>
      <c r="I116" s="4"/>
    </row>
    <row r="117" spans="1:9" customFormat="false">
      <c r="A117" s="4"/>
      <c r="B117" s="9"/>
      <c r="C117" s="4"/>
      <c r="D117" s="4"/>
      <c r="E117" s="4"/>
      <c r="F117" s="4"/>
      <c r="G117" s="4"/>
      <c r="H117" s="4"/>
      <c r="I117" s="4"/>
    </row>
    <row r="118" spans="1:9" customFormat="false">
      <c r="A118" s="4"/>
      <c r="B118" s="9"/>
      <c r="C118" s="4"/>
      <c r="D118" s="4"/>
      <c r="E118" s="4"/>
      <c r="F118" s="4"/>
      <c r="G118" s="4"/>
      <c r="H118" s="4"/>
      <c r="I118" s="4"/>
    </row>
    <row r="119" spans="1:9" customFormat="false">
      <c r="A119" s="4"/>
      <c r="B119" s="9"/>
      <c r="C119" s="4"/>
      <c r="D119" s="4"/>
      <c r="E119" s="4"/>
      <c r="F119" s="4"/>
      <c r="G119" s="4"/>
      <c r="H119" s="4"/>
      <c r="I119" s="4"/>
    </row>
    <row r="120" spans="1:9" customFormat="false">
      <c r="A120" s="4"/>
      <c r="B120" s="9"/>
      <c r="C120" s="4"/>
      <c r="D120" s="4"/>
      <c r="E120" s="4"/>
      <c r="F120" s="4"/>
      <c r="G120" s="4"/>
      <c r="H120" s="4"/>
      <c r="I120" s="4"/>
    </row>
    <row r="121" spans="1:9" customFormat="false">
      <c r="A121" s="4"/>
      <c r="B121" s="9"/>
      <c r="C121" s="4"/>
      <c r="D121" s="4"/>
      <c r="E121" s="4"/>
      <c r="F121" s="4"/>
      <c r="G121" s="4"/>
      <c r="H121" s="4"/>
      <c r="I121" s="4"/>
    </row>
    <row r="122" spans="1:9" customFormat="false">
      <c r="A122" s="4"/>
      <c r="B122" s="9"/>
      <c r="C122" s="4"/>
      <c r="D122" s="4"/>
      <c r="E122" s="4"/>
      <c r="F122" s="4"/>
      <c r="G122" s="4"/>
      <c r="H122" s="4"/>
      <c r="I122" s="4"/>
    </row>
    <row r="123" spans="1:9" customFormat="false">
      <c r="A123" s="4"/>
      <c r="B123" s="9"/>
      <c r="C123" s="4"/>
      <c r="D123" s="4"/>
      <c r="E123" s="4"/>
      <c r="F123" s="4"/>
      <c r="G123" s="4"/>
      <c r="H123" s="4"/>
      <c r="I123" s="4"/>
    </row>
    <row r="124" spans="1:9" customFormat="false">
      <c r="A124" s="4"/>
      <c r="B124" s="9"/>
      <c r="C124" s="4"/>
      <c r="D124" s="4"/>
      <c r="E124" s="4"/>
      <c r="F124" s="4"/>
      <c r="G124" s="4"/>
      <c r="H124" s="4"/>
      <c r="I124" s="4"/>
    </row>
    <row r="125" spans="1:9" customFormat="false">
      <c r="A125" s="4"/>
      <c r="B125" s="9"/>
      <c r="C125" s="4"/>
      <c r="D125" s="4"/>
      <c r="E125" s="4"/>
      <c r="F125" s="4"/>
      <c r="G125" s="4"/>
      <c r="H125" s="4"/>
      <c r="I125" s="4"/>
    </row>
    <row r="126" spans="1:9" customFormat="false">
      <c r="A126" s="4"/>
      <c r="B126" s="9"/>
      <c r="C126" s="4"/>
      <c r="D126" s="4"/>
      <c r="E126" s="4"/>
      <c r="F126" s="4"/>
      <c r="G126" s="4"/>
      <c r="H126" s="4"/>
      <c r="I126" s="4"/>
    </row>
    <row r="127" spans="1:9" customFormat="false">
      <c r="A127" s="4"/>
      <c r="B127" s="9"/>
      <c r="C127" s="4"/>
      <c r="D127" s="4"/>
      <c r="E127" s="4"/>
      <c r="F127" s="4"/>
      <c r="G127" s="4"/>
      <c r="H127" s="4"/>
      <c r="I127" s="4"/>
    </row>
    <row r="128" spans="1:9" customFormat="false">
      <c r="A128" s="4"/>
      <c r="B128" s="9"/>
      <c r="C128" s="4"/>
      <c r="D128" s="4"/>
      <c r="E128" s="4"/>
      <c r="F128" s="4"/>
      <c r="G128" s="4"/>
      <c r="H128" s="4"/>
      <c r="I128" s="4"/>
    </row>
    <row r="129" spans="1:9" customFormat="false">
      <c r="A129" s="4"/>
      <c r="B129" s="9"/>
      <c r="C129" s="4"/>
      <c r="D129" s="4"/>
      <c r="E129" s="4"/>
      <c r="F129" s="4"/>
      <c r="G129" s="4"/>
      <c r="H129" s="4"/>
      <c r="I129" s="4"/>
    </row>
    <row r="130" spans="1:9" customFormat="false">
      <c r="A130" s="4"/>
      <c r="B130" s="9"/>
      <c r="C130" s="4"/>
      <c r="D130" s="4"/>
      <c r="E130" s="4"/>
      <c r="F130" s="4"/>
      <c r="G130" s="4"/>
      <c r="H130" s="4"/>
      <c r="I130" s="4"/>
    </row>
    <row r="131" spans="1:9" customFormat="false">
      <c r="A131" s="4"/>
      <c r="B131" s="9"/>
      <c r="C131" s="4"/>
      <c r="D131" s="4"/>
      <c r="E131" s="4"/>
      <c r="F131" s="4"/>
      <c r="G131" s="4"/>
      <c r="H131" s="4"/>
      <c r="I131" s="4"/>
    </row>
    <row r="132" spans="1:9" customFormat="false">
      <c r="A132" s="4"/>
      <c r="B132" s="9"/>
      <c r="C132" s="4"/>
      <c r="D132" s="4"/>
      <c r="E132" s="4"/>
      <c r="F132" s="4"/>
      <c r="G132" s="4"/>
      <c r="H132" s="4"/>
      <c r="I132" s="4"/>
    </row>
    <row r="133" spans="1:9" customFormat="false">
      <c r="A133" s="4"/>
      <c r="B133" s="9"/>
      <c r="C133" s="4"/>
      <c r="D133" s="4"/>
      <c r="E133" s="4"/>
      <c r="F133" s="4"/>
      <c r="G133" s="4"/>
      <c r="H133" s="4"/>
      <c r="I133" s="4"/>
    </row>
    <row r="134" spans="1:9" customFormat="false">
      <c r="A134" s="4"/>
      <c r="B134" s="9"/>
      <c r="C134" s="4"/>
      <c r="D134" s="4"/>
      <c r="E134" s="4"/>
      <c r="F134" s="4"/>
      <c r="G134" s="4"/>
      <c r="H134" s="4"/>
      <c r="I134" s="4"/>
    </row>
    <row r="135" spans="1:9" customFormat="false">
      <c r="A135" s="4"/>
      <c r="B135" s="9"/>
      <c r="C135" s="4"/>
      <c r="D135" s="4"/>
      <c r="E135" s="4"/>
      <c r="F135" s="4"/>
      <c r="G135" s="4"/>
      <c r="H135" s="4"/>
      <c r="I135" s="4"/>
    </row>
    <row r="136" spans="1:9" customFormat="false">
      <c r="A136" s="4"/>
      <c r="B136" s="9"/>
      <c r="C136" s="4"/>
      <c r="D136" s="4"/>
      <c r="E136" s="4"/>
      <c r="F136" s="4"/>
      <c r="G136" s="4"/>
      <c r="H136" s="4"/>
      <c r="I136" s="4"/>
    </row>
    <row r="137" spans="1:9" customFormat="false">
      <c r="A137" s="4"/>
      <c r="B137" s="9"/>
      <c r="C137" s="4"/>
      <c r="D137" s="4"/>
      <c r="E137" s="4"/>
      <c r="F137" s="4"/>
      <c r="G137" s="4"/>
      <c r="H137" s="4"/>
      <c r="I137" s="4"/>
    </row>
    <row r="138" spans="1:9" customFormat="false">
      <c r="A138" s="4"/>
      <c r="B138" s="9"/>
      <c r="C138" s="4"/>
      <c r="D138" s="4"/>
      <c r="E138" s="4"/>
      <c r="F138" s="4"/>
      <c r="G138" s="4"/>
      <c r="H138" s="4"/>
      <c r="I138" s="4"/>
    </row>
    <row r="139" spans="1:9" customFormat="false">
      <c r="A139" s="4"/>
      <c r="B139" s="9"/>
      <c r="C139" s="4"/>
      <c r="D139" s="4"/>
      <c r="E139" s="4"/>
      <c r="F139" s="4"/>
      <c r="G139" s="4"/>
      <c r="H139" s="4"/>
      <c r="I139" s="4"/>
    </row>
    <row r="140" spans="1:9" customFormat="false">
      <c r="A140" s="4"/>
      <c r="B140" s="9"/>
      <c r="C140" s="4"/>
      <c r="D140" s="4"/>
      <c r="E140" s="4"/>
      <c r="F140" s="4"/>
      <c r="G140" s="4"/>
      <c r="H140" s="4"/>
      <c r="I140" s="4"/>
    </row>
    <row r="141" spans="1:9" customFormat="false">
      <c r="A141" s="4"/>
      <c r="B141" s="9"/>
      <c r="C141" s="4"/>
      <c r="D141" s="4"/>
      <c r="E141" s="4"/>
      <c r="F141" s="4"/>
      <c r="G141" s="4"/>
      <c r="H141" s="4"/>
      <c r="I141" s="4"/>
    </row>
    <row r="142" spans="1:9" customFormat="false">
      <c r="A142" s="4"/>
      <c r="B142" s="9"/>
      <c r="C142" s="4"/>
      <c r="D142" s="4"/>
      <c r="E142" s="4"/>
      <c r="F142" s="4"/>
      <c r="G142" s="4"/>
      <c r="H142" s="4"/>
      <c r="I142" s="4"/>
    </row>
    <row r="143" spans="1:9" customFormat="false">
      <c r="A143" s="4"/>
      <c r="B143" s="9"/>
      <c r="C143" s="4"/>
      <c r="D143" s="4"/>
      <c r="E143" s="4"/>
      <c r="F143" s="4"/>
      <c r="G143" s="4"/>
      <c r="H143" s="4"/>
      <c r="I143" s="4"/>
    </row>
    <row r="144" spans="1:9" customFormat="false">
      <c r="A144" s="4"/>
      <c r="B144" s="9"/>
      <c r="C144" s="4"/>
      <c r="D144" s="4"/>
      <c r="E144" s="4"/>
      <c r="F144" s="4"/>
      <c r="G144" s="4"/>
      <c r="H144" s="4"/>
      <c r="I144" s="4"/>
    </row>
    <row r="145" spans="1:9" customFormat="false">
      <c r="A145" s="4"/>
      <c r="B145" s="9"/>
      <c r="C145" s="4"/>
      <c r="D145" s="4"/>
      <c r="E145" s="4"/>
      <c r="F145" s="4"/>
      <c r="G145" s="4"/>
      <c r="H145" s="4"/>
      <c r="I145" s="4"/>
    </row>
    <row r="146" spans="1:9" customFormat="false">
      <c r="A146" s="4"/>
      <c r="B146" s="9"/>
      <c r="C146" s="4"/>
      <c r="D146" s="4"/>
      <c r="E146" s="4"/>
      <c r="F146" s="4"/>
      <c r="G146" s="4"/>
      <c r="H146" s="4"/>
      <c r="I146" s="4"/>
    </row>
    <row r="147" spans="1:9" customFormat="false">
      <c r="A147" s="4"/>
      <c r="B147" s="9"/>
      <c r="C147" s="4"/>
      <c r="D147" s="4"/>
      <c r="E147" s="4"/>
      <c r="F147" s="4"/>
      <c r="G147" s="4"/>
      <c r="H147" s="4"/>
      <c r="I147" s="4"/>
    </row>
    <row r="148" spans="1:9" customFormat="false">
      <c r="A148" s="4"/>
      <c r="B148" s="9"/>
      <c r="C148" s="4"/>
      <c r="D148" s="4"/>
      <c r="E148" s="4"/>
      <c r="F148" s="4"/>
      <c r="G148" s="4"/>
      <c r="H148" s="4"/>
      <c r="I148" s="4"/>
    </row>
    <row r="149" spans="1:9" customFormat="false">
      <c r="A149" s="4"/>
      <c r="B149" s="9"/>
      <c r="C149" s="4"/>
      <c r="D149" s="4"/>
      <c r="E149" s="4"/>
      <c r="F149" s="4"/>
      <c r="G149" s="4"/>
      <c r="H149" s="4"/>
      <c r="I149" s="4"/>
    </row>
    <row r="150" spans="1:9" customFormat="false">
      <c r="A150" s="4"/>
      <c r="B150" s="9"/>
      <c r="C150" s="4"/>
      <c r="D150" s="4"/>
      <c r="E150" s="4"/>
      <c r="F150" s="4"/>
      <c r="G150" s="4"/>
      <c r="H150" s="4"/>
      <c r="I150" s="4"/>
    </row>
    <row r="151" spans="1:9" customFormat="false">
      <c r="A151" s="4"/>
      <c r="B151" s="9"/>
      <c r="C151" s="4"/>
      <c r="D151" s="4"/>
      <c r="E151" s="4"/>
      <c r="F151" s="4"/>
      <c r="G151" s="4"/>
      <c r="H151" s="4"/>
      <c r="I151" s="4"/>
    </row>
    <row r="152" spans="1:9" customFormat="false">
      <c r="A152" s="4"/>
      <c r="B152" s="9"/>
      <c r="C152" s="4"/>
      <c r="D152" s="4"/>
      <c r="E152" s="4"/>
      <c r="F152" s="4"/>
      <c r="G152" s="4"/>
      <c r="H152" s="4"/>
      <c r="I152" s="4"/>
    </row>
    <row r="153" spans="1:9" customFormat="false">
      <c r="A153" s="4"/>
      <c r="B153" s="9"/>
      <c r="C153" s="4"/>
      <c r="D153" s="4"/>
      <c r="E153" s="4"/>
      <c r="F153" s="4"/>
      <c r="G153" s="4"/>
      <c r="H153" s="4"/>
      <c r="I153" s="4"/>
    </row>
    <row r="154" spans="1:9" customFormat="false">
      <c r="A154" s="4"/>
      <c r="B154" s="9"/>
      <c r="C154" s="4"/>
      <c r="D154" s="4"/>
      <c r="E154" s="4"/>
      <c r="F154" s="4"/>
      <c r="G154" s="4"/>
      <c r="H154" s="4"/>
      <c r="I154" s="4"/>
    </row>
    <row r="155" spans="1:9" customFormat="false">
      <c r="A155" s="4"/>
      <c r="B155" s="9"/>
      <c r="C155" s="4"/>
      <c r="D155" s="4"/>
      <c r="E155" s="4"/>
      <c r="F155" s="4"/>
      <c r="G155" s="4"/>
      <c r="H155" s="4"/>
      <c r="I155" s="4"/>
    </row>
    <row r="156" spans="1:9" customFormat="false">
      <c r="A156" s="4"/>
      <c r="B156" s="9"/>
      <c r="C156" s="4"/>
      <c r="D156" s="4"/>
      <c r="E156" s="4"/>
      <c r="F156" s="4"/>
      <c r="G156" s="4"/>
      <c r="H156" s="4"/>
      <c r="I156" s="4"/>
    </row>
    <row r="157" spans="1:9" customFormat="false">
      <c r="A157" s="4"/>
      <c r="B157" s="9"/>
      <c r="C157" s="4"/>
      <c r="D157" s="4"/>
      <c r="E157" s="4"/>
      <c r="F157" s="4"/>
      <c r="G157" s="4"/>
      <c r="H157" s="4"/>
      <c r="I157" s="4"/>
    </row>
    <row r="158" spans="1:9" customFormat="false">
      <c r="A158" s="4"/>
      <c r="B158" s="9"/>
      <c r="C158" s="4"/>
      <c r="D158" s="4"/>
      <c r="E158" s="4"/>
      <c r="F158" s="4"/>
      <c r="G158" s="4"/>
      <c r="H158" s="4"/>
      <c r="I158" s="4"/>
    </row>
    <row r="159" spans="1:9" customFormat="false">
      <c r="A159" s="4"/>
      <c r="B159" s="9"/>
      <c r="C159" s="4"/>
      <c r="D159" s="4"/>
      <c r="E159" s="4"/>
      <c r="F159" s="4"/>
      <c r="G159" s="4"/>
      <c r="H159" s="4"/>
      <c r="I159" s="4"/>
    </row>
    <row r="160" spans="1:9" customFormat="false">
      <c r="A160" s="4"/>
      <c r="B160" s="9"/>
      <c r="C160" s="4"/>
      <c r="D160" s="4"/>
      <c r="E160" s="4"/>
      <c r="F160" s="4"/>
      <c r="G160" s="4"/>
      <c r="H160" s="4"/>
      <c r="I160" s="4"/>
    </row>
    <row r="161" spans="1:9" customFormat="false">
      <c r="A161" s="4"/>
      <c r="B161" s="9"/>
      <c r="C161" s="4"/>
      <c r="D161" s="4"/>
      <c r="E161" s="4"/>
      <c r="F161" s="4"/>
      <c r="G161" s="4"/>
      <c r="H161" s="4"/>
      <c r="I161" s="4"/>
    </row>
    <row r="162" spans="1:9" customFormat="false">
      <c r="A162" s="4"/>
      <c r="B162" s="9"/>
      <c r="C162" s="4"/>
      <c r="D162" s="4"/>
      <c r="E162" s="4"/>
      <c r="F162" s="4"/>
      <c r="G162" s="4"/>
      <c r="H162" s="4"/>
      <c r="I162" s="4"/>
    </row>
    <row r="163" spans="1:9" customFormat="false">
      <c r="A163" s="4"/>
      <c r="B163" s="9"/>
      <c r="C163" s="4"/>
      <c r="D163" s="4"/>
      <c r="E163" s="4"/>
      <c r="F163" s="4"/>
      <c r="G163" s="4"/>
      <c r="H163" s="4"/>
      <c r="I163" s="4"/>
    </row>
    <row r="164" spans="1:9" customFormat="false">
      <c r="A164" s="4"/>
      <c r="B164" s="9"/>
      <c r="C164" s="4"/>
      <c r="D164" s="4"/>
      <c r="E164" s="4"/>
      <c r="F164" s="4"/>
      <c r="G164" s="4"/>
      <c r="H164" s="4"/>
      <c r="I164" s="4"/>
    </row>
    <row r="165" spans="1:9" customFormat="false">
      <c r="A165" s="4"/>
      <c r="B165" s="9"/>
      <c r="C165" s="4"/>
      <c r="D165" s="4"/>
      <c r="E165" s="4"/>
      <c r="F165" s="4"/>
      <c r="G165" s="4"/>
      <c r="H165" s="4"/>
      <c r="I165" s="4"/>
    </row>
    <row r="166" spans="1:9" customFormat="false">
      <c r="A166" s="4"/>
      <c r="B166" s="9"/>
      <c r="C166" s="4"/>
      <c r="D166" s="4"/>
      <c r="E166" s="4"/>
      <c r="F166" s="4"/>
      <c r="G166" s="4"/>
      <c r="H166" s="4"/>
      <c r="I166" s="4"/>
    </row>
    <row r="167" spans="1:9" customFormat="false">
      <c r="A167" s="4"/>
      <c r="B167" s="9"/>
      <c r="C167" s="4"/>
      <c r="D167" s="4"/>
      <c r="E167" s="4"/>
      <c r="F167" s="4"/>
      <c r="G167" s="4"/>
      <c r="H167" s="4"/>
      <c r="I167" s="4"/>
    </row>
    <row r="168" spans="1:9" customFormat="false">
      <c r="A168" s="4"/>
      <c r="B168" s="9"/>
      <c r="C168" s="4"/>
      <c r="D168" s="4"/>
      <c r="E168" s="4"/>
      <c r="F168" s="4"/>
      <c r="G168" s="4"/>
      <c r="H168" s="4"/>
      <c r="I168" s="4"/>
    </row>
    <row r="169" spans="1:9" customFormat="false">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fals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2">
    <pageSetUpPr fitToPage="1"/>
  </sheetPr>
  <dimension ref="A1:D37"/>
  <sheetViews>
    <sheetView zoomScaleNormal="100" workbookViewId="0"/>
  </sheetViews>
  <sheetFormatPr defaultRowHeight="15"/>
  <cols>
    <col min="1" max="1" width="96.140625" style="115" customWidth="1"/>
    <col min="2" max="2" width="67.85546875" style="113" customWidth="1"/>
    <col min="3" max="16384" width="9.140625" style="113"/>
  </cols>
  <sheetData>
    <row r="1" spans="1:2" customFormat="false" ht="15.75">
      <c r="A1" s="113"/>
      <c r="B1" s="114"/>
    </row>
    <row r="2" spans="2:2" customFormat="false">
      <c r="B2" s="116"/>
    </row>
    <row r="5" spans="1:2" customFormat="false" ht="20.25">
      <c r="A5" s="337" t="s">
        <v>306</v>
      </c>
      <c r="B5" s="289" t="s">
        <v>177</v>
      </c>
    </row>
    <row r="6" spans="1:2" customFormat="false" ht="15.75">
      <c r="A6" s="336" t="str">
        <f>IF(B21="Comparison","","Informative Annex B16, Section B16.6")</f>
        <v>Informative Annex B16, Section B16.6</v>
      </c>
      <c r="B6" s="291" t="s">
        <v>178</v>
      </c>
    </row>
    <row r="7" spans="1:2" customFormat="false" ht="15.75">
      <c r="A7" s="336"/>
      <c r="B7" s="291" t="s">
        <v>181</v>
      </c>
    </row>
    <row r="8" spans="1:2" customFormat="false" ht="15.75">
      <c r="A8" s="336" t="str">
        <f>IF(B21="Comparison","Test Results Comparison","Example Results")</f>
        <v>Example Results</v>
      </c>
      <c r="B8" s="291" t="s">
        <v>179</v>
      </c>
    </row>
    <row r="9" spans="1:4" customFormat="false" ht="15.75">
      <c r="A9" s="336" t="s">
        <v>62</v>
      </c>
      <c r="B9" s="295" t="s">
        <v>229</v>
      </c>
      <c r="D9" s="290"/>
    </row>
    <row r="10" spans="1:4" customFormat="false" ht="15.75">
      <c r="A10" s="336" t="s">
        <v>304</v>
      </c>
      <c r="B10" s="295" t="s">
        <v>274</v>
      </c>
      <c r="D10" s="285"/>
    </row>
    <row r="11" spans="1:4" customFormat="false" ht="15.75">
      <c r="A11" s="336"/>
      <c r="B11" s="295" t="s">
        <v>275</v>
      </c>
      <c r="D11" s="299"/>
    </row>
    <row r="12" spans="1:2" customFormat="false" ht="15.75">
      <c r="A12" s="336"/>
      <c r="B12" s="295" t="s">
        <v>276</v>
      </c>
    </row>
    <row r="13" spans="1:2" customFormat="false">
      <c r="A13" s="359" t="str">
        <f>IF(B21="Comparison","Results for "&amp;YourData!$F$2,"")</f>
        <v/>
      </c>
      <c r="B13" s="295" t="s">
        <v>230</v>
      </c>
    </row>
    <row r="14" spans="1:2" customFormat="false">
      <c r="A14" s="359" t="str">
        <f>IF(B21="Comparison","("&amp;YourData!$J$4&amp;")","")</f>
        <v/>
      </c>
      <c r="B14"/>
    </row>
    <row r="15" spans="1:2" customFormat="false">
      <c r="A15" s="359" t="str">
        <f>IF(B21="Comparison","vs.","")</f>
        <v/>
      </c>
      <c r="B15" s="108" t="s">
        <v>198</v>
      </c>
    </row>
    <row r="16" spans="1:2" customFormat="false">
      <c r="A16" s="359" t="str">
        <f>IF(B21="Comparison","Informative Annex B16, Section B16.6 Example Results","")</f>
        <v/>
      </c>
      <c r="B16" s="108" t="s">
        <v>231</v>
      </c>
    </row>
    <row r="17" spans="1:2" customFormat="false">
      <c r="A17" s="359"/>
      <c r="B17" s="108" t="s">
        <v>277</v>
      </c>
    </row>
    <row r="18" spans="1:2" customFormat="false">
      <c r="A18" s="359"/>
      <c r="B18"/>
    </row>
    <row r="19" spans="1:2" customFormat="false">
      <c r="A19" s="359" t="str">
        <f>IF(B21="Comparison","Prepared By","")</f>
        <v/>
      </c>
      <c r="B19"/>
    </row>
    <row r="20" spans="1:2" customFormat="false">
      <c r="A20" s="359" t="str">
        <f>IF(B21="Comparison",IF(YourData!F7="","",YourData!F7),"")</f>
        <v/>
      </c>
      <c r="B20" s="286" t="s">
        <v>180</v>
      </c>
    </row>
    <row r="21" spans="1:2" customFormat="false">
      <c r="A21" s="359" t="str">
        <f>IF(B21="Comparison","("&amp;YourData!$J$8&amp;")","")</f>
        <v/>
      </c>
      <c r="B21" s="338" t="s">
        <v>263</v>
      </c>
    </row>
    <row r="22" spans="1:1" customFormat="false">
      <c r="A22" s="359"/>
    </row>
    <row r="23" spans="1:1" customFormat="false">
      <c r="A23" s="359" t="str">
        <f>IF(B21="Comparison","Results Developed","")</f>
        <v/>
      </c>
    </row>
    <row r="24" spans="1:1" customFormat="false">
      <c r="A24" s="359" t="str">
        <f>IF(B21="Comparison",TEXT(YourData!$J$5,"DD-MMM-YYYY"),"")</f>
        <v/>
      </c>
    </row>
    <row r="25" spans="1:1" customFormat="false" ht="15.75">
      <c r="A25" s="336"/>
    </row>
    <row r="26" spans="1:1" customFormat="false" ht="15.75">
      <c r="A26" s="336"/>
    </row>
    <row r="27" spans="1:1" customFormat="false" ht="15.75">
      <c r="A27" s="336"/>
    </row>
    <row r="28" spans="1:1" customFormat="false" ht="15.75">
      <c r="A28" s="336"/>
    </row>
    <row r="29" spans="1:2" customFormat="false" ht="15.75">
      <c r="A29" s="336"/>
      <c r="B29" s="108" t="s">
        <v>232</v>
      </c>
    </row>
    <row r="30" spans="1:2" customFormat="false" ht="15" customHeight="1">
      <c r="A30"/>
      <c r="B30" s="339" t="str">
        <f>IF(B21="Comparison",'Title Page'!$A$5&amp;" "&amp;'Title Page'!$A$8&amp;" "&amp;'Title Page'!$A$9&amp;" "&amp;'Title Page'!$A$10,'Title Page'!$A$5&amp;", "&amp;'Title Page'!$A$6)</f>
        <v>ASHRAE Standard 140-2020, Informative Annex B16, Section B16.6</v>
      </c>
    </row>
    <row r="31" spans="2:2" customFormat="false" ht="36.75" customHeight="1">
      <c r="B31" s="108" t="s">
        <v>239</v>
      </c>
    </row>
    <row r="32" spans="2:2" customFormat="false" ht="24">
      <c r="B32" s="339" t="str">
        <f>IF('Title Page'!$B$21="Example",'Title Page'!$A$8&amp;" "&amp;'Title Page'!$A$9&amp;" "&amp;'Title Page'!$A$10,  YourData!$F$2&amp;" "&amp;'Title Page'!$A$14 &amp;" "&amp; 'Title Page'!$A$15&amp;" "&amp;"Annex B16, Section B16.6 Example Results" )</f>
        <v>Example Results for Section 5.4 - HVAC Equipment Performance Tests HE100 through HE230</v>
      </c>
    </row>
    <row r="33" spans="2:2" customFormat="false">
      <c r="B33" s="108" t="s">
        <v>240</v>
      </c>
    </row>
    <row r="34" spans="2:2" customFormat="false">
      <c r="B34" s="339" t="str">
        <f>IF('Title Page'!$B$21="Example","","By "&amp;'Title Page'!$A$20&amp;" "&amp;'Title Page'!$A$21&amp;", "&amp;'Title Page'!$A$24)</f>
        <v/>
      </c>
    </row>
    <row r="36" spans="2:2" customFormat="false">
      <c r="B36" s="108" t="s">
        <v>63</v>
      </c>
    </row>
    <row r="37" spans="2:2" customFormat="false" ht="36">
      <c r="B37" s="321" t="str">
        <f>$B$30&amp;"
"&amp;$B$32 &amp; IF(B34="","", (", b" &amp; MID($B$34,2,200)))</f>
        <v xml:space="preserve">ASHRAE Standard 140-2020, Informative Annex B16, Section B16.6
Example Results for Section 5.4 - HVAC Equipment Performance Tests HE100 through 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fals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3">
    <pageSetUpPr fitToPage="1"/>
  </sheetPr>
  <dimension ref="A1:D41"/>
  <sheetViews>
    <sheetView zoomScaleNormal="100" workbookViewId="0"/>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customFormat="false" ht="15.75">
      <c r="A1" s="118" t="str">
        <f>'Title Page'!$A$5</f>
        <v>ASHRAE Standard 140-2020</v>
      </c>
      <c r="B1" s="118"/>
      <c r="C1" s="119"/>
      <c r="D1" s="119"/>
    </row>
    <row r="2" spans="1:4" customFormat="false" ht="15.75">
      <c r="A2" s="118" t="s">
        <v>191</v>
      </c>
      <c r="B2" s="118"/>
      <c r="C2" s="119"/>
      <c r="D2" s="119"/>
    </row>
    <row r="3" spans="1:4" customFormat="false" ht="15.75">
      <c r="A3" s="245" t="s">
        <v>100</v>
      </c>
      <c r="B3" s="245"/>
      <c r="C3" s="246"/>
      <c r="D3" s="246"/>
    </row>
    <row r="4" spans="1:4" customFormat="false" ht="15.75">
      <c r="A4" s="245" t="s">
        <v>304</v>
      </c>
      <c r="B4" s="245"/>
      <c r="C4" s="246"/>
      <c r="D4" s="246"/>
    </row>
    <row r="5" spans="1:4" customFormat="false">
      <c r="A5" s="247"/>
      <c r="B5" s="247"/>
      <c r="C5" s="247"/>
      <c r="D5" s="247"/>
    </row>
    <row r="6" spans="1:4" customFormat="false">
      <c r="A6" s="248" t="s">
        <v>101</v>
      </c>
      <c r="B6" s="248"/>
      <c r="C6" s="248"/>
      <c r="D6" s="247"/>
    </row>
    <row r="7" spans="1:4" customFormat="false">
      <c r="A7" s="248" t="s">
        <v>102</v>
      </c>
      <c r="B7" s="248"/>
      <c r="C7" s="248"/>
      <c r="D7" s="247"/>
    </row>
    <row r="8" spans="1:3" customFormat="false">
      <c r="A8" s="120"/>
      <c r="B8" s="120"/>
      <c r="C8" s="120"/>
    </row>
    <row r="9" spans="1:3" customFormat="false">
      <c r="A9" s="107" t="s">
        <v>189</v>
      </c>
      <c r="B9" s="120"/>
      <c r="C9" s="120"/>
    </row>
    <row r="10" spans="1:3" customFormat="false">
      <c r="A10" s="349" t="s">
        <v>282</v>
      </c>
      <c r="B10" s="120"/>
      <c r="C10" s="120"/>
    </row>
    <row r="11" spans="1:1" customFormat="false">
      <c r="A11" s="107"/>
    </row>
    <row r="12" spans="1:1" customFormat="false">
      <c r="A12" s="107" t="s">
        <v>190</v>
      </c>
    </row>
    <row r="13" spans="1:1" customFormat="false">
      <c r="A13" s="349" t="s">
        <v>281</v>
      </c>
    </row>
    <row r="14" spans="1:1" customFormat="false">
      <c r="A14" s="107"/>
    </row>
    <row r="15" spans="1:1" customFormat="false">
      <c r="A15" s="120" t="s">
        <v>65</v>
      </c>
    </row>
    <row r="16" spans="1:1" customFormat="false">
      <c r="A16" s="120" t="s">
        <v>66</v>
      </c>
    </row>
    <row r="17" spans="1:1" customFormat="false">
      <c r="A17" s="120"/>
    </row>
    <row r="18" spans="1:1" customFormat="false">
      <c r="A18" s="107" t="s">
        <v>192</v>
      </c>
    </row>
    <row r="19" spans="1:4" customFormat="false" ht="15.75">
      <c r="A19" s="118" t="str">
        <f>IF(B21="Comparison","("&amp;YourData!$J$8&amp;")","")</f>
        <v/>
      </c>
      <c r="B19" s="118"/>
      <c r="C19" s="119"/>
      <c r="D19" s="119"/>
    </row>
    <row r="20" spans="1:4" customFormat="false" ht="15.75">
      <c r="A20" s="118" t="s">
        <v>64</v>
      </c>
      <c r="B20" s="118"/>
      <c r="C20" s="119"/>
      <c r="D20" s="119"/>
    </row>
    <row r="22" spans="1:4" customFormat="false" ht="16.5" thickTop="1" thickBot="1">
      <c r="A22" s="129" t="s">
        <v>67</v>
      </c>
      <c r="B22" s="130" t="s">
        <v>68</v>
      </c>
      <c r="C22" s="131" t="s">
        <v>69</v>
      </c>
      <c r="D22" s="132" t="s">
        <v>70</v>
      </c>
    </row>
    <row r="23" spans="1:4" customFormat="false" ht="39" thickTop="1">
      <c r="A23" s="133" t="s">
        <v>74</v>
      </c>
      <c r="B23" s="134" t="s">
        <v>75</v>
      </c>
      <c r="C23" s="135" t="s">
        <v>76</v>
      </c>
      <c r="D23" s="249" t="s">
        <v>103</v>
      </c>
    </row>
    <row r="24" spans="1:4" customFormat="false" ht="27">
      <c r="A24" s="123" t="s">
        <v>72</v>
      </c>
      <c r="B24" s="124" t="s">
        <v>78</v>
      </c>
      <c r="C24" s="125" t="s">
        <v>71</v>
      </c>
      <c r="D24" s="122" t="s">
        <v>73</v>
      </c>
    </row>
    <row r="25" spans="1:4" customFormat="false">
      <c r="A25" s="361" t="s">
        <v>305</v>
      </c>
      <c r="B25" s="124" t="s">
        <v>79</v>
      </c>
      <c r="C25" s="121" t="s">
        <v>76</v>
      </c>
      <c r="D25" s="122" t="s">
        <v>96</v>
      </c>
    </row>
    <row r="26" spans="1:4" customFormat="false" ht="15.75" thickBot="1">
      <c r="A26" s="126" t="s">
        <v>97</v>
      </c>
      <c r="B26" s="127" t="s">
        <v>104</v>
      </c>
      <c r="C26" s="127" t="s">
        <v>104</v>
      </c>
      <c r="D26" s="136" t="s">
        <v>97</v>
      </c>
    </row>
    <row r="27" spans="1:3" customFormat="false" ht="15.75" thickTop="1">
      <c r="A27" s="120"/>
      <c r="B27" s="120"/>
      <c r="C27" s="120"/>
    </row>
    <row r="28" spans="1:3" customFormat="false">
      <c r="A28" s="128" t="s">
        <v>226</v>
      </c>
      <c r="B28" s="120"/>
      <c r="C28" s="120"/>
    </row>
    <row r="29" spans="1:3" customFormat="false">
      <c r="A29" s="128" t="s">
        <v>77</v>
      </c>
      <c r="B29" s="120"/>
      <c r="C29" s="120"/>
    </row>
    <row r="30" spans="1:3" customFormat="false">
      <c r="A30" s="128" t="s">
        <v>80</v>
      </c>
      <c r="B30" s="120"/>
      <c r="C30" s="120"/>
    </row>
    <row r="31" spans="1:3" customFormat="false">
      <c r="A31" s="128" t="s">
        <v>87</v>
      </c>
      <c r="B31" s="120"/>
      <c r="C31" s="120"/>
    </row>
    <row r="32" spans="1:3" customFormat="false">
      <c r="A32" s="128" t="s">
        <v>86</v>
      </c>
      <c r="B32" s="120"/>
      <c r="C32" s="120"/>
    </row>
    <row r="33" spans="1:3" customFormat="false">
      <c r="A33" s="128" t="s">
        <v>85</v>
      </c>
      <c r="B33" s="120"/>
      <c r="C33" s="120"/>
    </row>
    <row r="34" spans="1:3" customFormat="false">
      <c r="A34" s="128" t="s">
        <v>84</v>
      </c>
      <c r="B34" s="120"/>
      <c r="C34" s="120"/>
    </row>
    <row r="35" spans="1:3" customFormat="false">
      <c r="A35" s="128" t="s">
        <v>81</v>
      </c>
      <c r="B35" s="120"/>
      <c r="C35" s="120"/>
    </row>
    <row r="36" spans="1:3" customFormat="false">
      <c r="A36" s="120" t="s">
        <v>105</v>
      </c>
      <c r="B36" s="120"/>
      <c r="C36" s="120"/>
    </row>
    <row r="37" spans="1:3" customFormat="false">
      <c r="A37" s="128" t="s">
        <v>82</v>
      </c>
      <c r="B37" s="120"/>
      <c r="C37" s="120"/>
    </row>
    <row r="38" spans="1:3" customFormat="false">
      <c r="A38" s="128" t="s">
        <v>83</v>
      </c>
      <c r="B38" s="120"/>
      <c r="C38" s="120"/>
    </row>
    <row r="39" spans="1:3" customFormat="false">
      <c r="A39" s="120"/>
      <c r="B39" s="120"/>
      <c r="C39" s="120"/>
    </row>
    <row r="40" spans="1:3" customFormat="false">
      <c r="A40" s="120"/>
      <c r="B40" s="120"/>
      <c r="C40" s="120"/>
    </row>
    <row r="41" spans="1:1" customFormat="false">
      <c r="A41" s="120"/>
    </row>
  </sheetData>
  <phoneticPr fontId="1" type="noConversion"/>
  <printOptions horizontalCentered="1"/>
  <pageMargins left="0.75" right="0.75" top="1" bottom="1" header="0.5" footer="0.5"/>
  <pageSetup scale="88" orientation="portrait" r:id="rId1"/>
  <headerFooter alignWithMargins="fals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5">
    <pageSetUpPr fitToPage="1"/>
  </sheetPr>
  <dimension ref="A1:F29"/>
  <sheetViews>
    <sheetView zoomScaleNormal="100" workbookViewId="0"/>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customFormat="false" ht="13.5" customHeight="1">
      <c r="A1" s="380" t="str">
        <f>IF('Title Page'!$B$21="Example",'Title Page'!$B$30,"ASHRAE Standard 140-2010 Section 5.4 - HVAC Equipment Performance Tests HE100-HE230")</f>
        <v>ASHRAE Standard 140-2020, Informative Annex B16, Section B16.6</v>
      </c>
      <c r="B1" s="380"/>
      <c r="C1" s="380"/>
      <c r="D1" s="380"/>
      <c r="E1" s="380"/>
      <c r="F1" s="380"/>
    </row>
    <row r="2" spans="1:6" customFormat="false" ht="13.5" customHeight="1">
      <c r="A2" s="380" t="str">
        <f>'Title Page'!$B$32</f>
        <v>Example Results for Section 5.4 - HVAC Equipment Performance Tests HE100 through HE230</v>
      </c>
      <c r="B2" s="380"/>
      <c r="C2" s="380"/>
      <c r="D2" s="380"/>
      <c r="E2" s="380"/>
      <c r="F2" s="380"/>
    </row>
    <row r="3" spans="1:6" customFormat="false" ht="13.5" customHeight="1">
      <c r="A3" s="380" t="str">
        <f>'Title Page'!$B$34</f>
        <v/>
      </c>
      <c r="B3" s="380"/>
      <c r="C3" s="380"/>
      <c r="D3" s="380"/>
      <c r="E3" s="380"/>
      <c r="F3" s="380"/>
    </row>
    <row r="5" spans="2:5" customFormat="false" ht="13.5" customHeight="1">
      <c r="B5" s="381" t="s">
        <v>199</v>
      </c>
      <c r="C5" s="381"/>
      <c r="D5" s="381"/>
      <c r="E5" s="381"/>
    </row>
    <row r="6" spans="2:5" customFormat="false" ht="13.5" customHeight="1" thickBot="1">
      <c r="B6" s="296"/>
      <c r="C6" s="296"/>
      <c r="D6" s="296"/>
      <c r="E6" s="296"/>
    </row>
    <row r="7" spans="2:5" customFormat="false" ht="13.5" customHeight="1" thickTop="1" thickBot="1">
      <c r="B7" s="323" t="s">
        <v>200</v>
      </c>
      <c r="C7" s="324" t="s">
        <v>201</v>
      </c>
      <c r="D7" s="325" t="s">
        <v>202</v>
      </c>
      <c r="E7" s="326" t="s">
        <v>203</v>
      </c>
    </row>
    <row r="8" spans="2:5" customFormat="false" ht="13.5" customHeight="1" thickTop="1">
      <c r="B8" s="316" t="s">
        <v>205</v>
      </c>
      <c r="C8" s="317" t="s">
        <v>89</v>
      </c>
      <c r="D8" s="320" t="s">
        <v>204</v>
      </c>
      <c r="E8" s="322" t="s">
        <v>233</v>
      </c>
    </row>
    <row r="9" spans="2:5" customFormat="false" ht="13.5" customHeight="1">
      <c r="B9" s="318" t="s">
        <v>206</v>
      </c>
      <c r="C9" s="327" t="s">
        <v>90</v>
      </c>
      <c r="D9" s="328" t="s">
        <v>204</v>
      </c>
      <c r="E9" s="329" t="s">
        <v>234</v>
      </c>
    </row>
    <row r="10" spans="2:5" customFormat="false" ht="13.5" customHeight="1">
      <c r="B10" s="318" t="s">
        <v>207</v>
      </c>
      <c r="C10" s="327" t="s">
        <v>212</v>
      </c>
      <c r="D10" s="328" t="s">
        <v>204</v>
      </c>
      <c r="E10" s="329" t="s">
        <v>235</v>
      </c>
    </row>
    <row r="11" spans="2:5" customFormat="false" ht="13.5" customHeight="1">
      <c r="B11" s="318" t="s">
        <v>208</v>
      </c>
      <c r="C11" s="327" t="s">
        <v>213</v>
      </c>
      <c r="D11" s="328" t="s">
        <v>204</v>
      </c>
      <c r="E11" s="329" t="s">
        <v>236</v>
      </c>
    </row>
    <row r="12" spans="2:5" customFormat="false" ht="13.5" customHeight="1">
      <c r="B12" s="318" t="s">
        <v>209</v>
      </c>
      <c r="C12" s="327" t="s">
        <v>214</v>
      </c>
      <c r="D12" s="328" t="s">
        <v>204</v>
      </c>
      <c r="E12" s="329" t="s">
        <v>237</v>
      </c>
    </row>
    <row r="13" spans="2:5" customFormat="false" ht="13.5" customHeight="1">
      <c r="B13" s="318" t="s">
        <v>210</v>
      </c>
      <c r="C13" s="327" t="s">
        <v>215</v>
      </c>
      <c r="D13" s="328" t="s">
        <v>204</v>
      </c>
      <c r="E13" s="329" t="s">
        <v>238</v>
      </c>
    </row>
    <row r="14" spans="2:5" customFormat="false" ht="14.25" customHeight="1" thickBot="1">
      <c r="B14" s="330" t="s">
        <v>211</v>
      </c>
      <c r="C14" s="331" t="s">
        <v>216</v>
      </c>
      <c r="D14" s="332" t="s">
        <v>204</v>
      </c>
      <c r="E14" s="333" t="s">
        <v>258</v>
      </c>
    </row>
    <row r="15" spans="2:5" customFormat="false" ht="13.5" customHeight="1" thickTop="1">
      <c r="B15" s="296"/>
      <c r="C15" s="296"/>
      <c r="D15" s="296"/>
      <c r="E15" s="296"/>
    </row>
    <row r="20" spans="2:5" customFormat="false" ht="17.25" customHeight="1">
      <c r="B20" s="381" t="s">
        <v>217</v>
      </c>
      <c r="C20" s="381"/>
      <c r="D20" s="381"/>
      <c r="E20" s="381"/>
    </row>
    <row r="21" spans="1:5" customFormat="false" ht="13.5" customHeight="1" thickBot="1">
      <c r="A21" t="str">
        <f>IF(B23="Comparison","("&amp;YourData!$J$8&amp;")","")</f>
        <v/>
      </c>
      <c r="B21" s="296"/>
      <c r="C21" s="296"/>
      <c r="D21" s="296"/>
      <c r="E21" s="296"/>
    </row>
    <row r="22" spans="2:5" customFormat="false" ht="13.5" customHeight="1" thickTop="1" thickBot="1">
      <c r="B22" s="323" t="s">
        <v>218</v>
      </c>
      <c r="C22" s="324" t="s">
        <v>201</v>
      </c>
      <c r="D22" s="386" t="s">
        <v>202</v>
      </c>
      <c r="E22" s="387"/>
    </row>
    <row r="23" spans="2:5" customFormat="false" ht="13.5" customHeight="1" thickTop="1">
      <c r="B23" s="316" t="s">
        <v>205</v>
      </c>
      <c r="C23" s="317" t="s">
        <v>89</v>
      </c>
      <c r="D23" s="388" t="s">
        <v>219</v>
      </c>
      <c r="E23" s="389"/>
    </row>
    <row r="24" spans="2:5" customFormat="false" ht="13.5" customHeight="1">
      <c r="B24" s="318" t="s">
        <v>206</v>
      </c>
      <c r="C24" s="327" t="s">
        <v>90</v>
      </c>
      <c r="D24" s="382" t="s">
        <v>220</v>
      </c>
      <c r="E24" s="383"/>
    </row>
    <row r="25" spans="2:5" customFormat="false" ht="13.5" customHeight="1">
      <c r="B25" s="318" t="s">
        <v>207</v>
      </c>
      <c r="C25" s="327" t="s">
        <v>212</v>
      </c>
      <c r="D25" s="382" t="s">
        <v>221</v>
      </c>
      <c r="E25" s="383"/>
    </row>
    <row r="26" spans="2:5" customFormat="false" ht="13.5" customHeight="1">
      <c r="B26" s="318" t="s">
        <v>208</v>
      </c>
      <c r="C26" s="327" t="s">
        <v>213</v>
      </c>
      <c r="D26" s="382" t="s">
        <v>222</v>
      </c>
      <c r="E26" s="383"/>
    </row>
    <row r="27" spans="2:5" customFormat="false" ht="13.5" customHeight="1">
      <c r="B27" s="318" t="s">
        <v>209</v>
      </c>
      <c r="C27" s="327" t="s">
        <v>214</v>
      </c>
      <c r="D27" s="382" t="s">
        <v>223</v>
      </c>
      <c r="E27" s="383"/>
    </row>
    <row r="28" spans="2:5" customFormat="false" ht="13.5" customHeight="1">
      <c r="B28" s="318" t="s">
        <v>210</v>
      </c>
      <c r="C28" s="327" t="s">
        <v>215</v>
      </c>
      <c r="D28" s="382" t="s">
        <v>225</v>
      </c>
      <c r="E28" s="383"/>
    </row>
    <row r="29" spans="2:5" customFormat="false" ht="14.25" customHeight="1" thickBot="1">
      <c r="B29" s="330" t="s">
        <v>211</v>
      </c>
      <c r="C29" s="331" t="s">
        <v>216</v>
      </c>
      <c r="D29" s="384" t="s">
        <v>224</v>
      </c>
      <c r="E29" s="385"/>
    </row>
  </sheetData>
  <mergeCells count="13">
    <mergeCell ref="D28:E28"/>
    <mergeCell ref="D29:E29"/>
    <mergeCell ref="D22:E22"/>
    <mergeCell ref="D23:E23"/>
    <mergeCell ref="D24:E24"/>
    <mergeCell ref="D25:E25"/>
    <mergeCell ref="D26:E26"/>
    <mergeCell ref="D27:E27"/>
    <mergeCell ref="A1:F1"/>
    <mergeCell ref="A2:F2"/>
    <mergeCell ref="A3:F3"/>
    <mergeCell ref="B5:E5"/>
    <mergeCell ref="B20:E20"/>
  </mergeCells>
  <pageMargins left="0.45" right="0.45" top="0.75" bottom="0.75" header="0.5" footer="0.5"/>
  <pageSetup fitToHeight="0" orientation="portrait" r:id="rId1"/>
  <headerFooter alignWithMargins="false"/>
  <rowBreaks manualBreakCount="1" count="1">
    <brk id="81" min="1" max="11"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4"/>
  <dimension ref="A1:L519"/>
  <sheetViews>
    <sheetView zoomScaleNormal="100" workbookViewId="0"/>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customFormat="false" ht="12.75" customHeight="1">
      <c r="A1" s="109"/>
      <c r="B1" s="380" t="str">
        <f>'Title Page'!$B$30</f>
        <v>ASHRAE Standard 140-2020, Informative Annex B16, Section B16.6</v>
      </c>
      <c r="C1" s="380"/>
      <c r="D1" s="380"/>
      <c r="E1" s="380"/>
      <c r="F1" s="380"/>
      <c r="G1" s="380"/>
      <c r="H1" s="380"/>
      <c r="I1" s="380"/>
      <c r="J1" s="380"/>
      <c r="K1" s="380"/>
      <c r="L1" s="380"/>
    </row>
    <row r="2" spans="1:12" customFormat="false" ht="12.75" customHeight="1">
      <c r="A2" s="109"/>
      <c r="B2" s="380" t="str">
        <f>'Title Page'!$B$32</f>
        <v>Example Results for Section 5.4 - HVAC Equipment Performance Tests HE100 through HE230</v>
      </c>
      <c r="C2" s="380"/>
      <c r="D2" s="380"/>
      <c r="E2" s="380"/>
      <c r="F2" s="380"/>
      <c r="G2" s="380"/>
      <c r="H2" s="380"/>
      <c r="I2" s="380"/>
      <c r="J2" s="380"/>
      <c r="K2" s="380"/>
      <c r="L2" s="380"/>
    </row>
    <row r="3" spans="1:12" customFormat="false" ht="12.75" customHeight="1">
      <c r="A3" s="109"/>
      <c r="B3" s="380" t="str">
        <f>'Title Page'!$B$34</f>
        <v/>
      </c>
      <c r="C3" s="380"/>
      <c r="D3" s="380"/>
      <c r="E3" s="380"/>
      <c r="F3" s="380"/>
      <c r="G3" s="380"/>
      <c r="H3" s="380"/>
      <c r="I3" s="380"/>
      <c r="J3" s="380"/>
      <c r="K3" s="380"/>
      <c r="L3" s="380"/>
    </row>
    <row r="4" spans="1:3" customFormat="false" ht="16.5" customHeight="1">
      <c r="A4" s="109"/>
      <c r="C4" s="349" t="s">
        <v>287</v>
      </c>
    </row>
    <row r="5" spans="1:3" customFormat="false" ht="10.5" customHeight="1">
      <c r="A5" s="109"/>
      <c r="C5" s="107" t="s">
        <v>107</v>
      </c>
    </row>
    <row r="6" spans="1:1" customFormat="false" ht="8.25" customHeight="1">
      <c r="A6" s="109"/>
    </row>
    <row r="7" spans="1:12" customFormat="false" ht="16.5" thickBot="1">
      <c r="A7" s="109"/>
      <c r="B7" s="348" t="s">
        <v>288</v>
      </c>
      <c r="C7" s="137"/>
      <c r="D7" s="103"/>
      <c r="E7" s="138"/>
      <c r="F7" s="138"/>
      <c r="G7" s="138"/>
      <c r="H7" s="138"/>
      <c r="I7" s="138"/>
      <c r="J7" s="138"/>
      <c r="K7" s="138"/>
      <c r="L7" s="139"/>
    </row>
    <row r="8" spans="1:12" customFormat="false" ht="15.75" thickTop="1">
      <c r="A8" s="109"/>
      <c r="B8" s="175"/>
      <c r="C8" s="176"/>
      <c r="D8" s="177"/>
      <c r="E8" s="178"/>
      <c r="F8" s="390" t="s">
        <v>108</v>
      </c>
      <c r="G8" s="391"/>
      <c r="H8" s="391"/>
      <c r="I8" s="392"/>
      <c r="K8" s="165"/>
      <c r="L8" s="369"/>
    </row>
    <row r="9" spans="1:11" customFormat="false" ht="15">
      <c r="A9" s="109"/>
      <c r="B9" s="180" t="s">
        <v>23</v>
      </c>
      <c r="C9" s="140" t="str">
        <f>'ESP-HOT'!$B$17</f>
        <v>ESP-r/HOT3000</v>
      </c>
      <c r="D9" s="141" t="str">
        <f>EnergyPlusV10!$B$17</f>
        <v>EnergyPlus</v>
      </c>
      <c r="E9" s="112" t="str">
        <f>DOE21E!$B$17</f>
        <v>DOE-2.1E</v>
      </c>
      <c r="F9" s="142"/>
      <c r="G9" s="142"/>
      <c r="H9" s="142"/>
      <c r="I9" s="279" t="s">
        <v>121</v>
      </c>
      <c r="J9" s="370" t="s">
        <v>295</v>
      </c>
      <c r="K9" s="166" t="str">
        <f>YourData!$B$17</f>
        <v>Tested Prg</v>
      </c>
    </row>
    <row r="10" spans="1:11" customFormat="false" ht="15">
      <c r="A10" s="109"/>
      <c r="B10" s="181"/>
      <c r="C10" s="145" t="str">
        <f>'ESP-HOT'!$B$18</f>
        <v>CETC</v>
      </c>
      <c r="D10" s="146" t="str">
        <f>EnergyPlusV10!$B$18</f>
        <v>GARD</v>
      </c>
      <c r="E10" s="111" t="str">
        <f>DOE21E!$B$18</f>
        <v>CETC</v>
      </c>
      <c r="F10" s="147" t="s">
        <v>32</v>
      </c>
      <c r="G10" s="147" t="s">
        <v>33</v>
      </c>
      <c r="H10" s="147"/>
      <c r="I10" s="280" t="s">
        <v>122</v>
      </c>
      <c r="J10" s="371" t="s">
        <v>296</v>
      </c>
      <c r="K10" s="167" t="str">
        <f>YourData!$B$18</f>
        <v>Org</v>
      </c>
    </row>
    <row r="11" spans="1:11" customFormat="false"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1" customFormat="false"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1" customFormat="false"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1" customFormat="false" ht="15">
      <c r="A14" s="109"/>
      <c r="B14" s="180" t="str">
        <f>A!A33</f>
        <v>HE130: No Load</v>
      </c>
      <c r="C14" s="152">
        <f>A!B33</f>
        <v>0</v>
      </c>
      <c r="D14" s="153">
        <f>A!C33</f>
        <v>0</v>
      </c>
      <c r="E14" s="149">
        <f>A!D33</f>
        <v>0.155</v>
      </c>
      <c r="F14" s="153">
        <f t="shared" si="0"/>
        <v>0</v>
      </c>
      <c r="G14" s="153">
        <f t="shared" si="1"/>
        <v>0.155</v>
      </c>
      <c r="H14" s="153"/>
      <c r="I14" s="340" t="s">
        <v>241</v>
      </c>
      <c r="J14" s="154">
        <v>0</v>
      </c>
      <c r="K14" s="168" t="str">
        <f>A!E33</f>
        <v/>
      </c>
    </row>
    <row r="15" spans="1:11" customFormat="false"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1" customFormat="false"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customFormat="false"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customFormat="false"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customFormat="false" ht="15">
      <c r="A19" s="109" t="str">
        <f>IF(B21="Comparison","("&amp;YourData!$J$8&amp;")","")</f>
        <v/>
      </c>
      <c r="B19" s="180" t="s">
        <v>23</v>
      </c>
      <c r="C19" s="140" t="str">
        <f>'ESP-HOT'!$B$17</f>
        <v>ESP-r/HOT3000</v>
      </c>
      <c r="D19" s="141" t="str">
        <f>EnergyPlusV10!$B$17</f>
        <v>EnergyPlus</v>
      </c>
      <c r="E19" s="112" t="str">
        <f>DOE21E!$B$17</f>
        <v>DOE-2.1E</v>
      </c>
      <c r="F19" s="142"/>
      <c r="G19" s="142"/>
      <c r="H19" s="142"/>
      <c r="I19" s="279" t="s">
        <v>121</v>
      </c>
      <c r="J19" s="370" t="s">
        <v>295</v>
      </c>
      <c r="K19" s="166" t="str">
        <f>YourData!$B$17</f>
        <v>Tested Prg</v>
      </c>
    </row>
    <row r="20" spans="1:11" customFormat="false" ht="15">
      <c r="A20" s="109"/>
      <c r="B20" s="282" t="s">
        <v>106</v>
      </c>
      <c r="C20" s="145" t="str">
        <f>'ESP-HOT'!$B$18</f>
        <v>CETC</v>
      </c>
      <c r="D20" s="146" t="str">
        <f>EnergyPlusV10!$B$18</f>
        <v>GARD</v>
      </c>
      <c r="E20" s="111" t="str">
        <f>DOE21E!$B$18</f>
        <v>CETC</v>
      </c>
      <c r="F20" s="147" t="s">
        <v>32</v>
      </c>
      <c r="G20" s="147" t="s">
        <v>33</v>
      </c>
      <c r="H20" s="147" t="s">
        <v>94</v>
      </c>
      <c r="I20" s="280" t="s">
        <v>123</v>
      </c>
      <c r="J20" s="371" t="s">
        <v>296</v>
      </c>
      <c r="K20" s="167" t="str">
        <f>YourData!$B$18</f>
        <v>Org</v>
      </c>
    </row>
    <row r="21" spans="1:11" customFormat="false"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31</v>
      </c>
      <c r="K21" s="168" t="str">
        <f>A!E38</f>
        <v/>
      </c>
    </row>
    <row r="22" spans="1:11" customFormat="false"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31</v>
      </c>
      <c r="K22" s="168" t="str">
        <f>A!E39</f>
        <v/>
      </c>
    </row>
    <row r="23" spans="1:11" customFormat="false"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31</v>
      </c>
      <c r="K23" s="169" t="str">
        <f>A!E40</f>
        <v/>
      </c>
    </row>
    <row r="24" spans="1:11" customFormat="false" ht="13.5" customHeight="1" thickTop="1">
      <c r="A24" s="109"/>
      <c r="B24" s="341" t="s">
        <v>297</v>
      </c>
      <c r="C24" s="151"/>
      <c r="D24" s="342" t="s">
        <v>242</v>
      </c>
      <c r="E24" s="151"/>
      <c r="F24" s="153"/>
      <c r="G24" s="153"/>
      <c r="H24" s="153"/>
      <c r="I24" s="275"/>
      <c r="J24" s="171"/>
      <c r="K24" s="153"/>
    </row>
    <row r="25" spans="1:11" customFormat="false" ht="7.5" customHeight="1">
      <c r="A25" s="109"/>
      <c r="B25" s="283"/>
      <c r="C25" s="151"/>
      <c r="D25" s="284"/>
      <c r="E25" s="151"/>
      <c r="F25" s="153"/>
      <c r="G25" s="153"/>
      <c r="H25" s="153"/>
      <c r="I25" s="275"/>
      <c r="J25" s="171"/>
      <c r="K25" s="153"/>
    </row>
    <row r="26" spans="1:11" customFormat="false" ht="16.5" thickBot="1">
      <c r="A26" s="109"/>
      <c r="B26" s="348" t="s">
        <v>289</v>
      </c>
      <c r="C26" s="137"/>
      <c r="D26" s="103"/>
      <c r="E26" s="138"/>
      <c r="F26" s="138"/>
      <c r="G26" s="138"/>
      <c r="H26" s="138"/>
      <c r="I26" s="138"/>
      <c r="J26" s="138"/>
      <c r="K26" s="138"/>
    </row>
    <row r="27" spans="1:11" customFormat="false" ht="15.75" thickTop="1">
      <c r="A27" s="109"/>
      <c r="B27" s="175"/>
      <c r="C27" s="176"/>
      <c r="D27" s="177"/>
      <c r="E27" s="178"/>
      <c r="F27" s="390" t="s">
        <v>108</v>
      </c>
      <c r="G27" s="391"/>
      <c r="H27" s="391"/>
      <c r="I27" s="392"/>
      <c r="J27" s="187"/>
      <c r="K27" s="165"/>
    </row>
    <row r="28" spans="1:11" customFormat="false" ht="15">
      <c r="A28" s="109"/>
      <c r="B28" s="180" t="s">
        <v>23</v>
      </c>
      <c r="C28" s="140" t="str">
        <f>'ESP-HOT'!$B$17</f>
        <v>ESP-r/HOT3000</v>
      </c>
      <c r="D28" s="141" t="str">
        <f>EnergyPlusV10!$B$17</f>
        <v>EnergyPlus</v>
      </c>
      <c r="E28" s="112" t="str">
        <f>DOE21E!$B$17</f>
        <v>DOE-2.1E</v>
      </c>
      <c r="F28" s="142"/>
      <c r="G28" s="142"/>
      <c r="H28" s="142"/>
      <c r="I28" s="279" t="s">
        <v>121</v>
      </c>
      <c r="J28" s="370" t="s">
        <v>295</v>
      </c>
      <c r="K28" s="166" t="str">
        <f>YourData!$B$17</f>
        <v>Tested Prg</v>
      </c>
    </row>
    <row r="29" spans="1:11" customFormat="false" ht="15">
      <c r="A29" s="109"/>
      <c r="B29" s="181"/>
      <c r="C29" s="145" t="str">
        <f>'ESP-HOT'!$B$18</f>
        <v>CETC</v>
      </c>
      <c r="D29" s="146" t="str">
        <f>EnergyPlusV10!$B$18</f>
        <v>GARD</v>
      </c>
      <c r="E29" s="111" t="str">
        <f>DOE21E!$B$18</f>
        <v>CETC</v>
      </c>
      <c r="F29" s="147" t="s">
        <v>32</v>
      </c>
      <c r="G29" s="147" t="s">
        <v>33</v>
      </c>
      <c r="H29" s="147"/>
      <c r="I29" s="280" t="s">
        <v>122</v>
      </c>
      <c r="J29" s="371" t="s">
        <v>296</v>
      </c>
      <c r="K29" s="167" t="str">
        <f>YourData!$B$18</f>
        <v>Org</v>
      </c>
    </row>
    <row r="30" spans="1:11" customFormat="false"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customFormat="false"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customFormat="false"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customFormat="false" ht="15">
      <c r="A33" s="109"/>
      <c r="B33" s="180" t="str">
        <f t="shared" si="2"/>
        <v>HE130: No Load</v>
      </c>
      <c r="C33" s="152">
        <f>A!F33</f>
        <v>0</v>
      </c>
      <c r="D33" s="153">
        <f>A!G33</f>
        <v>0</v>
      </c>
      <c r="E33" s="149">
        <f>A!H33</f>
        <v>0.14199999999999999</v>
      </c>
      <c r="F33" s="153">
        <f t="shared" si="3"/>
        <v>0</v>
      </c>
      <c r="G33" s="153">
        <f t="shared" si="4"/>
        <v>0.14199999999999999</v>
      </c>
      <c r="H33" s="153"/>
      <c r="I33" s="374" t="s">
        <v>241</v>
      </c>
      <c r="J33" s="170">
        <f t="shared" si="6"/>
        <v>0</v>
      </c>
      <c r="K33" s="168" t="str">
        <f>A!I33</f>
        <v/>
      </c>
    </row>
    <row r="34" spans="1:11" customFormat="false"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customFormat="false"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customFormat="false"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customFormat="false"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customFormat="false" ht="15">
      <c r="A38" s="109"/>
      <c r="B38" s="180" t="s">
        <v>23</v>
      </c>
      <c r="C38" s="140" t="str">
        <f>'ESP-HOT'!$B$17</f>
        <v>ESP-r/HOT3000</v>
      </c>
      <c r="D38" s="141" t="str">
        <f>EnergyPlusV10!$B$17</f>
        <v>EnergyPlus</v>
      </c>
      <c r="E38" s="112" t="str">
        <f>DOE21E!$B$17</f>
        <v>DOE-2.1E</v>
      </c>
      <c r="F38" s="142"/>
      <c r="G38" s="142"/>
      <c r="H38" s="142"/>
      <c r="I38" s="279" t="s">
        <v>121</v>
      </c>
      <c r="J38" s="370" t="s">
        <v>295</v>
      </c>
      <c r="K38" s="166" t="str">
        <f>YourData!$B$17</f>
        <v>Tested Prg</v>
      </c>
    </row>
    <row r="39" spans="1:11" customFormat="false" ht="15">
      <c r="A39" s="109"/>
      <c r="B39" s="181"/>
      <c r="C39" s="145" t="str">
        <f>'ESP-HOT'!$B$18</f>
        <v>CETC</v>
      </c>
      <c r="D39" s="146" t="str">
        <f>EnergyPlusV10!$B$18</f>
        <v>GARD</v>
      </c>
      <c r="E39" s="111" t="str">
        <f>DOE21E!$B$18</f>
        <v>CETC</v>
      </c>
      <c r="F39" s="147" t="s">
        <v>32</v>
      </c>
      <c r="G39" s="147" t="s">
        <v>33</v>
      </c>
      <c r="H39" s="147" t="s">
        <v>94</v>
      </c>
      <c r="I39" s="280" t="s">
        <v>123</v>
      </c>
      <c r="J39" s="371" t="s">
        <v>296</v>
      </c>
      <c r="K39" s="167" t="str">
        <f>YourData!$B$18</f>
        <v>Org</v>
      </c>
    </row>
    <row r="40" spans="1:11" customFormat="false"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31</v>
      </c>
      <c r="K40" s="168" t="str">
        <f>A!I38</f>
        <v/>
      </c>
    </row>
    <row r="41" spans="1:11" customFormat="false"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31</v>
      </c>
      <c r="K41" s="168" t="str">
        <f>A!I39</f>
        <v/>
      </c>
    </row>
    <row r="42" spans="1:11" customFormat="false"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31</v>
      </c>
      <c r="K42" s="169" t="str">
        <f>A!I40</f>
        <v/>
      </c>
    </row>
    <row r="43" spans="1:11" customFormat="false" ht="13.5" customHeight="1" thickTop="1">
      <c r="A43" s="109"/>
      <c r="B43" s="341" t="s">
        <v>297</v>
      </c>
      <c r="C43" s="151"/>
      <c r="D43" s="342" t="s">
        <v>242</v>
      </c>
      <c r="E43" s="151"/>
      <c r="F43" s="153"/>
      <c r="G43" s="153"/>
      <c r="H43" s="153"/>
      <c r="I43" s="275"/>
      <c r="J43" s="171"/>
      <c r="K43" s="153"/>
    </row>
    <row r="44" spans="1:11" customFormat="false" ht="6.75" customHeight="1">
      <c r="A44" s="109"/>
      <c r="B44" s="151"/>
      <c r="C44" s="151"/>
      <c r="D44" s="151"/>
      <c r="E44" s="151"/>
      <c r="F44" s="151"/>
      <c r="G44" s="151"/>
      <c r="H44" s="151"/>
      <c r="I44" s="151"/>
      <c r="J44" s="151"/>
      <c r="K44" s="151"/>
    </row>
    <row r="45" spans="1:11" customFormat="false" ht="19.5" thickBot="1">
      <c r="A45" s="109"/>
      <c r="B45" s="348" t="s">
        <v>290</v>
      </c>
      <c r="C45" s="137"/>
      <c r="D45" s="103"/>
      <c r="E45" s="138"/>
      <c r="F45" s="138"/>
      <c r="G45" s="138"/>
      <c r="H45" s="138"/>
      <c r="I45" s="138"/>
      <c r="J45" s="138"/>
      <c r="K45" s="138"/>
    </row>
    <row r="46" spans="1:11" customFormat="false" ht="15.75" thickTop="1">
      <c r="A46" s="109"/>
      <c r="B46" s="175"/>
      <c r="C46" s="176"/>
      <c r="D46" s="177"/>
      <c r="E46" s="178"/>
      <c r="F46" s="390" t="s">
        <v>108</v>
      </c>
      <c r="G46" s="391"/>
      <c r="H46" s="391"/>
      <c r="I46" s="392"/>
      <c r="J46" s="187"/>
      <c r="K46" s="165"/>
    </row>
    <row r="47" spans="1:11" customFormat="false" ht="15">
      <c r="A47" s="109"/>
      <c r="B47" s="180" t="s">
        <v>23</v>
      </c>
      <c r="C47" s="140" t="str">
        <f>'ESP-HOT'!$B$17</f>
        <v>ESP-r/HOT3000</v>
      </c>
      <c r="D47" s="141" t="str">
        <f>EnergyPlusV10!$B$17</f>
        <v>EnergyPlus</v>
      </c>
      <c r="E47" s="112" t="str">
        <f>DOE21E!$B$17</f>
        <v>DOE-2.1E</v>
      </c>
      <c r="F47" s="142"/>
      <c r="G47" s="142"/>
      <c r="H47" s="142"/>
      <c r="I47" s="279" t="s">
        <v>121</v>
      </c>
      <c r="J47" s="370" t="s">
        <v>295</v>
      </c>
      <c r="K47" s="166" t="str">
        <f>YourData!$B$17</f>
        <v>Tested Prg</v>
      </c>
    </row>
    <row r="48" spans="1:11" customFormat="false" ht="15">
      <c r="A48" s="109"/>
      <c r="B48" s="181"/>
      <c r="C48" s="145" t="str">
        <f>'ESP-HOT'!$B$18</f>
        <v>CETC</v>
      </c>
      <c r="D48" s="146" t="str">
        <f>EnergyPlusV10!$B$18</f>
        <v>GARD</v>
      </c>
      <c r="E48" s="111" t="str">
        <f>DOE21E!$B$18</f>
        <v>CETC</v>
      </c>
      <c r="F48" s="147" t="s">
        <v>32</v>
      </c>
      <c r="G48" s="147" t="s">
        <v>33</v>
      </c>
      <c r="H48" s="147"/>
      <c r="I48" s="280" t="s">
        <v>122</v>
      </c>
      <c r="J48" s="371" t="s">
        <v>296</v>
      </c>
      <c r="K48" s="167" t="str">
        <f>YourData!$B$18</f>
        <v>Org</v>
      </c>
    </row>
    <row r="49" spans="1:11" customFormat="false"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customFormat="false"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customFormat="false"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customFormat="false" ht="15">
      <c r="A52" s="109"/>
      <c r="B52" s="180" t="str">
        <f t="shared" si="8"/>
        <v>HE130: No Load</v>
      </c>
      <c r="C52" s="216">
        <f>A!J33</f>
        <v>0</v>
      </c>
      <c r="D52" s="183">
        <f>A!K33</f>
        <v>0</v>
      </c>
      <c r="E52" s="159">
        <f>A!L33</f>
        <v>0</v>
      </c>
      <c r="F52" s="183">
        <f t="shared" si="9"/>
        <v>0</v>
      </c>
      <c r="G52" s="183">
        <f t="shared" si="10"/>
        <v>0</v>
      </c>
      <c r="H52" s="183"/>
      <c r="I52" s="340" t="s">
        <v>241</v>
      </c>
      <c r="J52" s="347">
        <v>0</v>
      </c>
      <c r="K52" s="173" t="str">
        <f>A!M33</f>
        <v/>
      </c>
    </row>
    <row r="53" spans="1:11" customFormat="false"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customFormat="false"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customFormat="false"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customFormat="false"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customFormat="false" ht="15">
      <c r="A57" s="109"/>
      <c r="B57" s="180" t="s">
        <v>23</v>
      </c>
      <c r="C57" s="140" t="str">
        <f>'ESP-HOT'!$B$17</f>
        <v>ESP-r/HOT3000</v>
      </c>
      <c r="D57" s="141" t="str">
        <f>EnergyPlusV10!$B$17</f>
        <v>EnergyPlus</v>
      </c>
      <c r="E57" s="112" t="str">
        <f>DOE21E!$B$17</f>
        <v>DOE-2.1E</v>
      </c>
      <c r="F57" s="142"/>
      <c r="G57" s="142"/>
      <c r="H57" s="142"/>
      <c r="I57" s="279" t="s">
        <v>121</v>
      </c>
      <c r="J57" s="370" t="s">
        <v>295</v>
      </c>
      <c r="K57" s="166" t="str">
        <f>YourData!$B$17</f>
        <v>Tested Prg</v>
      </c>
    </row>
    <row r="58" spans="1:11" customFormat="false" ht="15">
      <c r="A58" s="109"/>
      <c r="B58" s="181"/>
      <c r="C58" s="145" t="str">
        <f>'ESP-HOT'!$B$18</f>
        <v>CETC</v>
      </c>
      <c r="D58" s="146" t="str">
        <f>EnergyPlusV10!$B$18</f>
        <v>GARD</v>
      </c>
      <c r="E58" s="111" t="str">
        <f>DOE21E!$B$18</f>
        <v>CETC</v>
      </c>
      <c r="F58" s="147" t="s">
        <v>32</v>
      </c>
      <c r="G58" s="147" t="s">
        <v>33</v>
      </c>
      <c r="H58" s="147" t="s">
        <v>94</v>
      </c>
      <c r="I58" s="280" t="s">
        <v>123</v>
      </c>
      <c r="J58" s="371" t="s">
        <v>296</v>
      </c>
      <c r="K58" s="167" t="str">
        <f>YourData!$B$18</f>
        <v>Org</v>
      </c>
    </row>
    <row r="59" spans="1:11" customFormat="false"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31</v>
      </c>
      <c r="K59" s="173" t="str">
        <f>A!M38</f>
        <v/>
      </c>
    </row>
    <row r="60" spans="1:11" customFormat="false"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31</v>
      </c>
      <c r="K60" s="173" t="str">
        <f>A!M39</f>
        <v/>
      </c>
    </row>
    <row r="61" spans="1:11" customFormat="false"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31</v>
      </c>
      <c r="K61" s="174" t="str">
        <f>A!M40</f>
        <v/>
      </c>
    </row>
    <row r="62" spans="1:11" customFormat="false" ht="13.5" customHeight="1" thickTop="1">
      <c r="A62" s="109"/>
      <c r="B62" s="341" t="s">
        <v>297</v>
      </c>
      <c r="C62" s="151"/>
      <c r="D62" s="342" t="s">
        <v>242</v>
      </c>
      <c r="E62" s="151"/>
      <c r="F62" s="183"/>
      <c r="G62" s="183"/>
      <c r="H62" s="183"/>
      <c r="I62" s="275"/>
      <c r="J62" s="218"/>
      <c r="K62" s="183"/>
    </row>
    <row r="63" spans="1:11" customFormat="false" ht="9" customHeight="1">
      <c r="A63" s="109"/>
      <c r="B63" s="151"/>
      <c r="C63" s="151"/>
      <c r="D63" s="151"/>
      <c r="E63" s="151"/>
      <c r="F63" s="151"/>
      <c r="G63" s="151"/>
      <c r="H63" s="151"/>
      <c r="I63" s="151"/>
      <c r="J63" s="151"/>
      <c r="K63" s="151"/>
    </row>
    <row r="64" spans="1:11" customFormat="false" ht="16.5" thickBot="1">
      <c r="A64" s="109"/>
      <c r="B64" s="348" t="s">
        <v>291</v>
      </c>
      <c r="C64" s="137"/>
      <c r="D64" s="103"/>
      <c r="E64" s="138"/>
      <c r="F64" s="138"/>
      <c r="G64" s="138"/>
      <c r="H64" s="138"/>
      <c r="I64" s="138"/>
      <c r="J64" s="138"/>
      <c r="K64" s="139"/>
    </row>
    <row r="65" spans="1:11" customFormat="false" ht="15.75" thickTop="1">
      <c r="A65" s="109"/>
      <c r="B65" s="175"/>
      <c r="C65" s="176"/>
      <c r="D65" s="177"/>
      <c r="E65" s="178"/>
      <c r="F65" s="390" t="s">
        <v>108</v>
      </c>
      <c r="G65" s="391"/>
      <c r="H65" s="391"/>
      <c r="I65" s="392"/>
      <c r="J65" s="187"/>
      <c r="K65" s="165"/>
    </row>
    <row r="66" spans="1:11" customFormat="false" ht="15">
      <c r="A66" s="109"/>
      <c r="B66" s="180" t="s">
        <v>23</v>
      </c>
      <c r="C66" s="140" t="str">
        <f>'ESP-HOT'!$B$17</f>
        <v>ESP-r/HOT3000</v>
      </c>
      <c r="D66" s="141" t="str">
        <f>EnergyPlusV10!$B$17</f>
        <v>EnergyPlus</v>
      </c>
      <c r="E66" s="112" t="str">
        <f>DOE21E!$B$17</f>
        <v>DOE-2.1E</v>
      </c>
      <c r="F66" s="162"/>
      <c r="G66" s="142"/>
      <c r="H66" s="142"/>
      <c r="I66" s="279" t="s">
        <v>121</v>
      </c>
      <c r="J66" s="370" t="s">
        <v>295</v>
      </c>
      <c r="K66" s="166" t="str">
        <f>YourData!$B$17</f>
        <v>Tested Prg</v>
      </c>
    </row>
    <row r="67" spans="1:11" customFormat="false" ht="15">
      <c r="A67" s="109"/>
      <c r="B67" s="181"/>
      <c r="C67" s="145" t="str">
        <f>'ESP-HOT'!$B$18</f>
        <v>CETC</v>
      </c>
      <c r="D67" s="146" t="str">
        <f>EnergyPlusV10!$B$18</f>
        <v>GARD</v>
      </c>
      <c r="E67" s="111" t="str">
        <f>DOE21E!$B$18</f>
        <v>CETC</v>
      </c>
      <c r="F67" s="163" t="s">
        <v>32</v>
      </c>
      <c r="G67" s="147" t="s">
        <v>33</v>
      </c>
      <c r="H67" s="147"/>
      <c r="I67" s="280" t="s">
        <v>122</v>
      </c>
      <c r="J67" s="371" t="s">
        <v>296</v>
      </c>
      <c r="K67" s="167" t="str">
        <f>YourData!$B$18</f>
        <v>Org</v>
      </c>
    </row>
    <row r="68" spans="1:11" customFormat="false"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1" customFormat="false"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1" customFormat="false"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1" customFormat="false" ht="15">
      <c r="A71" s="109"/>
      <c r="B71" s="180" t="s">
        <v>23</v>
      </c>
      <c r="C71" s="140" t="str">
        <f>'ESP-HOT'!$B$17</f>
        <v>ESP-r/HOT3000</v>
      </c>
      <c r="D71" s="141" t="str">
        <f>EnergyPlusV10!$B$17</f>
        <v>EnergyPlus</v>
      </c>
      <c r="E71" s="112" t="str">
        <f>DOE21E!$B$17</f>
        <v>DOE-2.1E</v>
      </c>
      <c r="F71" s="162"/>
      <c r="G71" s="142"/>
      <c r="H71" s="142"/>
      <c r="I71" s="279" t="s">
        <v>121</v>
      </c>
      <c r="J71" s="370" t="s">
        <v>295</v>
      </c>
      <c r="K71" s="166" t="str">
        <f>YourData!$B$17</f>
        <v>Tested Prg</v>
      </c>
    </row>
    <row r="72" spans="1:11" customFormat="false" ht="15">
      <c r="A72" s="109"/>
      <c r="B72" s="181"/>
      <c r="C72" s="145" t="str">
        <f>'ESP-HOT'!$B$18</f>
        <v>CETC</v>
      </c>
      <c r="D72" s="146" t="str">
        <f>EnergyPlusV10!$B$18</f>
        <v>GARD</v>
      </c>
      <c r="E72" s="111" t="str">
        <f>DOE21E!$B$18</f>
        <v>CETC</v>
      </c>
      <c r="F72" s="163" t="s">
        <v>32</v>
      </c>
      <c r="G72" s="147" t="s">
        <v>33</v>
      </c>
      <c r="H72" s="147" t="s">
        <v>94</v>
      </c>
      <c r="I72" s="280" t="s">
        <v>123</v>
      </c>
      <c r="J72" s="371" t="s">
        <v>296</v>
      </c>
      <c r="K72" s="167" t="str">
        <f>YourData!$B$18</f>
        <v>Org</v>
      </c>
    </row>
    <row r="73" spans="1:11" customFormat="false"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31</v>
      </c>
      <c r="K73" s="200" t="str">
        <f>A!E50</f>
        <v/>
      </c>
    </row>
    <row r="74" spans="1:11" customFormat="false"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31</v>
      </c>
      <c r="K74" s="200" t="str">
        <f>A!E51</f>
        <v/>
      </c>
    </row>
    <row r="75" spans="1:11" customFormat="false"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31</v>
      </c>
      <c r="K75" s="204" t="str">
        <f>A!E52</f>
        <v/>
      </c>
    </row>
    <row r="76" spans="1:12" customFormat="false" ht="13.5" customHeight="1" thickTop="1">
      <c r="A76" s="109"/>
      <c r="B76" s="341" t="s">
        <v>297</v>
      </c>
      <c r="C76" s="151"/>
      <c r="D76" s="342" t="s">
        <v>242</v>
      </c>
      <c r="F76" s="283"/>
      <c r="G76" s="185"/>
      <c r="H76" s="185"/>
      <c r="I76" s="275"/>
      <c r="J76" s="240"/>
      <c r="K76" s="185"/>
      <c r="L76" s="161"/>
    </row>
    <row r="77" spans="1:12" customFormat="false" ht="9" customHeight="1">
      <c r="A77" s="109"/>
      <c r="B77" s="151"/>
      <c r="C77" s="151"/>
      <c r="D77" s="151"/>
      <c r="E77" s="151"/>
      <c r="F77" s="151"/>
      <c r="G77" s="151"/>
      <c r="H77" s="151"/>
      <c r="I77" s="151"/>
      <c r="J77" s="151"/>
      <c r="K77" s="151"/>
      <c r="L77" s="151"/>
    </row>
    <row r="78" spans="1:12" customFormat="false" ht="16.5" thickBot="1">
      <c r="A78" s="109"/>
      <c r="B78" s="348" t="s">
        <v>292</v>
      </c>
      <c r="C78" s="137"/>
      <c r="D78" s="103"/>
      <c r="E78" s="138"/>
      <c r="F78" s="138"/>
      <c r="G78" s="138"/>
      <c r="H78" s="138"/>
      <c r="I78" s="138"/>
      <c r="J78" s="138"/>
      <c r="K78" s="139"/>
      <c r="L78" s="151"/>
    </row>
    <row r="79" spans="1:12" customFormat="false" ht="15.75" thickTop="1">
      <c r="A79" s="109"/>
      <c r="B79" s="175"/>
      <c r="C79" s="176"/>
      <c r="D79" s="177"/>
      <c r="E79" s="178"/>
      <c r="F79" s="390" t="s">
        <v>108</v>
      </c>
      <c r="G79" s="391"/>
      <c r="H79" s="391"/>
      <c r="I79" s="391"/>
      <c r="J79" s="165"/>
      <c r="K79" s="161"/>
      <c r="L79" s="151"/>
    </row>
    <row r="80" spans="1:12" customFormat="false" ht="15">
      <c r="A80" s="109"/>
      <c r="B80" s="180" t="s">
        <v>23</v>
      </c>
      <c r="C80" s="140" t="str">
        <f>'ESP-HOT'!$B$17</f>
        <v>ESP-r/HOT3000</v>
      </c>
      <c r="D80" s="141" t="str">
        <f>EnergyPlusV10!$B$17</f>
        <v>EnergyPlus</v>
      </c>
      <c r="E80" s="112" t="str">
        <f>DOE21E!$B$17</f>
        <v>DOE-2.1E</v>
      </c>
      <c r="F80" s="162"/>
      <c r="G80" s="142"/>
      <c r="H80" s="142"/>
      <c r="I80" s="343" t="s">
        <v>121</v>
      </c>
      <c r="J80" s="166" t="str">
        <f>YourData!$B$17</f>
        <v>Tested Prg</v>
      </c>
      <c r="L80" s="151"/>
    </row>
    <row r="81" spans="1:12" customFormat="false" ht="15">
      <c r="A81" s="109"/>
      <c r="B81" s="181"/>
      <c r="C81" s="145" t="str">
        <f>'ESP-HOT'!$B$18</f>
        <v>CETC</v>
      </c>
      <c r="D81" s="146" t="str">
        <f>EnergyPlusV10!$B$18</f>
        <v>GARD</v>
      </c>
      <c r="E81" s="111" t="str">
        <f>DOE21E!$B$18</f>
        <v>CETC</v>
      </c>
      <c r="F81" s="163" t="s">
        <v>32</v>
      </c>
      <c r="G81" s="147" t="s">
        <v>33</v>
      </c>
      <c r="H81" s="147" t="s">
        <v>94</v>
      </c>
      <c r="I81" s="344" t="s">
        <v>123</v>
      </c>
      <c r="J81" s="167" t="str">
        <f>YourData!$B$18</f>
        <v>Org</v>
      </c>
      <c r="L81" s="151"/>
    </row>
    <row r="82" spans="1:12" customFormat="false"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customFormat="false"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customFormat="false"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customFormat="false" ht="13.5" customHeight="1" thickTop="1">
      <c r="A85" s="109"/>
      <c r="B85" s="342" t="s">
        <v>242</v>
      </c>
      <c r="C85" s="185"/>
      <c r="E85" s="185"/>
      <c r="F85" s="185"/>
      <c r="G85" s="185"/>
      <c r="H85" s="185"/>
      <c r="I85" s="275"/>
      <c r="J85" s="185"/>
      <c r="L85" s="151"/>
    </row>
    <row r="86" spans="1:12" customFormat="false" ht="9" customHeight="1">
      <c r="A86" s="109"/>
      <c r="B86" s="151"/>
      <c r="C86" s="151"/>
      <c r="D86" s="151"/>
      <c r="E86" s="151"/>
      <c r="F86" s="151"/>
      <c r="G86" s="151"/>
      <c r="H86" s="151"/>
      <c r="I86" s="151"/>
      <c r="J86" s="151"/>
      <c r="K86" s="151"/>
      <c r="L86" s="151"/>
    </row>
    <row r="87" spans="1:12" customFormat="false" ht="16.5" thickBot="1">
      <c r="A87" s="109"/>
      <c r="B87" s="348" t="s">
        <v>293</v>
      </c>
      <c r="C87" s="137"/>
      <c r="D87" s="103"/>
      <c r="E87" s="138"/>
      <c r="F87" s="138"/>
      <c r="G87" s="138"/>
      <c r="H87" s="138"/>
      <c r="I87" s="138"/>
      <c r="J87" s="138"/>
      <c r="K87" s="151"/>
      <c r="L87" s="151"/>
    </row>
    <row r="88" spans="1:12" customFormat="false" ht="15.75" thickTop="1">
      <c r="A88" s="109"/>
      <c r="B88" s="175"/>
      <c r="C88" s="176"/>
      <c r="D88" s="177"/>
      <c r="E88" s="178"/>
      <c r="F88" s="390" t="s">
        <v>108</v>
      </c>
      <c r="G88" s="391"/>
      <c r="H88" s="391"/>
      <c r="I88" s="392"/>
      <c r="J88" s="165"/>
      <c r="K88" s="151"/>
      <c r="L88" s="151"/>
    </row>
    <row r="89" spans="1:12" customFormat="false" ht="15">
      <c r="A89" s="109"/>
      <c r="B89" s="180" t="s">
        <v>23</v>
      </c>
      <c r="C89" s="140" t="str">
        <f>'ESP-HOT'!$B$17</f>
        <v>ESP-r/HOT3000</v>
      </c>
      <c r="D89" s="141" t="str">
        <f>EnergyPlusV10!$B$17</f>
        <v>EnergyPlus</v>
      </c>
      <c r="E89" s="112" t="str">
        <f>DOE21E!$B$17</f>
        <v>DOE-2.1E</v>
      </c>
      <c r="F89" s="162"/>
      <c r="G89" s="142"/>
      <c r="H89" s="142"/>
      <c r="I89" s="279" t="s">
        <v>121</v>
      </c>
      <c r="J89" s="166" t="str">
        <f>YourData!$B$17</f>
        <v>Tested Prg</v>
      </c>
      <c r="K89" s="151"/>
      <c r="L89" s="151"/>
    </row>
    <row r="90" spans="1:12" customFormat="false" ht="15">
      <c r="A90" s="109"/>
      <c r="B90" s="181"/>
      <c r="C90" s="145" t="str">
        <f>'ESP-HOT'!$B$18</f>
        <v>CETC</v>
      </c>
      <c r="D90" s="146" t="str">
        <f>EnergyPlusV10!$B$18</f>
        <v>GARD</v>
      </c>
      <c r="E90" s="111" t="str">
        <f>DOE21E!$B$18</f>
        <v>CETC</v>
      </c>
      <c r="F90" s="163" t="s">
        <v>32</v>
      </c>
      <c r="G90" s="147" t="s">
        <v>33</v>
      </c>
      <c r="H90" s="147" t="s">
        <v>94</v>
      </c>
      <c r="I90" s="280" t="s">
        <v>124</v>
      </c>
      <c r="J90" s="167" t="str">
        <f>YourData!$B$18</f>
        <v>Org</v>
      </c>
      <c r="K90" s="151"/>
      <c r="L90" s="151"/>
    </row>
    <row r="91" spans="1:12" customFormat="false"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customFormat="false"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customFormat="false"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customFormat="false" ht="13.5" customHeight="1" thickTop="1">
      <c r="A94" s="109"/>
      <c r="B94" s="342" t="s">
        <v>242</v>
      </c>
      <c r="C94" s="185"/>
      <c r="E94" s="185"/>
      <c r="F94" s="185"/>
      <c r="G94" s="185"/>
      <c r="H94" s="185"/>
      <c r="I94" s="275"/>
      <c r="J94" s="185"/>
      <c r="K94" s="151"/>
      <c r="L94" s="151"/>
    </row>
    <row r="95" spans="1:12" customFormat="false" ht="9" customHeight="1">
      <c r="A95" s="109"/>
      <c r="B95" s="151"/>
      <c r="C95" s="151"/>
      <c r="D95" s="151"/>
      <c r="E95" s="151"/>
      <c r="F95" s="151"/>
      <c r="G95" s="151"/>
      <c r="H95" s="151"/>
      <c r="I95" s="151"/>
      <c r="J95" s="151"/>
      <c r="K95" s="151"/>
      <c r="L95" s="151"/>
    </row>
    <row r="96" spans="1:12" customFormat="false" ht="16.5" thickBot="1">
      <c r="A96" s="109"/>
      <c r="B96" s="348" t="s">
        <v>294</v>
      </c>
      <c r="C96" s="137"/>
      <c r="D96" s="103"/>
      <c r="E96" s="138"/>
      <c r="F96" s="138"/>
      <c r="G96" s="138"/>
      <c r="H96" s="138"/>
      <c r="I96" s="138"/>
      <c r="J96" s="138"/>
      <c r="K96" s="151"/>
      <c r="L96" s="151"/>
    </row>
    <row r="97" spans="1:12" customFormat="false" ht="15.75" thickTop="1">
      <c r="A97" s="109"/>
      <c r="B97" s="175"/>
      <c r="C97" s="176"/>
      <c r="D97" s="177"/>
      <c r="E97" s="178"/>
      <c r="F97" s="390" t="s">
        <v>108</v>
      </c>
      <c r="G97" s="391"/>
      <c r="H97" s="391"/>
      <c r="I97" s="392"/>
      <c r="J97" s="165"/>
      <c r="K97" s="151"/>
      <c r="L97" s="151"/>
    </row>
    <row r="98" spans="1:12" customFormat="false" ht="15">
      <c r="A98" s="109"/>
      <c r="B98" s="180" t="s">
        <v>23</v>
      </c>
      <c r="C98" s="140" t="str">
        <f>'ESP-HOT'!$B$17</f>
        <v>ESP-r/HOT3000</v>
      </c>
      <c r="D98" s="141" t="str">
        <f>EnergyPlusV10!$B$17</f>
        <v>EnergyPlus</v>
      </c>
      <c r="E98" s="112" t="str">
        <f>DOE21E!$B$17</f>
        <v>DOE-2.1E</v>
      </c>
      <c r="F98" s="162"/>
      <c r="G98" s="142"/>
      <c r="H98" s="142"/>
      <c r="I98" s="279" t="s">
        <v>121</v>
      </c>
      <c r="J98" s="166" t="str">
        <f>YourData!$B$17</f>
        <v>Tested Prg</v>
      </c>
      <c r="K98" s="151"/>
      <c r="L98" s="151"/>
    </row>
    <row r="99" spans="1:12" customFormat="false" ht="15">
      <c r="A99" s="109"/>
      <c r="B99" s="181"/>
      <c r="C99" s="145" t="str">
        <f>'ESP-HOT'!$B$18</f>
        <v>CETC</v>
      </c>
      <c r="D99" s="146" t="str">
        <f>EnergyPlusV10!$B$18</f>
        <v>GARD</v>
      </c>
      <c r="E99" s="111" t="str">
        <f>DOE21E!$B$18</f>
        <v>CETC</v>
      </c>
      <c r="F99" s="163" t="s">
        <v>32</v>
      </c>
      <c r="G99" s="147" t="s">
        <v>33</v>
      </c>
      <c r="H99" s="147" t="s">
        <v>94</v>
      </c>
      <c r="I99" s="280" t="s">
        <v>124</v>
      </c>
      <c r="J99" s="167" t="str">
        <f>YourData!$B$18</f>
        <v>Org</v>
      </c>
      <c r="K99" s="151"/>
      <c r="L99" s="151"/>
    </row>
    <row r="100" spans="1:12" customFormat="false"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customFormat="false"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customFormat="false"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customFormat="false" ht="13.5" customHeight="1" thickTop="1">
      <c r="A103" s="109"/>
      <c r="B103" s="342" t="s">
        <v>242</v>
      </c>
      <c r="C103" s="151"/>
      <c r="E103" s="151"/>
      <c r="F103" s="151"/>
      <c r="G103" s="151"/>
      <c r="H103" s="151"/>
      <c r="I103" s="151"/>
      <c r="J103" s="151"/>
      <c r="K103" s="151"/>
      <c r="L103" s="151"/>
    </row>
    <row r="104" spans="1:12" customFormat="false" ht="15">
      <c r="A104" s="109"/>
      <c r="B104" s="151"/>
      <c r="C104" s="151"/>
      <c r="D104" s="151"/>
      <c r="E104" s="151"/>
      <c r="F104" s="151"/>
      <c r="G104" s="151"/>
      <c r="H104" s="151"/>
      <c r="I104" s="151"/>
      <c r="J104" s="151"/>
      <c r="K104" s="151"/>
      <c r="L104" s="151"/>
    </row>
    <row r="105" spans="1:12" customFormat="false" ht="15">
      <c r="A105" s="109"/>
      <c r="B105" s="151"/>
      <c r="C105" s="151"/>
      <c r="D105" s="151"/>
      <c r="E105" s="151"/>
      <c r="F105" s="151"/>
      <c r="G105" s="151"/>
      <c r="H105" s="151"/>
      <c r="I105" s="151"/>
      <c r="J105" s="151"/>
      <c r="K105" s="151"/>
      <c r="L105" s="151"/>
    </row>
    <row r="106" spans="1:12" customFormat="false" ht="15">
      <c r="A106" s="109"/>
      <c r="B106" s="151"/>
      <c r="C106" s="151"/>
      <c r="D106" s="151"/>
      <c r="E106" s="151"/>
      <c r="F106" s="151"/>
      <c r="G106" s="151"/>
      <c r="H106" s="151"/>
      <c r="I106" s="151"/>
      <c r="J106" s="151"/>
      <c r="K106" s="151"/>
      <c r="L106" s="151"/>
    </row>
    <row r="107" spans="1:12" customFormat="false" ht="15">
      <c r="A107" s="109"/>
      <c r="B107" s="151"/>
      <c r="C107" s="151"/>
      <c r="D107" s="151"/>
      <c r="E107" s="151"/>
      <c r="F107" s="151"/>
      <c r="G107" s="151"/>
      <c r="H107" s="151"/>
      <c r="I107" s="151"/>
      <c r="J107" s="151"/>
      <c r="K107" s="151"/>
      <c r="L107" s="151"/>
    </row>
    <row r="108" spans="1:12" customFormat="false" ht="15">
      <c r="A108" s="109"/>
      <c r="B108" s="151"/>
      <c r="C108" s="151"/>
      <c r="D108" s="151"/>
      <c r="E108" s="151"/>
      <c r="F108" s="151"/>
      <c r="G108" s="151"/>
      <c r="H108" s="151"/>
      <c r="I108" s="151"/>
      <c r="J108" s="151"/>
      <c r="K108" s="151"/>
      <c r="L108" s="151"/>
    </row>
    <row r="109" spans="1:12" customFormat="false" ht="15">
      <c r="A109" s="109"/>
      <c r="B109" s="151"/>
      <c r="C109" s="151"/>
      <c r="D109" s="151"/>
      <c r="E109" s="151"/>
      <c r="F109" s="151"/>
      <c r="G109" s="151"/>
      <c r="H109" s="151"/>
      <c r="I109" s="151"/>
      <c r="J109" s="151"/>
      <c r="K109" s="151"/>
      <c r="L109" s="151"/>
    </row>
    <row r="110" spans="1:12" customFormat="false" ht="15">
      <c r="A110" s="109"/>
      <c r="B110" s="151"/>
      <c r="C110" s="151"/>
      <c r="D110" s="151"/>
      <c r="E110" s="151"/>
      <c r="F110" s="151"/>
      <c r="G110" s="151"/>
      <c r="H110" s="151"/>
      <c r="I110" s="151"/>
      <c r="J110" s="151"/>
      <c r="K110" s="151"/>
      <c r="L110" s="151"/>
    </row>
    <row r="111" spans="1:12" customFormat="false" ht="15">
      <c r="A111" s="109"/>
      <c r="B111" s="151"/>
      <c r="C111" s="151"/>
      <c r="D111" s="151"/>
      <c r="E111" s="151"/>
      <c r="F111" s="151"/>
      <c r="G111" s="151"/>
      <c r="H111" s="151"/>
      <c r="I111" s="151"/>
      <c r="J111" s="151"/>
      <c r="K111" s="151"/>
      <c r="L111" s="151"/>
    </row>
    <row r="112" spans="1:12" customFormat="false" ht="15">
      <c r="A112" s="109"/>
      <c r="B112" s="151"/>
      <c r="C112" s="151"/>
      <c r="D112" s="151"/>
      <c r="E112" s="151"/>
      <c r="F112" s="151"/>
      <c r="G112" s="151"/>
      <c r="H112" s="151"/>
      <c r="I112" s="151"/>
      <c r="J112" s="151"/>
      <c r="K112" s="151"/>
      <c r="L112" s="151"/>
    </row>
    <row r="113" spans="1:12" customFormat="false" ht="15">
      <c r="A113" s="109"/>
      <c r="B113" s="151"/>
      <c r="C113" s="151"/>
      <c r="D113" s="151"/>
      <c r="E113" s="151"/>
      <c r="F113" s="151"/>
      <c r="G113" s="151"/>
      <c r="H113" s="151"/>
      <c r="I113" s="151"/>
      <c r="J113" s="151"/>
      <c r="K113" s="151"/>
      <c r="L113" s="151"/>
    </row>
    <row r="114" spans="1:12" customFormat="false" ht="15">
      <c r="A114" s="109"/>
      <c r="B114" s="151"/>
      <c r="C114" s="151"/>
      <c r="D114" s="151"/>
      <c r="E114" s="151"/>
      <c r="F114" s="151"/>
      <c r="G114" s="151"/>
      <c r="H114" s="151"/>
      <c r="I114" s="151"/>
      <c r="J114" s="151"/>
      <c r="K114" s="151"/>
      <c r="L114" s="151"/>
    </row>
    <row r="115" spans="1:12" customFormat="false" ht="15">
      <c r="A115" s="109"/>
      <c r="B115" s="151"/>
      <c r="C115" s="151"/>
      <c r="D115" s="151"/>
      <c r="E115" s="151"/>
      <c r="F115" s="151"/>
      <c r="G115" s="151"/>
      <c r="H115" s="151"/>
      <c r="I115" s="151"/>
      <c r="J115" s="151"/>
      <c r="K115" s="151"/>
      <c r="L115" s="151"/>
    </row>
    <row r="116" spans="1:12" customFormat="false" ht="15">
      <c r="A116" s="109"/>
      <c r="B116" s="151"/>
      <c r="C116" s="151"/>
      <c r="D116" s="151"/>
      <c r="E116" s="151"/>
      <c r="F116" s="151"/>
      <c r="G116" s="151"/>
      <c r="H116" s="151"/>
      <c r="I116" s="151"/>
      <c r="J116" s="151"/>
      <c r="K116" s="151"/>
      <c r="L116" s="151"/>
    </row>
    <row r="117" spans="1:12" customFormat="false" ht="15">
      <c r="A117" s="109"/>
      <c r="B117" s="151"/>
      <c r="C117" s="151"/>
      <c r="D117" s="151"/>
      <c r="E117" s="151"/>
      <c r="F117" s="151"/>
      <c r="G117" s="151"/>
      <c r="H117" s="151"/>
      <c r="I117" s="151"/>
      <c r="J117" s="151"/>
      <c r="K117" s="151"/>
      <c r="L117" s="151"/>
    </row>
    <row r="118" spans="1:12" customFormat="false" ht="15">
      <c r="A118" s="109"/>
      <c r="B118" s="151"/>
      <c r="C118" s="151"/>
      <c r="D118" s="151"/>
      <c r="E118" s="151"/>
      <c r="F118" s="151"/>
      <c r="G118" s="151"/>
      <c r="H118" s="151"/>
      <c r="I118" s="151"/>
      <c r="J118" s="151"/>
      <c r="K118" s="151"/>
      <c r="L118" s="151"/>
    </row>
    <row r="119" spans="1:12" customFormat="false" ht="15">
      <c r="A119" s="109"/>
      <c r="B119" s="151"/>
      <c r="C119" s="151"/>
      <c r="D119" s="151"/>
      <c r="E119" s="151"/>
      <c r="F119" s="151"/>
      <c r="G119" s="151"/>
      <c r="H119" s="151"/>
      <c r="I119" s="151"/>
      <c r="J119" s="151"/>
      <c r="K119" s="151"/>
      <c r="L119" s="151"/>
    </row>
    <row r="120" spans="1:12" customFormat="false" ht="15">
      <c r="A120" s="109"/>
      <c r="B120" s="151"/>
      <c r="C120" s="151"/>
      <c r="D120" s="151"/>
      <c r="E120" s="151"/>
      <c r="F120" s="151"/>
      <c r="G120" s="151"/>
      <c r="H120" s="151"/>
      <c r="I120" s="151"/>
      <c r="J120" s="151"/>
      <c r="K120" s="151"/>
      <c r="L120" s="151"/>
    </row>
    <row r="121" spans="1:12" customFormat="false" ht="15">
      <c r="A121" s="109"/>
      <c r="B121" s="151"/>
      <c r="C121" s="151"/>
      <c r="D121" s="151"/>
      <c r="E121" s="151"/>
      <c r="F121" s="151"/>
      <c r="G121" s="151"/>
      <c r="H121" s="151"/>
      <c r="I121" s="151"/>
      <c r="J121" s="151"/>
      <c r="K121" s="151"/>
      <c r="L121" s="151"/>
    </row>
    <row r="122" spans="1:12" customFormat="false" ht="15">
      <c r="A122" s="109"/>
      <c r="B122" s="151"/>
      <c r="C122" s="151"/>
      <c r="D122" s="151"/>
      <c r="E122" s="151"/>
      <c r="F122" s="151"/>
      <c r="G122" s="151"/>
      <c r="H122" s="151"/>
      <c r="I122" s="151"/>
      <c r="J122" s="151"/>
      <c r="K122" s="151"/>
      <c r="L122" s="151"/>
    </row>
    <row r="123" spans="1:12" customFormat="false" ht="15">
      <c r="A123" s="109"/>
      <c r="B123" s="151"/>
      <c r="C123" s="151"/>
      <c r="D123" s="151"/>
      <c r="E123" s="151"/>
      <c r="F123" s="151"/>
      <c r="G123" s="151"/>
      <c r="H123" s="151"/>
      <c r="I123" s="151"/>
      <c r="J123" s="151"/>
      <c r="K123" s="151"/>
      <c r="L123" s="151"/>
    </row>
    <row r="124" spans="1:12" customFormat="false" ht="15">
      <c r="A124" s="109"/>
      <c r="B124" s="151"/>
      <c r="C124" s="151"/>
      <c r="D124" s="151"/>
      <c r="E124" s="151"/>
      <c r="F124" s="151"/>
      <c r="G124" s="151"/>
      <c r="H124" s="151"/>
      <c r="I124" s="151"/>
      <c r="J124" s="151"/>
      <c r="K124" s="151"/>
      <c r="L124" s="151"/>
    </row>
    <row r="125" spans="1:12" customFormat="false" ht="15">
      <c r="A125" s="109"/>
      <c r="B125" s="151"/>
      <c r="C125" s="151"/>
      <c r="D125" s="151"/>
      <c r="E125" s="151"/>
      <c r="F125" s="151"/>
      <c r="G125" s="151"/>
      <c r="H125" s="151"/>
      <c r="I125" s="151"/>
      <c r="J125" s="151"/>
      <c r="K125" s="151"/>
      <c r="L125" s="151"/>
    </row>
    <row r="126" spans="1:12" customFormat="false" ht="15">
      <c r="A126" s="109"/>
      <c r="B126" s="151"/>
      <c r="C126" s="151"/>
      <c r="D126" s="151"/>
      <c r="E126" s="151"/>
      <c r="F126" s="151"/>
      <c r="G126" s="151"/>
      <c r="H126" s="151"/>
      <c r="I126" s="151"/>
      <c r="J126" s="151"/>
      <c r="K126" s="151"/>
      <c r="L126" s="151"/>
    </row>
    <row r="127" spans="1:12" customFormat="false" ht="15">
      <c r="A127" s="109"/>
      <c r="B127" s="151"/>
      <c r="C127" s="151"/>
      <c r="D127" s="151"/>
      <c r="E127" s="151"/>
      <c r="F127" s="151"/>
      <c r="G127" s="151"/>
      <c r="H127" s="151"/>
      <c r="I127" s="151"/>
      <c r="J127" s="151"/>
      <c r="K127" s="151"/>
      <c r="L127" s="151"/>
    </row>
    <row r="128" spans="1:12" customFormat="false" ht="15">
      <c r="A128" s="109"/>
      <c r="B128" s="151"/>
      <c r="C128" s="151"/>
      <c r="D128" s="151"/>
      <c r="E128" s="151"/>
      <c r="F128" s="151"/>
      <c r="G128" s="151"/>
      <c r="H128" s="151"/>
      <c r="I128" s="151"/>
      <c r="J128" s="151"/>
      <c r="K128" s="151"/>
      <c r="L128" s="151"/>
    </row>
    <row r="129" spans="1:12" customFormat="false" ht="15">
      <c r="A129" s="109"/>
      <c r="B129" s="151"/>
      <c r="C129" s="151"/>
      <c r="D129" s="151"/>
      <c r="E129" s="151"/>
      <c r="F129" s="151"/>
      <c r="G129" s="151"/>
      <c r="H129" s="151"/>
      <c r="I129" s="151"/>
      <c r="J129" s="151"/>
      <c r="K129" s="151"/>
      <c r="L129" s="151"/>
    </row>
    <row r="130" spans="1:12" customFormat="false" ht="15">
      <c r="A130" s="109"/>
      <c r="B130" s="151"/>
      <c r="C130" s="151"/>
      <c r="D130" s="151"/>
      <c r="E130" s="151"/>
      <c r="F130" s="151"/>
      <c r="G130" s="151"/>
      <c r="H130" s="151"/>
      <c r="I130" s="151"/>
      <c r="J130" s="151"/>
      <c r="K130" s="151"/>
      <c r="L130" s="151"/>
    </row>
    <row r="131" spans="1:12" customFormat="false" ht="15">
      <c r="A131" s="109"/>
      <c r="B131" s="151"/>
      <c r="C131" s="151"/>
      <c r="D131" s="151"/>
      <c r="E131" s="151"/>
      <c r="F131" s="151"/>
      <c r="G131" s="151"/>
      <c r="H131" s="151"/>
      <c r="I131" s="151"/>
      <c r="J131" s="151"/>
      <c r="K131" s="151"/>
      <c r="L131" s="151"/>
    </row>
    <row r="132" spans="1:12" customFormat="false" ht="15">
      <c r="A132" s="109"/>
      <c r="B132" s="151"/>
      <c r="C132" s="151"/>
      <c r="D132" s="151"/>
      <c r="E132" s="151"/>
      <c r="F132" s="151"/>
      <c r="G132" s="151"/>
      <c r="H132" s="151"/>
      <c r="I132" s="151"/>
      <c r="J132" s="151"/>
      <c r="K132" s="151"/>
      <c r="L132" s="151"/>
    </row>
    <row r="133" spans="1:12" customFormat="false" ht="15">
      <c r="A133" s="109"/>
      <c r="B133" s="151"/>
      <c r="C133" s="151"/>
      <c r="D133" s="151"/>
      <c r="E133" s="151"/>
      <c r="F133" s="151"/>
      <c r="G133" s="151"/>
      <c r="H133" s="151"/>
      <c r="I133" s="151"/>
      <c r="J133" s="151"/>
      <c r="K133" s="151"/>
      <c r="L133" s="151"/>
    </row>
    <row r="134" spans="1:12" customFormat="false" ht="15">
      <c r="A134" s="109"/>
      <c r="B134" s="151"/>
      <c r="C134" s="151"/>
      <c r="D134" s="151"/>
      <c r="E134" s="151"/>
      <c r="F134" s="151"/>
      <c r="G134" s="151"/>
      <c r="H134" s="151"/>
      <c r="I134" s="151"/>
      <c r="J134" s="151"/>
      <c r="K134" s="151"/>
      <c r="L134" s="151"/>
    </row>
    <row r="135" spans="1:12" customFormat="false" ht="15">
      <c r="A135" s="109"/>
      <c r="B135" s="151"/>
      <c r="C135" s="151"/>
      <c r="D135" s="151"/>
      <c r="E135" s="151"/>
      <c r="F135" s="151"/>
      <c r="G135" s="151"/>
      <c r="H135" s="151"/>
      <c r="I135" s="151"/>
      <c r="J135" s="151"/>
      <c r="K135" s="151"/>
      <c r="L135" s="151"/>
    </row>
    <row r="136" spans="1:12" customFormat="false" ht="15">
      <c r="A136" s="109"/>
      <c r="B136" s="151"/>
      <c r="C136" s="151"/>
      <c r="D136" s="151"/>
      <c r="E136" s="151"/>
      <c r="F136" s="151"/>
      <c r="G136" s="151"/>
      <c r="H136" s="151"/>
      <c r="I136" s="151"/>
      <c r="J136" s="151"/>
      <c r="K136" s="151"/>
      <c r="L136" s="151"/>
    </row>
    <row r="137" spans="1:12" customFormat="false" ht="15">
      <c r="A137" s="109"/>
      <c r="B137" s="151"/>
      <c r="C137" s="151"/>
      <c r="D137" s="151"/>
      <c r="E137" s="151"/>
      <c r="F137" s="151"/>
      <c r="G137" s="151"/>
      <c r="H137" s="151"/>
      <c r="I137" s="151"/>
      <c r="J137" s="151"/>
      <c r="K137" s="151"/>
      <c r="L137" s="151"/>
    </row>
    <row r="138" spans="1:12" customFormat="false" ht="15">
      <c r="A138" s="109"/>
      <c r="B138" s="151"/>
      <c r="C138" s="151"/>
      <c r="D138" s="151"/>
      <c r="E138" s="151"/>
      <c r="F138" s="151"/>
      <c r="G138" s="151"/>
      <c r="H138" s="151"/>
      <c r="I138" s="151"/>
      <c r="J138" s="151"/>
      <c r="K138" s="151"/>
      <c r="L138" s="151"/>
    </row>
    <row r="139" spans="1:12" customFormat="false" ht="15">
      <c r="A139" s="109"/>
      <c r="B139" s="151"/>
      <c r="C139" s="151"/>
      <c r="D139" s="151"/>
      <c r="E139" s="151"/>
      <c r="F139" s="151"/>
      <c r="G139" s="151"/>
      <c r="H139" s="151"/>
      <c r="I139" s="151"/>
      <c r="J139" s="151"/>
      <c r="K139" s="151"/>
      <c r="L139" s="151"/>
    </row>
    <row r="140" spans="1:12" customFormat="false" ht="15">
      <c r="A140" s="109"/>
      <c r="B140" s="151"/>
      <c r="C140" s="151"/>
      <c r="D140" s="151"/>
      <c r="E140" s="151"/>
      <c r="F140" s="151"/>
      <c r="G140" s="151"/>
      <c r="H140" s="151"/>
      <c r="I140" s="151"/>
      <c r="J140" s="151"/>
      <c r="K140" s="151"/>
      <c r="L140" s="151"/>
    </row>
    <row r="141" spans="1:12" customFormat="false" ht="15">
      <c r="A141" s="109"/>
      <c r="B141" s="151"/>
      <c r="C141" s="151"/>
      <c r="D141" s="151"/>
      <c r="E141" s="151"/>
      <c r="F141" s="151"/>
      <c r="G141" s="151"/>
      <c r="H141" s="151"/>
      <c r="I141" s="151"/>
      <c r="J141" s="151"/>
      <c r="K141" s="151"/>
      <c r="L141" s="151"/>
    </row>
    <row r="142" spans="1:12" customFormat="false" ht="15">
      <c r="A142" s="109"/>
      <c r="B142" s="151"/>
      <c r="C142" s="151"/>
      <c r="D142" s="151"/>
      <c r="E142" s="151"/>
      <c r="F142" s="151"/>
      <c r="G142" s="151"/>
      <c r="H142" s="151"/>
      <c r="I142" s="151"/>
      <c r="J142" s="151"/>
      <c r="K142" s="151"/>
      <c r="L142" s="151"/>
    </row>
    <row r="143" spans="1:12" customFormat="false" ht="15">
      <c r="A143" s="109"/>
      <c r="B143" s="151"/>
      <c r="C143" s="151"/>
      <c r="D143" s="151"/>
      <c r="E143" s="151"/>
      <c r="F143" s="151"/>
      <c r="G143" s="151"/>
      <c r="H143" s="151"/>
      <c r="I143" s="151"/>
      <c r="J143" s="151"/>
      <c r="K143" s="151"/>
      <c r="L143" s="151"/>
    </row>
    <row r="144" spans="1:12" customFormat="false" ht="15">
      <c r="A144" s="109"/>
      <c r="B144" s="151"/>
      <c r="C144" s="151"/>
      <c r="D144" s="151"/>
      <c r="E144" s="151"/>
      <c r="F144" s="151"/>
      <c r="G144" s="151"/>
      <c r="H144" s="151"/>
      <c r="I144" s="151"/>
      <c r="J144" s="151"/>
      <c r="K144" s="151"/>
      <c r="L144" s="151"/>
    </row>
    <row r="145" spans="1:12" customFormat="false" ht="15">
      <c r="A145" s="109"/>
      <c r="B145" s="151"/>
      <c r="C145" s="151"/>
      <c r="D145" s="151"/>
      <c r="E145" s="151"/>
      <c r="F145" s="151"/>
      <c r="G145" s="151"/>
      <c r="H145" s="151"/>
      <c r="I145" s="151"/>
      <c r="J145" s="151"/>
      <c r="K145" s="151"/>
      <c r="L145" s="151"/>
    </row>
    <row r="146" spans="1:12" customFormat="false" ht="15">
      <c r="A146" s="109"/>
      <c r="B146" s="151"/>
      <c r="C146" s="151"/>
      <c r="D146" s="151"/>
      <c r="E146" s="151"/>
      <c r="F146" s="151"/>
      <c r="G146" s="151"/>
      <c r="H146" s="151"/>
      <c r="I146" s="151"/>
      <c r="J146" s="151"/>
      <c r="K146" s="151"/>
      <c r="L146" s="151"/>
    </row>
    <row r="147" spans="1:12" customFormat="false" ht="15">
      <c r="A147" s="109"/>
      <c r="B147" s="151"/>
      <c r="C147" s="151"/>
      <c r="D147" s="151"/>
      <c r="E147" s="151"/>
      <c r="F147" s="151"/>
      <c r="G147" s="151"/>
      <c r="H147" s="151"/>
      <c r="I147" s="151"/>
      <c r="J147" s="151"/>
      <c r="K147" s="151"/>
      <c r="L147" s="151"/>
    </row>
    <row r="148" spans="1:12" customFormat="false" ht="15">
      <c r="A148" s="109"/>
      <c r="B148" s="151"/>
      <c r="C148" s="151"/>
      <c r="D148" s="151"/>
      <c r="E148" s="151"/>
      <c r="F148" s="151"/>
      <c r="G148" s="151"/>
      <c r="H148" s="151"/>
      <c r="I148" s="151"/>
      <c r="J148" s="151"/>
      <c r="K148" s="151"/>
      <c r="L148" s="151"/>
    </row>
    <row r="149" spans="1:12" customFormat="false" ht="15">
      <c r="A149" s="109"/>
      <c r="B149" s="151"/>
      <c r="C149" s="151"/>
      <c r="D149" s="151"/>
      <c r="E149" s="151"/>
      <c r="F149" s="151"/>
      <c r="G149" s="151"/>
      <c r="H149" s="151"/>
      <c r="I149" s="151"/>
      <c r="J149" s="151"/>
      <c r="K149" s="151"/>
      <c r="L149" s="151"/>
    </row>
    <row r="150" spans="1:12" customFormat="false" ht="15">
      <c r="A150" s="109"/>
      <c r="B150" s="151"/>
      <c r="C150" s="151"/>
      <c r="D150" s="151"/>
      <c r="E150" s="151"/>
      <c r="F150" s="151"/>
      <c r="G150" s="151"/>
      <c r="H150" s="151"/>
      <c r="I150" s="151"/>
      <c r="J150" s="151"/>
      <c r="K150" s="151"/>
      <c r="L150" s="151"/>
    </row>
    <row r="151" spans="1:12" customFormat="false" ht="15">
      <c r="A151" s="109"/>
      <c r="B151" s="151"/>
      <c r="C151" s="151"/>
      <c r="D151" s="151"/>
      <c r="E151" s="151"/>
      <c r="F151" s="151"/>
      <c r="G151" s="151"/>
      <c r="H151" s="151"/>
      <c r="I151" s="151"/>
      <c r="J151" s="151"/>
      <c r="K151" s="151"/>
      <c r="L151" s="151"/>
    </row>
    <row r="152" spans="1:12" customFormat="false" ht="15">
      <c r="A152" s="109"/>
      <c r="B152" s="151"/>
      <c r="C152" s="151"/>
      <c r="D152" s="151"/>
      <c r="E152" s="151"/>
      <c r="F152" s="151"/>
      <c r="G152" s="151"/>
      <c r="H152" s="151"/>
      <c r="I152" s="151"/>
      <c r="J152" s="151"/>
      <c r="K152" s="151"/>
      <c r="L152" s="151"/>
    </row>
    <row r="153" spans="1:12" customFormat="false" ht="15">
      <c r="A153" s="109"/>
      <c r="B153" s="151"/>
      <c r="C153" s="151"/>
      <c r="D153" s="151"/>
      <c r="E153" s="151"/>
      <c r="F153" s="151"/>
      <c r="G153" s="151"/>
      <c r="H153" s="151"/>
      <c r="I153" s="151"/>
      <c r="J153" s="151"/>
      <c r="K153" s="151"/>
      <c r="L153" s="151"/>
    </row>
    <row r="154" spans="1:12" customFormat="false" ht="15">
      <c r="A154" s="109"/>
      <c r="B154" s="151"/>
      <c r="C154" s="151"/>
      <c r="D154" s="151"/>
      <c r="E154" s="151"/>
      <c r="F154" s="151"/>
      <c r="G154" s="151"/>
      <c r="H154" s="151"/>
      <c r="I154" s="151"/>
      <c r="J154" s="151"/>
      <c r="K154" s="151"/>
      <c r="L154" s="151"/>
    </row>
    <row r="155" spans="1:12" customFormat="false" ht="15">
      <c r="A155" s="109"/>
      <c r="B155" s="151"/>
      <c r="C155" s="151"/>
      <c r="D155" s="151"/>
      <c r="E155" s="151"/>
      <c r="F155" s="151"/>
      <c r="G155" s="151"/>
      <c r="H155" s="151"/>
      <c r="I155" s="151"/>
      <c r="J155" s="151"/>
      <c r="K155" s="151"/>
      <c r="L155" s="151"/>
    </row>
    <row r="156" spans="1:12" customFormat="false" ht="15">
      <c r="A156" s="109"/>
      <c r="B156" s="151"/>
      <c r="C156" s="151"/>
      <c r="D156" s="151"/>
      <c r="E156" s="151"/>
      <c r="F156" s="151"/>
      <c r="G156" s="151"/>
      <c r="H156" s="151"/>
      <c r="I156" s="151"/>
      <c r="J156" s="151"/>
      <c r="K156" s="151"/>
      <c r="L156" s="151"/>
    </row>
    <row r="157" spans="1:12" customFormat="false" ht="15">
      <c r="A157" s="109"/>
      <c r="B157" s="151"/>
      <c r="C157" s="151"/>
      <c r="D157" s="151"/>
      <c r="E157" s="151"/>
      <c r="F157" s="151"/>
      <c r="G157" s="151"/>
      <c r="H157" s="151"/>
      <c r="I157" s="151"/>
      <c r="J157" s="151"/>
      <c r="K157" s="151"/>
      <c r="L157" s="151"/>
    </row>
    <row r="158" spans="1:12" customFormat="false" ht="15">
      <c r="A158" s="109"/>
      <c r="B158" s="151"/>
      <c r="C158" s="151"/>
      <c r="D158" s="151"/>
      <c r="E158" s="151"/>
      <c r="F158" s="151"/>
      <c r="G158" s="151"/>
      <c r="H158" s="151"/>
      <c r="I158" s="151"/>
      <c r="J158" s="151"/>
      <c r="K158" s="151"/>
      <c r="L158" s="151"/>
    </row>
    <row r="159" spans="1:12" customFormat="false" ht="15">
      <c r="A159" s="109"/>
      <c r="B159" s="151"/>
      <c r="C159" s="151"/>
      <c r="D159" s="151"/>
      <c r="E159" s="151"/>
      <c r="F159" s="151"/>
      <c r="G159" s="151"/>
      <c r="H159" s="151"/>
      <c r="I159" s="151"/>
      <c r="J159" s="151"/>
      <c r="K159" s="151"/>
      <c r="L159" s="151"/>
    </row>
    <row r="160" spans="1:12" customFormat="false" ht="15">
      <c r="A160" s="109"/>
      <c r="B160" s="151"/>
      <c r="C160" s="151"/>
      <c r="D160" s="151"/>
      <c r="E160" s="151"/>
      <c r="F160" s="151"/>
      <c r="G160" s="151"/>
      <c r="H160" s="151"/>
      <c r="I160" s="151"/>
      <c r="J160" s="151"/>
      <c r="K160" s="151"/>
      <c r="L160" s="151"/>
    </row>
    <row r="161" spans="1:12" customFormat="false" ht="15">
      <c r="A161" s="109"/>
      <c r="B161" s="151"/>
      <c r="C161" s="151"/>
      <c r="D161" s="151"/>
      <c r="E161" s="151"/>
      <c r="F161" s="151"/>
      <c r="G161" s="151"/>
      <c r="H161" s="151"/>
      <c r="I161" s="151"/>
      <c r="J161" s="151"/>
      <c r="K161" s="151"/>
      <c r="L161" s="151"/>
    </row>
    <row r="162" spans="1:12" customFormat="false" ht="15">
      <c r="A162" s="109"/>
      <c r="B162" s="151"/>
      <c r="C162" s="151"/>
      <c r="D162" s="151"/>
      <c r="E162" s="151"/>
      <c r="F162" s="151"/>
      <c r="G162" s="151"/>
      <c r="H162" s="151"/>
      <c r="I162" s="151"/>
      <c r="J162" s="151"/>
      <c r="K162" s="151"/>
      <c r="L162" s="151"/>
    </row>
    <row r="163" spans="1:12" customFormat="false" ht="15">
      <c r="A163" s="109"/>
      <c r="B163" s="151"/>
      <c r="C163" s="151"/>
      <c r="D163" s="151"/>
      <c r="E163" s="151"/>
      <c r="F163" s="151"/>
      <c r="G163" s="151"/>
      <c r="H163" s="151"/>
      <c r="I163" s="151"/>
      <c r="J163" s="151"/>
      <c r="K163" s="151"/>
      <c r="L163" s="151"/>
    </row>
    <row r="164" spans="1:12" customFormat="false" ht="15">
      <c r="A164" s="109"/>
      <c r="B164" s="151"/>
      <c r="C164" s="151"/>
      <c r="D164" s="151"/>
      <c r="E164" s="151"/>
      <c r="F164" s="151"/>
      <c r="G164" s="151"/>
      <c r="H164" s="151"/>
      <c r="I164" s="151"/>
      <c r="J164" s="151"/>
      <c r="K164" s="151"/>
      <c r="L164" s="151"/>
    </row>
    <row r="165" spans="1:12" customFormat="false" ht="15">
      <c r="A165" s="109"/>
      <c r="B165" s="151"/>
      <c r="C165" s="151"/>
      <c r="D165" s="151"/>
      <c r="E165" s="151"/>
      <c r="F165" s="151"/>
      <c r="G165" s="151"/>
      <c r="H165" s="151"/>
      <c r="I165" s="151"/>
      <c r="J165" s="151"/>
      <c r="K165" s="151"/>
      <c r="L165" s="151"/>
    </row>
    <row r="166" spans="1:12" customFormat="false" ht="15">
      <c r="A166" s="109"/>
      <c r="B166" s="151"/>
      <c r="C166" s="151"/>
      <c r="D166" s="151"/>
      <c r="E166" s="151"/>
      <c r="F166" s="151"/>
      <c r="G166" s="151"/>
      <c r="H166" s="151"/>
      <c r="I166" s="151"/>
      <c r="J166" s="151"/>
      <c r="K166" s="151"/>
      <c r="L166" s="151"/>
    </row>
    <row r="167" spans="1:12" customFormat="false" ht="15">
      <c r="A167" s="109"/>
      <c r="B167" s="151"/>
      <c r="C167" s="151"/>
      <c r="D167" s="151"/>
      <c r="E167" s="151"/>
      <c r="F167" s="151"/>
      <c r="G167" s="151"/>
      <c r="H167" s="151"/>
      <c r="I167" s="151"/>
      <c r="J167" s="151"/>
      <c r="K167" s="151"/>
      <c r="L167" s="151"/>
    </row>
    <row r="168" spans="1:12" customFormat="false" ht="15">
      <c r="A168" s="109"/>
      <c r="B168" s="151"/>
      <c r="C168" s="151"/>
      <c r="D168" s="151"/>
      <c r="E168" s="151"/>
      <c r="F168" s="151"/>
      <c r="G168" s="151"/>
      <c r="H168" s="151"/>
      <c r="I168" s="151"/>
      <c r="J168" s="151"/>
      <c r="K168" s="151"/>
      <c r="L168" s="151"/>
    </row>
    <row r="169" spans="1:12" customFormat="false" ht="15">
      <c r="A169" s="109"/>
      <c r="B169" s="151"/>
      <c r="C169" s="151"/>
      <c r="D169" s="151"/>
      <c r="E169" s="151"/>
      <c r="F169" s="151"/>
      <c r="G169" s="151"/>
      <c r="H169" s="151"/>
      <c r="I169" s="151"/>
      <c r="J169" s="151"/>
      <c r="K169" s="151"/>
      <c r="L169" s="151"/>
    </row>
    <row r="170" spans="1:12" customFormat="false" ht="15">
      <c r="A170" s="109"/>
      <c r="B170" s="151"/>
      <c r="C170" s="151"/>
      <c r="D170" s="151"/>
      <c r="E170" s="151"/>
      <c r="F170" s="151"/>
      <c r="G170" s="151"/>
      <c r="H170" s="151"/>
      <c r="I170" s="151"/>
      <c r="J170" s="151"/>
      <c r="K170" s="151"/>
      <c r="L170" s="151"/>
    </row>
    <row r="171" spans="1:12" customFormat="false" ht="15">
      <c r="A171" s="109"/>
      <c r="B171" s="151"/>
      <c r="C171" s="151"/>
      <c r="D171" s="151"/>
      <c r="E171" s="151"/>
      <c r="F171" s="151"/>
      <c r="G171" s="151"/>
      <c r="H171" s="151"/>
      <c r="I171" s="151"/>
      <c r="J171" s="151"/>
      <c r="K171" s="151"/>
      <c r="L171" s="151"/>
    </row>
    <row r="172" spans="1:12" customFormat="false" ht="15">
      <c r="A172" s="109"/>
      <c r="B172" s="151"/>
      <c r="C172" s="151"/>
      <c r="D172" s="151"/>
      <c r="E172" s="151"/>
      <c r="F172" s="151"/>
      <c r="G172" s="151"/>
      <c r="H172" s="151"/>
      <c r="I172" s="151"/>
      <c r="J172" s="151"/>
      <c r="K172" s="151"/>
      <c r="L172" s="151"/>
    </row>
    <row r="173" spans="1:12" customFormat="false" ht="15">
      <c r="A173" s="109"/>
      <c r="B173" s="151"/>
      <c r="C173" s="151"/>
      <c r="D173" s="151"/>
      <c r="E173" s="151"/>
      <c r="F173" s="151"/>
      <c r="G173" s="151"/>
      <c r="H173" s="151"/>
      <c r="I173" s="151"/>
      <c r="J173" s="151"/>
      <c r="K173" s="151"/>
      <c r="L173" s="151"/>
    </row>
    <row r="174" spans="1:12" customFormat="false" ht="15">
      <c r="A174" s="109"/>
      <c r="B174" s="151"/>
      <c r="C174" s="151"/>
      <c r="D174" s="151"/>
      <c r="E174" s="151"/>
      <c r="F174" s="151"/>
      <c r="G174" s="151"/>
      <c r="H174" s="151"/>
      <c r="I174" s="151"/>
      <c r="J174" s="151"/>
      <c r="K174" s="151"/>
      <c r="L174" s="151"/>
    </row>
    <row r="175" spans="1:12" customFormat="false" ht="15">
      <c r="A175" s="109"/>
      <c r="B175" s="151"/>
      <c r="C175" s="151"/>
      <c r="D175" s="151"/>
      <c r="E175" s="151"/>
      <c r="F175" s="151"/>
      <c r="G175" s="151"/>
      <c r="H175" s="151"/>
      <c r="I175" s="151"/>
      <c r="J175" s="151"/>
      <c r="K175" s="151"/>
      <c r="L175" s="151"/>
    </row>
    <row r="176" spans="1:12" customFormat="false" ht="15">
      <c r="A176" s="109"/>
      <c r="B176" s="151"/>
      <c r="C176" s="151"/>
      <c r="D176" s="151"/>
      <c r="E176" s="151"/>
      <c r="F176" s="151"/>
      <c r="G176" s="151"/>
      <c r="H176" s="151"/>
      <c r="I176" s="151"/>
      <c r="J176" s="151"/>
      <c r="K176" s="151"/>
      <c r="L176" s="151"/>
    </row>
    <row r="177" spans="1:12" customFormat="false" ht="15">
      <c r="A177" s="109"/>
      <c r="B177" s="151"/>
      <c r="C177" s="151"/>
      <c r="D177" s="151"/>
      <c r="E177" s="151"/>
      <c r="F177" s="151"/>
      <c r="G177" s="151"/>
      <c r="H177" s="151"/>
      <c r="I177" s="151"/>
      <c r="J177" s="151"/>
      <c r="K177" s="151"/>
      <c r="L177" s="151"/>
    </row>
    <row r="178" spans="1:12" customFormat="false" ht="15">
      <c r="A178" s="109"/>
      <c r="B178" s="151"/>
      <c r="C178" s="151"/>
      <c r="D178" s="151"/>
      <c r="E178" s="151"/>
      <c r="F178" s="151"/>
      <c r="G178" s="151"/>
      <c r="H178" s="151"/>
      <c r="I178" s="151"/>
      <c r="J178" s="151"/>
      <c r="K178" s="151"/>
      <c r="L178" s="151"/>
    </row>
    <row r="179" spans="1:12" customFormat="false" ht="15">
      <c r="A179" s="109"/>
      <c r="B179" s="151"/>
      <c r="C179" s="151"/>
      <c r="D179" s="151"/>
      <c r="E179" s="151"/>
      <c r="F179" s="151"/>
      <c r="G179" s="151"/>
      <c r="H179" s="151"/>
      <c r="I179" s="151"/>
      <c r="J179" s="151"/>
      <c r="K179" s="151"/>
      <c r="L179" s="151"/>
    </row>
    <row r="180" spans="1:12" customFormat="false" ht="15">
      <c r="A180" s="109"/>
      <c r="B180" s="151"/>
      <c r="C180" s="151"/>
      <c r="D180" s="151"/>
      <c r="E180" s="151"/>
      <c r="F180" s="151"/>
      <c r="G180" s="151"/>
      <c r="H180" s="151"/>
      <c r="I180" s="151"/>
      <c r="J180" s="151"/>
      <c r="K180" s="151"/>
      <c r="L180" s="151"/>
    </row>
    <row r="181" spans="1:12" customFormat="false" ht="15">
      <c r="A181" s="109"/>
      <c r="B181" s="151"/>
      <c r="C181" s="151"/>
      <c r="D181" s="151"/>
      <c r="E181" s="151"/>
      <c r="F181" s="151"/>
      <c r="G181" s="151"/>
      <c r="H181" s="151"/>
      <c r="I181" s="151"/>
      <c r="J181" s="151"/>
      <c r="K181" s="151"/>
      <c r="L181" s="151"/>
    </row>
    <row r="182" spans="1:12" customFormat="false" ht="15">
      <c r="A182" s="109"/>
      <c r="B182" s="151"/>
      <c r="C182" s="151"/>
      <c r="D182" s="151"/>
      <c r="E182" s="151"/>
      <c r="F182" s="151"/>
      <c r="G182" s="151"/>
      <c r="H182" s="151"/>
      <c r="I182" s="151"/>
      <c r="J182" s="151"/>
      <c r="K182" s="151"/>
      <c r="L182" s="151"/>
    </row>
    <row r="183" spans="1:12" customFormat="false" ht="15">
      <c r="A183" s="109"/>
      <c r="B183" s="151"/>
      <c r="C183" s="151"/>
      <c r="D183" s="151"/>
      <c r="E183" s="151"/>
      <c r="F183" s="151"/>
      <c r="G183" s="151"/>
      <c r="H183" s="151"/>
      <c r="I183" s="151"/>
      <c r="J183" s="151"/>
      <c r="K183" s="151"/>
      <c r="L183" s="151"/>
    </row>
    <row r="184" spans="1:12" customFormat="false" ht="15">
      <c r="A184" s="109"/>
      <c r="B184" s="151"/>
      <c r="C184" s="151"/>
      <c r="D184" s="151"/>
      <c r="E184" s="151"/>
      <c r="F184" s="151"/>
      <c r="G184" s="151"/>
      <c r="H184" s="151"/>
      <c r="I184" s="151"/>
      <c r="J184" s="151"/>
      <c r="K184" s="151"/>
      <c r="L184" s="151"/>
    </row>
    <row r="185" spans="1:12" customFormat="false" ht="15">
      <c r="A185" s="109"/>
      <c r="B185" s="151"/>
      <c r="C185" s="151"/>
      <c r="D185" s="151"/>
      <c r="E185" s="151"/>
      <c r="F185" s="151"/>
      <c r="G185" s="151"/>
      <c r="H185" s="151"/>
      <c r="I185" s="151"/>
      <c r="J185" s="151"/>
      <c r="K185" s="151"/>
      <c r="L185" s="151"/>
    </row>
    <row r="186" spans="1:12" customFormat="false" ht="15">
      <c r="A186" s="109"/>
      <c r="B186" s="151"/>
      <c r="C186" s="151"/>
      <c r="D186" s="151"/>
      <c r="E186" s="151"/>
      <c r="F186" s="151"/>
      <c r="G186" s="151"/>
      <c r="H186" s="151"/>
      <c r="I186" s="151"/>
      <c r="J186" s="151"/>
      <c r="K186" s="151"/>
      <c r="L186" s="151"/>
    </row>
    <row r="187" spans="1:12" customFormat="false" ht="15">
      <c r="A187" s="109"/>
      <c r="B187" s="151"/>
      <c r="C187" s="151"/>
      <c r="D187" s="151"/>
      <c r="E187" s="151"/>
      <c r="F187" s="151"/>
      <c r="G187" s="151"/>
      <c r="H187" s="151"/>
      <c r="I187" s="151"/>
      <c r="J187" s="151"/>
      <c r="K187" s="151"/>
      <c r="L187" s="151"/>
    </row>
    <row r="188" spans="1:12" customFormat="false" ht="15">
      <c r="A188" s="109"/>
      <c r="B188" s="151"/>
      <c r="C188" s="151"/>
      <c r="D188" s="151"/>
      <c r="E188" s="151"/>
      <c r="F188" s="151"/>
      <c r="G188" s="151"/>
      <c r="H188" s="151"/>
      <c r="I188" s="151"/>
      <c r="J188" s="151"/>
      <c r="K188" s="151"/>
      <c r="L188" s="151"/>
    </row>
    <row r="189" spans="1:12" customFormat="false" ht="15">
      <c r="A189" s="109"/>
      <c r="B189" s="151"/>
      <c r="C189" s="151"/>
      <c r="D189" s="151"/>
      <c r="E189" s="151"/>
      <c r="F189" s="151"/>
      <c r="G189" s="151"/>
      <c r="H189" s="151"/>
      <c r="I189" s="151"/>
      <c r="J189" s="151"/>
      <c r="K189" s="151"/>
      <c r="L189" s="151"/>
    </row>
    <row r="190" spans="1:12" customFormat="false" ht="15">
      <c r="A190" s="109"/>
      <c r="B190" s="151"/>
      <c r="C190" s="151"/>
      <c r="D190" s="151"/>
      <c r="E190" s="151"/>
      <c r="F190" s="151"/>
      <c r="G190" s="151"/>
      <c r="H190" s="151"/>
      <c r="I190" s="151"/>
      <c r="J190" s="151"/>
      <c r="K190" s="151"/>
      <c r="L190" s="151"/>
    </row>
    <row r="191" spans="1:12" customFormat="false" ht="15">
      <c r="A191" s="109"/>
      <c r="B191" s="151"/>
      <c r="C191" s="151"/>
      <c r="D191" s="151"/>
      <c r="E191" s="151"/>
      <c r="F191" s="151"/>
      <c r="G191" s="151"/>
      <c r="H191" s="151"/>
      <c r="I191" s="151"/>
      <c r="J191" s="151"/>
      <c r="K191" s="151"/>
      <c r="L191" s="151"/>
    </row>
    <row r="192" spans="1:12" customFormat="false" ht="15">
      <c r="A192" s="109"/>
      <c r="B192" s="151"/>
      <c r="C192" s="151"/>
      <c r="D192" s="151"/>
      <c r="E192" s="151"/>
      <c r="F192" s="151"/>
      <c r="G192" s="151"/>
      <c r="H192" s="151"/>
      <c r="I192" s="151"/>
      <c r="J192" s="151"/>
      <c r="K192" s="151"/>
      <c r="L192" s="151"/>
    </row>
    <row r="193" spans="1:12" customFormat="false" ht="15">
      <c r="A193" s="109"/>
      <c r="B193" s="151"/>
      <c r="C193" s="151"/>
      <c r="D193" s="151"/>
      <c r="E193" s="151"/>
      <c r="F193" s="151"/>
      <c r="G193" s="151"/>
      <c r="H193" s="151"/>
      <c r="I193" s="151"/>
      <c r="J193" s="151"/>
      <c r="K193" s="151"/>
      <c r="L193" s="151"/>
    </row>
    <row r="194" spans="1:12" customFormat="false" ht="15">
      <c r="A194" s="109"/>
      <c r="B194" s="151"/>
      <c r="C194" s="151"/>
      <c r="D194" s="151"/>
      <c r="E194" s="151"/>
      <c r="F194" s="151"/>
      <c r="G194" s="151"/>
      <c r="H194" s="151"/>
      <c r="I194" s="151"/>
      <c r="J194" s="151"/>
      <c r="K194" s="151"/>
      <c r="L194" s="151"/>
    </row>
    <row r="195" spans="1:12" customFormat="false" ht="15">
      <c r="A195" s="109"/>
      <c r="B195" s="151"/>
      <c r="C195" s="151"/>
      <c r="D195" s="151"/>
      <c r="E195" s="151"/>
      <c r="F195" s="151"/>
      <c r="G195" s="151"/>
      <c r="H195" s="151"/>
      <c r="I195" s="151"/>
      <c r="J195" s="151"/>
      <c r="K195" s="151"/>
      <c r="L195" s="151"/>
    </row>
    <row r="196" spans="1:12" customFormat="false" ht="15">
      <c r="A196" s="109"/>
      <c r="B196" s="151"/>
      <c r="C196" s="151"/>
      <c r="D196" s="151"/>
      <c r="E196" s="151"/>
      <c r="F196" s="151"/>
      <c r="G196" s="151"/>
      <c r="H196" s="151"/>
      <c r="I196" s="151"/>
      <c r="J196" s="151"/>
      <c r="K196" s="151"/>
      <c r="L196" s="151"/>
    </row>
    <row r="197" spans="1:12" customFormat="false" ht="15">
      <c r="A197" s="109"/>
      <c r="B197" s="151"/>
      <c r="C197" s="151"/>
      <c r="D197" s="151"/>
      <c r="E197" s="151"/>
      <c r="F197" s="151"/>
      <c r="G197" s="151"/>
      <c r="H197" s="151"/>
      <c r="I197" s="151"/>
      <c r="J197" s="151"/>
      <c r="K197" s="151"/>
      <c r="L197" s="151"/>
    </row>
    <row r="198" spans="1:12" customFormat="false" ht="15">
      <c r="A198" s="109"/>
      <c r="B198" s="151"/>
      <c r="C198" s="151"/>
      <c r="D198" s="151"/>
      <c r="E198" s="151"/>
      <c r="F198" s="151"/>
      <c r="G198" s="151"/>
      <c r="H198" s="151"/>
      <c r="I198" s="151"/>
      <c r="J198" s="151"/>
      <c r="K198" s="151"/>
      <c r="L198" s="151"/>
    </row>
    <row r="199" spans="1:12" customFormat="false" ht="15">
      <c r="A199" s="109"/>
      <c r="B199" s="151"/>
      <c r="C199" s="151"/>
      <c r="D199" s="151"/>
      <c r="E199" s="151"/>
      <c r="F199" s="151"/>
      <c r="G199" s="151"/>
      <c r="H199" s="151"/>
      <c r="I199" s="151"/>
      <c r="J199" s="151"/>
      <c r="K199" s="151"/>
      <c r="L199" s="151"/>
    </row>
    <row r="200" spans="1:12" customFormat="false" ht="15">
      <c r="A200" s="109"/>
      <c r="B200" s="151"/>
      <c r="C200" s="151"/>
      <c r="D200" s="151"/>
      <c r="E200" s="151"/>
      <c r="F200" s="151"/>
      <c r="G200" s="151"/>
      <c r="H200" s="151"/>
      <c r="I200" s="151"/>
      <c r="J200" s="151"/>
      <c r="K200" s="151"/>
      <c r="L200" s="151"/>
    </row>
    <row r="201" spans="1:12" customFormat="false" ht="15">
      <c r="A201" s="109"/>
      <c r="B201" s="151"/>
      <c r="C201" s="151"/>
      <c r="D201" s="151"/>
      <c r="E201" s="151"/>
      <c r="F201" s="151"/>
      <c r="G201" s="151"/>
      <c r="H201" s="151"/>
      <c r="I201" s="151"/>
      <c r="J201" s="151"/>
      <c r="K201" s="151"/>
      <c r="L201" s="151"/>
    </row>
    <row r="202" spans="1:12" customFormat="false" ht="15">
      <c r="A202" s="109"/>
      <c r="B202" s="151"/>
      <c r="C202" s="151"/>
      <c r="D202" s="151"/>
      <c r="E202" s="151"/>
      <c r="F202" s="151"/>
      <c r="G202" s="151"/>
      <c r="H202" s="151"/>
      <c r="I202" s="151"/>
      <c r="J202" s="151"/>
      <c r="K202" s="151"/>
      <c r="L202" s="151"/>
    </row>
    <row r="203" spans="1:12" customFormat="false" ht="15">
      <c r="A203" s="109"/>
      <c r="B203" s="151"/>
      <c r="C203" s="151"/>
      <c r="D203" s="151"/>
      <c r="E203" s="151"/>
      <c r="F203" s="151"/>
      <c r="G203" s="151"/>
      <c r="H203" s="151"/>
      <c r="I203" s="151"/>
      <c r="J203" s="151"/>
      <c r="K203" s="151"/>
      <c r="L203" s="151"/>
    </row>
    <row r="204" spans="1:12" customFormat="false" ht="15">
      <c r="A204" s="109"/>
      <c r="B204" s="151"/>
      <c r="C204" s="151"/>
      <c r="D204" s="151"/>
      <c r="E204" s="151"/>
      <c r="F204" s="151"/>
      <c r="G204" s="151"/>
      <c r="H204" s="151"/>
      <c r="I204" s="151"/>
      <c r="J204" s="151"/>
      <c r="K204" s="151"/>
      <c r="L204" s="151"/>
    </row>
    <row r="205" spans="1:12" customFormat="false" ht="15">
      <c r="A205" s="109"/>
      <c r="B205" s="151"/>
      <c r="C205" s="151"/>
      <c r="D205" s="151"/>
      <c r="E205" s="151"/>
      <c r="F205" s="151"/>
      <c r="G205" s="151"/>
      <c r="H205" s="151"/>
      <c r="I205" s="151"/>
      <c r="J205" s="151"/>
      <c r="K205" s="151"/>
      <c r="L205" s="151"/>
    </row>
    <row r="206" spans="1:12" customFormat="false" ht="15">
      <c r="A206" s="109"/>
      <c r="B206" s="151"/>
      <c r="C206" s="151"/>
      <c r="D206" s="151"/>
      <c r="E206" s="151"/>
      <c r="F206" s="151"/>
      <c r="G206" s="151"/>
      <c r="H206" s="151"/>
      <c r="I206" s="151"/>
      <c r="J206" s="151"/>
      <c r="K206" s="151"/>
      <c r="L206" s="151"/>
    </row>
    <row r="207" spans="1:12" customFormat="false" ht="15">
      <c r="A207" s="109"/>
      <c r="B207" s="151"/>
      <c r="C207" s="151"/>
      <c r="D207" s="151"/>
      <c r="E207" s="151"/>
      <c r="F207" s="151"/>
      <c r="G207" s="151"/>
      <c r="H207" s="151"/>
      <c r="I207" s="151"/>
      <c r="J207" s="151"/>
      <c r="K207" s="151"/>
      <c r="L207" s="151"/>
    </row>
    <row r="208" spans="1:12" customFormat="false" ht="15">
      <c r="A208" s="109"/>
      <c r="B208" s="151"/>
      <c r="C208" s="151"/>
      <c r="D208" s="151"/>
      <c r="E208" s="151"/>
      <c r="F208" s="151"/>
      <c r="G208" s="151"/>
      <c r="H208" s="151"/>
      <c r="I208" s="151"/>
      <c r="J208" s="151"/>
      <c r="K208" s="151"/>
      <c r="L208" s="151"/>
    </row>
    <row r="209" spans="1:12" customFormat="false" ht="15">
      <c r="A209" s="109"/>
      <c r="B209" s="151"/>
      <c r="C209" s="151"/>
      <c r="D209" s="151"/>
      <c r="E209" s="151"/>
      <c r="F209" s="151"/>
      <c r="G209" s="151"/>
      <c r="H209" s="151"/>
      <c r="I209" s="151"/>
      <c r="J209" s="151"/>
      <c r="K209" s="151"/>
      <c r="L209" s="151"/>
    </row>
    <row r="210" spans="1:12" customFormat="false" ht="15">
      <c r="A210" s="109"/>
      <c r="B210" s="151"/>
      <c r="C210" s="151"/>
      <c r="D210" s="151"/>
      <c r="E210" s="151"/>
      <c r="F210" s="151"/>
      <c r="G210" s="151"/>
      <c r="H210" s="151"/>
      <c r="I210" s="151"/>
      <c r="J210" s="151"/>
      <c r="K210" s="151"/>
      <c r="L210" s="151"/>
    </row>
    <row r="211" spans="1:12" customFormat="false" ht="15">
      <c r="A211" s="109"/>
      <c r="B211" s="151"/>
      <c r="C211" s="151"/>
      <c r="D211" s="151"/>
      <c r="E211" s="151"/>
      <c r="F211" s="151"/>
      <c r="G211" s="151"/>
      <c r="H211" s="151"/>
      <c r="I211" s="151"/>
      <c r="J211" s="151"/>
      <c r="K211" s="151"/>
      <c r="L211" s="151"/>
    </row>
    <row r="212" spans="1:12" customFormat="false" ht="15">
      <c r="A212" s="109"/>
      <c r="B212" s="151"/>
      <c r="C212" s="151"/>
      <c r="D212" s="151"/>
      <c r="E212" s="151"/>
      <c r="F212" s="151"/>
      <c r="G212" s="151"/>
      <c r="H212" s="151"/>
      <c r="I212" s="151"/>
      <c r="J212" s="151"/>
      <c r="K212" s="151"/>
      <c r="L212" s="151"/>
    </row>
    <row r="213" spans="1:12" customFormat="false" ht="15">
      <c r="A213" s="109"/>
      <c r="B213" s="151"/>
      <c r="C213" s="151"/>
      <c r="D213" s="151"/>
      <c r="E213" s="151"/>
      <c r="F213" s="151"/>
      <c r="G213" s="151"/>
      <c r="H213" s="151"/>
      <c r="I213" s="151"/>
      <c r="J213" s="151"/>
      <c r="K213" s="151"/>
      <c r="L213" s="151"/>
    </row>
    <row r="214" spans="1:12" customFormat="false" ht="15">
      <c r="A214" s="109"/>
      <c r="B214" s="151"/>
      <c r="C214" s="151"/>
      <c r="D214" s="151"/>
      <c r="E214" s="151"/>
      <c r="F214" s="151"/>
      <c r="G214" s="151"/>
      <c r="H214" s="151"/>
      <c r="I214" s="151"/>
      <c r="J214" s="151"/>
      <c r="K214" s="151"/>
      <c r="L214" s="151"/>
    </row>
    <row r="215" spans="1:12" customFormat="false" ht="15">
      <c r="A215" s="109"/>
      <c r="B215" s="151"/>
      <c r="C215" s="151"/>
      <c r="D215" s="151"/>
      <c r="E215" s="151"/>
      <c r="F215" s="151"/>
      <c r="G215" s="151"/>
      <c r="H215" s="151"/>
      <c r="I215" s="151"/>
      <c r="J215" s="151"/>
      <c r="K215" s="151"/>
      <c r="L215" s="151"/>
    </row>
    <row r="216" spans="1:12" customFormat="false" ht="15">
      <c r="A216" s="109"/>
      <c r="B216" s="151"/>
      <c r="C216" s="151"/>
      <c r="D216" s="151"/>
      <c r="E216" s="151"/>
      <c r="F216" s="151"/>
      <c r="G216" s="151"/>
      <c r="H216" s="151"/>
      <c r="I216" s="151"/>
      <c r="J216" s="151"/>
      <c r="K216" s="151"/>
      <c r="L216" s="151"/>
    </row>
    <row r="217" spans="1:12" customFormat="false" ht="15">
      <c r="A217" s="109"/>
      <c r="B217" s="151"/>
      <c r="C217" s="151"/>
      <c r="D217" s="151"/>
      <c r="E217" s="151"/>
      <c r="F217" s="151"/>
      <c r="G217" s="151"/>
      <c r="H217" s="151"/>
      <c r="I217" s="151"/>
      <c r="J217" s="151"/>
      <c r="K217" s="151"/>
      <c r="L217" s="151"/>
    </row>
    <row r="218" spans="1:12" customFormat="false" ht="15">
      <c r="A218" s="109"/>
      <c r="B218" s="151"/>
      <c r="C218" s="151"/>
      <c r="D218" s="151"/>
      <c r="E218" s="151"/>
      <c r="F218" s="151"/>
      <c r="G218" s="151"/>
      <c r="H218" s="151"/>
      <c r="I218" s="151"/>
      <c r="J218" s="151"/>
      <c r="K218" s="151"/>
      <c r="L218" s="151"/>
    </row>
    <row r="219" spans="1:12" customFormat="false" ht="15">
      <c r="A219" s="109"/>
      <c r="B219" s="151"/>
      <c r="C219" s="151"/>
      <c r="D219" s="151"/>
      <c r="E219" s="151"/>
      <c r="F219" s="151"/>
      <c r="G219" s="151"/>
      <c r="H219" s="151"/>
      <c r="I219" s="151"/>
      <c r="J219" s="151"/>
      <c r="K219" s="151"/>
      <c r="L219" s="151"/>
    </row>
    <row r="220" spans="1:12" customFormat="false" ht="15">
      <c r="A220" s="109"/>
      <c r="B220" s="151"/>
      <c r="C220" s="151"/>
      <c r="D220" s="151"/>
      <c r="E220" s="151"/>
      <c r="F220" s="151"/>
      <c r="G220" s="151"/>
      <c r="H220" s="151"/>
      <c r="I220" s="151"/>
      <c r="J220" s="151"/>
      <c r="K220" s="151"/>
      <c r="L220" s="151"/>
    </row>
    <row r="221" spans="1:12" customFormat="false" ht="15">
      <c r="A221" s="109"/>
      <c r="B221" s="151"/>
      <c r="C221" s="151"/>
      <c r="D221" s="151"/>
      <c r="E221" s="151"/>
      <c r="F221" s="151"/>
      <c r="G221" s="151"/>
      <c r="H221" s="151"/>
      <c r="I221" s="151"/>
      <c r="J221" s="151"/>
      <c r="K221" s="151"/>
      <c r="L221" s="151"/>
    </row>
    <row r="222" spans="1:12" customFormat="false" ht="15">
      <c r="A222" s="109"/>
      <c r="B222" s="151"/>
      <c r="C222" s="151"/>
      <c r="D222" s="151"/>
      <c r="E222" s="151"/>
      <c r="F222" s="151"/>
      <c r="G222" s="151"/>
      <c r="H222" s="151"/>
      <c r="I222" s="151"/>
      <c r="J222" s="151"/>
      <c r="K222" s="151"/>
      <c r="L222" s="151"/>
    </row>
    <row r="223" spans="1:12" customFormat="false" ht="15">
      <c r="A223" s="109"/>
      <c r="B223" s="151"/>
      <c r="C223" s="151"/>
      <c r="D223" s="151"/>
      <c r="E223" s="151"/>
      <c r="F223" s="151"/>
      <c r="G223" s="151"/>
      <c r="H223" s="151"/>
      <c r="I223" s="151"/>
      <c r="J223" s="151"/>
      <c r="K223" s="151"/>
      <c r="L223" s="151"/>
    </row>
    <row r="224" spans="1:12" customFormat="false" ht="15">
      <c r="A224" s="109"/>
      <c r="B224" s="151"/>
      <c r="C224" s="151"/>
      <c r="D224" s="151"/>
      <c r="E224" s="151"/>
      <c r="F224" s="151"/>
      <c r="G224" s="151"/>
      <c r="H224" s="151"/>
      <c r="I224" s="151"/>
      <c r="J224" s="151"/>
      <c r="K224" s="151"/>
      <c r="L224" s="151"/>
    </row>
    <row r="225" spans="1:12" customFormat="false" ht="15">
      <c r="A225" s="109"/>
      <c r="B225" s="151"/>
      <c r="C225" s="151"/>
      <c r="D225" s="151"/>
      <c r="E225" s="151"/>
      <c r="F225" s="151"/>
      <c r="G225" s="151"/>
      <c r="H225" s="151"/>
      <c r="I225" s="151"/>
      <c r="J225" s="151"/>
      <c r="K225" s="151"/>
      <c r="L225" s="151"/>
    </row>
    <row r="226" spans="1:12" customFormat="false" ht="15">
      <c r="A226" s="109"/>
      <c r="B226" s="151"/>
      <c r="C226" s="151"/>
      <c r="D226" s="151"/>
      <c r="E226" s="151"/>
      <c r="F226" s="151"/>
      <c r="G226" s="151"/>
      <c r="H226" s="151"/>
      <c r="I226" s="151"/>
      <c r="J226" s="151"/>
      <c r="K226" s="151"/>
      <c r="L226" s="151"/>
    </row>
    <row r="227" spans="1:12" customFormat="false" ht="15">
      <c r="A227" s="109"/>
      <c r="B227" s="151"/>
      <c r="C227" s="151"/>
      <c r="D227" s="151"/>
      <c r="E227" s="151"/>
      <c r="F227" s="151"/>
      <c r="G227" s="151"/>
      <c r="H227" s="151"/>
      <c r="I227" s="151"/>
      <c r="J227" s="151"/>
      <c r="K227" s="151"/>
      <c r="L227" s="151"/>
    </row>
    <row r="228" spans="1:12" customFormat="false" ht="15">
      <c r="A228" s="109"/>
      <c r="B228" s="151"/>
      <c r="C228" s="151"/>
      <c r="D228" s="151"/>
      <c r="E228" s="151"/>
      <c r="F228" s="151"/>
      <c r="G228" s="151"/>
      <c r="H228" s="151"/>
      <c r="I228" s="151"/>
      <c r="J228" s="151"/>
      <c r="K228" s="151"/>
      <c r="L228" s="151"/>
    </row>
    <row r="229" spans="1:12" customFormat="false" ht="15">
      <c r="A229" s="109"/>
      <c r="B229" s="151"/>
      <c r="C229" s="151"/>
      <c r="D229" s="151"/>
      <c r="E229" s="151"/>
      <c r="F229" s="151"/>
      <c r="G229" s="151"/>
      <c r="H229" s="151"/>
      <c r="I229" s="151"/>
      <c r="J229" s="151"/>
      <c r="K229" s="151"/>
      <c r="L229" s="151"/>
    </row>
    <row r="230" spans="1:12" customFormat="false" ht="15">
      <c r="A230" s="109"/>
      <c r="B230" s="151"/>
      <c r="C230" s="151"/>
      <c r="D230" s="151"/>
      <c r="E230" s="151"/>
      <c r="F230" s="151"/>
      <c r="G230" s="151"/>
      <c r="H230" s="151"/>
      <c r="I230" s="151"/>
      <c r="J230" s="151"/>
      <c r="K230" s="151"/>
      <c r="L230" s="151"/>
    </row>
    <row r="231" spans="1:12" customFormat="false" ht="15">
      <c r="A231" s="109"/>
      <c r="B231" s="151"/>
      <c r="C231" s="151"/>
      <c r="D231" s="151"/>
      <c r="E231" s="151"/>
      <c r="F231" s="151"/>
      <c r="G231" s="151"/>
      <c r="H231" s="151"/>
      <c r="I231" s="151"/>
      <c r="J231" s="151"/>
      <c r="K231" s="151"/>
      <c r="L231" s="151"/>
    </row>
    <row r="232" spans="1:12" customFormat="false" ht="15">
      <c r="A232" s="109"/>
      <c r="B232" s="151"/>
      <c r="C232" s="151"/>
      <c r="D232" s="151"/>
      <c r="E232" s="151"/>
      <c r="F232" s="151"/>
      <c r="G232" s="151"/>
      <c r="H232" s="151"/>
      <c r="I232" s="151"/>
      <c r="J232" s="151"/>
      <c r="K232" s="151"/>
      <c r="L232" s="151"/>
    </row>
    <row r="233" spans="1:12" customFormat="false" ht="15">
      <c r="A233" s="109"/>
      <c r="B233" s="151"/>
      <c r="C233" s="151"/>
      <c r="D233" s="151"/>
      <c r="E233" s="151"/>
      <c r="F233" s="151"/>
      <c r="G233" s="151"/>
      <c r="H233" s="151"/>
      <c r="I233" s="151"/>
      <c r="J233" s="151"/>
      <c r="K233" s="151"/>
      <c r="L233" s="151"/>
    </row>
    <row r="234" spans="1:12" customFormat="false" ht="15">
      <c r="A234" s="109"/>
      <c r="B234" s="151"/>
      <c r="C234" s="151"/>
      <c r="D234" s="151"/>
      <c r="E234" s="151"/>
      <c r="F234" s="151"/>
      <c r="G234" s="151"/>
      <c r="H234" s="151"/>
      <c r="I234" s="151"/>
      <c r="J234" s="151"/>
      <c r="K234" s="151"/>
      <c r="L234" s="151"/>
    </row>
    <row r="235" spans="1:12" customFormat="false" ht="15">
      <c r="A235" s="109"/>
      <c r="B235" s="151"/>
      <c r="C235" s="151"/>
      <c r="D235" s="151"/>
      <c r="E235" s="151"/>
      <c r="F235" s="151"/>
      <c r="G235" s="151"/>
      <c r="H235" s="151"/>
      <c r="I235" s="151"/>
      <c r="J235" s="151"/>
      <c r="K235" s="151"/>
      <c r="L235" s="151"/>
    </row>
    <row r="236" spans="1:12" customFormat="false" ht="15">
      <c r="A236" s="109"/>
      <c r="B236" s="151"/>
      <c r="C236" s="151"/>
      <c r="D236" s="151"/>
      <c r="E236" s="151"/>
      <c r="F236" s="151"/>
      <c r="G236" s="151"/>
      <c r="H236" s="151"/>
      <c r="I236" s="151"/>
      <c r="J236" s="151"/>
      <c r="K236" s="151"/>
      <c r="L236" s="151"/>
    </row>
    <row r="237" spans="1:12" customFormat="false" ht="15">
      <c r="A237" s="109"/>
      <c r="B237" s="151"/>
      <c r="C237" s="151"/>
      <c r="D237" s="151"/>
      <c r="E237" s="151"/>
      <c r="F237" s="151"/>
      <c r="G237" s="151"/>
      <c r="H237" s="151"/>
      <c r="I237" s="151"/>
      <c r="J237" s="151"/>
      <c r="K237" s="151"/>
      <c r="L237" s="151"/>
    </row>
    <row r="238" spans="1:12" customFormat="false" ht="15">
      <c r="A238" s="109"/>
      <c r="B238" s="151"/>
      <c r="C238" s="151"/>
      <c r="D238" s="151"/>
      <c r="E238" s="151"/>
      <c r="F238" s="151"/>
      <c r="G238" s="151"/>
      <c r="H238" s="151"/>
      <c r="I238" s="151"/>
      <c r="J238" s="151"/>
      <c r="K238" s="151"/>
      <c r="L238" s="151"/>
    </row>
    <row r="239" spans="1:12" customFormat="false" ht="15">
      <c r="A239" s="109"/>
      <c r="B239" s="151"/>
      <c r="C239" s="151"/>
      <c r="D239" s="151"/>
      <c r="E239" s="151"/>
      <c r="F239" s="151"/>
      <c r="G239" s="151"/>
      <c r="H239" s="151"/>
      <c r="I239" s="151"/>
      <c r="J239" s="151"/>
      <c r="K239" s="151"/>
      <c r="L239" s="151"/>
    </row>
    <row r="240" spans="1:12" customFormat="false" ht="15">
      <c r="A240" s="109"/>
      <c r="B240" s="151"/>
      <c r="C240" s="151"/>
      <c r="D240" s="151"/>
      <c r="E240" s="151"/>
      <c r="F240" s="151"/>
      <c r="G240" s="151"/>
      <c r="H240" s="151"/>
      <c r="I240" s="151"/>
      <c r="J240" s="151"/>
      <c r="K240" s="151"/>
      <c r="L240" s="151"/>
    </row>
    <row r="241" spans="1:12" customFormat="false" ht="15">
      <c r="A241" s="109"/>
      <c r="B241" s="151"/>
      <c r="C241" s="151"/>
      <c r="D241" s="151"/>
      <c r="E241" s="151"/>
      <c r="F241" s="151"/>
      <c r="G241" s="151"/>
      <c r="H241" s="151"/>
      <c r="I241" s="151"/>
      <c r="J241" s="151"/>
      <c r="K241" s="151"/>
      <c r="L241" s="151"/>
    </row>
    <row r="242" spans="1:12" customFormat="false" ht="15">
      <c r="A242" s="109"/>
      <c r="B242" s="151"/>
      <c r="C242" s="151"/>
      <c r="D242" s="151"/>
      <c r="E242" s="151"/>
      <c r="F242" s="151"/>
      <c r="G242" s="151"/>
      <c r="H242" s="151"/>
      <c r="I242" s="151"/>
      <c r="J242" s="151"/>
      <c r="K242" s="151"/>
      <c r="L242" s="151"/>
    </row>
    <row r="243" spans="1:12" customFormat="false" ht="15">
      <c r="A243" s="109"/>
      <c r="B243" s="151"/>
      <c r="C243" s="151"/>
      <c r="D243" s="151"/>
      <c r="E243" s="151"/>
      <c r="F243" s="151"/>
      <c r="G243" s="151"/>
      <c r="H243" s="151"/>
      <c r="I243" s="151"/>
      <c r="J243" s="151"/>
      <c r="K243" s="151"/>
      <c r="L243" s="151"/>
    </row>
    <row r="244" spans="1:12" customFormat="false" ht="15">
      <c r="A244" s="109"/>
      <c r="B244" s="151"/>
      <c r="C244" s="151"/>
      <c r="D244" s="151"/>
      <c r="E244" s="151"/>
      <c r="F244" s="151"/>
      <c r="G244" s="151"/>
      <c r="H244" s="151"/>
      <c r="I244" s="151"/>
      <c r="J244" s="151"/>
      <c r="K244" s="151"/>
      <c r="L244" s="151"/>
    </row>
    <row r="245" spans="1:12" customFormat="false" ht="15">
      <c r="A245" s="109"/>
      <c r="B245" s="151"/>
      <c r="C245" s="151"/>
      <c r="D245" s="151"/>
      <c r="E245" s="151"/>
      <c r="F245" s="151"/>
      <c r="G245" s="151"/>
      <c r="H245" s="151"/>
      <c r="I245" s="151"/>
      <c r="J245" s="151"/>
      <c r="K245" s="151"/>
      <c r="L245" s="151"/>
    </row>
    <row r="246" spans="1:12" customFormat="false" ht="15">
      <c r="A246" s="109"/>
      <c r="B246" s="151"/>
      <c r="C246" s="151"/>
      <c r="D246" s="151"/>
      <c r="E246" s="151"/>
      <c r="F246" s="151"/>
      <c r="G246" s="151"/>
      <c r="H246" s="151"/>
      <c r="I246" s="151"/>
      <c r="J246" s="151"/>
      <c r="K246" s="151"/>
      <c r="L246" s="151"/>
    </row>
    <row r="247" spans="1:12" customFormat="false" ht="15">
      <c r="A247" s="109"/>
      <c r="B247" s="151"/>
      <c r="C247" s="151"/>
      <c r="D247" s="151"/>
      <c r="E247" s="151"/>
      <c r="F247" s="151"/>
      <c r="G247" s="151"/>
      <c r="H247" s="151"/>
      <c r="I247" s="151"/>
      <c r="J247" s="151"/>
      <c r="K247" s="151"/>
      <c r="L247" s="151"/>
    </row>
    <row r="248" spans="1:12" customFormat="false" ht="15">
      <c r="A248" s="109"/>
      <c r="B248" s="151"/>
      <c r="C248" s="151"/>
      <c r="D248" s="151"/>
      <c r="E248" s="151"/>
      <c r="F248" s="151"/>
      <c r="G248" s="151"/>
      <c r="H248" s="151"/>
      <c r="I248" s="151"/>
      <c r="J248" s="151"/>
      <c r="K248" s="151"/>
      <c r="L248" s="151"/>
    </row>
    <row r="249" spans="1:12" customFormat="false" ht="15">
      <c r="A249" s="109"/>
      <c r="B249" s="151"/>
      <c r="C249" s="151"/>
      <c r="D249" s="151"/>
      <c r="E249" s="151"/>
      <c r="F249" s="151"/>
      <c r="G249" s="151"/>
      <c r="H249" s="151"/>
      <c r="I249" s="151"/>
      <c r="J249" s="151"/>
      <c r="K249" s="151"/>
      <c r="L249" s="151"/>
    </row>
    <row r="250" spans="1:12" customFormat="false" ht="15">
      <c r="A250" s="109"/>
      <c r="B250" s="151"/>
      <c r="C250" s="151"/>
      <c r="D250" s="151"/>
      <c r="E250" s="151"/>
      <c r="F250" s="151"/>
      <c r="G250" s="151"/>
      <c r="H250" s="151"/>
      <c r="I250" s="151"/>
      <c r="J250" s="151"/>
      <c r="K250" s="151"/>
      <c r="L250" s="151"/>
    </row>
    <row r="251" spans="1:12" customFormat="false" ht="15">
      <c r="A251" s="109"/>
      <c r="B251" s="151"/>
      <c r="C251" s="151"/>
      <c r="D251" s="151"/>
      <c r="E251" s="151"/>
      <c r="F251" s="151"/>
      <c r="G251" s="151"/>
      <c r="H251" s="151"/>
      <c r="I251" s="151"/>
      <c r="J251" s="151"/>
      <c r="K251" s="151"/>
      <c r="L251" s="151"/>
    </row>
    <row r="252" spans="1:12" customFormat="false" ht="15">
      <c r="A252" s="109"/>
      <c r="B252" s="151"/>
      <c r="C252" s="151"/>
      <c r="D252" s="151"/>
      <c r="E252" s="151"/>
      <c r="F252" s="151"/>
      <c r="G252" s="151"/>
      <c r="H252" s="151"/>
      <c r="I252" s="151"/>
      <c r="J252" s="151"/>
      <c r="K252" s="151"/>
      <c r="L252" s="151"/>
    </row>
    <row r="253" spans="1:12" customFormat="false" ht="15">
      <c r="A253" s="109"/>
      <c r="B253" s="151"/>
      <c r="C253" s="151"/>
      <c r="D253" s="151"/>
      <c r="E253" s="151"/>
      <c r="F253" s="151"/>
      <c r="G253" s="151"/>
      <c r="H253" s="151"/>
      <c r="I253" s="151"/>
      <c r="J253" s="151"/>
      <c r="K253" s="151"/>
      <c r="L253" s="151"/>
    </row>
    <row r="254" spans="1:12" customFormat="false" ht="15">
      <c r="A254" s="109"/>
      <c r="B254" s="151"/>
      <c r="C254" s="151"/>
      <c r="D254" s="151"/>
      <c r="E254" s="151"/>
      <c r="F254" s="151"/>
      <c r="G254" s="151"/>
      <c r="H254" s="151"/>
      <c r="I254" s="151"/>
      <c r="J254" s="151"/>
      <c r="K254" s="151"/>
      <c r="L254" s="151"/>
    </row>
    <row r="255" spans="1:12" customFormat="false" ht="15">
      <c r="A255" s="109"/>
      <c r="B255" s="151"/>
      <c r="C255" s="151"/>
      <c r="D255" s="151"/>
      <c r="E255" s="151"/>
      <c r="F255" s="151"/>
      <c r="G255" s="151"/>
      <c r="H255" s="151"/>
      <c r="I255" s="151"/>
      <c r="J255" s="151"/>
      <c r="K255" s="151"/>
      <c r="L255" s="151"/>
    </row>
    <row r="256" spans="1:12" customFormat="false" ht="15">
      <c r="A256" s="109"/>
      <c r="B256" s="151"/>
      <c r="C256" s="151"/>
      <c r="D256" s="151"/>
      <c r="E256" s="151"/>
      <c r="F256" s="151"/>
      <c r="G256" s="151"/>
      <c r="H256" s="151"/>
      <c r="I256" s="151"/>
      <c r="J256" s="151"/>
      <c r="K256" s="151"/>
      <c r="L256" s="151"/>
    </row>
    <row r="257" spans="1:12" customFormat="false" ht="15">
      <c r="A257" s="109"/>
      <c r="B257" s="151"/>
      <c r="C257" s="151"/>
      <c r="D257" s="151"/>
      <c r="E257" s="151"/>
      <c r="F257" s="151"/>
      <c r="G257" s="151"/>
      <c r="H257" s="151"/>
      <c r="I257" s="151"/>
      <c r="J257" s="151"/>
      <c r="K257" s="151"/>
      <c r="L257" s="151"/>
    </row>
    <row r="258" spans="1:12" customFormat="false" ht="15">
      <c r="A258" s="109"/>
      <c r="B258" s="151"/>
      <c r="C258" s="151"/>
      <c r="D258" s="151"/>
      <c r="E258" s="151"/>
      <c r="F258" s="151"/>
      <c r="G258" s="151"/>
      <c r="H258" s="151"/>
      <c r="I258" s="151"/>
      <c r="J258" s="151"/>
      <c r="K258" s="151"/>
      <c r="L258" s="151"/>
    </row>
    <row r="259" spans="1:12" customFormat="false" ht="15">
      <c r="A259" s="109"/>
      <c r="B259" s="151"/>
      <c r="C259" s="151"/>
      <c r="D259" s="151"/>
      <c r="E259" s="151"/>
      <c r="F259" s="151"/>
      <c r="G259" s="151"/>
      <c r="H259" s="151"/>
      <c r="I259" s="151"/>
      <c r="J259" s="151"/>
      <c r="K259" s="151"/>
      <c r="L259" s="151"/>
    </row>
    <row r="260" spans="1:12" customFormat="false" ht="15">
      <c r="A260" s="109"/>
      <c r="B260" s="151"/>
      <c r="C260" s="151"/>
      <c r="D260" s="151"/>
      <c r="E260" s="151"/>
      <c r="F260" s="151"/>
      <c r="G260" s="151"/>
      <c r="H260" s="151"/>
      <c r="I260" s="151"/>
      <c r="J260" s="151"/>
      <c r="K260" s="151"/>
      <c r="L260" s="151"/>
    </row>
    <row r="261" spans="1:12" customFormat="false" ht="15">
      <c r="A261" s="109"/>
      <c r="B261" s="151"/>
      <c r="C261" s="151"/>
      <c r="D261" s="151"/>
      <c r="E261" s="151"/>
      <c r="F261" s="151"/>
      <c r="G261" s="151"/>
      <c r="H261" s="151"/>
      <c r="I261" s="151"/>
      <c r="J261" s="151"/>
      <c r="K261" s="151"/>
      <c r="L261" s="151"/>
    </row>
    <row r="262" spans="1:12" customFormat="false" ht="15">
      <c r="A262" s="109"/>
      <c r="B262" s="151"/>
      <c r="C262" s="151"/>
      <c r="D262" s="151"/>
      <c r="E262" s="151"/>
      <c r="F262" s="151"/>
      <c r="G262" s="151"/>
      <c r="H262" s="151"/>
      <c r="I262" s="151"/>
      <c r="J262" s="151"/>
      <c r="K262" s="151"/>
      <c r="L262" s="151"/>
    </row>
    <row r="263" spans="1:12" customFormat="false" ht="15">
      <c r="A263" s="109"/>
      <c r="B263" s="151"/>
      <c r="C263" s="151"/>
      <c r="D263" s="151"/>
      <c r="E263" s="151"/>
      <c r="F263" s="151"/>
      <c r="G263" s="151"/>
      <c r="H263" s="151"/>
      <c r="I263" s="151"/>
      <c r="J263" s="151"/>
      <c r="K263" s="151"/>
      <c r="L263" s="151"/>
    </row>
    <row r="264" spans="1:12" customFormat="false" ht="15">
      <c r="A264" s="109"/>
      <c r="B264" s="151"/>
      <c r="C264" s="151"/>
      <c r="D264" s="151"/>
      <c r="E264" s="151"/>
      <c r="F264" s="151"/>
      <c r="G264" s="151"/>
      <c r="H264" s="151"/>
      <c r="I264" s="151"/>
      <c r="J264" s="151"/>
      <c r="K264" s="151"/>
      <c r="L264" s="151"/>
    </row>
    <row r="265" spans="1:12" customFormat="false" ht="15">
      <c r="A265" s="109"/>
      <c r="B265" s="151"/>
      <c r="C265" s="151"/>
      <c r="D265" s="151"/>
      <c r="E265" s="151"/>
      <c r="F265" s="151"/>
      <c r="G265" s="151"/>
      <c r="H265" s="151"/>
      <c r="I265" s="151"/>
      <c r="J265" s="151"/>
      <c r="K265" s="151"/>
      <c r="L265" s="151"/>
    </row>
    <row r="266" spans="1:12" customFormat="false" ht="15">
      <c r="A266" s="109"/>
      <c r="B266" s="151"/>
      <c r="C266" s="151"/>
      <c r="D266" s="151"/>
      <c r="E266" s="151"/>
      <c r="F266" s="151"/>
      <c r="G266" s="151"/>
      <c r="H266" s="151"/>
      <c r="I266" s="151"/>
      <c r="J266" s="151"/>
      <c r="K266" s="151"/>
      <c r="L266" s="151"/>
    </row>
    <row r="267" spans="1:12" customFormat="false" ht="15">
      <c r="A267" s="109"/>
      <c r="B267" s="151"/>
      <c r="C267" s="151"/>
      <c r="D267" s="151"/>
      <c r="E267" s="151"/>
      <c r="F267" s="151"/>
      <c r="G267" s="151"/>
      <c r="H267" s="151"/>
      <c r="I267" s="151"/>
      <c r="J267" s="151"/>
      <c r="K267" s="151"/>
      <c r="L267" s="151"/>
    </row>
    <row r="268" spans="1:12" customFormat="false" ht="15">
      <c r="A268" s="109"/>
      <c r="B268" s="151"/>
      <c r="C268" s="151"/>
      <c r="D268" s="151"/>
      <c r="E268" s="151"/>
      <c r="F268" s="151"/>
      <c r="G268" s="151"/>
      <c r="H268" s="151"/>
      <c r="I268" s="151"/>
      <c r="J268" s="151"/>
      <c r="K268" s="151"/>
      <c r="L268" s="151"/>
    </row>
    <row r="269" spans="1:12" customFormat="false" ht="15">
      <c r="A269" s="109"/>
      <c r="B269" s="151"/>
      <c r="C269" s="151"/>
      <c r="D269" s="151"/>
      <c r="E269" s="151"/>
      <c r="F269" s="151"/>
      <c r="G269" s="151"/>
      <c r="H269" s="151"/>
      <c r="I269" s="151"/>
      <c r="J269" s="151"/>
      <c r="K269" s="151"/>
      <c r="L269" s="151"/>
    </row>
    <row r="270" spans="1:12" customFormat="false" ht="15">
      <c r="A270" s="109"/>
      <c r="B270" s="151"/>
      <c r="C270" s="151"/>
      <c r="D270" s="151"/>
      <c r="E270" s="151"/>
      <c r="F270" s="151"/>
      <c r="G270" s="151"/>
      <c r="H270" s="151"/>
      <c r="I270" s="151"/>
      <c r="J270" s="151"/>
      <c r="K270" s="151"/>
      <c r="L270" s="151"/>
    </row>
    <row r="271" spans="1:12" customFormat="false" ht="15">
      <c r="A271" s="109"/>
      <c r="B271" s="151"/>
      <c r="C271" s="151"/>
      <c r="D271" s="151"/>
      <c r="E271" s="151"/>
      <c r="F271" s="151"/>
      <c r="G271" s="151"/>
      <c r="H271" s="151"/>
      <c r="I271" s="151"/>
      <c r="J271" s="151"/>
      <c r="K271" s="151"/>
      <c r="L271" s="151"/>
    </row>
    <row r="272" spans="1:12" customFormat="false" ht="15">
      <c r="A272" s="109"/>
      <c r="B272" s="151"/>
      <c r="C272" s="151"/>
      <c r="D272" s="151"/>
      <c r="E272" s="151"/>
      <c r="F272" s="151"/>
      <c r="G272" s="151"/>
      <c r="H272" s="151"/>
      <c r="I272" s="151"/>
      <c r="J272" s="151"/>
      <c r="K272" s="151"/>
      <c r="L272" s="151"/>
    </row>
    <row r="273" spans="1:12" customFormat="false" ht="15">
      <c r="A273" s="109"/>
      <c r="B273" s="151"/>
      <c r="C273" s="151"/>
      <c r="D273" s="151"/>
      <c r="E273" s="151"/>
      <c r="F273" s="151"/>
      <c r="G273" s="151"/>
      <c r="H273" s="151"/>
      <c r="I273" s="151"/>
      <c r="J273" s="151"/>
      <c r="K273" s="151"/>
      <c r="L273" s="151"/>
    </row>
    <row r="274" spans="1:12" customFormat="false" ht="15">
      <c r="A274" s="109"/>
      <c r="B274" s="151"/>
      <c r="C274" s="151"/>
      <c r="D274" s="151"/>
      <c r="E274" s="151"/>
      <c r="F274" s="151"/>
      <c r="G274" s="151"/>
      <c r="H274" s="151"/>
      <c r="I274" s="151"/>
      <c r="J274" s="151"/>
      <c r="K274" s="151"/>
      <c r="L274" s="151"/>
    </row>
    <row r="275" spans="1:12" customFormat="false" ht="15">
      <c r="A275" s="109"/>
      <c r="B275" s="151"/>
      <c r="C275" s="151"/>
      <c r="D275" s="151"/>
      <c r="E275" s="151"/>
      <c r="F275" s="151"/>
      <c r="G275" s="151"/>
      <c r="H275" s="151"/>
      <c r="I275" s="151"/>
      <c r="J275" s="151"/>
      <c r="K275" s="151"/>
      <c r="L275" s="151"/>
    </row>
    <row r="276" spans="1:12" customFormat="false" ht="15">
      <c r="A276" s="109"/>
      <c r="B276" s="151"/>
      <c r="C276" s="151"/>
      <c r="D276" s="151"/>
      <c r="E276" s="151"/>
      <c r="F276" s="151"/>
      <c r="G276" s="151"/>
      <c r="H276" s="151"/>
      <c r="I276" s="151"/>
      <c r="J276" s="151"/>
      <c r="K276" s="151"/>
      <c r="L276" s="151"/>
    </row>
    <row r="277" spans="1:12" customFormat="false" ht="15">
      <c r="A277" s="109"/>
      <c r="B277" s="151"/>
      <c r="C277" s="151"/>
      <c r="D277" s="151"/>
      <c r="E277" s="151"/>
      <c r="F277" s="151"/>
      <c r="G277" s="151"/>
      <c r="H277" s="151"/>
      <c r="I277" s="151"/>
      <c r="J277" s="151"/>
      <c r="K277" s="151"/>
      <c r="L277" s="151"/>
    </row>
    <row r="278" spans="1:12" customFormat="false" ht="15">
      <c r="A278" s="109"/>
      <c r="B278" s="151"/>
      <c r="C278" s="151"/>
      <c r="D278" s="151"/>
      <c r="E278" s="151"/>
      <c r="F278" s="151"/>
      <c r="G278" s="151"/>
      <c r="H278" s="151"/>
      <c r="I278" s="151"/>
      <c r="J278" s="151"/>
      <c r="K278" s="151"/>
      <c r="L278" s="151"/>
    </row>
    <row r="279" spans="1:12" customFormat="false" ht="15">
      <c r="A279" s="109"/>
      <c r="B279" s="151"/>
      <c r="C279" s="151"/>
      <c r="D279" s="151"/>
      <c r="E279" s="151"/>
      <c r="F279" s="151"/>
      <c r="G279" s="151"/>
      <c r="H279" s="151"/>
      <c r="I279" s="151"/>
      <c r="J279" s="151"/>
      <c r="K279" s="151"/>
      <c r="L279" s="151"/>
    </row>
    <row r="280" spans="1:12" customFormat="false" ht="15">
      <c r="A280" s="109"/>
      <c r="B280" s="151"/>
      <c r="C280" s="151"/>
      <c r="D280" s="151"/>
      <c r="E280" s="151"/>
      <c r="F280" s="151"/>
      <c r="G280" s="151"/>
      <c r="H280" s="151"/>
      <c r="I280" s="151"/>
      <c r="J280" s="151"/>
      <c r="K280" s="151"/>
      <c r="L280" s="151"/>
    </row>
    <row r="281" spans="1:12" customFormat="false" ht="15">
      <c r="A281" s="109"/>
      <c r="B281" s="151"/>
      <c r="C281" s="151"/>
      <c r="D281" s="151"/>
      <c r="E281" s="151"/>
      <c r="F281" s="151"/>
      <c r="G281" s="151"/>
      <c r="H281" s="151"/>
      <c r="I281" s="151"/>
      <c r="J281" s="151"/>
      <c r="K281" s="151"/>
      <c r="L281" s="151"/>
    </row>
    <row r="282" spans="1:12" customFormat="false" ht="15">
      <c r="A282" s="109"/>
      <c r="B282" s="151"/>
      <c r="C282" s="151"/>
      <c r="D282" s="151"/>
      <c r="E282" s="151"/>
      <c r="F282" s="151"/>
      <c r="G282" s="151"/>
      <c r="H282" s="151"/>
      <c r="I282" s="151"/>
      <c r="J282" s="151"/>
      <c r="K282" s="151"/>
      <c r="L282" s="151"/>
    </row>
    <row r="283" spans="1:12" customFormat="false" ht="15">
      <c r="A283" s="109"/>
      <c r="B283" s="151"/>
      <c r="C283" s="151"/>
      <c r="D283" s="151"/>
      <c r="E283" s="151"/>
      <c r="F283" s="151"/>
      <c r="G283" s="151"/>
      <c r="H283" s="151"/>
      <c r="I283" s="151"/>
      <c r="J283" s="151"/>
      <c r="K283" s="151"/>
      <c r="L283" s="151"/>
    </row>
    <row r="284" spans="1:12" customFormat="false" ht="15">
      <c r="A284" s="109"/>
      <c r="B284" s="151"/>
      <c r="C284" s="151"/>
      <c r="D284" s="151"/>
      <c r="E284" s="151"/>
      <c r="F284" s="151"/>
      <c r="G284" s="151"/>
      <c r="H284" s="151"/>
      <c r="I284" s="151"/>
      <c r="J284" s="151"/>
      <c r="K284" s="151"/>
      <c r="L284" s="151"/>
    </row>
    <row r="285" spans="1:12" customFormat="false" ht="15">
      <c r="A285" s="109"/>
      <c r="B285" s="151"/>
      <c r="C285" s="151"/>
      <c r="D285" s="151"/>
      <c r="E285" s="151"/>
      <c r="F285" s="151"/>
      <c r="G285" s="151"/>
      <c r="H285" s="151"/>
      <c r="I285" s="151"/>
      <c r="J285" s="151"/>
      <c r="K285" s="151"/>
      <c r="L285" s="151"/>
    </row>
    <row r="286" spans="1:12" customFormat="false" ht="15">
      <c r="A286" s="109"/>
      <c r="B286" s="151"/>
      <c r="C286" s="151"/>
      <c r="D286" s="151"/>
      <c r="E286" s="151"/>
      <c r="F286" s="151"/>
      <c r="G286" s="151"/>
      <c r="H286" s="151"/>
      <c r="I286" s="151"/>
      <c r="J286" s="151"/>
      <c r="K286" s="151"/>
      <c r="L286" s="151"/>
    </row>
    <row r="287" spans="1:12" customFormat="false" ht="15">
      <c r="A287" s="109"/>
      <c r="B287" s="151"/>
      <c r="C287" s="151"/>
      <c r="D287" s="151"/>
      <c r="E287" s="151"/>
      <c r="F287" s="151"/>
      <c r="G287" s="151"/>
      <c r="H287" s="151"/>
      <c r="I287" s="151"/>
      <c r="J287" s="151"/>
      <c r="K287" s="151"/>
      <c r="L287" s="151"/>
    </row>
    <row r="288" spans="1:12" customFormat="false" ht="15">
      <c r="A288" s="109"/>
      <c r="B288" s="151"/>
      <c r="C288" s="151"/>
      <c r="D288" s="151"/>
      <c r="E288" s="151"/>
      <c r="F288" s="151"/>
      <c r="G288" s="151"/>
      <c r="H288" s="151"/>
      <c r="I288" s="151"/>
      <c r="J288" s="151"/>
      <c r="K288" s="151"/>
      <c r="L288" s="151"/>
    </row>
    <row r="289" spans="1:12" customFormat="false" ht="15">
      <c r="A289" s="109"/>
      <c r="B289" s="151"/>
      <c r="C289" s="151"/>
      <c r="D289" s="151"/>
      <c r="E289" s="151"/>
      <c r="F289" s="151"/>
      <c r="G289" s="151"/>
      <c r="H289" s="151"/>
      <c r="I289" s="151"/>
      <c r="J289" s="151"/>
      <c r="K289" s="151"/>
      <c r="L289" s="151"/>
    </row>
    <row r="290" spans="1:12" customFormat="false" ht="15">
      <c r="A290" s="109"/>
      <c r="B290" s="151"/>
      <c r="C290" s="151"/>
      <c r="D290" s="151"/>
      <c r="E290" s="151"/>
      <c r="F290" s="151"/>
      <c r="G290" s="151"/>
      <c r="H290" s="151"/>
      <c r="I290" s="151"/>
      <c r="J290" s="151"/>
      <c r="K290" s="151"/>
      <c r="L290" s="151"/>
    </row>
    <row r="291" spans="1:12" customFormat="false" ht="15">
      <c r="A291" s="109"/>
      <c r="B291" s="151"/>
      <c r="C291" s="151"/>
      <c r="D291" s="151"/>
      <c r="E291" s="151"/>
      <c r="F291" s="151"/>
      <c r="G291" s="151"/>
      <c r="H291" s="151"/>
      <c r="I291" s="151"/>
      <c r="J291" s="151"/>
      <c r="K291" s="151"/>
      <c r="L291" s="151"/>
    </row>
    <row r="292" spans="1:12" customFormat="false" ht="15">
      <c r="A292" s="109"/>
      <c r="B292" s="151"/>
      <c r="C292" s="151"/>
      <c r="D292" s="151"/>
      <c r="E292" s="151"/>
      <c r="F292" s="151"/>
      <c r="G292" s="151"/>
      <c r="H292" s="151"/>
      <c r="I292" s="151"/>
      <c r="J292" s="151"/>
      <c r="K292" s="151"/>
      <c r="L292" s="151"/>
    </row>
    <row r="293" spans="1:12" customFormat="false" ht="15">
      <c r="A293" s="109"/>
      <c r="B293" s="151"/>
      <c r="C293" s="151"/>
      <c r="D293" s="151"/>
      <c r="E293" s="151"/>
      <c r="F293" s="151"/>
      <c r="G293" s="151"/>
      <c r="H293" s="151"/>
      <c r="I293" s="151"/>
      <c r="J293" s="151"/>
      <c r="K293" s="151"/>
      <c r="L293" s="151"/>
    </row>
    <row r="294" spans="1:12" customFormat="false" ht="15">
      <c r="A294" s="109"/>
      <c r="B294" s="151"/>
      <c r="C294" s="151"/>
      <c r="D294" s="151"/>
      <c r="E294" s="151"/>
      <c r="F294" s="151"/>
      <c r="G294" s="151"/>
      <c r="H294" s="151"/>
      <c r="I294" s="151"/>
      <c r="J294" s="151"/>
      <c r="K294" s="151"/>
      <c r="L294" s="151"/>
    </row>
    <row r="295" spans="1:12" customFormat="false" ht="15">
      <c r="A295" s="109"/>
      <c r="B295" s="151"/>
      <c r="C295" s="151"/>
      <c r="D295" s="151"/>
      <c r="E295" s="151"/>
      <c r="F295" s="151"/>
      <c r="G295" s="151"/>
      <c r="H295" s="151"/>
      <c r="I295" s="151"/>
      <c r="J295" s="151"/>
      <c r="K295" s="151"/>
      <c r="L295" s="151"/>
    </row>
    <row r="296" spans="1:12" customFormat="false" ht="15">
      <c r="A296" s="109"/>
      <c r="B296" s="151"/>
      <c r="C296" s="151"/>
      <c r="D296" s="151"/>
      <c r="E296" s="151"/>
      <c r="F296" s="151"/>
      <c r="G296" s="151"/>
      <c r="H296" s="151"/>
      <c r="I296" s="151"/>
      <c r="J296" s="151"/>
      <c r="K296" s="151"/>
      <c r="L296" s="151"/>
    </row>
    <row r="297" spans="1:12" customFormat="false" ht="15">
      <c r="A297" s="109"/>
      <c r="B297" s="151"/>
      <c r="C297" s="151"/>
      <c r="D297" s="151"/>
      <c r="E297" s="151"/>
      <c r="F297" s="151"/>
      <c r="G297" s="151"/>
      <c r="H297" s="151"/>
      <c r="I297" s="151"/>
      <c r="J297" s="151"/>
      <c r="K297" s="151"/>
      <c r="L297" s="151"/>
    </row>
    <row r="298" spans="1:12" customFormat="false" ht="15">
      <c r="A298" s="109"/>
      <c r="B298" s="151"/>
      <c r="C298" s="151"/>
      <c r="D298" s="151"/>
      <c r="E298" s="151"/>
      <c r="F298" s="151"/>
      <c r="G298" s="151"/>
      <c r="H298" s="151"/>
      <c r="I298" s="151"/>
      <c r="J298" s="151"/>
      <c r="K298" s="151"/>
      <c r="L298" s="151"/>
    </row>
    <row r="299" spans="1:12" customFormat="false" ht="15">
      <c r="A299" s="109"/>
      <c r="B299" s="151"/>
      <c r="C299" s="151"/>
      <c r="D299" s="151"/>
      <c r="E299" s="151"/>
      <c r="F299" s="151"/>
      <c r="G299" s="151"/>
      <c r="H299" s="151"/>
      <c r="I299" s="151"/>
      <c r="J299" s="151"/>
      <c r="K299" s="151"/>
      <c r="L299" s="151"/>
    </row>
    <row r="300" spans="1:12" customFormat="false" ht="15">
      <c r="A300" s="109"/>
      <c r="B300" s="151"/>
      <c r="C300" s="151"/>
      <c r="D300" s="151"/>
      <c r="E300" s="151"/>
      <c r="F300" s="151"/>
      <c r="G300" s="151"/>
      <c r="H300" s="151"/>
      <c r="I300" s="151"/>
      <c r="J300" s="151"/>
      <c r="K300" s="151"/>
      <c r="L300" s="151"/>
    </row>
    <row r="301" spans="1:12" customFormat="false" ht="15">
      <c r="A301" s="109"/>
      <c r="B301" s="151"/>
      <c r="C301" s="151"/>
      <c r="D301" s="151"/>
      <c r="E301" s="151"/>
      <c r="F301" s="151"/>
      <c r="G301" s="151"/>
      <c r="H301" s="151"/>
      <c r="I301" s="151"/>
      <c r="J301" s="151"/>
      <c r="K301" s="151"/>
      <c r="L301" s="151"/>
    </row>
    <row r="302" spans="1:12" customFormat="false" ht="15">
      <c r="A302" s="109"/>
      <c r="B302" s="151"/>
      <c r="C302" s="151"/>
      <c r="D302" s="151"/>
      <c r="E302" s="151"/>
      <c r="F302" s="151"/>
      <c r="G302" s="151"/>
      <c r="H302" s="151"/>
      <c r="I302" s="151"/>
      <c r="J302" s="151"/>
      <c r="K302" s="151"/>
      <c r="L302" s="151"/>
    </row>
    <row r="303" spans="1:12" customFormat="false" ht="15">
      <c r="A303" s="109"/>
      <c r="B303" s="151"/>
      <c r="C303" s="151"/>
      <c r="D303" s="151"/>
      <c r="E303" s="151"/>
      <c r="F303" s="151"/>
      <c r="G303" s="151"/>
      <c r="H303" s="151"/>
      <c r="I303" s="151"/>
      <c r="J303" s="151"/>
      <c r="K303" s="151"/>
      <c r="L303" s="151"/>
    </row>
    <row r="304" spans="1:12" customFormat="false" ht="15">
      <c r="A304" s="109"/>
      <c r="B304" s="151"/>
      <c r="C304" s="151"/>
      <c r="D304" s="151"/>
      <c r="E304" s="151"/>
      <c r="F304" s="151"/>
      <c r="G304" s="151"/>
      <c r="H304" s="151"/>
      <c r="I304" s="151"/>
      <c r="J304" s="151"/>
      <c r="K304" s="151"/>
      <c r="L304" s="151"/>
    </row>
    <row r="305" spans="1:12" customFormat="false" ht="15">
      <c r="A305" s="109"/>
      <c r="B305" s="151"/>
      <c r="C305" s="151"/>
      <c r="D305" s="151"/>
      <c r="E305" s="151"/>
      <c r="F305" s="151"/>
      <c r="G305" s="151"/>
      <c r="H305" s="151"/>
      <c r="I305" s="151"/>
      <c r="J305" s="151"/>
      <c r="K305" s="151"/>
      <c r="L305" s="151"/>
    </row>
    <row r="306" spans="1:12" customFormat="false" ht="15">
      <c r="A306" s="109"/>
      <c r="B306" s="151"/>
      <c r="C306" s="151"/>
      <c r="D306" s="151"/>
      <c r="E306" s="151"/>
      <c r="F306" s="151"/>
      <c r="G306" s="151"/>
      <c r="H306" s="151"/>
      <c r="I306" s="151"/>
      <c r="J306" s="151"/>
      <c r="K306" s="151"/>
      <c r="L306" s="151"/>
    </row>
    <row r="307" spans="1:12" customFormat="false" ht="15">
      <c r="A307" s="109"/>
      <c r="B307" s="151"/>
      <c r="C307" s="151"/>
      <c r="D307" s="151"/>
      <c r="E307" s="151"/>
      <c r="F307" s="151"/>
      <c r="G307" s="151"/>
      <c r="H307" s="151"/>
      <c r="I307" s="151"/>
      <c r="J307" s="151"/>
      <c r="K307" s="151"/>
      <c r="L307" s="151"/>
    </row>
    <row r="308" spans="1:12" customFormat="false" ht="15">
      <c r="A308" s="109"/>
      <c r="B308" s="151"/>
      <c r="C308" s="151"/>
      <c r="D308" s="151"/>
      <c r="E308" s="151"/>
      <c r="F308" s="151"/>
      <c r="G308" s="151"/>
      <c r="H308" s="151"/>
      <c r="I308" s="151"/>
      <c r="J308" s="151"/>
      <c r="K308" s="151"/>
      <c r="L308" s="151"/>
    </row>
    <row r="309" spans="1:12" customFormat="false" ht="15">
      <c r="A309" s="109"/>
      <c r="B309" s="151"/>
      <c r="C309" s="151"/>
      <c r="D309" s="151"/>
      <c r="E309" s="151"/>
      <c r="F309" s="151"/>
      <c r="G309" s="151"/>
      <c r="H309" s="151"/>
      <c r="I309" s="151"/>
      <c r="J309" s="151"/>
      <c r="K309" s="151"/>
      <c r="L309" s="151"/>
    </row>
    <row r="310" spans="1:12" customFormat="false" ht="15">
      <c r="A310" s="109"/>
      <c r="B310" s="151"/>
      <c r="C310" s="151"/>
      <c r="D310" s="151"/>
      <c r="E310" s="151"/>
      <c r="F310" s="151"/>
      <c r="G310" s="151"/>
      <c r="H310" s="151"/>
      <c r="I310" s="151"/>
      <c r="J310" s="151"/>
      <c r="K310" s="151"/>
      <c r="L310" s="151"/>
    </row>
    <row r="311" spans="1:12" customFormat="false" ht="15">
      <c r="A311" s="109"/>
      <c r="B311" s="151"/>
      <c r="C311" s="151"/>
      <c r="D311" s="151"/>
      <c r="E311" s="151"/>
      <c r="F311" s="151"/>
      <c r="G311" s="151"/>
      <c r="H311" s="151"/>
      <c r="I311" s="151"/>
      <c r="J311" s="151"/>
      <c r="K311" s="151"/>
      <c r="L311" s="151"/>
    </row>
    <row r="312" spans="1:12" customFormat="false" ht="15">
      <c r="A312" s="109"/>
      <c r="B312" s="151"/>
      <c r="C312" s="151"/>
      <c r="D312" s="151"/>
      <c r="E312" s="151"/>
      <c r="F312" s="151"/>
      <c r="G312" s="151"/>
      <c r="H312" s="151"/>
      <c r="I312" s="151"/>
      <c r="J312" s="151"/>
      <c r="K312" s="151"/>
      <c r="L312" s="151"/>
    </row>
    <row r="313" spans="1:12" customFormat="false" ht="15">
      <c r="A313" s="109"/>
      <c r="B313" s="151"/>
      <c r="C313" s="151"/>
      <c r="D313" s="151"/>
      <c r="E313" s="151"/>
      <c r="F313" s="151"/>
      <c r="G313" s="151"/>
      <c r="H313" s="151"/>
      <c r="I313" s="151"/>
      <c r="J313" s="151"/>
      <c r="K313" s="151"/>
      <c r="L313" s="151"/>
    </row>
    <row r="314" spans="1:12" customFormat="false" ht="15">
      <c r="A314" s="109"/>
      <c r="B314" s="151"/>
      <c r="C314" s="151"/>
      <c r="D314" s="151"/>
      <c r="E314" s="151"/>
      <c r="F314" s="151"/>
      <c r="G314" s="151"/>
      <c r="H314" s="151"/>
      <c r="I314" s="151"/>
      <c r="J314" s="151"/>
      <c r="K314" s="151"/>
      <c r="L314" s="151"/>
    </row>
    <row r="315" spans="1:12" customFormat="false" ht="15">
      <c r="A315" s="109"/>
      <c r="B315" s="151"/>
      <c r="C315" s="151"/>
      <c r="D315" s="151"/>
      <c r="E315" s="151"/>
      <c r="F315" s="151"/>
      <c r="G315" s="151"/>
      <c r="H315" s="151"/>
      <c r="I315" s="151"/>
      <c r="J315" s="151"/>
      <c r="K315" s="151"/>
      <c r="L315" s="151"/>
    </row>
    <row r="316" spans="1:12" customFormat="false" ht="15">
      <c r="A316" s="109"/>
      <c r="B316" s="151"/>
      <c r="C316" s="151"/>
      <c r="D316" s="151"/>
      <c r="E316" s="151"/>
      <c r="F316" s="151"/>
      <c r="G316" s="151"/>
      <c r="H316" s="151"/>
      <c r="I316" s="151"/>
      <c r="J316" s="151"/>
      <c r="K316" s="151"/>
      <c r="L316" s="151"/>
    </row>
    <row r="317" spans="1:12" customFormat="false" ht="15">
      <c r="A317" s="109"/>
      <c r="B317" s="151"/>
      <c r="C317" s="151"/>
      <c r="D317" s="151"/>
      <c r="E317" s="151"/>
      <c r="F317" s="151"/>
      <c r="G317" s="151"/>
      <c r="H317" s="151"/>
      <c r="I317" s="151"/>
      <c r="J317" s="151"/>
      <c r="K317" s="151"/>
      <c r="L317" s="151"/>
    </row>
    <row r="318" spans="1:12" customFormat="false" ht="15">
      <c r="A318" s="109"/>
      <c r="B318" s="151"/>
      <c r="C318" s="151"/>
      <c r="D318" s="151"/>
      <c r="E318" s="151"/>
      <c r="F318" s="151"/>
      <c r="G318" s="151"/>
      <c r="H318" s="151"/>
      <c r="I318" s="151"/>
      <c r="J318" s="151"/>
      <c r="K318" s="151"/>
      <c r="L318" s="151"/>
    </row>
    <row r="319" spans="1:12" customFormat="false" ht="15">
      <c r="A319" s="109"/>
      <c r="B319" s="151"/>
      <c r="C319" s="151"/>
      <c r="D319" s="151"/>
      <c r="E319" s="151"/>
      <c r="F319" s="151"/>
      <c r="G319" s="151"/>
      <c r="H319" s="151"/>
      <c r="I319" s="151"/>
      <c r="J319" s="151"/>
      <c r="K319" s="151"/>
      <c r="L319" s="151"/>
    </row>
    <row r="320" spans="1:12" customFormat="false" ht="15">
      <c r="A320" s="109"/>
      <c r="B320" s="151"/>
      <c r="C320" s="151"/>
      <c r="D320" s="151"/>
      <c r="E320" s="151"/>
      <c r="F320" s="151"/>
      <c r="G320" s="151"/>
      <c r="H320" s="151"/>
      <c r="I320" s="151"/>
      <c r="J320" s="151"/>
      <c r="K320" s="151"/>
      <c r="L320" s="151"/>
    </row>
    <row r="321" spans="1:12" customFormat="false" ht="15">
      <c r="A321" s="109"/>
      <c r="B321" s="151"/>
      <c r="C321" s="151"/>
      <c r="D321" s="151"/>
      <c r="E321" s="151"/>
      <c r="F321" s="151"/>
      <c r="G321" s="151"/>
      <c r="H321" s="151"/>
      <c r="I321" s="151"/>
      <c r="J321" s="151"/>
      <c r="K321" s="151"/>
      <c r="L321" s="151"/>
    </row>
    <row r="322" spans="1:12" customFormat="false" ht="15">
      <c r="A322" s="109"/>
      <c r="B322" s="151"/>
      <c r="C322" s="151"/>
      <c r="D322" s="151"/>
      <c r="E322" s="151"/>
      <c r="F322" s="151"/>
      <c r="G322" s="151"/>
      <c r="H322" s="151"/>
      <c r="I322" s="151"/>
      <c r="J322" s="151"/>
      <c r="K322" s="151"/>
      <c r="L322" s="151"/>
    </row>
    <row r="323" spans="1:12" customFormat="false" ht="15">
      <c r="A323" s="109"/>
      <c r="B323" s="151"/>
      <c r="C323" s="151"/>
      <c r="D323" s="151"/>
      <c r="E323" s="151"/>
      <c r="F323" s="151"/>
      <c r="G323" s="151"/>
      <c r="H323" s="151"/>
      <c r="I323" s="151"/>
      <c r="J323" s="151"/>
      <c r="K323" s="151"/>
      <c r="L323" s="151"/>
    </row>
    <row r="324" spans="1:12" customFormat="false" ht="15">
      <c r="A324" s="109"/>
      <c r="B324" s="151"/>
      <c r="C324" s="151"/>
      <c r="D324" s="151"/>
      <c r="E324" s="151"/>
      <c r="F324" s="151"/>
      <c r="G324" s="151"/>
      <c r="H324" s="151"/>
      <c r="I324" s="151"/>
      <c r="J324" s="151"/>
      <c r="K324" s="151"/>
      <c r="L324" s="151"/>
    </row>
    <row r="325" spans="1:12" customFormat="false" ht="15">
      <c r="A325" s="109"/>
      <c r="B325" s="151"/>
      <c r="C325" s="151"/>
      <c r="D325" s="151"/>
      <c r="E325" s="151"/>
      <c r="F325" s="151"/>
      <c r="G325" s="151"/>
      <c r="H325" s="151"/>
      <c r="I325" s="151"/>
      <c r="J325" s="151"/>
      <c r="K325" s="151"/>
      <c r="L325" s="151"/>
    </row>
    <row r="326" spans="1:12" customFormat="false" ht="15">
      <c r="A326" s="109"/>
      <c r="B326" s="151"/>
      <c r="C326" s="151"/>
      <c r="D326" s="151"/>
      <c r="E326" s="151"/>
      <c r="F326" s="151"/>
      <c r="G326" s="151"/>
      <c r="H326" s="151"/>
      <c r="I326" s="151"/>
      <c r="J326" s="151"/>
      <c r="K326" s="151"/>
      <c r="L326" s="151"/>
    </row>
    <row r="327" spans="1:12" customFormat="false" ht="15">
      <c r="A327" s="109"/>
      <c r="B327" s="151"/>
      <c r="C327" s="151"/>
      <c r="D327" s="151"/>
      <c r="E327" s="151"/>
      <c r="F327" s="151"/>
      <c r="G327" s="151"/>
      <c r="H327" s="151"/>
      <c r="I327" s="151"/>
      <c r="J327" s="151"/>
      <c r="K327" s="151"/>
      <c r="L327" s="151"/>
    </row>
    <row r="328" spans="1:12" customFormat="false" ht="15">
      <c r="A328" s="109"/>
      <c r="B328" s="151"/>
      <c r="C328" s="151"/>
      <c r="D328" s="151"/>
      <c r="E328" s="151"/>
      <c r="F328" s="151"/>
      <c r="G328" s="151"/>
      <c r="H328" s="151"/>
      <c r="I328" s="151"/>
      <c r="J328" s="151"/>
      <c r="K328" s="151"/>
      <c r="L328" s="151"/>
    </row>
    <row r="329" spans="1:12" customFormat="false" ht="15">
      <c r="A329" s="109"/>
      <c r="B329" s="151"/>
      <c r="C329" s="151"/>
      <c r="D329" s="151"/>
      <c r="E329" s="151"/>
      <c r="F329" s="151"/>
      <c r="G329" s="151"/>
      <c r="H329" s="151"/>
      <c r="I329" s="151"/>
      <c r="J329" s="151"/>
      <c r="K329" s="151"/>
      <c r="L329" s="151"/>
    </row>
    <row r="330" spans="1:12" customFormat="false" ht="15">
      <c r="A330" s="109"/>
      <c r="B330" s="151"/>
      <c r="C330" s="151"/>
      <c r="D330" s="151"/>
      <c r="E330" s="151"/>
      <c r="F330" s="151"/>
      <c r="G330" s="151"/>
      <c r="H330" s="151"/>
      <c r="I330" s="151"/>
      <c r="J330" s="151"/>
      <c r="K330" s="151"/>
      <c r="L330" s="151"/>
    </row>
    <row r="331" spans="1:12" customFormat="false" ht="15">
      <c r="A331" s="109"/>
      <c r="B331" s="151"/>
      <c r="C331" s="151"/>
      <c r="D331" s="151"/>
      <c r="E331" s="151"/>
      <c r="F331" s="151"/>
      <c r="G331" s="151"/>
      <c r="H331" s="151"/>
      <c r="I331" s="151"/>
      <c r="J331" s="151"/>
      <c r="K331" s="151"/>
      <c r="L331" s="151"/>
    </row>
    <row r="332" spans="1:12" customFormat="false" ht="15">
      <c r="A332" s="109"/>
      <c r="B332" s="151"/>
      <c r="C332" s="151"/>
      <c r="D332" s="151"/>
      <c r="E332" s="151"/>
      <c r="F332" s="151"/>
      <c r="G332" s="151"/>
      <c r="H332" s="151"/>
      <c r="I332" s="151"/>
      <c r="J332" s="151"/>
      <c r="K332" s="151"/>
      <c r="L332" s="151"/>
    </row>
    <row r="333" spans="1:12" customFormat="false" ht="15">
      <c r="A333" s="109"/>
      <c r="B333" s="151"/>
      <c r="C333" s="151"/>
      <c r="D333" s="151"/>
      <c r="E333" s="151"/>
      <c r="F333" s="151"/>
      <c r="G333" s="151"/>
      <c r="H333" s="151"/>
      <c r="I333" s="151"/>
      <c r="J333" s="151"/>
      <c r="K333" s="151"/>
      <c r="L333" s="151"/>
    </row>
    <row r="334" spans="1:12" customFormat="false" ht="15">
      <c r="A334" s="109"/>
      <c r="B334" s="151"/>
      <c r="C334" s="151"/>
      <c r="D334" s="151"/>
      <c r="E334" s="151"/>
      <c r="F334" s="151"/>
      <c r="G334" s="151"/>
      <c r="H334" s="151"/>
      <c r="I334" s="151"/>
      <c r="J334" s="151"/>
      <c r="K334" s="151"/>
      <c r="L334" s="151"/>
    </row>
    <row r="335" spans="1:12" customFormat="false" ht="15">
      <c r="A335" s="109"/>
      <c r="B335" s="151"/>
      <c r="C335" s="151"/>
      <c r="D335" s="151"/>
      <c r="E335" s="151"/>
      <c r="F335" s="151"/>
      <c r="G335" s="151"/>
      <c r="H335" s="151"/>
      <c r="I335" s="151"/>
      <c r="J335" s="151"/>
      <c r="K335" s="151"/>
      <c r="L335" s="151"/>
    </row>
    <row r="336" spans="1:12" customFormat="false" ht="15">
      <c r="A336" s="109"/>
      <c r="B336" s="151"/>
      <c r="C336" s="151"/>
      <c r="D336" s="151"/>
      <c r="E336" s="151"/>
      <c r="F336" s="151"/>
      <c r="G336" s="151"/>
      <c r="H336" s="151"/>
      <c r="I336" s="151"/>
      <c r="J336" s="151"/>
      <c r="K336" s="151"/>
      <c r="L336" s="151"/>
    </row>
    <row r="337" spans="1:12" customFormat="false" ht="15">
      <c r="A337" s="109"/>
      <c r="B337" s="151"/>
      <c r="C337" s="151"/>
      <c r="D337" s="151"/>
      <c r="E337" s="151"/>
      <c r="F337" s="151"/>
      <c r="G337" s="151"/>
      <c r="H337" s="151"/>
      <c r="I337" s="151"/>
      <c r="J337" s="151"/>
      <c r="K337" s="151"/>
      <c r="L337" s="151"/>
    </row>
    <row r="338" spans="1:12" customFormat="false" ht="15">
      <c r="A338" s="109"/>
      <c r="B338" s="151"/>
      <c r="C338" s="151"/>
      <c r="D338" s="151"/>
      <c r="E338" s="151"/>
      <c r="F338" s="151"/>
      <c r="G338" s="151"/>
      <c r="H338" s="151"/>
      <c r="I338" s="151"/>
      <c r="J338" s="151"/>
      <c r="K338" s="151"/>
      <c r="L338" s="151"/>
    </row>
    <row r="339" spans="1:12" customFormat="false" ht="15">
      <c r="A339" s="109"/>
      <c r="B339" s="151"/>
      <c r="C339" s="151"/>
      <c r="D339" s="151"/>
      <c r="E339" s="151"/>
      <c r="F339" s="151"/>
      <c r="G339" s="151"/>
      <c r="H339" s="151"/>
      <c r="I339" s="151"/>
      <c r="J339" s="151"/>
      <c r="K339" s="151"/>
      <c r="L339" s="151"/>
    </row>
    <row r="340" spans="1:12" customFormat="false" ht="15">
      <c r="A340" s="109"/>
      <c r="B340" s="151"/>
      <c r="C340" s="151"/>
      <c r="D340" s="151"/>
      <c r="E340" s="151"/>
      <c r="F340" s="151"/>
      <c r="G340" s="151"/>
      <c r="H340" s="151"/>
      <c r="I340" s="151"/>
      <c r="J340" s="151"/>
      <c r="K340" s="151"/>
      <c r="L340" s="151"/>
    </row>
    <row r="341" spans="1:12" customFormat="false" ht="15">
      <c r="A341" s="109"/>
      <c r="B341" s="151"/>
      <c r="C341" s="151"/>
      <c r="D341" s="151"/>
      <c r="E341" s="151"/>
      <c r="F341" s="151"/>
      <c r="G341" s="151"/>
      <c r="H341" s="151"/>
      <c r="I341" s="151"/>
      <c r="J341" s="151"/>
      <c r="K341" s="151"/>
      <c r="L341" s="151"/>
    </row>
    <row r="342" spans="1:12" customFormat="false" ht="15">
      <c r="A342" s="109"/>
      <c r="B342" s="151"/>
      <c r="C342" s="151"/>
      <c r="D342" s="151"/>
      <c r="E342" s="151"/>
      <c r="F342" s="151"/>
      <c r="G342" s="151"/>
      <c r="H342" s="151"/>
      <c r="I342" s="151"/>
      <c r="J342" s="151"/>
      <c r="K342" s="151"/>
      <c r="L342" s="151"/>
    </row>
    <row r="343" spans="1:12" customFormat="false" ht="15">
      <c r="A343" s="109"/>
      <c r="B343" s="151"/>
      <c r="C343" s="151"/>
      <c r="D343" s="151"/>
      <c r="E343" s="151"/>
      <c r="F343" s="151"/>
      <c r="G343" s="151"/>
      <c r="H343" s="151"/>
      <c r="I343" s="151"/>
      <c r="J343" s="151"/>
      <c r="K343" s="151"/>
      <c r="L343" s="151"/>
    </row>
    <row r="344" spans="1:12" customFormat="false" ht="15">
      <c r="A344" s="109"/>
      <c r="B344" s="151"/>
      <c r="C344" s="151"/>
      <c r="D344" s="151"/>
      <c r="E344" s="151"/>
      <c r="F344" s="151"/>
      <c r="G344" s="151"/>
      <c r="H344" s="151"/>
      <c r="I344" s="151"/>
      <c r="J344" s="151"/>
      <c r="K344" s="151"/>
      <c r="L344" s="151"/>
    </row>
    <row r="345" spans="1:12" customFormat="false" ht="15">
      <c r="A345" s="109"/>
      <c r="B345" s="151"/>
      <c r="C345" s="151"/>
      <c r="D345" s="151"/>
      <c r="E345" s="151"/>
      <c r="F345" s="151"/>
      <c r="G345" s="151"/>
      <c r="H345" s="151"/>
      <c r="I345" s="151"/>
      <c r="J345" s="151"/>
      <c r="K345" s="151"/>
      <c r="L345" s="151"/>
    </row>
    <row r="346" spans="1:12" customFormat="false" ht="15">
      <c r="A346" s="109"/>
      <c r="B346" s="151"/>
      <c r="C346" s="151"/>
      <c r="D346" s="151"/>
      <c r="E346" s="151"/>
      <c r="F346" s="151"/>
      <c r="G346" s="151"/>
      <c r="H346" s="151"/>
      <c r="I346" s="151"/>
      <c r="J346" s="151"/>
      <c r="K346" s="151"/>
      <c r="L346" s="151"/>
    </row>
    <row r="347" spans="1:12" customFormat="false" ht="15">
      <c r="A347" s="109"/>
      <c r="B347" s="151"/>
      <c r="C347" s="151"/>
      <c r="D347" s="151"/>
      <c r="E347" s="151"/>
      <c r="F347" s="151"/>
      <c r="G347" s="151"/>
      <c r="H347" s="151"/>
      <c r="I347" s="151"/>
      <c r="J347" s="151"/>
      <c r="K347" s="151"/>
      <c r="L347" s="151"/>
    </row>
    <row r="348" spans="1:12" customFormat="false" ht="15">
      <c r="A348" s="109"/>
      <c r="B348" s="151"/>
      <c r="C348" s="151"/>
      <c r="D348" s="151"/>
      <c r="E348" s="151"/>
      <c r="F348" s="151"/>
      <c r="G348" s="151"/>
      <c r="H348" s="151"/>
      <c r="I348" s="151"/>
      <c r="J348" s="151"/>
      <c r="K348" s="151"/>
      <c r="L348" s="151"/>
    </row>
    <row r="349" spans="1:12" customFormat="false" ht="15">
      <c r="A349" s="109"/>
      <c r="B349" s="151"/>
      <c r="C349" s="151"/>
      <c r="D349" s="151"/>
      <c r="E349" s="151"/>
      <c r="F349" s="151"/>
      <c r="G349" s="151"/>
      <c r="H349" s="151"/>
      <c r="I349" s="151"/>
      <c r="J349" s="151"/>
      <c r="K349" s="151"/>
      <c r="L349" s="151"/>
    </row>
    <row r="350" spans="1:12" customFormat="false" ht="15">
      <c r="A350" s="109"/>
      <c r="B350" s="151"/>
      <c r="C350" s="151"/>
      <c r="D350" s="151"/>
      <c r="E350" s="151"/>
      <c r="F350" s="151"/>
      <c r="G350" s="151"/>
      <c r="H350" s="151"/>
      <c r="I350" s="151"/>
      <c r="J350" s="151"/>
      <c r="K350" s="151"/>
      <c r="L350" s="151"/>
    </row>
    <row r="351" spans="1:12" customFormat="false" ht="15">
      <c r="A351" s="109"/>
      <c r="B351" s="151"/>
      <c r="C351" s="151"/>
      <c r="D351" s="151"/>
      <c r="E351" s="151"/>
      <c r="F351" s="151"/>
      <c r="G351" s="151"/>
      <c r="H351" s="151"/>
      <c r="I351" s="151"/>
      <c r="J351" s="151"/>
      <c r="K351" s="151"/>
      <c r="L351" s="151"/>
    </row>
    <row r="352" spans="1:12" customFormat="false" ht="15">
      <c r="A352" s="109"/>
      <c r="B352" s="151"/>
      <c r="C352" s="151"/>
      <c r="D352" s="151"/>
      <c r="E352" s="151"/>
      <c r="F352" s="151"/>
      <c r="G352" s="151"/>
      <c r="H352" s="151"/>
      <c r="I352" s="151"/>
      <c r="J352" s="151"/>
      <c r="K352" s="151"/>
      <c r="L352" s="151"/>
    </row>
    <row r="353" spans="1:12" customFormat="false" ht="15">
      <c r="A353" s="109"/>
      <c r="B353" s="151"/>
      <c r="C353" s="151"/>
      <c r="D353" s="151"/>
      <c r="E353" s="151"/>
      <c r="F353" s="151"/>
      <c r="G353" s="151"/>
      <c r="H353" s="151"/>
      <c r="I353" s="151"/>
      <c r="J353" s="151"/>
      <c r="K353" s="151"/>
      <c r="L353" s="151"/>
    </row>
    <row r="354" spans="1:12" customFormat="false" ht="15">
      <c r="A354" s="109"/>
      <c r="B354" s="151"/>
      <c r="C354" s="151"/>
      <c r="D354" s="151"/>
      <c r="E354" s="151"/>
      <c r="F354" s="151"/>
      <c r="G354" s="151"/>
      <c r="H354" s="151"/>
      <c r="I354" s="151"/>
      <c r="J354" s="151"/>
      <c r="K354" s="151"/>
      <c r="L354" s="151"/>
    </row>
    <row r="355" spans="1:12" customFormat="false" ht="15">
      <c r="A355" s="109"/>
      <c r="B355" s="151"/>
      <c r="C355" s="151"/>
      <c r="D355" s="151"/>
      <c r="E355" s="151"/>
      <c r="F355" s="151"/>
      <c r="G355" s="151"/>
      <c r="H355" s="151"/>
      <c r="I355" s="151"/>
      <c r="J355" s="151"/>
      <c r="K355" s="151"/>
      <c r="L355" s="151"/>
    </row>
    <row r="356" spans="1:12" customFormat="false" ht="15">
      <c r="A356" s="109"/>
      <c r="B356" s="151"/>
      <c r="C356" s="151"/>
      <c r="D356" s="151"/>
      <c r="E356" s="151"/>
      <c r="F356" s="151"/>
      <c r="G356" s="151"/>
      <c r="H356" s="151"/>
      <c r="I356" s="151"/>
      <c r="J356" s="151"/>
      <c r="K356" s="151"/>
      <c r="L356" s="151"/>
    </row>
    <row r="357" spans="1:12" customFormat="false" ht="15">
      <c r="A357" s="109"/>
      <c r="B357" s="151"/>
      <c r="C357" s="151"/>
      <c r="D357" s="151"/>
      <c r="E357" s="151"/>
      <c r="F357" s="151"/>
      <c r="G357" s="151"/>
      <c r="H357" s="151"/>
      <c r="I357" s="151"/>
      <c r="J357" s="151"/>
      <c r="K357" s="151"/>
      <c r="L357" s="151"/>
    </row>
    <row r="358" spans="1:12" customFormat="false" ht="15">
      <c r="A358" s="109"/>
      <c r="B358" s="151"/>
      <c r="C358" s="151"/>
      <c r="D358" s="151"/>
      <c r="E358" s="151"/>
      <c r="F358" s="151"/>
      <c r="G358" s="151"/>
      <c r="H358" s="151"/>
      <c r="I358" s="151"/>
      <c r="J358" s="151"/>
      <c r="K358" s="151"/>
      <c r="L358" s="151"/>
    </row>
    <row r="359" spans="1:12" customFormat="false" ht="15">
      <c r="A359" s="109"/>
      <c r="B359" s="151"/>
      <c r="C359" s="151"/>
      <c r="D359" s="151"/>
      <c r="E359" s="151"/>
      <c r="F359" s="151"/>
      <c r="G359" s="151"/>
      <c r="H359" s="151"/>
      <c r="I359" s="151"/>
      <c r="J359" s="151"/>
      <c r="K359" s="151"/>
      <c r="L359" s="151"/>
    </row>
    <row r="360" spans="1:12" customFormat="false" ht="15">
      <c r="A360" s="109"/>
      <c r="B360" s="151"/>
      <c r="C360" s="151"/>
      <c r="D360" s="151"/>
      <c r="E360" s="151"/>
      <c r="F360" s="151"/>
      <c r="G360" s="151"/>
      <c r="H360" s="151"/>
      <c r="I360" s="151"/>
      <c r="J360" s="151"/>
      <c r="K360" s="151"/>
      <c r="L360" s="151"/>
    </row>
    <row r="361" spans="1:12" customFormat="false" ht="15">
      <c r="A361" s="109"/>
      <c r="B361" s="151"/>
      <c r="C361" s="151"/>
      <c r="D361" s="151"/>
      <c r="E361" s="151"/>
      <c r="F361" s="151"/>
      <c r="G361" s="151"/>
      <c r="H361" s="151"/>
      <c r="I361" s="151"/>
      <c r="J361" s="151"/>
      <c r="K361" s="151"/>
      <c r="L361" s="151"/>
    </row>
    <row r="362" spans="1:12" customFormat="false" ht="15">
      <c r="A362" s="109"/>
      <c r="B362" s="151"/>
      <c r="C362" s="151"/>
      <c r="D362" s="151"/>
      <c r="E362" s="151"/>
      <c r="F362" s="151"/>
      <c r="G362" s="151"/>
      <c r="H362" s="151"/>
      <c r="I362" s="151"/>
      <c r="J362" s="151"/>
      <c r="K362" s="151"/>
      <c r="L362" s="151"/>
    </row>
    <row r="363" spans="1:12" customFormat="false" ht="15">
      <c r="A363" s="109"/>
      <c r="B363" s="151"/>
      <c r="C363" s="151"/>
      <c r="D363" s="151"/>
      <c r="E363" s="151"/>
      <c r="F363" s="151"/>
      <c r="G363" s="151"/>
      <c r="H363" s="151"/>
      <c r="I363" s="151"/>
      <c r="J363" s="151"/>
      <c r="K363" s="151"/>
      <c r="L363" s="151"/>
    </row>
    <row r="364" spans="1:12" customFormat="false" ht="15">
      <c r="A364" s="109"/>
      <c r="B364" s="151"/>
      <c r="C364" s="151"/>
      <c r="D364" s="151"/>
      <c r="E364" s="151"/>
      <c r="F364" s="151"/>
      <c r="G364" s="151"/>
      <c r="H364" s="151"/>
      <c r="I364" s="151"/>
      <c r="J364" s="151"/>
      <c r="K364" s="151"/>
      <c r="L364" s="151"/>
    </row>
    <row r="365" spans="1:12" customFormat="false" ht="15">
      <c r="A365" s="109"/>
      <c r="B365" s="151"/>
      <c r="C365" s="151"/>
      <c r="D365" s="151"/>
      <c r="E365" s="151"/>
      <c r="F365" s="151"/>
      <c r="G365" s="151"/>
      <c r="H365" s="151"/>
      <c r="I365" s="151"/>
      <c r="J365" s="151"/>
      <c r="K365" s="151"/>
      <c r="L365" s="151"/>
    </row>
    <row r="366" spans="1:12" customFormat="false" ht="15">
      <c r="A366" s="109"/>
      <c r="B366" s="151"/>
      <c r="C366" s="151"/>
      <c r="D366" s="151"/>
      <c r="E366" s="151"/>
      <c r="F366" s="151"/>
      <c r="G366" s="151"/>
      <c r="H366" s="151"/>
      <c r="I366" s="151"/>
      <c r="J366" s="151"/>
      <c r="K366" s="151"/>
      <c r="L366" s="151"/>
    </row>
    <row r="367" spans="1:12" customFormat="false" ht="15">
      <c r="A367" s="109"/>
      <c r="B367" s="151"/>
      <c r="C367" s="151"/>
      <c r="D367" s="151"/>
      <c r="E367" s="151"/>
      <c r="F367" s="151"/>
      <c r="G367" s="151"/>
      <c r="H367" s="151"/>
      <c r="I367" s="151"/>
      <c r="J367" s="151"/>
      <c r="K367" s="151"/>
      <c r="L367" s="151"/>
    </row>
    <row r="368" spans="1:12" customFormat="false" ht="15">
      <c r="A368" s="109"/>
      <c r="B368" s="151"/>
      <c r="C368" s="151"/>
      <c r="D368" s="151"/>
      <c r="E368" s="151"/>
      <c r="F368" s="151"/>
      <c r="G368" s="151"/>
      <c r="H368" s="151"/>
      <c r="I368" s="151"/>
      <c r="J368" s="151"/>
      <c r="K368" s="151"/>
      <c r="L368" s="151"/>
    </row>
    <row r="369" spans="1:12" customFormat="false" ht="15">
      <c r="A369" s="109"/>
      <c r="B369" s="151"/>
      <c r="C369" s="151"/>
      <c r="D369" s="151"/>
      <c r="E369" s="151"/>
      <c r="F369" s="151"/>
      <c r="G369" s="151"/>
      <c r="H369" s="151"/>
      <c r="I369" s="151"/>
      <c r="J369" s="151"/>
      <c r="K369" s="151"/>
      <c r="L369" s="151"/>
    </row>
    <row r="370" spans="1:12" customFormat="false" ht="15">
      <c r="A370" s="109"/>
      <c r="B370" s="151"/>
      <c r="C370" s="151"/>
      <c r="D370" s="151"/>
      <c r="E370" s="151"/>
      <c r="F370" s="151"/>
      <c r="G370" s="151"/>
      <c r="H370" s="151"/>
      <c r="I370" s="151"/>
      <c r="J370" s="151"/>
      <c r="K370" s="151"/>
      <c r="L370" s="151"/>
    </row>
    <row r="371" spans="1:12" customFormat="false" ht="15">
      <c r="A371" s="109"/>
      <c r="B371" s="151"/>
      <c r="C371" s="151"/>
      <c r="D371" s="151"/>
      <c r="E371" s="151"/>
      <c r="F371" s="151"/>
      <c r="G371" s="151"/>
      <c r="H371" s="151"/>
      <c r="I371" s="151"/>
      <c r="J371" s="151"/>
      <c r="K371" s="151"/>
      <c r="L371" s="151"/>
    </row>
    <row r="372" spans="1:12" customFormat="false" ht="15">
      <c r="A372" s="109"/>
      <c r="B372" s="151"/>
      <c r="C372" s="151"/>
      <c r="D372" s="151"/>
      <c r="E372" s="151"/>
      <c r="F372" s="151"/>
      <c r="G372" s="151"/>
      <c r="H372" s="151"/>
      <c r="I372" s="151"/>
      <c r="J372" s="151"/>
      <c r="K372" s="151"/>
      <c r="L372" s="151"/>
    </row>
    <row r="373" spans="1:12" customFormat="false" ht="15">
      <c r="A373" s="109"/>
      <c r="B373" s="151"/>
      <c r="C373" s="151"/>
      <c r="D373" s="151"/>
      <c r="E373" s="151"/>
      <c r="F373" s="151"/>
      <c r="G373" s="151"/>
      <c r="H373" s="151"/>
      <c r="I373" s="151"/>
      <c r="J373" s="151"/>
      <c r="K373" s="151"/>
      <c r="L373" s="151"/>
    </row>
    <row r="374" spans="1:12" customFormat="false" ht="15">
      <c r="A374" s="109"/>
      <c r="B374" s="151"/>
      <c r="C374" s="151"/>
      <c r="D374" s="151"/>
      <c r="E374" s="151"/>
      <c r="F374" s="151"/>
      <c r="G374" s="151"/>
      <c r="H374" s="151"/>
      <c r="I374" s="151"/>
      <c r="J374" s="151"/>
      <c r="K374" s="151"/>
      <c r="L374" s="151"/>
    </row>
    <row r="375" spans="1:12" customFormat="false" ht="15">
      <c r="A375" s="109"/>
      <c r="B375" s="151"/>
      <c r="C375" s="151"/>
      <c r="D375" s="151"/>
      <c r="E375" s="151"/>
      <c r="F375" s="151"/>
      <c r="G375" s="151"/>
      <c r="H375" s="151"/>
      <c r="I375" s="151"/>
      <c r="J375" s="151"/>
      <c r="K375" s="151"/>
      <c r="L375" s="151"/>
    </row>
    <row r="376" spans="1:12" customFormat="false" ht="15">
      <c r="A376" s="109"/>
      <c r="B376" s="151"/>
      <c r="C376" s="151"/>
      <c r="D376" s="151"/>
      <c r="E376" s="151"/>
      <c r="F376" s="151"/>
      <c r="G376" s="151"/>
      <c r="H376" s="151"/>
      <c r="I376" s="151"/>
      <c r="J376" s="151"/>
      <c r="K376" s="151"/>
      <c r="L376" s="151"/>
    </row>
    <row r="377" spans="1:12" customFormat="false" ht="15">
      <c r="A377" s="109"/>
      <c r="B377" s="151"/>
      <c r="C377" s="151"/>
      <c r="D377" s="151"/>
      <c r="E377" s="151"/>
      <c r="F377" s="151"/>
      <c r="G377" s="151"/>
      <c r="H377" s="151"/>
      <c r="I377" s="151"/>
      <c r="J377" s="151"/>
      <c r="K377" s="151"/>
      <c r="L377" s="151"/>
    </row>
    <row r="378" spans="1:12" customFormat="false" ht="15">
      <c r="A378" s="109"/>
      <c r="B378" s="151"/>
      <c r="C378" s="151"/>
      <c r="D378" s="151"/>
      <c r="E378" s="151"/>
      <c r="F378" s="151"/>
      <c r="G378" s="151"/>
      <c r="H378" s="151"/>
      <c r="I378" s="151"/>
      <c r="J378" s="151"/>
      <c r="K378" s="151"/>
      <c r="L378" s="151"/>
    </row>
    <row r="379" spans="1:12" customFormat="false" ht="15">
      <c r="A379" s="109"/>
      <c r="B379" s="151"/>
      <c r="C379" s="151"/>
      <c r="D379" s="151"/>
      <c r="E379" s="151"/>
      <c r="F379" s="151"/>
      <c r="G379" s="151"/>
      <c r="H379" s="151"/>
      <c r="I379" s="151"/>
      <c r="J379" s="151"/>
      <c r="K379" s="151"/>
      <c r="L379" s="151"/>
    </row>
    <row r="380" spans="1:12" customFormat="false" ht="15">
      <c r="A380" s="109"/>
      <c r="B380" s="151"/>
      <c r="C380" s="151"/>
      <c r="D380" s="151"/>
      <c r="E380" s="151"/>
      <c r="F380" s="151"/>
      <c r="G380" s="151"/>
      <c r="H380" s="151"/>
      <c r="I380" s="151"/>
      <c r="J380" s="151"/>
      <c r="K380" s="151"/>
      <c r="L380" s="151"/>
    </row>
    <row r="381" spans="1:12" customFormat="false" ht="15">
      <c r="A381" s="109"/>
      <c r="B381" s="151"/>
      <c r="C381" s="151"/>
      <c r="D381" s="151"/>
      <c r="E381" s="151"/>
      <c r="F381" s="151"/>
      <c r="G381" s="151"/>
      <c r="H381" s="151"/>
      <c r="I381" s="151"/>
      <c r="J381" s="151"/>
      <c r="K381" s="151"/>
      <c r="L381" s="151"/>
    </row>
    <row r="382" spans="1:12" customFormat="false" ht="15">
      <c r="A382" s="109"/>
      <c r="B382" s="151"/>
      <c r="C382" s="151"/>
      <c r="D382" s="151"/>
      <c r="E382" s="151"/>
      <c r="F382" s="151"/>
      <c r="G382" s="151"/>
      <c r="H382" s="151"/>
      <c r="I382" s="151"/>
      <c r="J382" s="151"/>
      <c r="K382" s="151"/>
      <c r="L382" s="151"/>
    </row>
    <row r="383" spans="1:12" customFormat="false" ht="15">
      <c r="A383" s="109"/>
      <c r="B383" s="151"/>
      <c r="C383" s="151"/>
      <c r="D383" s="151"/>
      <c r="E383" s="151"/>
      <c r="F383" s="151"/>
      <c r="G383" s="151"/>
      <c r="H383" s="151"/>
      <c r="I383" s="151"/>
      <c r="J383" s="151"/>
      <c r="K383" s="151"/>
      <c r="L383" s="151"/>
    </row>
    <row r="384" spans="1:12" customFormat="false" ht="15">
      <c r="A384" s="109"/>
      <c r="B384" s="151"/>
      <c r="C384" s="151"/>
      <c r="D384" s="151"/>
      <c r="E384" s="151"/>
      <c r="F384" s="151"/>
      <c r="G384" s="151"/>
      <c r="H384" s="151"/>
      <c r="I384" s="151"/>
      <c r="J384" s="151"/>
      <c r="K384" s="151"/>
      <c r="L384" s="151"/>
    </row>
    <row r="385" spans="1:12" customFormat="false" ht="15">
      <c r="A385" s="109"/>
      <c r="B385" s="151"/>
      <c r="C385" s="151"/>
      <c r="D385" s="151"/>
      <c r="E385" s="151"/>
      <c r="F385" s="151"/>
      <c r="G385" s="151"/>
      <c r="H385" s="151"/>
      <c r="I385" s="151"/>
      <c r="J385" s="151"/>
      <c r="K385" s="151"/>
      <c r="L385" s="151"/>
    </row>
    <row r="386" spans="1:12" customFormat="false" ht="15">
      <c r="A386" s="109"/>
      <c r="B386" s="151"/>
      <c r="C386" s="151"/>
      <c r="D386" s="151"/>
      <c r="E386" s="151"/>
      <c r="F386" s="151"/>
      <c r="G386" s="151"/>
      <c r="H386" s="151"/>
      <c r="I386" s="151"/>
      <c r="J386" s="151"/>
      <c r="K386" s="151"/>
      <c r="L386" s="151"/>
    </row>
    <row r="387" spans="1:12" customFormat="false" ht="15">
      <c r="A387" s="109"/>
      <c r="B387" s="151"/>
      <c r="C387" s="151"/>
      <c r="D387" s="151"/>
      <c r="E387" s="151"/>
      <c r="F387" s="151"/>
      <c r="G387" s="151"/>
      <c r="H387" s="151"/>
      <c r="I387" s="151"/>
      <c r="J387" s="151"/>
      <c r="K387" s="151"/>
      <c r="L387" s="151"/>
    </row>
    <row r="388" spans="1:12" customFormat="false" ht="15">
      <c r="A388" s="109"/>
      <c r="B388" s="151"/>
      <c r="C388" s="151"/>
      <c r="D388" s="151"/>
      <c r="E388" s="151"/>
      <c r="F388" s="151"/>
      <c r="G388" s="151"/>
      <c r="H388" s="151"/>
      <c r="I388" s="151"/>
      <c r="J388" s="151"/>
      <c r="K388" s="151"/>
      <c r="L388" s="151"/>
    </row>
    <row r="389" spans="1:12" customFormat="false" ht="15">
      <c r="A389" s="109"/>
      <c r="B389" s="151"/>
      <c r="C389" s="151"/>
      <c r="D389" s="151"/>
      <c r="E389" s="151"/>
      <c r="F389" s="151"/>
      <c r="G389" s="151"/>
      <c r="H389" s="151"/>
      <c r="I389" s="151"/>
      <c r="J389" s="151"/>
      <c r="K389" s="151"/>
      <c r="L389" s="151"/>
    </row>
    <row r="390" spans="1:12" customFormat="false" ht="15">
      <c r="A390" s="109"/>
      <c r="B390" s="151"/>
      <c r="C390" s="151"/>
      <c r="D390" s="151"/>
      <c r="E390" s="151"/>
      <c r="F390" s="151"/>
      <c r="G390" s="151"/>
      <c r="H390" s="151"/>
      <c r="I390" s="151"/>
      <c r="J390" s="151"/>
      <c r="K390" s="151"/>
      <c r="L390" s="151"/>
    </row>
    <row r="391" spans="1:12" customFormat="false" ht="15">
      <c r="A391" s="109"/>
      <c r="B391" s="151"/>
      <c r="C391" s="151"/>
      <c r="D391" s="151"/>
      <c r="E391" s="151"/>
      <c r="F391" s="151"/>
      <c r="G391" s="151"/>
      <c r="H391" s="151"/>
      <c r="I391" s="151"/>
      <c r="J391" s="151"/>
      <c r="K391" s="151"/>
      <c r="L391" s="151"/>
    </row>
    <row r="392" spans="1:12" customFormat="false" ht="15">
      <c r="A392" s="109"/>
      <c r="B392" s="151"/>
      <c r="C392" s="151"/>
      <c r="D392" s="151"/>
      <c r="E392" s="151"/>
      <c r="F392" s="151"/>
      <c r="G392" s="151"/>
      <c r="H392" s="151"/>
      <c r="I392" s="151"/>
      <c r="J392" s="151"/>
      <c r="K392" s="151"/>
      <c r="L392" s="151"/>
    </row>
    <row r="393" spans="1:12" customFormat="false" ht="15">
      <c r="A393" s="109"/>
      <c r="B393" s="151"/>
      <c r="C393" s="151"/>
      <c r="D393" s="151"/>
      <c r="E393" s="151"/>
      <c r="F393" s="151"/>
      <c r="G393" s="151"/>
      <c r="H393" s="151"/>
      <c r="I393" s="151"/>
      <c r="J393" s="151"/>
      <c r="K393" s="151"/>
      <c r="L393" s="151"/>
    </row>
    <row r="394" spans="1:12" customFormat="false" ht="15">
      <c r="A394" s="109"/>
      <c r="B394" s="151"/>
      <c r="C394" s="151"/>
      <c r="D394" s="151"/>
      <c r="E394" s="151"/>
      <c r="F394" s="151"/>
      <c r="G394" s="151"/>
      <c r="H394" s="151"/>
      <c r="I394" s="151"/>
      <c r="J394" s="151"/>
      <c r="K394" s="151"/>
      <c r="L394" s="151"/>
    </row>
    <row r="395" spans="1:12" customFormat="false" ht="15">
      <c r="A395" s="109"/>
      <c r="B395" s="151"/>
      <c r="C395" s="151"/>
      <c r="D395" s="151"/>
      <c r="E395" s="151"/>
      <c r="F395" s="151"/>
      <c r="G395" s="151"/>
      <c r="H395" s="151"/>
      <c r="I395" s="151"/>
      <c r="J395" s="151"/>
      <c r="K395" s="151"/>
      <c r="L395" s="151"/>
    </row>
    <row r="396" spans="1:12" customFormat="false" ht="15">
      <c r="A396" s="109"/>
      <c r="B396" s="151"/>
      <c r="C396" s="151"/>
      <c r="D396" s="151"/>
      <c r="E396" s="151"/>
      <c r="F396" s="151"/>
      <c r="G396" s="151"/>
      <c r="H396" s="151"/>
      <c r="I396" s="151"/>
      <c r="J396" s="151"/>
      <c r="K396" s="151"/>
      <c r="L396" s="151"/>
    </row>
    <row r="397" spans="1:12" customFormat="false" ht="15">
      <c r="A397" s="109"/>
      <c r="B397" s="151"/>
      <c r="C397" s="151"/>
      <c r="D397" s="151"/>
      <c r="E397" s="151"/>
      <c r="F397" s="151"/>
      <c r="G397" s="151"/>
      <c r="H397" s="151"/>
      <c r="I397" s="151"/>
      <c r="J397" s="151"/>
      <c r="K397" s="151"/>
      <c r="L397" s="151"/>
    </row>
    <row r="398" spans="1:12" customFormat="false" ht="15">
      <c r="A398" s="109"/>
      <c r="B398" s="151"/>
      <c r="C398" s="151"/>
      <c r="D398" s="151"/>
      <c r="E398" s="151"/>
      <c r="F398" s="151"/>
      <c r="G398" s="151"/>
      <c r="H398" s="151"/>
      <c r="I398" s="151"/>
      <c r="J398" s="151"/>
      <c r="K398" s="151"/>
      <c r="L398" s="151"/>
    </row>
    <row r="399" spans="1:12" customFormat="false" ht="15">
      <c r="A399" s="109"/>
      <c r="B399" s="151"/>
      <c r="C399" s="151"/>
      <c r="D399" s="151"/>
      <c r="E399" s="151"/>
      <c r="F399" s="151"/>
      <c r="G399" s="151"/>
      <c r="H399" s="151"/>
      <c r="I399" s="151"/>
      <c r="J399" s="151"/>
      <c r="K399" s="151"/>
      <c r="L399" s="151"/>
    </row>
    <row r="400" spans="1:12" customFormat="false" ht="15">
      <c r="A400" s="109"/>
      <c r="B400" s="151"/>
      <c r="C400" s="151"/>
      <c r="D400" s="151"/>
      <c r="E400" s="151"/>
      <c r="F400" s="151"/>
      <c r="G400" s="151"/>
      <c r="H400" s="151"/>
      <c r="I400" s="151"/>
      <c r="J400" s="151"/>
      <c r="K400" s="151"/>
      <c r="L400" s="151"/>
    </row>
    <row r="401" spans="1:12" customFormat="false" ht="15">
      <c r="A401" s="109"/>
      <c r="B401" s="151"/>
      <c r="C401" s="151"/>
      <c r="D401" s="151"/>
      <c r="E401" s="151"/>
      <c r="F401" s="151"/>
      <c r="G401" s="151"/>
      <c r="H401" s="151"/>
      <c r="I401" s="151"/>
      <c r="J401" s="151"/>
      <c r="K401" s="151"/>
      <c r="L401" s="151"/>
    </row>
    <row r="402" spans="1:12" customFormat="false" ht="15">
      <c r="A402" s="109"/>
      <c r="B402" s="151"/>
      <c r="C402" s="151"/>
      <c r="D402" s="151"/>
      <c r="E402" s="151"/>
      <c r="F402" s="151"/>
      <c r="G402" s="151"/>
      <c r="H402" s="151"/>
      <c r="I402" s="151"/>
      <c r="J402" s="151"/>
      <c r="K402" s="151"/>
      <c r="L402" s="151"/>
    </row>
    <row r="403" spans="1:12" customFormat="false" ht="15">
      <c r="A403" s="109"/>
      <c r="B403" s="151"/>
      <c r="C403" s="151"/>
      <c r="D403" s="151"/>
      <c r="E403" s="151"/>
      <c r="F403" s="151"/>
      <c r="G403" s="151"/>
      <c r="H403" s="151"/>
      <c r="I403" s="151"/>
      <c r="J403" s="151"/>
      <c r="K403" s="151"/>
      <c r="L403" s="151"/>
    </row>
    <row r="404" spans="1:12" customFormat="false" ht="15">
      <c r="A404" s="109"/>
      <c r="B404" s="151"/>
      <c r="C404" s="151"/>
      <c r="D404" s="151"/>
      <c r="E404" s="151"/>
      <c r="F404" s="151"/>
      <c r="G404" s="151"/>
      <c r="H404" s="151"/>
      <c r="I404" s="151"/>
      <c r="J404" s="151"/>
      <c r="K404" s="151"/>
      <c r="L404" s="151"/>
    </row>
    <row r="405" spans="1:12" customFormat="false" ht="15">
      <c r="A405" s="109"/>
      <c r="B405" s="151"/>
      <c r="C405" s="151"/>
      <c r="D405" s="151"/>
      <c r="E405" s="151"/>
      <c r="F405" s="151"/>
      <c r="G405" s="151"/>
      <c r="H405" s="151"/>
      <c r="I405" s="151"/>
      <c r="J405" s="151"/>
      <c r="K405" s="151"/>
      <c r="L405" s="151"/>
    </row>
    <row r="406" spans="1:12" customFormat="false" ht="15">
      <c r="A406" s="109"/>
      <c r="B406" s="151"/>
      <c r="C406" s="151"/>
      <c r="D406" s="151"/>
      <c r="E406" s="151"/>
      <c r="F406" s="151"/>
      <c r="G406" s="151"/>
      <c r="H406" s="151"/>
      <c r="I406" s="151"/>
      <c r="J406" s="151"/>
      <c r="K406" s="151"/>
      <c r="L406" s="151"/>
    </row>
    <row r="407" spans="1:12" customFormat="false" ht="15">
      <c r="A407" s="109"/>
      <c r="B407" s="151"/>
      <c r="C407" s="151"/>
      <c r="D407" s="151"/>
      <c r="E407" s="151"/>
      <c r="F407" s="151"/>
      <c r="G407" s="151"/>
      <c r="H407" s="151"/>
      <c r="I407" s="151"/>
      <c r="J407" s="151"/>
      <c r="K407" s="151"/>
      <c r="L407" s="151"/>
    </row>
    <row r="408" spans="1:12" customFormat="false" ht="15">
      <c r="A408" s="109"/>
      <c r="B408" s="151"/>
      <c r="C408" s="151"/>
      <c r="D408" s="151"/>
      <c r="E408" s="151"/>
      <c r="F408" s="151"/>
      <c r="G408" s="151"/>
      <c r="H408" s="151"/>
      <c r="I408" s="151"/>
      <c r="J408" s="151"/>
      <c r="K408" s="151"/>
      <c r="L408" s="151"/>
    </row>
    <row r="409" spans="1:12" customFormat="false" ht="15">
      <c r="A409" s="109"/>
      <c r="B409" s="151"/>
      <c r="C409" s="151"/>
      <c r="D409" s="151"/>
      <c r="E409" s="151"/>
      <c r="F409" s="151"/>
      <c r="G409" s="151"/>
      <c r="H409" s="151"/>
      <c r="I409" s="151"/>
      <c r="J409" s="151"/>
      <c r="K409" s="151"/>
      <c r="L409" s="151"/>
    </row>
    <row r="410" spans="1:12" customFormat="false" ht="15">
      <c r="A410" s="109"/>
      <c r="B410" s="151"/>
      <c r="C410" s="151"/>
      <c r="D410" s="151"/>
      <c r="E410" s="151"/>
      <c r="F410" s="151"/>
      <c r="G410" s="151"/>
      <c r="H410" s="151"/>
      <c r="I410" s="151"/>
      <c r="J410" s="151"/>
      <c r="K410" s="151"/>
      <c r="L410" s="151"/>
    </row>
    <row r="411" spans="1:12" customFormat="false" ht="15">
      <c r="A411" s="109"/>
      <c r="B411" s="151"/>
      <c r="C411" s="151"/>
      <c r="D411" s="151"/>
      <c r="E411" s="151"/>
      <c r="F411" s="151"/>
      <c r="G411" s="151"/>
      <c r="H411" s="151"/>
      <c r="I411" s="151"/>
      <c r="J411" s="151"/>
      <c r="K411" s="151"/>
      <c r="L411" s="151"/>
    </row>
    <row r="412" spans="1:12" customFormat="false" ht="15">
      <c r="A412" s="109"/>
      <c r="B412" s="151"/>
      <c r="C412" s="151"/>
      <c r="D412" s="151"/>
      <c r="E412" s="151"/>
      <c r="F412" s="151"/>
      <c r="G412" s="151"/>
      <c r="H412" s="151"/>
      <c r="I412" s="151"/>
      <c r="J412" s="151"/>
      <c r="K412" s="151"/>
      <c r="L412" s="151"/>
    </row>
    <row r="413" spans="1:12" customFormat="false" ht="15">
      <c r="A413" s="109"/>
      <c r="B413" s="151"/>
      <c r="C413" s="151"/>
      <c r="D413" s="151"/>
      <c r="E413" s="151"/>
      <c r="F413" s="151"/>
      <c r="G413" s="151"/>
      <c r="H413" s="151"/>
      <c r="I413" s="151"/>
      <c r="J413" s="151"/>
      <c r="K413" s="151"/>
      <c r="L413" s="151"/>
    </row>
    <row r="414" spans="1:12" customFormat="false" ht="15">
      <c r="A414" s="109"/>
      <c r="B414" s="151"/>
      <c r="C414" s="151"/>
      <c r="D414" s="151"/>
      <c r="E414" s="151"/>
      <c r="F414" s="151"/>
      <c r="G414" s="151"/>
      <c r="H414" s="151"/>
      <c r="I414" s="151"/>
      <c r="J414" s="151"/>
      <c r="K414" s="151"/>
      <c r="L414" s="151"/>
    </row>
    <row r="415" spans="1:12" customFormat="false" ht="15">
      <c r="A415" s="109"/>
      <c r="B415" s="151"/>
      <c r="C415" s="151"/>
      <c r="D415" s="151"/>
      <c r="E415" s="151"/>
      <c r="F415" s="151"/>
      <c r="G415" s="151"/>
      <c r="H415" s="151"/>
      <c r="I415" s="151"/>
      <c r="J415" s="151"/>
      <c r="K415" s="151"/>
      <c r="L415" s="151"/>
    </row>
    <row r="416" spans="1:12" customFormat="false" ht="15">
      <c r="A416" s="109"/>
      <c r="B416" s="151"/>
      <c r="C416" s="151"/>
      <c r="D416" s="151"/>
      <c r="E416" s="151"/>
      <c r="F416" s="151"/>
      <c r="G416" s="151"/>
      <c r="H416" s="151"/>
      <c r="I416" s="151"/>
      <c r="J416" s="151"/>
      <c r="K416" s="151"/>
      <c r="L416" s="151"/>
    </row>
    <row r="417" spans="1:12" customFormat="false" ht="15">
      <c r="A417" s="109"/>
      <c r="B417" s="151"/>
      <c r="C417" s="151"/>
      <c r="D417" s="151"/>
      <c r="E417" s="151"/>
      <c r="F417" s="151"/>
      <c r="G417" s="151"/>
      <c r="H417" s="151"/>
      <c r="I417" s="151"/>
      <c r="J417" s="151"/>
      <c r="K417" s="151"/>
      <c r="L417" s="151"/>
    </row>
    <row r="418" spans="1:12" customFormat="false" ht="15">
      <c r="A418" s="109"/>
      <c r="B418" s="151"/>
      <c r="C418" s="151"/>
      <c r="D418" s="151"/>
      <c r="E418" s="151"/>
      <c r="F418" s="151"/>
      <c r="G418" s="151"/>
      <c r="H418" s="151"/>
      <c r="I418" s="151"/>
      <c r="J418" s="151"/>
      <c r="K418" s="151"/>
      <c r="L418" s="151"/>
    </row>
    <row r="419" spans="1:12" customFormat="false" ht="15">
      <c r="A419" s="109"/>
      <c r="B419" s="151"/>
      <c r="C419" s="151"/>
      <c r="D419" s="151"/>
      <c r="E419" s="151"/>
      <c r="F419" s="151"/>
      <c r="G419" s="151"/>
      <c r="H419" s="151"/>
      <c r="I419" s="151"/>
      <c r="J419" s="151"/>
      <c r="K419" s="151"/>
      <c r="L419" s="151"/>
    </row>
    <row r="420" spans="1:12" customFormat="false" ht="15">
      <c r="A420" s="109"/>
      <c r="B420" s="151"/>
      <c r="C420" s="151"/>
      <c r="D420" s="151"/>
      <c r="E420" s="151"/>
      <c r="F420" s="151"/>
      <c r="G420" s="151"/>
      <c r="H420" s="151"/>
      <c r="I420" s="151"/>
      <c r="J420" s="151"/>
      <c r="K420" s="151"/>
      <c r="L420" s="151"/>
    </row>
    <row r="421" spans="1:12" customFormat="false" ht="15">
      <c r="A421" s="109"/>
      <c r="B421" s="151"/>
      <c r="C421" s="151"/>
      <c r="D421" s="151"/>
      <c r="E421" s="151"/>
      <c r="F421" s="151"/>
      <c r="G421" s="151"/>
      <c r="H421" s="151"/>
      <c r="I421" s="151"/>
      <c r="J421" s="151"/>
      <c r="K421" s="151"/>
      <c r="L421" s="151"/>
    </row>
    <row r="422" spans="1:12" customFormat="false" ht="15">
      <c r="A422" s="109"/>
      <c r="B422" s="151"/>
      <c r="C422" s="151"/>
      <c r="D422" s="151"/>
      <c r="E422" s="151"/>
      <c r="F422" s="151"/>
      <c r="G422" s="151"/>
      <c r="H422" s="151"/>
      <c r="I422" s="151"/>
      <c r="J422" s="151"/>
      <c r="K422" s="151"/>
      <c r="L422" s="151"/>
    </row>
    <row r="423" spans="1:1" customFormat="false" ht="15">
      <c r="A423" s="109"/>
    </row>
    <row r="424" spans="1:1" customFormat="false" ht="15">
      <c r="A424" s="109"/>
    </row>
    <row r="425" spans="1:1" customFormat="false" ht="15">
      <c r="A425" s="109"/>
    </row>
    <row r="426" spans="1:1" customFormat="false" ht="15">
      <c r="A426" s="109"/>
    </row>
    <row r="427" spans="1:1" customFormat="false" ht="15">
      <c r="A427" s="109"/>
    </row>
    <row r="428" spans="1:1" customFormat="false" ht="15">
      <c r="A428" s="109"/>
    </row>
    <row r="429" spans="1:1" customFormat="false" ht="15">
      <c r="A429" s="109"/>
    </row>
    <row r="430" spans="1:1" customFormat="false" ht="15">
      <c r="A430" s="109"/>
    </row>
    <row r="431" spans="1:1" customFormat="false" ht="15">
      <c r="A431" s="109"/>
    </row>
    <row r="432" spans="1:1" customFormat="false" ht="15">
      <c r="A432" s="109"/>
    </row>
    <row r="433" spans="1:1" customFormat="false" ht="15">
      <c r="A433" s="109"/>
    </row>
    <row r="434" spans="1:1" customFormat="false" ht="15">
      <c r="A434" s="109"/>
    </row>
    <row r="435" spans="1:1" customFormat="false" ht="15">
      <c r="A435" s="109"/>
    </row>
    <row r="436" spans="1:1" customFormat="false" ht="15">
      <c r="A436" s="109"/>
    </row>
    <row r="437" spans="1:1" customFormat="false" ht="15">
      <c r="A437" s="109"/>
    </row>
    <row r="438" spans="1:1" customFormat="false" ht="15">
      <c r="A438" s="109"/>
    </row>
    <row r="439" spans="1:1" customFormat="false" ht="15">
      <c r="A439" s="109"/>
    </row>
    <row r="440" spans="1:1" customFormat="false" ht="15">
      <c r="A440" s="109"/>
    </row>
    <row r="441" spans="1:1" customFormat="false" ht="15">
      <c r="A441" s="109"/>
    </row>
    <row r="442" spans="1:1" customFormat="false" ht="15">
      <c r="A442" s="109"/>
    </row>
    <row r="443" spans="1:1" customFormat="false" ht="15">
      <c r="A443" s="109"/>
    </row>
    <row r="444" spans="1:1" customFormat="false" ht="15">
      <c r="A444" s="109"/>
    </row>
    <row r="445" spans="1:1" customFormat="false" ht="15">
      <c r="A445" s="109"/>
    </row>
    <row r="446" spans="1:1" customFormat="false" ht="15">
      <c r="A446" s="109"/>
    </row>
    <row r="447" spans="1:1" customFormat="false" ht="15">
      <c r="A447" s="109"/>
    </row>
    <row r="448" spans="1:1" customFormat="false" ht="15">
      <c r="A448" s="109"/>
    </row>
    <row r="449" spans="1:1" customFormat="false" ht="15">
      <c r="A449" s="109"/>
    </row>
    <row r="450" spans="1:1" customFormat="false" ht="15">
      <c r="A450" s="109"/>
    </row>
    <row r="451" spans="1:1" customFormat="false" ht="15">
      <c r="A451" s="109"/>
    </row>
    <row r="452" spans="1:1" customFormat="false" ht="15">
      <c r="A452" s="109"/>
    </row>
    <row r="453" spans="1:1" customFormat="false" ht="15">
      <c r="A453" s="109"/>
    </row>
    <row r="454" spans="1:1" customFormat="false" ht="15">
      <c r="A454" s="109"/>
    </row>
    <row r="455" spans="1:1" customFormat="false" ht="15">
      <c r="A455" s="109"/>
    </row>
    <row r="456" spans="1:1" customFormat="false" ht="15">
      <c r="A456" s="109"/>
    </row>
    <row r="457" spans="1:1" customFormat="false" ht="15">
      <c r="A457" s="109"/>
    </row>
    <row r="458" spans="1:1" customFormat="false" ht="15">
      <c r="A458" s="109"/>
    </row>
    <row r="459" spans="1:1" customFormat="false" ht="15">
      <c r="A459" s="109"/>
    </row>
    <row r="460" spans="1:1" customFormat="false" ht="15">
      <c r="A460" s="109"/>
    </row>
    <row r="461" spans="1:1" customFormat="false" ht="15">
      <c r="A461" s="109"/>
    </row>
    <row r="462" spans="1:1" customFormat="false" ht="15">
      <c r="A462" s="109"/>
    </row>
    <row r="463" spans="1:1" customFormat="false" ht="15">
      <c r="A463" s="109"/>
    </row>
    <row r="464" spans="1:1" customFormat="false" ht="15">
      <c r="A464" s="109"/>
    </row>
    <row r="465" spans="1:1" customFormat="false" ht="15">
      <c r="A465" s="109"/>
    </row>
    <row r="466" spans="1:1" customFormat="false" ht="15">
      <c r="A466" s="109"/>
    </row>
    <row r="467" spans="1:1" customFormat="false" ht="15">
      <c r="A467" s="109"/>
    </row>
    <row r="468" spans="1:1" customFormat="false" ht="15">
      <c r="A468" s="109"/>
    </row>
    <row r="469" spans="1:1" customFormat="false" ht="15">
      <c r="A469" s="109"/>
    </row>
    <row r="470" spans="1:1" customFormat="false" ht="15">
      <c r="A470" s="109"/>
    </row>
    <row r="471" spans="1:1" customFormat="false" ht="15">
      <c r="A471" s="109"/>
    </row>
    <row r="472" spans="1:1" customFormat="false" ht="15">
      <c r="A472" s="109"/>
    </row>
    <row r="473" spans="1:1" customFormat="false" ht="15">
      <c r="A473" s="109"/>
    </row>
    <row r="474" spans="1:1" customFormat="false" ht="15">
      <c r="A474" s="109"/>
    </row>
    <row r="475" spans="1:1" customFormat="false" ht="15">
      <c r="A475" s="109"/>
    </row>
    <row r="476" spans="1:1" customFormat="false" ht="15">
      <c r="A476" s="109"/>
    </row>
    <row r="477" spans="1:1" customFormat="false" ht="15">
      <c r="A477" s="109"/>
    </row>
    <row r="478" spans="1:1" customFormat="false" ht="15">
      <c r="A478" s="109"/>
    </row>
    <row r="479" spans="1:1" customFormat="false" ht="15">
      <c r="A479" s="109"/>
    </row>
    <row r="480" spans="1:1" customFormat="false" ht="15">
      <c r="A480" s="109"/>
    </row>
    <row r="481" spans="1:1" customFormat="false" ht="15">
      <c r="A481" s="109"/>
    </row>
    <row r="482" spans="1:1" customFormat="false" ht="15">
      <c r="A482" s="109"/>
    </row>
    <row r="483" spans="1:1" customFormat="false" ht="15">
      <c r="A483" s="109"/>
    </row>
    <row r="484" spans="1:1" customFormat="false" ht="15">
      <c r="A484" s="109"/>
    </row>
    <row r="485" spans="1:1" customFormat="false" ht="15">
      <c r="A485" s="109"/>
    </row>
    <row r="486" spans="1:1" customFormat="false" ht="15">
      <c r="A486" s="109"/>
    </row>
    <row r="487" spans="1:1" customFormat="false" ht="15">
      <c r="A487" s="109"/>
    </row>
    <row r="488" spans="1:1" customFormat="false" ht="15">
      <c r="A488" s="109"/>
    </row>
    <row r="489" spans="1:1" customFormat="false" ht="15">
      <c r="A489" s="109"/>
    </row>
    <row r="490" spans="1:1" customFormat="false" ht="15">
      <c r="A490" s="109"/>
    </row>
    <row r="491" spans="1:1" customFormat="false" ht="15">
      <c r="A491" s="109"/>
    </row>
    <row r="492" spans="1:1" customFormat="false" ht="15">
      <c r="A492" s="109"/>
    </row>
    <row r="493" spans="1:1" customFormat="false" ht="15">
      <c r="A493" s="109"/>
    </row>
    <row r="494" spans="1:1" customFormat="false" ht="15">
      <c r="A494" s="109"/>
    </row>
    <row r="495" spans="1:1" customFormat="false" ht="15">
      <c r="A495" s="109"/>
    </row>
    <row r="496" spans="1:1" customFormat="false" ht="15">
      <c r="A496" s="109"/>
    </row>
    <row r="497" spans="1:1" customFormat="false" ht="15">
      <c r="A497" s="109"/>
    </row>
    <row r="498" spans="1:1" customFormat="false" ht="15">
      <c r="A498" s="109"/>
    </row>
    <row r="499" spans="1:1" customFormat="false" ht="15">
      <c r="A499" s="109"/>
    </row>
    <row r="500" spans="1:1" customFormat="false" ht="15">
      <c r="A500" s="109"/>
    </row>
    <row r="501" spans="1:1" customFormat="false" ht="15">
      <c r="A501" s="109"/>
    </row>
    <row r="502" spans="1:1" customFormat="false" ht="15">
      <c r="A502" s="109"/>
    </row>
    <row r="503" spans="1:1" customFormat="false" ht="15">
      <c r="A503" s="109"/>
    </row>
    <row r="504" spans="1:1" customFormat="false" ht="15">
      <c r="A504" s="109"/>
    </row>
    <row r="505" spans="1:1" customFormat="false" ht="15">
      <c r="A505" s="109"/>
    </row>
    <row r="506" spans="1:1" customFormat="false" ht="15">
      <c r="A506" s="109"/>
    </row>
    <row r="507" spans="1:1" customFormat="false" ht="15">
      <c r="A507" s="109"/>
    </row>
    <row r="508" spans="1:1" customFormat="false" ht="15">
      <c r="A508" s="109"/>
    </row>
    <row r="509" spans="1:1" customFormat="false" ht="15">
      <c r="A509" s="109"/>
    </row>
    <row r="510" spans="1:1" customFormat="false" ht="15">
      <c r="A510" s="109"/>
    </row>
    <row r="511" spans="1:1" customFormat="false" ht="15">
      <c r="A511" s="109"/>
    </row>
    <row r="512" spans="1:1" customFormat="false" ht="15">
      <c r="A512" s="109"/>
    </row>
    <row r="513" spans="1:1" customFormat="false" ht="15">
      <c r="A513" s="109"/>
    </row>
    <row r="514" spans="1:1" customFormat="false" ht="15">
      <c r="A514" s="109"/>
    </row>
    <row r="515" spans="1:1" customFormat="false" ht="15">
      <c r="A515" s="109"/>
    </row>
    <row r="516" spans="1:1" customFormat="false" ht="15">
      <c r="A516" s="109"/>
    </row>
    <row r="517" spans="1:1" customFormat="false" ht="15">
      <c r="A517" s="109"/>
    </row>
    <row r="518" spans="1:1" customFormat="false" ht="15">
      <c r="A518" s="109"/>
    </row>
    <row r="519" spans="1:1" customFormat="false" ht="15">
      <c r="A519" s="109"/>
    </row>
  </sheetData>
  <mergeCells count="10">
    <mergeCell ref="F97:I97"/>
    <mergeCell ref="F8:I8"/>
    <mergeCell ref="F27:I27"/>
    <mergeCell ref="F46:I46"/>
    <mergeCell ref="F65:I65"/>
    <mergeCell ref="B1:L1"/>
    <mergeCell ref="B2:L2"/>
    <mergeCell ref="B3:L3"/>
    <mergeCell ref="F79:I79"/>
    <mergeCell ref="F88:I88"/>
  </mergeCells>
  <phoneticPr fontId="0" type="noConversion"/>
  <pageMargins left="1" right="0.5" top="0.3" bottom="0.5" header="0.5" footer="0.5"/>
  <pageSetup scale="88" fitToWidth="0" fitToHeight="0" orientation="landscape" r:id="rId1"/>
  <headerFooter alignWithMargins="false"/>
  <rowBreaks manualBreakCount="2" count="2">
    <brk id="44" max="16383" man="1"/>
    <brk id="77" min="1" max="11"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2"/>
  <dimension ref="A1:M62"/>
  <sheetViews>
    <sheetView zoomScaleNormal="100" workbookViewId="0"/>
  </sheetViews>
  <sheetFormatPr defaultRowHeight="12.75"/>
  <cols>
    <col min="1" max="1" width="25.28515625" customWidth="1"/>
    <col min="2" max="3" width="16.7109375" customWidth="1"/>
    <col min="4" max="4" width="19.85546875" customWidth="1"/>
    <col min="5" max="29" width="16.7109375" customWidth="1"/>
  </cols>
  <sheetData>
    <row r="1" spans="1:1" customFormat="false">
      <c r="A1" t="s">
        <v>298</v>
      </c>
    </row>
    <row r="2" spans="1:1" customFormat="false">
      <c r="A2" t="s">
        <v>21</v>
      </c>
    </row>
    <row r="3" spans="5:5" customFormat="false" ht="15">
      <c r="E3" s="101"/>
    </row>
    <row r="4" spans="1:5" customFormat="false" ht="15">
      <c r="A4" t="s">
        <v>173</v>
      </c>
      <c r="E4" s="101"/>
    </row>
    <row r="5" spans="5:5" customFormat="false" ht="15">
      <c r="E5" s="101"/>
    </row>
    <row r="6" spans="5:5" customFormat="false" ht="15">
      <c r="E6" s="101"/>
    </row>
    <row r="9" spans="1:8" customFormat="false" ht="13.5" thickBot="1">
      <c r="A9" s="94" t="s">
        <v>23</v>
      </c>
      <c r="B9" s="91" t="s">
        <v>25</v>
      </c>
      <c r="C9" s="99" t="s">
        <v>26</v>
      </c>
      <c r="D9" s="92" t="s">
        <v>10</v>
      </c>
      <c r="E9" s="99" t="s">
        <v>27</v>
      </c>
      <c r="F9" s="92" t="s">
        <v>28</v>
      </c>
      <c r="G9" s="99" t="s">
        <v>29</v>
      </c>
      <c r="H9" s="93" t="s">
        <v>30</v>
      </c>
    </row>
    <row r="10" spans="1:8" customFormat="false" ht="15">
      <c r="A10" s="74" t="str">
        <f>A30</f>
        <v>HE100: 100% eff.</v>
      </c>
      <c r="B10" s="85" t="s">
        <v>125</v>
      </c>
      <c r="C10" s="95" t="s">
        <v>126</v>
      </c>
      <c r="D10" s="86" t="s">
        <v>127</v>
      </c>
      <c r="E10" s="97" t="s">
        <v>31</v>
      </c>
      <c r="F10" s="87" t="s">
        <v>31</v>
      </c>
      <c r="G10" s="97" t="s">
        <v>31</v>
      </c>
      <c r="H10" s="88" t="s">
        <v>31</v>
      </c>
    </row>
    <row r="11" spans="1:8" customFormat="false" ht="15">
      <c r="A11" s="74" t="str">
        <f t="shared" ref="A11:A20" si="0">A31</f>
        <v>HE110: 80% eff.</v>
      </c>
      <c r="B11" s="89" t="s">
        <v>128</v>
      </c>
      <c r="C11" s="96" t="s">
        <v>129</v>
      </c>
      <c r="D11" s="79" t="s">
        <v>130</v>
      </c>
      <c r="E11" s="98" t="s">
        <v>31</v>
      </c>
      <c r="F11" s="80" t="s">
        <v>31</v>
      </c>
      <c r="G11" s="98" t="s">
        <v>31</v>
      </c>
      <c r="H11" s="81" t="s">
        <v>31</v>
      </c>
    </row>
    <row r="12" spans="1:8" customFormat="false" ht="15">
      <c r="A12" s="74" t="str">
        <f t="shared" si="0"/>
        <v>HE120: 80% eff., PLR=0.4</v>
      </c>
      <c r="B12" s="89" t="s">
        <v>131</v>
      </c>
      <c r="C12" s="96" t="s">
        <v>132</v>
      </c>
      <c r="D12" s="79" t="s">
        <v>133</v>
      </c>
      <c r="E12" s="98" t="s">
        <v>31</v>
      </c>
      <c r="F12" s="80" t="s">
        <v>31</v>
      </c>
      <c r="G12" s="98" t="s">
        <v>31</v>
      </c>
      <c r="H12" s="81" t="s">
        <v>31</v>
      </c>
    </row>
    <row r="13" spans="1:8" customFormat="false" ht="15">
      <c r="A13" s="74" t="str">
        <f t="shared" si="0"/>
        <v>HE130: No Load</v>
      </c>
      <c r="B13" s="89" t="s">
        <v>134</v>
      </c>
      <c r="C13" s="96" t="s">
        <v>135</v>
      </c>
      <c r="D13" s="79" t="s">
        <v>136</v>
      </c>
      <c r="E13" s="98" t="s">
        <v>31</v>
      </c>
      <c r="F13" s="80" t="s">
        <v>31</v>
      </c>
      <c r="G13" s="98" t="s">
        <v>31</v>
      </c>
      <c r="H13" s="81" t="s">
        <v>31</v>
      </c>
    </row>
    <row r="14" spans="1:8" customFormat="false" ht="15">
      <c r="A14" s="74" t="str">
        <f t="shared" si="0"/>
        <v>HE140: Periodic PLR</v>
      </c>
      <c r="B14" s="89" t="s">
        <v>137</v>
      </c>
      <c r="C14" s="96" t="s">
        <v>138</v>
      </c>
      <c r="D14" s="79" t="s">
        <v>139</v>
      </c>
      <c r="E14" s="98" t="s">
        <v>31</v>
      </c>
      <c r="F14" s="80" t="s">
        <v>31</v>
      </c>
      <c r="G14" s="98" t="s">
        <v>31</v>
      </c>
      <c r="H14" s="81" t="s">
        <v>31</v>
      </c>
    </row>
    <row r="15" spans="1:8" customFormat="false" ht="15">
      <c r="A15" s="74" t="str">
        <f t="shared" si="0"/>
        <v>HE150: Continuous Circ. Fan</v>
      </c>
      <c r="B15" s="89" t="s">
        <v>140</v>
      </c>
      <c r="C15" s="96" t="s">
        <v>141</v>
      </c>
      <c r="D15" s="79" t="s">
        <v>142</v>
      </c>
      <c r="E15" s="96" t="s">
        <v>143</v>
      </c>
      <c r="F15" s="80" t="s">
        <v>31</v>
      </c>
      <c r="G15" s="98" t="s">
        <v>31</v>
      </c>
      <c r="H15" s="81" t="s">
        <v>31</v>
      </c>
    </row>
    <row r="16" spans="1:8" customFormat="false" ht="15">
      <c r="A16" s="74" t="str">
        <f t="shared" si="0"/>
        <v>HE160: Cycling Circ. Fan</v>
      </c>
      <c r="B16" s="89" t="s">
        <v>144</v>
      </c>
      <c r="C16" s="96" t="s">
        <v>145</v>
      </c>
      <c r="D16" s="79" t="s">
        <v>146</v>
      </c>
      <c r="E16" s="96" t="s">
        <v>147</v>
      </c>
      <c r="F16" s="80" t="s">
        <v>31</v>
      </c>
      <c r="G16" s="98" t="s">
        <v>31</v>
      </c>
      <c r="H16" s="81" t="s">
        <v>31</v>
      </c>
    </row>
    <row r="17" spans="1:8" customFormat="false" ht="15">
      <c r="A17" s="74" t="str">
        <f t="shared" si="0"/>
        <v>HE170: Draft Fan</v>
      </c>
      <c r="B17" s="89" t="s">
        <v>148</v>
      </c>
      <c r="C17" s="96" t="s">
        <v>149</v>
      </c>
      <c r="D17" s="79" t="s">
        <v>150</v>
      </c>
      <c r="E17" s="96" t="s">
        <v>151</v>
      </c>
      <c r="F17" s="80" t="s">
        <v>31</v>
      </c>
      <c r="G17" s="98" t="s">
        <v>31</v>
      </c>
      <c r="H17" s="81" t="s">
        <v>31</v>
      </c>
    </row>
    <row r="18" spans="1:8" customFormat="false" ht="15">
      <c r="A18" s="74" t="str">
        <f t="shared" si="0"/>
        <v>HE210: Realistic Weather</v>
      </c>
      <c r="B18" s="89" t="s">
        <v>152</v>
      </c>
      <c r="C18" s="96" t="s">
        <v>153</v>
      </c>
      <c r="D18" s="79" t="s">
        <v>154</v>
      </c>
      <c r="E18" s="96" t="s">
        <v>155</v>
      </c>
      <c r="F18" s="79" t="s">
        <v>156</v>
      </c>
      <c r="G18" s="96" t="s">
        <v>157</v>
      </c>
      <c r="H18" s="82" t="s">
        <v>158</v>
      </c>
    </row>
    <row r="19" spans="1:8" customFormat="false" ht="15">
      <c r="A19" s="74" t="str">
        <f t="shared" si="0"/>
        <v>HE220: Setback Thermostat</v>
      </c>
      <c r="B19" s="89" t="s">
        <v>159</v>
      </c>
      <c r="C19" s="96" t="s">
        <v>160</v>
      </c>
      <c r="D19" s="79" t="s">
        <v>161</v>
      </c>
      <c r="E19" s="96" t="s">
        <v>162</v>
      </c>
      <c r="F19" s="79" t="s">
        <v>163</v>
      </c>
      <c r="G19" s="96" t="s">
        <v>164</v>
      </c>
      <c r="H19" s="82" t="s">
        <v>165</v>
      </c>
    </row>
    <row r="20" spans="1:8" customFormat="false" ht="15.75" thickBot="1">
      <c r="A20" s="75" t="str">
        <f t="shared" si="0"/>
        <v>HE230: Undersized Furnace</v>
      </c>
      <c r="B20" s="90" t="s">
        <v>166</v>
      </c>
      <c r="C20" s="100" t="s">
        <v>167</v>
      </c>
      <c r="D20" s="83" t="s">
        <v>168</v>
      </c>
      <c r="E20" s="100" t="s">
        <v>169</v>
      </c>
      <c r="F20" s="83" t="s">
        <v>170</v>
      </c>
      <c r="G20" s="100" t="s">
        <v>171</v>
      </c>
      <c r="H20" s="84" t="s">
        <v>172</v>
      </c>
    </row>
    <row r="21" spans="2:8" customFormat="false">
      <c r="B21" s="38"/>
      <c r="C21" s="38"/>
      <c r="D21" s="38"/>
      <c r="E21" s="38"/>
      <c r="F21" s="38"/>
      <c r="G21" s="38"/>
      <c r="H21" s="38"/>
    </row>
    <row r="22" spans="2:8" customFormat="false">
      <c r="B22" s="38"/>
      <c r="C22" s="38"/>
      <c r="D22" s="38"/>
      <c r="E22" s="38"/>
      <c r="F22" s="38"/>
      <c r="G22" s="38"/>
      <c r="H22" s="38"/>
    </row>
    <row r="23" spans="2:8" customFormat="false">
      <c r="B23" s="38"/>
      <c r="C23" s="38"/>
      <c r="D23" s="38"/>
      <c r="E23" s="38"/>
      <c r="F23" s="38"/>
      <c r="G23" s="38"/>
      <c r="H23" s="38"/>
    </row>
    <row r="24" spans="2:8" customFormat="false">
      <c r="B24" s="38"/>
      <c r="C24" s="38"/>
      <c r="D24" s="38"/>
      <c r="E24" s="38"/>
      <c r="F24" s="38"/>
      <c r="G24" s="38"/>
      <c r="H24" s="38"/>
    </row>
    <row r="26" spans="1:13" customFormat="false"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customFormat="false" ht="15">
      <c r="A27" s="34"/>
      <c r="B27" s="64" t="str">
        <f>YourData!B19</f>
        <v>GJ</v>
      </c>
      <c r="C27" s="47"/>
      <c r="D27" s="47"/>
      <c r="E27" s="48"/>
      <c r="F27" s="68" t="str">
        <f>YourData!B35</f>
        <v>GJ</v>
      </c>
      <c r="G27" s="47"/>
      <c r="H27" s="47"/>
      <c r="I27" s="48"/>
      <c r="J27" s="47" t="str">
        <f>YourData!B51</f>
        <v>m3/s</v>
      </c>
      <c r="K27" s="47"/>
      <c r="L27" s="47"/>
      <c r="M27" s="48"/>
    </row>
    <row r="28" spans="1:13" customFormat="false">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customFormat="false"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ustomFormat="false">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ustomFormat="false">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ustomFormat="false">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ustomFormat="false">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ustomFormat="false">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ustomFormat="false">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ustomFormat="false">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ustomFormat="false">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ustomFormat="false">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ustomFormat="false">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customFormat="false"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3" spans="1:5" customFormat="false" ht="15.75">
      <c r="A43" s="49"/>
      <c r="B43" s="71" t="str">
        <f>YourData!A64</f>
        <v>FAN ENERGY (BOTH FANS)</v>
      </c>
      <c r="C43" s="50"/>
      <c r="D43" s="50"/>
      <c r="E43" s="51"/>
    </row>
    <row r="44" spans="1:5" customFormat="false" ht="15.75">
      <c r="A44" s="52"/>
      <c r="B44" s="72" t="str">
        <f>YourData!B67</f>
        <v>kWh</v>
      </c>
      <c r="C44" s="53"/>
      <c r="D44" s="53"/>
      <c r="E44" s="54"/>
    </row>
    <row r="45" spans="1:5" customFormat="false">
      <c r="A45" s="55" t="s">
        <v>23</v>
      </c>
      <c r="B45" s="76" t="str">
        <f>'ESP-HOT'!$B$17</f>
        <v>ESP-r/HOT3000</v>
      </c>
      <c r="C45" s="40" t="str">
        <f>EnergyPlusV10!$B$17</f>
        <v>EnergyPlus</v>
      </c>
      <c r="D45" s="40" t="str">
        <f>DOE21E!$B$17</f>
        <v>DOE-2.1E</v>
      </c>
      <c r="E45" s="41" t="str">
        <f>YourData!$B$17</f>
        <v>Tested Prg</v>
      </c>
    </row>
    <row r="46" spans="1:5" customFormat="false" ht="13.5" thickBot="1">
      <c r="A46" s="55"/>
      <c r="B46" s="77" t="str">
        <f>'ESP-HOT'!$B$18</f>
        <v>CETC</v>
      </c>
      <c r="C46" s="78" t="str">
        <f>EnergyPlusV10!$B$18</f>
        <v>GARD</v>
      </c>
      <c r="D46" s="78" t="str">
        <f>DOE21E!$B$18</f>
        <v>CETC</v>
      </c>
      <c r="E46" s="57" t="str">
        <f>YourData!$B$18</f>
        <v>Org</v>
      </c>
    </row>
    <row r="47" spans="1:5" customFormat="false">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5" customFormat="false">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5" customFormat="false">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5" customFormat="false">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5" customFormat="false">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5" customFormat="false"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 customFormat="false">
      <c r="A53" s="36"/>
    </row>
    <row r="54" spans="1:1" customFormat="false">
      <c r="A54" s="36"/>
    </row>
    <row r="56" spans="1:13" customFormat="false"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customFormat="false" ht="15.75">
      <c r="A57" s="52"/>
      <c r="B57" s="72" t="str">
        <f>YourData!B78</f>
        <v>°C</v>
      </c>
      <c r="C57" s="53"/>
      <c r="D57" s="53"/>
      <c r="E57" s="54"/>
      <c r="F57" s="72" t="str">
        <f>YourData!B86</f>
        <v>°C</v>
      </c>
      <c r="G57" s="53"/>
      <c r="H57" s="53"/>
      <c r="I57" s="54"/>
      <c r="J57" s="53" t="str">
        <f>YourData!B94</f>
        <v>°C</v>
      </c>
      <c r="K57" s="53"/>
      <c r="L57" s="53"/>
      <c r="M57" s="54"/>
    </row>
    <row r="58" spans="1:13" customFormat="false">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customFormat="false"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ustomFormat="false">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ustomFormat="false">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customFormat="false"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fals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3"/>
  <dimension ref="D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4:4" customFormat="false">
      <c r="D1" t="s">
        <v>36</v>
      </c>
    </row>
    <row r="2" spans="1:1" customFormat="false">
      <c r="A2" t="s">
        <v>37</v>
      </c>
    </row>
    <row r="5" spans="1:10" customFormat="false" ht="13.5" thickBot="1">
      <c r="A5" s="103" t="s">
        <v>89</v>
      </c>
      <c r="B5" s="137"/>
      <c r="C5" s="103" t="s">
        <v>11</v>
      </c>
      <c r="D5" s="138"/>
      <c r="E5" s="138"/>
      <c r="F5" s="138"/>
      <c r="G5" s="138"/>
      <c r="H5" s="138"/>
      <c r="I5" s="138"/>
      <c r="J5" s="139"/>
    </row>
    <row r="6" spans="1:10" customFormat="false" ht="13.5" thickTop="1">
      <c r="A6" s="175"/>
      <c r="B6" s="176"/>
      <c r="C6" s="177"/>
      <c r="D6" s="178"/>
      <c r="E6" s="390" t="s">
        <v>108</v>
      </c>
      <c r="F6" s="391"/>
      <c r="G6" s="392"/>
      <c r="H6" s="179" t="s">
        <v>97</v>
      </c>
      <c r="I6" s="165"/>
      <c r="J6" s="376"/>
    </row>
    <row r="7" spans="1:9" customFormat="false">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9" customFormat="false">
      <c r="A8" s="181"/>
      <c r="B8" s="145"/>
      <c r="C8" s="146"/>
      <c r="D8" s="111"/>
      <c r="E8" s="147" t="s">
        <v>32</v>
      </c>
      <c r="F8" s="147" t="s">
        <v>33</v>
      </c>
      <c r="G8" s="147" t="s">
        <v>94</v>
      </c>
      <c r="H8" s="148"/>
      <c r="I8" s="167"/>
    </row>
    <row r="9" spans="1:9" customFormat="false">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9" customFormat="false">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9" customFormat="false">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9" customFormat="false">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9" customFormat="false">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9" customFormat="false">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9" customFormat="false">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9" customFormat="false">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ustomFormat="false">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31</v>
      </c>
      <c r="I17" s="168" t="str">
        <f>A!E38</f>
        <v/>
      </c>
    </row>
    <row r="18" spans="1:9" customFormat="false">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31</v>
      </c>
      <c r="I18" s="168" t="str">
        <f>A!E39</f>
        <v/>
      </c>
    </row>
    <row r="19" spans="1:9" customFormat="false"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31</v>
      </c>
      <c r="I19" s="169" t="str">
        <f>A!E40</f>
        <v/>
      </c>
    </row>
    <row r="20" spans="1:9" customFormat="false" ht="13.5" thickTop="1">
      <c r="A20" s="151"/>
      <c r="B20" s="151"/>
      <c r="C20" s="151"/>
      <c r="D20" s="151"/>
      <c r="E20" s="151"/>
      <c r="F20" s="151"/>
      <c r="G20" s="151"/>
      <c r="H20" s="151"/>
      <c r="I20" s="151"/>
    </row>
    <row r="21" spans="1:9" customFormat="false" ht="13.5" thickBot="1">
      <c r="A21" s="103" t="s">
        <v>90</v>
      </c>
      <c r="B21" s="137"/>
      <c r="C21" s="103" t="s">
        <v>11</v>
      </c>
      <c r="D21" s="138"/>
      <c r="E21" s="138"/>
      <c r="F21" s="138"/>
      <c r="G21" s="138"/>
      <c r="H21" s="138"/>
      <c r="I21" s="138"/>
    </row>
    <row r="22" spans="1:9" customFormat="false" ht="13.5" thickTop="1">
      <c r="A22" s="175"/>
      <c r="B22" s="176"/>
      <c r="C22" s="177"/>
      <c r="D22" s="178"/>
      <c r="E22" s="390" t="s">
        <v>108</v>
      </c>
      <c r="F22" s="391"/>
      <c r="G22" s="392"/>
      <c r="H22" s="179" t="s">
        <v>97</v>
      </c>
      <c r="I22" s="165"/>
    </row>
    <row r="23" spans="1:9" customFormat="false">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ustomFormat="false">
      <c r="A24" s="181"/>
      <c r="B24" s="145"/>
      <c r="C24" s="146"/>
      <c r="D24" s="111"/>
      <c r="E24" s="147" t="s">
        <v>32</v>
      </c>
      <c r="F24" s="147" t="s">
        <v>33</v>
      </c>
      <c r="G24" s="189" t="s">
        <v>94</v>
      </c>
      <c r="H24" s="164"/>
      <c r="I24" s="167"/>
    </row>
    <row r="25" spans="1:9" customFormat="false">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ustomFormat="false">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ustomFormat="false">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ustomFormat="false">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ustomFormat="false">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ustomFormat="false">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ustomFormat="false">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ustomFormat="false">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ustomFormat="false">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31</v>
      </c>
      <c r="I33" s="168" t="str">
        <f>A!I38</f>
        <v/>
      </c>
    </row>
    <row r="34" spans="1:9" customFormat="false">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31</v>
      </c>
      <c r="I34" s="168" t="str">
        <f>A!I39</f>
        <v/>
      </c>
    </row>
    <row r="35" spans="1:9" customFormat="false"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31</v>
      </c>
      <c r="I35" s="169" t="str">
        <f>A!I40</f>
        <v/>
      </c>
    </row>
    <row r="36" spans="1:9" customFormat="false" ht="13.5" thickTop="1">
      <c r="A36" s="151"/>
      <c r="B36" s="151"/>
      <c r="C36" s="151"/>
      <c r="D36" s="151"/>
      <c r="E36" s="151"/>
      <c r="F36" s="151"/>
      <c r="G36" s="151"/>
      <c r="H36" s="151"/>
      <c r="I36" s="151"/>
    </row>
    <row r="37" spans="1:9" customFormat="false" ht="13.5" thickBot="1">
      <c r="A37" s="103" t="s">
        <v>99</v>
      </c>
      <c r="B37" s="137"/>
      <c r="C37" s="103" t="s">
        <v>35</v>
      </c>
      <c r="D37" s="138"/>
      <c r="E37" s="138"/>
      <c r="F37" s="138"/>
      <c r="G37" s="138"/>
      <c r="H37" s="138"/>
      <c r="I37" s="138"/>
    </row>
    <row r="38" spans="1:9" customFormat="false" ht="13.5" thickTop="1">
      <c r="A38" s="175"/>
      <c r="B38" s="176"/>
      <c r="C38" s="177"/>
      <c r="D38" s="178"/>
      <c r="E38" s="390" t="s">
        <v>108</v>
      </c>
      <c r="F38" s="391"/>
      <c r="G38" s="392"/>
      <c r="H38" s="179" t="s">
        <v>97</v>
      </c>
      <c r="I38" s="165"/>
    </row>
    <row r="39" spans="1:9" customFormat="false">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ustomFormat="false">
      <c r="A40" s="181"/>
      <c r="B40" s="145"/>
      <c r="C40" s="146"/>
      <c r="D40" s="111"/>
      <c r="E40" s="147" t="s">
        <v>32</v>
      </c>
      <c r="F40" s="147" t="s">
        <v>33</v>
      </c>
      <c r="G40" s="189" t="s">
        <v>94</v>
      </c>
      <c r="H40" s="164"/>
      <c r="I40" s="167"/>
    </row>
    <row r="41" spans="1:9" customFormat="false">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ustomFormat="false">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ustomFormat="false">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ustomFormat="false">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ustomFormat="false">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ustomFormat="false">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ustomFormat="false">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ustomFormat="false">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9" customFormat="false">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31</v>
      </c>
      <c r="I49" s="173" t="str">
        <f>A!M38</f>
        <v/>
      </c>
    </row>
    <row r="50" spans="1:9" customFormat="false">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31</v>
      </c>
      <c r="I50" s="173" t="str">
        <f>A!M39</f>
        <v/>
      </c>
    </row>
    <row r="51" spans="1:9" customFormat="false"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31</v>
      </c>
      <c r="I51" s="174" t="str">
        <f>A!M40</f>
        <v/>
      </c>
    </row>
    <row r="52" spans="1:10" customFormat="false" ht="13.5" thickTop="1">
      <c r="A52" s="151"/>
      <c r="B52" s="151"/>
      <c r="C52" s="151"/>
      <c r="D52" s="151"/>
      <c r="E52" s="151"/>
      <c r="F52" s="151"/>
      <c r="G52" s="151"/>
      <c r="H52" s="151"/>
      <c r="I52" s="151"/>
      <c r="J52" s="151"/>
    </row>
    <row r="53" spans="1:10" customFormat="false" ht="13.5" thickBot="1">
      <c r="A53" s="103" t="s">
        <v>120</v>
      </c>
      <c r="B53" s="137"/>
      <c r="C53" s="103" t="s">
        <v>34</v>
      </c>
      <c r="D53" s="138"/>
      <c r="E53" s="138"/>
      <c r="F53" s="138"/>
      <c r="G53" s="138"/>
      <c r="H53" s="138"/>
      <c r="I53" s="138"/>
      <c r="J53" s="139"/>
    </row>
    <row r="54" spans="1:10" customFormat="false" ht="13.5" thickTop="1">
      <c r="A54" s="175"/>
      <c r="B54" s="176"/>
      <c r="C54" s="177"/>
      <c r="D54" s="178"/>
      <c r="E54" s="390" t="s">
        <v>108</v>
      </c>
      <c r="F54" s="391"/>
      <c r="G54" s="392"/>
      <c r="H54" s="179" t="s">
        <v>97</v>
      </c>
      <c r="I54" s="165"/>
      <c r="J54" s="161"/>
    </row>
    <row r="55" spans="1:10" customFormat="false">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ustomFormat="false">
      <c r="A56" s="181"/>
      <c r="B56" s="145"/>
      <c r="C56" s="146"/>
      <c r="D56" s="111"/>
      <c r="E56" s="163" t="s">
        <v>32</v>
      </c>
      <c r="F56" s="147" t="s">
        <v>33</v>
      </c>
      <c r="G56" s="189" t="s">
        <v>94</v>
      </c>
      <c r="H56" s="164"/>
      <c r="I56" s="167"/>
      <c r="J56" s="161"/>
    </row>
    <row r="57" spans="1:10" customFormat="false" ht="36">
      <c r="A57" s="353" t="s">
        <v>244</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customFormat="false" ht="36">
      <c r="A58" s="353" t="s">
        <v>245</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customFormat="false" ht="24">
      <c r="A59" s="354" t="s">
        <v>246</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customFormat="false" ht="36">
      <c r="A60" s="353" t="s">
        <v>250</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31</v>
      </c>
      <c r="I60" s="209" t="str">
        <f>A!E50</f>
        <v/>
      </c>
      <c r="J60" s="161"/>
    </row>
    <row r="61" spans="1:10" customFormat="false" ht="36">
      <c r="A61" s="353" t="s">
        <v>251</v>
      </c>
      <c r="B61" s="205">
        <f>A!B51</f>
        <v>268.3</v>
      </c>
      <c r="C61" s="186">
        <f>A!C51</f>
        <v>276.10000000000002</v>
      </c>
      <c r="D61" s="206">
        <f>A!D51</f>
        <v>281.15699999999998</v>
      </c>
      <c r="E61" s="205">
        <f t="shared" si="12"/>
        <v>268.3</v>
      </c>
      <c r="F61" s="186">
        <f t="shared" si="13"/>
        <v>281.15699999999998</v>
      </c>
      <c r="G61" s="190">
        <f t="shared" si="14"/>
        <v>275.18566666666669</v>
      </c>
      <c r="H61" s="210" t="s">
        <v>31</v>
      </c>
      <c r="I61" s="209" t="str">
        <f>A!E51</f>
        <v/>
      </c>
      <c r="J61" s="161"/>
    </row>
    <row r="62" spans="1:10" customFormat="false" ht="36.75" thickBot="1">
      <c r="A62" s="355" t="s">
        <v>252</v>
      </c>
      <c r="B62" s="211">
        <f>A!B52</f>
        <v>458.3</v>
      </c>
      <c r="C62" s="212">
        <f>A!C52</f>
        <v>431.4</v>
      </c>
      <c r="D62" s="213">
        <f>A!D52</f>
        <v>478.40800000000002</v>
      </c>
      <c r="E62" s="211">
        <f t="shared" si="12"/>
        <v>431.4</v>
      </c>
      <c r="F62" s="212">
        <f t="shared" si="13"/>
        <v>478.40800000000002</v>
      </c>
      <c r="G62" s="192">
        <f t="shared" si="14"/>
        <v>456.03600000000006</v>
      </c>
      <c r="H62" s="214" t="s">
        <v>31</v>
      </c>
      <c r="I62" s="215" t="str">
        <f>A!E52</f>
        <v/>
      </c>
      <c r="J62" s="161"/>
    </row>
    <row r="63" spans="1:10" customFormat="false" ht="13.5" thickTop="1">
      <c r="A63" s="151"/>
      <c r="B63" s="151"/>
      <c r="C63" s="151"/>
      <c r="D63" s="151"/>
      <c r="E63" s="151"/>
      <c r="F63" s="151"/>
      <c r="G63" s="151"/>
      <c r="H63" s="151"/>
      <c r="I63" s="151"/>
      <c r="J63" s="151"/>
    </row>
    <row r="64" spans="1:10" customFormat="false" ht="13.5" thickBot="1">
      <c r="A64" s="103" t="s">
        <v>91</v>
      </c>
      <c r="B64" s="137"/>
      <c r="C64" s="103" t="s">
        <v>13</v>
      </c>
      <c r="D64" s="138"/>
      <c r="E64" s="138"/>
      <c r="F64" s="138"/>
      <c r="G64" s="138"/>
      <c r="H64" s="138"/>
      <c r="I64" s="139"/>
      <c r="J64" s="151"/>
    </row>
    <row r="65" spans="1:10" customFormat="false" ht="13.5" thickTop="1">
      <c r="A65" s="175"/>
      <c r="B65" s="176"/>
      <c r="C65" s="177"/>
      <c r="D65" s="178"/>
      <c r="E65" s="390" t="s">
        <v>108</v>
      </c>
      <c r="F65" s="391"/>
      <c r="G65" s="392"/>
      <c r="H65" s="165"/>
      <c r="I65" s="161"/>
      <c r="J65" s="151"/>
    </row>
    <row r="66" spans="1:10" customFormat="false">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ustomFormat="false">
      <c r="A67" s="181"/>
      <c r="B67" s="145"/>
      <c r="C67" s="146"/>
      <c r="D67" s="111"/>
      <c r="E67" s="163" t="s">
        <v>32</v>
      </c>
      <c r="F67" s="147" t="s">
        <v>33</v>
      </c>
      <c r="G67" s="189" t="s">
        <v>94</v>
      </c>
      <c r="H67" s="167"/>
      <c r="I67" s="107"/>
      <c r="J67" s="151"/>
    </row>
    <row r="68" spans="1:10" customFormat="false">
      <c r="A68" s="180" t="s">
        <v>247</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ustomFormat="false">
      <c r="A69" s="180" t="s">
        <v>248</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customFormat="false" ht="13.5" thickBot="1">
      <c r="A70" s="191" t="s">
        <v>249</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customFormat="false" ht="13.5" thickTop="1">
      <c r="A71" s="151"/>
      <c r="B71" s="151"/>
      <c r="C71" s="151"/>
      <c r="D71" s="151"/>
      <c r="E71" s="151"/>
      <c r="F71" s="151"/>
      <c r="G71" s="151"/>
      <c r="H71" s="151"/>
      <c r="I71" s="151"/>
      <c r="J71" s="151"/>
    </row>
    <row r="72" spans="1:10" customFormat="false" ht="13.5" thickBot="1">
      <c r="A72" s="103" t="s">
        <v>92</v>
      </c>
      <c r="B72" s="137"/>
      <c r="C72" s="103" t="s">
        <v>13</v>
      </c>
      <c r="D72" s="138"/>
      <c r="E72" s="138"/>
      <c r="F72" s="138"/>
      <c r="G72" s="138"/>
      <c r="H72" s="138"/>
      <c r="I72" s="151"/>
      <c r="J72" s="151"/>
    </row>
    <row r="73" spans="1:10" customFormat="false" ht="13.5" thickTop="1">
      <c r="A73" s="175"/>
      <c r="B73" s="176"/>
      <c r="C73" s="177"/>
      <c r="D73" s="178"/>
      <c r="E73" s="390" t="s">
        <v>108</v>
      </c>
      <c r="F73" s="391"/>
      <c r="G73" s="392"/>
      <c r="H73" s="165"/>
      <c r="I73" s="151"/>
      <c r="J73" s="151"/>
    </row>
    <row r="74" spans="1:10" customFormat="false">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ustomFormat="false">
      <c r="A75" s="181"/>
      <c r="B75" s="145"/>
      <c r="C75" s="146"/>
      <c r="D75" s="111"/>
      <c r="E75" s="163" t="s">
        <v>32</v>
      </c>
      <c r="F75" s="147" t="s">
        <v>33</v>
      </c>
      <c r="G75" s="189" t="s">
        <v>94</v>
      </c>
      <c r="H75" s="167"/>
      <c r="I75" s="151"/>
      <c r="J75" s="151"/>
    </row>
    <row r="76" spans="1:10" customFormat="false">
      <c r="A76" s="180" t="str">
        <f>A68</f>
        <v xml:space="preserve">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ustomFormat="false">
      <c r="A77" s="180" t="str">
        <f>A69</f>
        <v xml:space="preserve">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customFormat="false" ht="13.5" thickBot="1">
      <c r="A78" s="191" t="str">
        <f>A70</f>
        <v xml:space="preserve">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customFormat="false" ht="13.5" thickTop="1">
      <c r="A79" s="151"/>
      <c r="B79" s="151"/>
      <c r="C79" s="151"/>
      <c r="D79" s="151"/>
      <c r="E79" s="151"/>
      <c r="F79" s="151"/>
      <c r="G79" s="151"/>
      <c r="H79" s="151"/>
      <c r="I79" s="151"/>
      <c r="J79" s="151"/>
    </row>
    <row r="80" spans="1:10" customFormat="false" ht="13.5" thickBot="1">
      <c r="A80" s="103" t="s">
        <v>93</v>
      </c>
      <c r="B80" s="137"/>
      <c r="C80" s="103" t="s">
        <v>13</v>
      </c>
      <c r="D80" s="138"/>
      <c r="E80" s="138"/>
      <c r="F80" s="138"/>
      <c r="G80" s="138"/>
      <c r="H80" s="138"/>
      <c r="I80" s="151"/>
      <c r="J80" s="151"/>
    </row>
    <row r="81" spans="1:10" customFormat="false" ht="13.5" thickTop="1">
      <c r="A81" s="175"/>
      <c r="B81" s="176"/>
      <c r="C81" s="177"/>
      <c r="D81" s="178"/>
      <c r="E81" s="390" t="s">
        <v>108</v>
      </c>
      <c r="F81" s="391"/>
      <c r="G81" s="392"/>
      <c r="H81" s="165"/>
      <c r="I81" s="151"/>
      <c r="J81" s="151"/>
    </row>
    <row r="82" spans="1:10" customFormat="false">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ustomFormat="false">
      <c r="A83" s="181"/>
      <c r="B83" s="145"/>
      <c r="C83" s="146"/>
      <c r="D83" s="111"/>
      <c r="E83" s="163" t="s">
        <v>32</v>
      </c>
      <c r="F83" s="147" t="s">
        <v>33</v>
      </c>
      <c r="G83" s="189" t="s">
        <v>94</v>
      </c>
      <c r="H83" s="167"/>
      <c r="I83" s="151"/>
      <c r="J83" s="151"/>
    </row>
    <row r="84" spans="1:10" customFormat="false">
      <c r="A84" s="180" t="str">
        <f>A76</f>
        <v xml:space="preserve">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ustomFormat="false">
      <c r="A85" s="180" t="str">
        <f>A77</f>
        <v xml:space="preserve">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customFormat="false" ht="13.5" thickBot="1">
      <c r="A86" s="191" t="str">
        <f>A78</f>
        <v xml:space="preserve">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customFormat="false" ht="13.5" thickTop="1">
      <c r="A87" s="102"/>
      <c r="B87" s="102"/>
      <c r="C87" s="102"/>
      <c r="D87" s="102"/>
      <c r="E87" s="102"/>
      <c r="F87" s="102"/>
      <c r="G87" s="102"/>
      <c r="H87" s="102"/>
      <c r="I87" s="102"/>
      <c r="J87" s="102"/>
    </row>
    <row r="88" spans="1:10" customFormat="false">
      <c r="A88" s="102"/>
      <c r="B88" s="102"/>
      <c r="C88" s="102"/>
      <c r="D88" s="102"/>
      <c r="E88" s="102"/>
      <c r="F88" s="102"/>
      <c r="G88" s="102"/>
      <c r="H88" s="102"/>
      <c r="I88" s="102"/>
      <c r="J88" s="102"/>
    </row>
    <row r="89" spans="1:10" customFormat="false">
      <c r="A89" s="102"/>
      <c r="B89" s="102"/>
      <c r="C89" s="102"/>
      <c r="D89" s="102"/>
      <c r="E89" s="102"/>
      <c r="F89" s="102"/>
      <c r="G89" s="102"/>
      <c r="H89" s="102"/>
      <c r="I89" s="102"/>
      <c r="J89" s="102"/>
    </row>
    <row r="90" spans="1:10" customFormat="false">
      <c r="A90" s="102"/>
      <c r="B90" s="102"/>
      <c r="C90" s="102"/>
      <c r="D90" s="102"/>
      <c r="E90" s="102"/>
      <c r="F90" s="102"/>
      <c r="G90" s="102"/>
      <c r="H90" s="102"/>
      <c r="I90" s="102"/>
      <c r="J90" s="102"/>
    </row>
    <row r="91" spans="1:10" customFormat="false">
      <c r="A91" s="102"/>
      <c r="B91" s="102"/>
      <c r="C91" s="102"/>
      <c r="D91" s="102"/>
      <c r="E91" s="102"/>
      <c r="F91" s="102"/>
      <c r="G91" s="102"/>
      <c r="H91" s="102"/>
      <c r="I91" s="102"/>
      <c r="J91" s="102"/>
    </row>
    <row r="92" spans="1:10" customFormat="false">
      <c r="A92" s="102"/>
      <c r="B92" s="102"/>
      <c r="C92" s="102"/>
      <c r="D92" s="102"/>
      <c r="E92" s="102"/>
      <c r="F92" s="102"/>
      <c r="G92" s="102"/>
      <c r="H92" s="102"/>
      <c r="I92" s="102"/>
      <c r="J92" s="102"/>
    </row>
    <row r="93" spans="1:10" customFormat="false">
      <c r="A93" s="102"/>
      <c r="B93" s="102"/>
      <c r="C93" s="102"/>
      <c r="D93" s="102"/>
      <c r="E93" s="102"/>
      <c r="F93" s="102"/>
      <c r="G93" s="102"/>
      <c r="H93" s="102"/>
      <c r="I93" s="102"/>
      <c r="J93" s="102"/>
    </row>
    <row r="94" spans="1:10" customFormat="false">
      <c r="A94" s="102"/>
      <c r="B94" s="102"/>
      <c r="C94" s="102"/>
      <c r="D94" s="102"/>
      <c r="E94" s="102"/>
      <c r="F94" s="102"/>
      <c r="G94" s="102"/>
      <c r="H94" s="102"/>
      <c r="I94" s="102"/>
      <c r="J94" s="102"/>
    </row>
    <row r="95" spans="1:10" customFormat="false">
      <c r="A95" s="102"/>
      <c r="B95" s="102"/>
      <c r="C95" s="102"/>
      <c r="D95" s="102"/>
      <c r="E95" s="102"/>
      <c r="F95" s="102"/>
      <c r="G95" s="102"/>
      <c r="H95" s="102"/>
      <c r="I95" s="102"/>
      <c r="J95" s="102"/>
    </row>
    <row r="96" spans="1:10" customFormat="false">
      <c r="A96" s="102"/>
      <c r="B96" s="102"/>
      <c r="C96" s="102"/>
      <c r="D96" s="102"/>
      <c r="E96" s="102"/>
      <c r="F96" s="102"/>
      <c r="G96" s="102"/>
      <c r="H96" s="102"/>
      <c r="I96" s="102"/>
      <c r="J96" s="102"/>
    </row>
    <row r="97" spans="1:10" customFormat="false">
      <c r="A97" s="102"/>
      <c r="B97" s="102"/>
      <c r="C97" s="102"/>
      <c r="D97" s="102"/>
      <c r="E97" s="102"/>
      <c r="F97" s="102"/>
      <c r="G97" s="102"/>
      <c r="H97" s="102"/>
      <c r="I97" s="102"/>
      <c r="J97" s="102"/>
    </row>
    <row r="98" spans="1:10" customFormat="false">
      <c r="A98" s="102"/>
      <c r="B98" s="102"/>
      <c r="C98" s="102"/>
      <c r="D98" s="102"/>
      <c r="E98" s="102"/>
      <c r="F98" s="102"/>
      <c r="G98" s="102"/>
      <c r="H98" s="102"/>
      <c r="I98" s="102"/>
      <c r="J98" s="102"/>
    </row>
    <row r="99" spans="1:10" customFormat="false">
      <c r="A99" s="102"/>
      <c r="B99" s="102"/>
      <c r="C99" s="102"/>
      <c r="D99" s="102"/>
      <c r="E99" s="102"/>
      <c r="F99" s="102"/>
      <c r="G99" s="102"/>
      <c r="H99" s="102"/>
      <c r="I99" s="102"/>
      <c r="J99" s="102"/>
    </row>
    <row r="100" spans="1:10" customFormat="false">
      <c r="A100" s="102"/>
      <c r="B100" s="102"/>
      <c r="C100" s="102"/>
      <c r="D100" s="102"/>
      <c r="E100" s="102"/>
      <c r="F100" s="102"/>
      <c r="G100" s="102"/>
      <c r="H100" s="102"/>
      <c r="I100" s="102"/>
      <c r="J100" s="102"/>
    </row>
    <row r="101" spans="1:10" customFormat="false">
      <c r="A101" s="102"/>
      <c r="B101" s="102"/>
      <c r="C101" s="102"/>
      <c r="D101" s="102"/>
      <c r="E101" s="102"/>
      <c r="F101" s="102"/>
      <c r="G101" s="102"/>
      <c r="H101" s="102"/>
      <c r="I101" s="102"/>
      <c r="J101" s="102"/>
    </row>
    <row r="102" spans="1:10" customFormat="false">
      <c r="A102" s="102"/>
      <c r="B102" s="102"/>
      <c r="C102" s="102"/>
      <c r="D102" s="102"/>
      <c r="E102" s="102"/>
      <c r="F102" s="102"/>
      <c r="G102" s="102"/>
      <c r="H102" s="102"/>
      <c r="I102" s="102"/>
      <c r="J102" s="102"/>
    </row>
    <row r="103" spans="1:10" customFormat="false">
      <c r="A103" s="102"/>
      <c r="B103" s="102"/>
      <c r="C103" s="102"/>
      <c r="D103" s="102"/>
      <c r="E103" s="102"/>
      <c r="F103" s="102"/>
      <c r="G103" s="102"/>
      <c r="H103" s="102"/>
      <c r="I103" s="102"/>
      <c r="J103" s="102"/>
    </row>
    <row r="104" spans="1:10" customFormat="false">
      <c r="A104" s="102"/>
      <c r="B104" s="102"/>
      <c r="C104" s="102"/>
      <c r="D104" s="102"/>
      <c r="E104" s="102"/>
      <c r="F104" s="102"/>
      <c r="G104" s="102"/>
      <c r="H104" s="102"/>
      <c r="I104" s="102"/>
      <c r="J104" s="102"/>
    </row>
    <row r="105" spans="1:10" customFormat="false">
      <c r="A105" s="102"/>
      <c r="B105" s="102"/>
      <c r="C105" s="102"/>
      <c r="D105" s="102"/>
      <c r="E105" s="102"/>
      <c r="F105" s="102"/>
      <c r="G105" s="102"/>
      <c r="H105" s="102"/>
      <c r="I105" s="102"/>
      <c r="J105" s="102"/>
    </row>
    <row r="106" spans="1:10" customFormat="false">
      <c r="A106" s="102"/>
      <c r="B106" s="102"/>
      <c r="C106" s="102"/>
      <c r="D106" s="102"/>
      <c r="E106" s="102"/>
      <c r="F106" s="102"/>
      <c r="G106" s="102"/>
      <c r="H106" s="102"/>
      <c r="I106" s="102"/>
      <c r="J106" s="102"/>
    </row>
    <row r="107" spans="1:10" customFormat="false">
      <c r="A107" s="102"/>
      <c r="B107" s="102"/>
      <c r="C107" s="102"/>
      <c r="D107" s="102"/>
      <c r="E107" s="102"/>
      <c r="F107" s="102"/>
      <c r="G107" s="102"/>
      <c r="H107" s="102"/>
      <c r="I107" s="102"/>
      <c r="J107" s="102"/>
    </row>
    <row r="108" spans="1:10" customFormat="false">
      <c r="A108" s="102"/>
      <c r="B108" s="102"/>
      <c r="C108" s="102"/>
      <c r="D108" s="102"/>
      <c r="E108" s="102"/>
      <c r="F108" s="102"/>
      <c r="G108" s="102"/>
      <c r="H108" s="102"/>
      <c r="I108" s="102"/>
      <c r="J108" s="102"/>
    </row>
    <row r="109" spans="1:10" customFormat="false">
      <c r="A109" s="102"/>
      <c r="B109" s="102"/>
      <c r="C109" s="102"/>
      <c r="D109" s="102"/>
      <c r="E109" s="102"/>
      <c r="F109" s="102"/>
      <c r="G109" s="102"/>
      <c r="H109" s="102"/>
      <c r="I109" s="102"/>
      <c r="J109" s="102"/>
    </row>
    <row r="110" spans="1:10" customFormat="false">
      <c r="A110" s="102"/>
      <c r="B110" s="102"/>
      <c r="C110" s="102"/>
      <c r="D110" s="102"/>
      <c r="E110" s="102"/>
      <c r="F110" s="102"/>
      <c r="G110" s="102"/>
      <c r="H110" s="102"/>
      <c r="I110" s="102"/>
      <c r="J110" s="102"/>
    </row>
    <row r="111" spans="1:10" customFormat="false">
      <c r="A111" s="102"/>
      <c r="B111" s="102"/>
      <c r="C111" s="102"/>
      <c r="D111" s="102"/>
      <c r="E111" s="102"/>
      <c r="F111" s="102"/>
      <c r="G111" s="102"/>
      <c r="H111" s="102"/>
      <c r="I111" s="102"/>
      <c r="J111" s="102"/>
    </row>
    <row r="112" spans="1:10" customFormat="false">
      <c r="A112" s="102"/>
      <c r="B112" s="102"/>
      <c r="C112" s="102"/>
      <c r="D112" s="102"/>
      <c r="E112" s="102"/>
      <c r="F112" s="102"/>
      <c r="G112" s="102"/>
      <c r="H112" s="102"/>
      <c r="I112" s="102"/>
      <c r="J112" s="102"/>
    </row>
    <row r="113" spans="1:10" customFormat="false">
      <c r="A113" s="102"/>
      <c r="B113" s="102"/>
      <c r="C113" s="102"/>
      <c r="D113" s="102"/>
      <c r="E113" s="102"/>
      <c r="F113" s="102"/>
      <c r="G113" s="102"/>
      <c r="H113" s="102"/>
      <c r="I113" s="102"/>
      <c r="J113" s="102"/>
    </row>
    <row r="114" spans="1:10" customFormat="false">
      <c r="A114" s="102"/>
      <c r="B114" s="102"/>
      <c r="C114" s="102"/>
      <c r="D114" s="102"/>
      <c r="E114" s="102"/>
      <c r="F114" s="102"/>
      <c r="G114" s="102"/>
      <c r="H114" s="102"/>
      <c r="I114" s="102"/>
      <c r="J114" s="102"/>
    </row>
    <row r="115" spans="1:10" customFormat="false">
      <c r="A115" s="102"/>
      <c r="B115" s="102"/>
      <c r="C115" s="102"/>
      <c r="D115" s="102"/>
      <c r="E115" s="102"/>
      <c r="F115" s="102"/>
      <c r="G115" s="102"/>
      <c r="H115" s="102"/>
      <c r="I115" s="102"/>
      <c r="J115" s="102"/>
    </row>
    <row r="116" spans="1:10" customFormat="false">
      <c r="A116" s="102"/>
      <c r="B116" s="102"/>
      <c r="C116" s="102"/>
      <c r="D116" s="102"/>
      <c r="E116" s="102"/>
      <c r="F116" s="102"/>
      <c r="G116" s="102"/>
      <c r="H116" s="102"/>
      <c r="I116" s="102"/>
      <c r="J116" s="102"/>
    </row>
    <row r="117" spans="1:10" customFormat="false">
      <c r="A117" s="102"/>
      <c r="B117" s="102"/>
      <c r="C117" s="102"/>
      <c r="D117" s="102"/>
      <c r="E117" s="102"/>
      <c r="F117" s="102"/>
      <c r="G117" s="102"/>
      <c r="H117" s="102"/>
      <c r="I117" s="102"/>
      <c r="J117" s="102"/>
    </row>
    <row r="118" spans="1:10" customFormat="false">
      <c r="A118" s="102"/>
      <c r="B118" s="102"/>
      <c r="C118" s="102"/>
      <c r="D118" s="102"/>
      <c r="E118" s="102"/>
      <c r="F118" s="102"/>
      <c r="G118" s="102"/>
      <c r="H118" s="102"/>
      <c r="I118" s="102"/>
      <c r="J118" s="102"/>
    </row>
    <row r="119" spans="1:10" customFormat="false">
      <c r="A119" s="102"/>
      <c r="B119" s="102"/>
      <c r="C119" s="102"/>
      <c r="D119" s="102"/>
      <c r="E119" s="102"/>
      <c r="F119" s="102"/>
      <c r="G119" s="102"/>
      <c r="H119" s="102"/>
      <c r="I119" s="102"/>
      <c r="J119" s="102"/>
    </row>
    <row r="120" spans="1:10" customFormat="false">
      <c r="A120" s="102"/>
      <c r="B120" s="102"/>
      <c r="C120" s="102"/>
      <c r="D120" s="102"/>
      <c r="E120" s="102"/>
      <c r="F120" s="102"/>
      <c r="G120" s="102"/>
      <c r="H120" s="102"/>
      <c r="I120" s="102"/>
      <c r="J120" s="102"/>
    </row>
    <row r="121" spans="1:10" customFormat="false">
      <c r="A121" s="102"/>
      <c r="B121" s="102"/>
      <c r="C121" s="102"/>
      <c r="D121" s="102"/>
      <c r="E121" s="102"/>
      <c r="F121" s="102"/>
      <c r="G121" s="102"/>
      <c r="H121" s="102"/>
      <c r="I121" s="102"/>
      <c r="J121" s="102"/>
    </row>
    <row r="122" spans="1:10" customFormat="false">
      <c r="A122" s="102"/>
      <c r="B122" s="102"/>
      <c r="C122" s="102"/>
      <c r="D122" s="102"/>
      <c r="E122" s="102"/>
      <c r="F122" s="102"/>
      <c r="G122" s="102"/>
      <c r="H122" s="102"/>
      <c r="I122" s="102"/>
      <c r="J122" s="102"/>
    </row>
    <row r="123" spans="1:10" customFormat="false">
      <c r="A123" s="102"/>
      <c r="B123" s="102"/>
      <c r="C123" s="102"/>
      <c r="D123" s="102"/>
      <c r="E123" s="102"/>
      <c r="F123" s="102"/>
      <c r="G123" s="102"/>
      <c r="H123" s="102"/>
      <c r="I123" s="102"/>
      <c r="J123" s="102"/>
    </row>
    <row r="124" spans="1:10" customFormat="false">
      <c r="A124" s="102"/>
      <c r="B124" s="102"/>
      <c r="C124" s="102"/>
      <c r="D124" s="102"/>
      <c r="E124" s="102"/>
      <c r="F124" s="102"/>
      <c r="G124" s="102"/>
      <c r="H124" s="102"/>
      <c r="I124" s="102"/>
      <c r="J124" s="102"/>
    </row>
    <row r="125" spans="1:10" customFormat="false">
      <c r="A125" s="102"/>
      <c r="B125" s="102"/>
      <c r="C125" s="102"/>
      <c r="D125" s="102"/>
      <c r="E125" s="102"/>
      <c r="F125" s="102"/>
      <c r="G125" s="102"/>
      <c r="H125" s="102"/>
      <c r="I125" s="102"/>
      <c r="J125" s="102"/>
    </row>
    <row r="126" spans="1:10" customFormat="false">
      <c r="A126" s="102"/>
      <c r="B126" s="102"/>
      <c r="C126" s="102"/>
      <c r="D126" s="102"/>
      <c r="E126" s="102"/>
      <c r="F126" s="102"/>
      <c r="G126" s="102"/>
      <c r="H126" s="102"/>
      <c r="I126" s="102"/>
      <c r="J126" s="102"/>
    </row>
    <row r="127" spans="1:10" customFormat="false">
      <c r="A127" s="102"/>
      <c r="B127" s="102"/>
      <c r="C127" s="102"/>
      <c r="D127" s="102"/>
      <c r="E127" s="102"/>
      <c r="F127" s="102"/>
      <c r="G127" s="102"/>
      <c r="H127" s="102"/>
      <c r="I127" s="102"/>
      <c r="J127" s="102"/>
    </row>
    <row r="128" spans="1:10" customFormat="false">
      <c r="A128" s="102"/>
      <c r="B128" s="102"/>
      <c r="C128" s="102"/>
      <c r="D128" s="102"/>
      <c r="E128" s="102"/>
      <c r="F128" s="102"/>
      <c r="G128" s="102"/>
      <c r="H128" s="102"/>
      <c r="I128" s="102"/>
      <c r="J128" s="102"/>
    </row>
    <row r="129" spans="1:10" customFormat="false">
      <c r="A129" s="102"/>
      <c r="B129" s="102"/>
      <c r="C129" s="102"/>
      <c r="D129" s="102"/>
      <c r="E129" s="102"/>
      <c r="F129" s="102"/>
      <c r="G129" s="102"/>
      <c r="H129" s="102"/>
      <c r="I129" s="102"/>
      <c r="J129" s="102"/>
    </row>
    <row r="130" spans="1:10" customFormat="false">
      <c r="A130" s="102"/>
      <c r="B130" s="102"/>
      <c r="C130" s="102"/>
      <c r="D130" s="102"/>
      <c r="E130" s="102"/>
      <c r="F130" s="102"/>
      <c r="G130" s="102"/>
      <c r="H130" s="102"/>
      <c r="I130" s="102"/>
      <c r="J130" s="102"/>
    </row>
    <row r="131" spans="1:10" customFormat="false">
      <c r="A131" s="102"/>
      <c r="B131" s="102"/>
      <c r="C131" s="102"/>
      <c r="D131" s="102"/>
      <c r="E131" s="102"/>
      <c r="F131" s="102"/>
      <c r="G131" s="102"/>
      <c r="H131" s="102"/>
      <c r="I131" s="102"/>
      <c r="J131" s="102"/>
    </row>
    <row r="132" spans="1:10" customFormat="false">
      <c r="A132" s="102"/>
      <c r="B132" s="102"/>
      <c r="C132" s="102"/>
      <c r="D132" s="102"/>
      <c r="E132" s="102"/>
      <c r="F132" s="102"/>
      <c r="G132" s="102"/>
      <c r="H132" s="102"/>
      <c r="I132" s="102"/>
      <c r="J132" s="102"/>
    </row>
    <row r="133" spans="1:10" customFormat="false">
      <c r="A133" s="102"/>
      <c r="B133" s="102"/>
      <c r="C133" s="102"/>
      <c r="D133" s="102"/>
      <c r="E133" s="102"/>
      <c r="F133" s="102"/>
      <c r="G133" s="102"/>
      <c r="H133" s="102"/>
      <c r="I133" s="102"/>
      <c r="J133" s="102"/>
    </row>
    <row r="134" spans="1:10" customFormat="false">
      <c r="A134" s="102"/>
      <c r="B134" s="102"/>
      <c r="C134" s="102"/>
      <c r="D134" s="102"/>
      <c r="E134" s="102"/>
      <c r="F134" s="102"/>
      <c r="G134" s="102"/>
      <c r="H134" s="102"/>
      <c r="I134" s="102"/>
      <c r="J134" s="102"/>
    </row>
    <row r="135" spans="1:10" customFormat="false">
      <c r="A135" s="102"/>
      <c r="B135" s="102"/>
      <c r="C135" s="102"/>
      <c r="D135" s="102"/>
      <c r="E135" s="102"/>
      <c r="F135" s="102"/>
      <c r="G135" s="102"/>
      <c r="H135" s="102"/>
      <c r="I135" s="102"/>
      <c r="J135" s="102"/>
    </row>
    <row r="136" spans="1:10" customFormat="false">
      <c r="A136" s="102"/>
      <c r="B136" s="102"/>
      <c r="C136" s="102"/>
      <c r="D136" s="102"/>
      <c r="E136" s="102"/>
      <c r="F136" s="102"/>
      <c r="G136" s="102"/>
      <c r="H136" s="102"/>
      <c r="I136" s="102"/>
      <c r="J136" s="102"/>
    </row>
    <row r="137" spans="1:10" customFormat="false">
      <c r="A137" s="102"/>
      <c r="B137" s="102"/>
      <c r="C137" s="102"/>
      <c r="D137" s="102"/>
      <c r="E137" s="102"/>
      <c r="F137" s="102"/>
      <c r="G137" s="102"/>
      <c r="H137" s="102"/>
      <c r="I137" s="102"/>
      <c r="J137" s="102"/>
    </row>
    <row r="138" spans="1:10" customFormat="false">
      <c r="A138" s="102"/>
      <c r="B138" s="102"/>
      <c r="C138" s="102"/>
      <c r="D138" s="102"/>
      <c r="E138" s="102"/>
      <c r="F138" s="102"/>
      <c r="G138" s="102"/>
      <c r="H138" s="102"/>
      <c r="I138" s="102"/>
      <c r="J138" s="102"/>
    </row>
    <row r="139" spans="1:10" customFormat="false">
      <c r="A139" s="102"/>
      <c r="B139" s="102"/>
      <c r="C139" s="102"/>
      <c r="D139" s="102"/>
      <c r="E139" s="102"/>
      <c r="F139" s="102"/>
      <c r="G139" s="102"/>
      <c r="H139" s="102"/>
      <c r="I139" s="102"/>
      <c r="J139" s="102"/>
    </row>
    <row r="140" spans="1:10" customFormat="false">
      <c r="A140" s="102"/>
      <c r="B140" s="102"/>
      <c r="C140" s="102"/>
      <c r="D140" s="102"/>
      <c r="E140" s="102"/>
      <c r="F140" s="102"/>
      <c r="G140" s="102"/>
      <c r="H140" s="102"/>
      <c r="I140" s="102"/>
      <c r="J140" s="102"/>
    </row>
    <row r="141" spans="1:10" customFormat="false">
      <c r="A141" s="102"/>
      <c r="B141" s="102"/>
      <c r="C141" s="102"/>
      <c r="D141" s="102"/>
      <c r="E141" s="102"/>
      <c r="F141" s="102"/>
      <c r="G141" s="102"/>
      <c r="H141" s="102"/>
      <c r="I141" s="102"/>
      <c r="J141" s="102"/>
    </row>
    <row r="142" spans="1:10" customFormat="false">
      <c r="A142" s="102"/>
      <c r="B142" s="102"/>
      <c r="C142" s="102"/>
      <c r="D142" s="102"/>
      <c r="E142" s="102"/>
      <c r="F142" s="102"/>
      <c r="G142" s="102"/>
      <c r="H142" s="102"/>
      <c r="I142" s="102"/>
      <c r="J142" s="102"/>
    </row>
    <row r="143" spans="1:10" customFormat="false">
      <c r="A143" s="102"/>
      <c r="B143" s="102"/>
      <c r="C143" s="102"/>
      <c r="D143" s="102"/>
      <c r="E143" s="102"/>
      <c r="F143" s="102"/>
      <c r="G143" s="102"/>
      <c r="H143" s="102"/>
      <c r="I143" s="102"/>
      <c r="J143" s="102"/>
    </row>
    <row r="144" spans="1:10" customFormat="false">
      <c r="A144" s="102"/>
      <c r="B144" s="102"/>
      <c r="C144" s="102"/>
      <c r="D144" s="102"/>
      <c r="E144" s="102"/>
      <c r="F144" s="102"/>
      <c r="G144" s="102"/>
      <c r="H144" s="102"/>
      <c r="I144" s="102"/>
      <c r="J144" s="102"/>
    </row>
    <row r="145" spans="1:10" customFormat="false">
      <c r="A145" s="102"/>
      <c r="B145" s="102"/>
      <c r="C145" s="102"/>
      <c r="D145" s="102"/>
      <c r="E145" s="102"/>
      <c r="F145" s="102"/>
      <c r="G145" s="102"/>
      <c r="H145" s="102"/>
      <c r="I145" s="102"/>
      <c r="J145" s="102"/>
    </row>
    <row r="146" spans="1:10" customFormat="false">
      <c r="A146" s="102"/>
      <c r="B146" s="102"/>
      <c r="C146" s="102"/>
      <c r="D146" s="102"/>
      <c r="E146" s="102"/>
      <c r="F146" s="102"/>
      <c r="G146" s="102"/>
      <c r="H146" s="102"/>
      <c r="I146" s="102"/>
      <c r="J146" s="102"/>
    </row>
    <row r="147" spans="1:10" customFormat="false">
      <c r="A147" s="102"/>
      <c r="B147" s="102"/>
      <c r="C147" s="102"/>
      <c r="D147" s="102"/>
      <c r="E147" s="102"/>
      <c r="F147" s="102"/>
      <c r="G147" s="102"/>
      <c r="H147" s="102"/>
      <c r="I147" s="102"/>
      <c r="J147" s="102"/>
    </row>
    <row r="148" spans="1:10" customFormat="false">
      <c r="A148" s="102"/>
      <c r="B148" s="102"/>
      <c r="C148" s="102"/>
      <c r="D148" s="102"/>
      <c r="E148" s="102"/>
      <c r="F148" s="102"/>
      <c r="G148" s="102"/>
      <c r="H148" s="102"/>
      <c r="I148" s="102"/>
      <c r="J148" s="102"/>
    </row>
    <row r="149" spans="1:10" customFormat="false">
      <c r="A149" s="102"/>
      <c r="B149" s="102"/>
      <c r="C149" s="102"/>
      <c r="D149" s="102"/>
      <c r="E149" s="102"/>
      <c r="F149" s="102"/>
      <c r="G149" s="102"/>
      <c r="H149" s="102"/>
      <c r="I149" s="102"/>
      <c r="J149" s="102"/>
    </row>
    <row r="150" spans="1:10" customFormat="false">
      <c r="A150" s="102"/>
      <c r="B150" s="102"/>
      <c r="C150" s="102"/>
      <c r="D150" s="102"/>
      <c r="E150" s="102"/>
      <c r="F150" s="102"/>
      <c r="G150" s="102"/>
      <c r="H150" s="102"/>
      <c r="I150" s="102"/>
      <c r="J150" s="102"/>
    </row>
    <row r="151" spans="1:10" customFormat="false">
      <c r="A151" s="102"/>
      <c r="B151" s="102"/>
      <c r="C151" s="102"/>
      <c r="D151" s="102"/>
      <c r="E151" s="102"/>
      <c r="F151" s="102"/>
      <c r="G151" s="102"/>
      <c r="H151" s="102"/>
      <c r="I151" s="102"/>
      <c r="J151" s="102"/>
    </row>
    <row r="152" spans="1:10" customFormat="false">
      <c r="A152" s="102"/>
      <c r="B152" s="102"/>
      <c r="C152" s="102"/>
      <c r="D152" s="102"/>
      <c r="E152" s="102"/>
      <c r="F152" s="102"/>
      <c r="G152" s="102"/>
      <c r="H152" s="102"/>
      <c r="I152" s="102"/>
      <c r="J152" s="102"/>
    </row>
    <row r="153" spans="1:10" customFormat="false">
      <c r="A153" s="102"/>
      <c r="B153" s="102"/>
      <c r="C153" s="102"/>
      <c r="D153" s="102"/>
      <c r="E153" s="102"/>
      <c r="F153" s="102"/>
      <c r="G153" s="102"/>
      <c r="H153" s="102"/>
      <c r="I153" s="102"/>
      <c r="J153" s="102"/>
    </row>
    <row r="154" spans="1:10" customFormat="false">
      <c r="A154" s="102"/>
      <c r="B154" s="102"/>
      <c r="C154" s="102"/>
      <c r="D154" s="102"/>
      <c r="E154" s="102"/>
      <c r="F154" s="102"/>
      <c r="G154" s="102"/>
      <c r="H154" s="102"/>
      <c r="I154" s="102"/>
      <c r="J154" s="102"/>
    </row>
    <row r="155" spans="1:10" customFormat="false">
      <c r="A155" s="102"/>
      <c r="B155" s="102"/>
      <c r="C155" s="102"/>
      <c r="D155" s="102"/>
      <c r="E155" s="102"/>
      <c r="F155" s="102"/>
      <c r="G155" s="102"/>
      <c r="H155" s="102"/>
      <c r="I155" s="102"/>
      <c r="J155" s="102"/>
    </row>
    <row r="156" spans="1:10" customFormat="false">
      <c r="A156" s="102"/>
      <c r="B156" s="102"/>
      <c r="C156" s="102"/>
      <c r="D156" s="102"/>
      <c r="E156" s="102"/>
      <c r="F156" s="102"/>
      <c r="G156" s="102"/>
      <c r="H156" s="102"/>
      <c r="I156" s="102"/>
      <c r="J156" s="102"/>
    </row>
    <row r="157" spans="1:10" customFormat="false">
      <c r="A157" s="102"/>
      <c r="B157" s="102"/>
      <c r="C157" s="102"/>
      <c r="D157" s="102"/>
      <c r="E157" s="102"/>
      <c r="F157" s="102"/>
      <c r="G157" s="102"/>
      <c r="H157" s="102"/>
      <c r="I157" s="102"/>
      <c r="J157" s="102"/>
    </row>
    <row r="158" spans="1:10" customFormat="false">
      <c r="A158" s="102"/>
      <c r="B158" s="102"/>
      <c r="C158" s="102"/>
      <c r="D158" s="102"/>
      <c r="E158" s="102"/>
      <c r="F158" s="102"/>
      <c r="G158" s="102"/>
      <c r="H158" s="102"/>
      <c r="I158" s="102"/>
      <c r="J158" s="102"/>
    </row>
    <row r="159" spans="1:10" customFormat="false">
      <c r="A159" s="102"/>
      <c r="B159" s="102"/>
      <c r="C159" s="102"/>
      <c r="D159" s="102"/>
      <c r="E159" s="102"/>
      <c r="F159" s="102"/>
      <c r="G159" s="102"/>
      <c r="H159" s="102"/>
      <c r="I159" s="102"/>
      <c r="J159" s="102"/>
    </row>
    <row r="160" spans="1:10" customFormat="false">
      <c r="A160" s="102"/>
      <c r="B160" s="102"/>
      <c r="C160" s="102"/>
      <c r="D160" s="102"/>
      <c r="E160" s="102"/>
      <c r="F160" s="102"/>
      <c r="G160" s="102"/>
      <c r="H160" s="102"/>
      <c r="I160" s="102"/>
      <c r="J160" s="102"/>
    </row>
    <row r="161" spans="1:10" customFormat="false">
      <c r="A161" s="102"/>
      <c r="B161" s="102"/>
      <c r="C161" s="102"/>
      <c r="D161" s="102"/>
      <c r="E161" s="102"/>
      <c r="F161" s="102"/>
      <c r="G161" s="102"/>
      <c r="H161" s="102"/>
      <c r="I161" s="102"/>
      <c r="J161" s="102"/>
    </row>
    <row r="162" spans="1:10" customFormat="false">
      <c r="A162" s="102"/>
      <c r="B162" s="102"/>
      <c r="C162" s="102"/>
      <c r="D162" s="102"/>
      <c r="E162" s="102"/>
      <c r="F162" s="102"/>
      <c r="G162" s="102"/>
      <c r="H162" s="102"/>
      <c r="I162" s="102"/>
      <c r="J162" s="102"/>
    </row>
    <row r="163" spans="1:10" customFormat="false">
      <c r="A163" s="102"/>
      <c r="B163" s="102"/>
      <c r="C163" s="102"/>
      <c r="D163" s="102"/>
      <c r="E163" s="102"/>
      <c r="F163" s="102"/>
      <c r="G163" s="102"/>
      <c r="H163" s="102"/>
      <c r="I163" s="102"/>
      <c r="J163" s="102"/>
    </row>
    <row r="164" spans="1:10" customFormat="false">
      <c r="A164" s="102"/>
      <c r="B164" s="102"/>
      <c r="C164" s="102"/>
      <c r="D164" s="102"/>
      <c r="E164" s="102"/>
      <c r="F164" s="102"/>
      <c r="G164" s="102"/>
      <c r="H164" s="102"/>
      <c r="I164" s="102"/>
      <c r="J164" s="102"/>
    </row>
    <row r="165" spans="1:10" customFormat="false">
      <c r="A165" s="102"/>
      <c r="B165" s="102"/>
      <c r="C165" s="102"/>
      <c r="D165" s="102"/>
      <c r="E165" s="102"/>
      <c r="F165" s="102"/>
      <c r="G165" s="102"/>
      <c r="H165" s="102"/>
      <c r="I165" s="102"/>
      <c r="J165" s="102"/>
    </row>
    <row r="166" spans="1:10" customFormat="false">
      <c r="A166" s="102"/>
      <c r="B166" s="102"/>
      <c r="C166" s="102"/>
      <c r="D166" s="102"/>
      <c r="E166" s="102"/>
      <c r="F166" s="102"/>
      <c r="G166" s="102"/>
      <c r="H166" s="102"/>
      <c r="I166" s="102"/>
      <c r="J166" s="102"/>
    </row>
    <row r="167" spans="1:10" customFormat="false">
      <c r="A167" s="102"/>
      <c r="B167" s="102"/>
      <c r="C167" s="102"/>
      <c r="D167" s="102"/>
      <c r="E167" s="102"/>
      <c r="F167" s="102"/>
      <c r="G167" s="102"/>
      <c r="H167" s="102"/>
      <c r="I167" s="102"/>
      <c r="J167" s="102"/>
    </row>
    <row r="168" spans="1:10" customFormat="false">
      <c r="A168" s="102"/>
      <c r="B168" s="102"/>
      <c r="C168" s="102"/>
      <c r="D168" s="102"/>
      <c r="E168" s="102"/>
      <c r="F168" s="102"/>
      <c r="G168" s="102"/>
      <c r="H168" s="102"/>
      <c r="I168" s="102"/>
      <c r="J168" s="102"/>
    </row>
    <row r="169" spans="1:10" customFormat="false">
      <c r="A169" s="102"/>
      <c r="B169" s="102"/>
      <c r="C169" s="102"/>
      <c r="D169" s="102"/>
      <c r="E169" s="102"/>
      <c r="F169" s="102"/>
      <c r="G169" s="102"/>
      <c r="H169" s="102"/>
      <c r="I169" s="102"/>
      <c r="J169" s="102"/>
    </row>
    <row r="170" spans="1:10" customFormat="false">
      <c r="A170" s="102"/>
      <c r="B170" s="102"/>
      <c r="C170" s="102"/>
      <c r="D170" s="102"/>
      <c r="E170" s="102"/>
      <c r="F170" s="102"/>
      <c r="G170" s="102"/>
      <c r="H170" s="102"/>
      <c r="I170" s="102"/>
      <c r="J170" s="102"/>
    </row>
    <row r="171" spans="1:10" customFormat="false">
      <c r="A171" s="102"/>
      <c r="B171" s="102"/>
      <c r="C171" s="102"/>
      <c r="D171" s="102"/>
      <c r="E171" s="102"/>
      <c r="F171" s="102"/>
      <c r="G171" s="102"/>
      <c r="H171" s="102"/>
      <c r="I171" s="102"/>
      <c r="J171" s="102"/>
    </row>
    <row r="172" spans="1:10" customFormat="false">
      <c r="A172" s="102"/>
      <c r="B172" s="102"/>
      <c r="C172" s="102"/>
      <c r="D172" s="102"/>
      <c r="E172" s="102"/>
      <c r="F172" s="102"/>
      <c r="G172" s="102"/>
      <c r="H172" s="102"/>
      <c r="I172" s="102"/>
      <c r="J172" s="102"/>
    </row>
    <row r="173" spans="1:10" customFormat="false">
      <c r="A173" s="102"/>
      <c r="B173" s="102"/>
      <c r="C173" s="102"/>
      <c r="D173" s="102"/>
      <c r="E173" s="102"/>
      <c r="F173" s="102"/>
      <c r="G173" s="102"/>
      <c r="H173" s="102"/>
      <c r="I173" s="102"/>
      <c r="J173" s="102"/>
    </row>
    <row r="174" spans="1:10" customFormat="false">
      <c r="A174" s="102"/>
      <c r="B174" s="102"/>
      <c r="C174" s="102"/>
      <c r="D174" s="102"/>
      <c r="E174" s="102"/>
      <c r="F174" s="102"/>
      <c r="G174" s="102"/>
      <c r="H174" s="102"/>
      <c r="I174" s="102"/>
      <c r="J174" s="102"/>
    </row>
    <row r="175" spans="1:10" customFormat="false">
      <c r="A175" s="102"/>
      <c r="B175" s="102"/>
      <c r="C175" s="102"/>
      <c r="D175" s="102"/>
      <c r="E175" s="102"/>
      <c r="F175" s="102"/>
      <c r="G175" s="102"/>
      <c r="H175" s="102"/>
      <c r="I175" s="102"/>
      <c r="J175" s="102"/>
    </row>
    <row r="176" spans="1:10" customFormat="false">
      <c r="A176" s="102"/>
      <c r="B176" s="102"/>
      <c r="C176" s="102"/>
      <c r="D176" s="102"/>
      <c r="E176" s="102"/>
      <c r="F176" s="102"/>
      <c r="G176" s="102"/>
      <c r="H176" s="102"/>
      <c r="I176" s="102"/>
      <c r="J176" s="102"/>
    </row>
    <row r="177" spans="1:10" customFormat="false">
      <c r="A177" s="102"/>
      <c r="B177" s="102"/>
      <c r="C177" s="102"/>
      <c r="D177" s="102"/>
      <c r="E177" s="102"/>
      <c r="F177" s="102"/>
      <c r="G177" s="102"/>
      <c r="H177" s="102"/>
      <c r="I177" s="102"/>
      <c r="J177" s="102"/>
    </row>
    <row r="178" spans="1:10" customFormat="false">
      <c r="A178" s="102"/>
      <c r="B178" s="102"/>
      <c r="C178" s="102"/>
      <c r="D178" s="102"/>
      <c r="E178" s="102"/>
      <c r="F178" s="102"/>
      <c r="G178" s="102"/>
      <c r="H178" s="102"/>
      <c r="I178" s="102"/>
      <c r="J178" s="102"/>
    </row>
    <row r="179" spans="1:10" customFormat="false">
      <c r="A179" s="102"/>
      <c r="B179" s="102"/>
      <c r="C179" s="102"/>
      <c r="D179" s="102"/>
      <c r="E179" s="102"/>
      <c r="F179" s="102"/>
      <c r="G179" s="102"/>
      <c r="H179" s="102"/>
      <c r="I179" s="102"/>
      <c r="J179" s="102"/>
    </row>
    <row r="180" spans="1:10" customFormat="false">
      <c r="A180" s="102"/>
      <c r="B180" s="102"/>
      <c r="C180" s="102"/>
      <c r="D180" s="102"/>
      <c r="E180" s="102"/>
      <c r="F180" s="102"/>
      <c r="G180" s="102"/>
      <c r="H180" s="102"/>
      <c r="I180" s="102"/>
      <c r="J180" s="102"/>
    </row>
    <row r="181" spans="1:10" customFormat="false">
      <c r="A181" s="102"/>
      <c r="B181" s="102"/>
      <c r="C181" s="102"/>
      <c r="D181" s="102"/>
      <c r="E181" s="102"/>
      <c r="F181" s="102"/>
      <c r="G181" s="102"/>
      <c r="H181" s="102"/>
      <c r="I181" s="102"/>
      <c r="J181" s="102"/>
    </row>
    <row r="182" spans="1:10" customFormat="false">
      <c r="A182" s="102"/>
      <c r="B182" s="102"/>
      <c r="C182" s="102"/>
      <c r="D182" s="102"/>
      <c r="E182" s="102"/>
      <c r="F182" s="102"/>
      <c r="G182" s="102"/>
      <c r="H182" s="102"/>
      <c r="I182" s="102"/>
      <c r="J182" s="102"/>
    </row>
    <row r="183" spans="1:10" customFormat="false">
      <c r="A183" s="102"/>
      <c r="B183" s="102"/>
      <c r="C183" s="102"/>
      <c r="D183" s="102"/>
      <c r="E183" s="102"/>
      <c r="F183" s="102"/>
      <c r="G183" s="102"/>
      <c r="H183" s="102"/>
      <c r="I183" s="102"/>
      <c r="J183" s="102"/>
    </row>
    <row r="184" spans="1:10" customFormat="false">
      <c r="A184" s="102"/>
      <c r="B184" s="102"/>
      <c r="C184" s="102"/>
      <c r="D184" s="102"/>
      <c r="E184" s="102"/>
      <c r="F184" s="102"/>
      <c r="G184" s="102"/>
      <c r="H184" s="102"/>
      <c r="I184" s="102"/>
      <c r="J184" s="102"/>
    </row>
    <row r="185" spans="1:10" customFormat="false">
      <c r="A185" s="102"/>
      <c r="B185" s="102"/>
      <c r="C185" s="102"/>
      <c r="D185" s="102"/>
      <c r="E185" s="102"/>
      <c r="F185" s="102"/>
      <c r="G185" s="102"/>
      <c r="H185" s="102"/>
      <c r="I185" s="102"/>
      <c r="J185" s="102"/>
    </row>
    <row r="186" spans="1:10" customFormat="false">
      <c r="A186" s="102"/>
      <c r="B186" s="102"/>
      <c r="C186" s="102"/>
      <c r="D186" s="102"/>
      <c r="E186" s="102"/>
      <c r="F186" s="102"/>
      <c r="G186" s="102"/>
      <c r="H186" s="102"/>
      <c r="I186" s="102"/>
      <c r="J186" s="102"/>
    </row>
    <row r="187" spans="1:10" customFormat="false">
      <c r="A187" s="102"/>
      <c r="B187" s="102"/>
      <c r="C187" s="102"/>
      <c r="D187" s="102"/>
      <c r="E187" s="102"/>
      <c r="F187" s="102"/>
      <c r="G187" s="102"/>
      <c r="H187" s="102"/>
      <c r="I187" s="102"/>
      <c r="J187" s="102"/>
    </row>
    <row r="188" spans="1:10" customFormat="false">
      <c r="A188" s="102"/>
      <c r="B188" s="102"/>
      <c r="C188" s="102"/>
      <c r="D188" s="102"/>
      <c r="E188" s="102"/>
      <c r="F188" s="102"/>
      <c r="G188" s="102"/>
      <c r="H188" s="102"/>
      <c r="I188" s="102"/>
      <c r="J188" s="102"/>
    </row>
    <row r="189" spans="1:10" customFormat="false">
      <c r="A189" s="102"/>
      <c r="B189" s="102"/>
      <c r="C189" s="102"/>
      <c r="D189" s="102"/>
      <c r="E189" s="102"/>
      <c r="F189" s="102"/>
      <c r="G189" s="102"/>
      <c r="H189" s="102"/>
      <c r="I189" s="102"/>
      <c r="J189" s="102"/>
    </row>
    <row r="190" spans="1:10" customFormat="false">
      <c r="A190" s="102"/>
      <c r="B190" s="102"/>
      <c r="C190" s="102"/>
      <c r="D190" s="102"/>
      <c r="E190" s="102"/>
      <c r="F190" s="102"/>
      <c r="G190" s="102"/>
      <c r="H190" s="102"/>
      <c r="I190" s="102"/>
      <c r="J190" s="102"/>
    </row>
    <row r="191" spans="1:10" customFormat="false">
      <c r="A191" s="102"/>
      <c r="B191" s="102"/>
      <c r="C191" s="102"/>
      <c r="D191" s="102"/>
      <c r="E191" s="102"/>
      <c r="F191" s="102"/>
      <c r="G191" s="102"/>
      <c r="H191" s="102"/>
      <c r="I191" s="102"/>
      <c r="J191" s="102"/>
    </row>
    <row r="192" spans="1:10" customFormat="false">
      <c r="A192" s="102"/>
      <c r="B192" s="102"/>
      <c r="C192" s="102"/>
      <c r="D192" s="102"/>
      <c r="E192" s="102"/>
      <c r="F192" s="102"/>
      <c r="G192" s="102"/>
      <c r="H192" s="102"/>
      <c r="I192" s="102"/>
      <c r="J192" s="102"/>
    </row>
    <row r="193" spans="1:10" customFormat="false">
      <c r="A193" s="102"/>
      <c r="B193" s="102"/>
      <c r="C193" s="102"/>
      <c r="D193" s="102"/>
      <c r="E193" s="102"/>
      <c r="F193" s="102"/>
      <c r="G193" s="102"/>
      <c r="H193" s="102"/>
      <c r="I193" s="102"/>
      <c r="J193" s="102"/>
    </row>
    <row r="194" spans="1:10" customFormat="false">
      <c r="A194" s="102"/>
      <c r="B194" s="102"/>
      <c r="C194" s="102"/>
      <c r="D194" s="102"/>
      <c r="E194" s="102"/>
      <c r="F194" s="102"/>
      <c r="G194" s="102"/>
      <c r="H194" s="102"/>
      <c r="I194" s="102"/>
      <c r="J194" s="102"/>
    </row>
    <row r="195" spans="1:10" customFormat="false">
      <c r="A195" s="102"/>
      <c r="B195" s="102"/>
      <c r="C195" s="102"/>
      <c r="D195" s="102"/>
      <c r="E195" s="102"/>
      <c r="F195" s="102"/>
      <c r="G195" s="102"/>
      <c r="H195" s="102"/>
      <c r="I195" s="102"/>
      <c r="J195" s="102"/>
    </row>
    <row r="196" spans="1:10" customFormat="false">
      <c r="A196" s="102"/>
      <c r="B196" s="102"/>
      <c r="C196" s="102"/>
      <c r="D196" s="102"/>
      <c r="E196" s="102"/>
      <c r="F196" s="102"/>
      <c r="G196" s="102"/>
      <c r="H196" s="102"/>
      <c r="I196" s="102"/>
      <c r="J196" s="102"/>
    </row>
    <row r="197" spans="1:10" customFormat="false">
      <c r="A197" s="102"/>
      <c r="B197" s="102"/>
      <c r="C197" s="102"/>
      <c r="D197" s="102"/>
      <c r="E197" s="102"/>
      <c r="F197" s="102"/>
      <c r="G197" s="102"/>
      <c r="H197" s="102"/>
      <c r="I197" s="102"/>
      <c r="J197" s="102"/>
    </row>
    <row r="198" spans="1:10" customFormat="false">
      <c r="A198" s="102"/>
      <c r="B198" s="102"/>
      <c r="C198" s="102"/>
      <c r="D198" s="102"/>
      <c r="E198" s="102"/>
      <c r="F198" s="102"/>
      <c r="G198" s="102"/>
      <c r="H198" s="102"/>
      <c r="I198" s="102"/>
      <c r="J198" s="102"/>
    </row>
    <row r="199" spans="1:10" customFormat="false">
      <c r="A199" s="102"/>
      <c r="B199" s="102"/>
      <c r="C199" s="102"/>
      <c r="D199" s="102"/>
      <c r="E199" s="102"/>
      <c r="F199" s="102"/>
      <c r="G199" s="102"/>
      <c r="H199" s="102"/>
      <c r="I199" s="102"/>
      <c r="J199" s="102"/>
    </row>
    <row r="200" spans="1:10" customFormat="false">
      <c r="A200" s="102"/>
      <c r="B200" s="102"/>
      <c r="C200" s="102"/>
      <c r="D200" s="102"/>
      <c r="E200" s="102"/>
      <c r="F200" s="102"/>
      <c r="G200" s="102"/>
      <c r="H200" s="102"/>
      <c r="I200" s="102"/>
      <c r="J200" s="102"/>
    </row>
    <row r="201" spans="1:10" customFormat="false">
      <c r="A201" s="102"/>
      <c r="B201" s="102"/>
      <c r="C201" s="102"/>
      <c r="D201" s="102"/>
      <c r="E201" s="102"/>
      <c r="F201" s="102"/>
      <c r="G201" s="102"/>
      <c r="H201" s="102"/>
      <c r="I201" s="102"/>
      <c r="J201" s="102"/>
    </row>
    <row r="202" spans="1:10" customFormat="false">
      <c r="A202" s="102"/>
      <c r="B202" s="102"/>
      <c r="C202" s="102"/>
      <c r="D202" s="102"/>
      <c r="E202" s="102"/>
      <c r="F202" s="102"/>
      <c r="G202" s="102"/>
      <c r="H202" s="102"/>
      <c r="I202" s="102"/>
      <c r="J202" s="102"/>
    </row>
    <row r="203" spans="1:10" customFormat="false">
      <c r="A203" s="102"/>
      <c r="B203" s="102"/>
      <c r="C203" s="102"/>
      <c r="D203" s="102"/>
      <c r="E203" s="102"/>
      <c r="F203" s="102"/>
      <c r="G203" s="102"/>
      <c r="H203" s="102"/>
      <c r="I203" s="102"/>
      <c r="J203" s="102"/>
    </row>
    <row r="204" spans="1:10" customFormat="false">
      <c r="A204" s="102"/>
      <c r="B204" s="102"/>
      <c r="C204" s="102"/>
      <c r="D204" s="102"/>
      <c r="E204" s="102"/>
      <c r="F204" s="102"/>
      <c r="G204" s="102"/>
      <c r="H204" s="102"/>
      <c r="I204" s="102"/>
      <c r="J204" s="102"/>
    </row>
    <row r="205" spans="1:10" customFormat="false">
      <c r="A205" s="102"/>
      <c r="B205" s="102"/>
      <c r="C205" s="102"/>
      <c r="D205" s="102"/>
      <c r="E205" s="102"/>
      <c r="F205" s="102"/>
      <c r="G205" s="102"/>
      <c r="H205" s="102"/>
      <c r="I205" s="102"/>
      <c r="J205" s="102"/>
    </row>
    <row r="206" spans="1:10" customFormat="false">
      <c r="A206" s="102"/>
      <c r="B206" s="102"/>
      <c r="C206" s="102"/>
      <c r="D206" s="102"/>
      <c r="E206" s="102"/>
      <c r="F206" s="102"/>
      <c r="G206" s="102"/>
      <c r="H206" s="102"/>
      <c r="I206" s="102"/>
      <c r="J206" s="102"/>
    </row>
    <row r="207" spans="1:10" customFormat="false">
      <c r="A207" s="102"/>
      <c r="B207" s="102"/>
      <c r="C207" s="102"/>
      <c r="D207" s="102"/>
      <c r="E207" s="102"/>
      <c r="F207" s="102"/>
      <c r="G207" s="102"/>
      <c r="H207" s="102"/>
      <c r="I207" s="102"/>
      <c r="J207" s="102"/>
    </row>
    <row r="208" spans="1:10" customFormat="false">
      <c r="A208" s="102"/>
      <c r="B208" s="102"/>
      <c r="C208" s="102"/>
      <c r="D208" s="102"/>
      <c r="E208" s="102"/>
      <c r="F208" s="102"/>
      <c r="G208" s="102"/>
      <c r="H208" s="102"/>
      <c r="I208" s="102"/>
      <c r="J208" s="102"/>
    </row>
    <row r="209" spans="1:10" customFormat="false">
      <c r="A209" s="102"/>
      <c r="B209" s="102"/>
      <c r="C209" s="102"/>
      <c r="D209" s="102"/>
      <c r="E209" s="102"/>
      <c r="F209" s="102"/>
      <c r="G209" s="102"/>
      <c r="H209" s="102"/>
      <c r="I209" s="102"/>
      <c r="J209" s="102"/>
    </row>
    <row r="210" spans="1:10" customFormat="false">
      <c r="A210" s="102"/>
      <c r="B210" s="102"/>
      <c r="C210" s="102"/>
      <c r="D210" s="102"/>
      <c r="E210" s="102"/>
      <c r="F210" s="102"/>
      <c r="G210" s="102"/>
      <c r="H210" s="102"/>
      <c r="I210" s="102"/>
      <c r="J210" s="102"/>
    </row>
    <row r="211" spans="1:10" customFormat="false">
      <c r="A211" s="102"/>
      <c r="B211" s="102"/>
      <c r="C211" s="102"/>
      <c r="D211" s="102"/>
      <c r="E211" s="102"/>
      <c r="F211" s="102"/>
      <c r="G211" s="102"/>
      <c r="H211" s="102"/>
      <c r="I211" s="102"/>
      <c r="J211" s="102"/>
    </row>
    <row r="212" spans="1:10" customFormat="false">
      <c r="A212" s="102"/>
      <c r="B212" s="102"/>
      <c r="C212" s="102"/>
      <c r="D212" s="102"/>
      <c r="E212" s="102"/>
      <c r="F212" s="102"/>
      <c r="G212" s="102"/>
      <c r="H212" s="102"/>
      <c r="I212" s="102"/>
      <c r="J212" s="102"/>
    </row>
    <row r="213" spans="1:10" customFormat="false">
      <c r="A213" s="102"/>
      <c r="B213" s="102"/>
      <c r="C213" s="102"/>
      <c r="D213" s="102"/>
      <c r="E213" s="102"/>
      <c r="F213" s="102"/>
      <c r="G213" s="102"/>
      <c r="H213" s="102"/>
      <c r="I213" s="102"/>
      <c r="J213" s="102"/>
    </row>
    <row r="214" spans="1:10" customFormat="false">
      <c r="A214" s="102"/>
      <c r="B214" s="102"/>
      <c r="C214" s="102"/>
      <c r="D214" s="102"/>
      <c r="E214" s="102"/>
      <c r="F214" s="102"/>
      <c r="G214" s="102"/>
      <c r="H214" s="102"/>
      <c r="I214" s="102"/>
      <c r="J214" s="102"/>
    </row>
    <row r="215" spans="1:10" customFormat="false">
      <c r="A215" s="102"/>
      <c r="B215" s="102"/>
      <c r="C215" s="102"/>
      <c r="D215" s="102"/>
      <c r="E215" s="102"/>
      <c r="F215" s="102"/>
      <c r="G215" s="102"/>
      <c r="H215" s="102"/>
      <c r="I215" s="102"/>
      <c r="J215" s="102"/>
    </row>
    <row r="216" spans="1:10" customFormat="false">
      <c r="A216" s="102"/>
      <c r="B216" s="102"/>
      <c r="C216" s="102"/>
      <c r="D216" s="102"/>
      <c r="E216" s="102"/>
      <c r="F216" s="102"/>
      <c r="G216" s="102"/>
      <c r="H216" s="102"/>
      <c r="I216" s="102"/>
      <c r="J216" s="102"/>
    </row>
    <row r="217" spans="1:10" customFormat="false">
      <c r="A217" s="102"/>
      <c r="B217" s="102"/>
      <c r="C217" s="102"/>
      <c r="D217" s="102"/>
      <c r="E217" s="102"/>
      <c r="F217" s="102"/>
      <c r="G217" s="102"/>
      <c r="H217" s="102"/>
      <c r="I217" s="102"/>
      <c r="J217" s="102"/>
    </row>
    <row r="218" spans="1:10" customFormat="false">
      <c r="A218" s="102"/>
      <c r="B218" s="102"/>
      <c r="C218" s="102"/>
      <c r="D218" s="102"/>
      <c r="E218" s="102"/>
      <c r="F218" s="102"/>
      <c r="G218" s="102"/>
      <c r="H218" s="102"/>
      <c r="I218" s="102"/>
      <c r="J218" s="102"/>
    </row>
    <row r="219" spans="1:10" customFormat="false">
      <c r="A219" s="102"/>
      <c r="B219" s="102"/>
      <c r="C219" s="102"/>
      <c r="D219" s="102"/>
      <c r="E219" s="102"/>
      <c r="F219" s="102"/>
      <c r="G219" s="102"/>
      <c r="H219" s="102"/>
      <c r="I219" s="102"/>
      <c r="J219" s="102"/>
    </row>
    <row r="220" spans="1:10" customFormat="false">
      <c r="A220" s="102"/>
      <c r="B220" s="102"/>
      <c r="C220" s="102"/>
      <c r="D220" s="102"/>
      <c r="E220" s="102"/>
      <c r="F220" s="102"/>
      <c r="G220" s="102"/>
      <c r="H220" s="102"/>
      <c r="I220" s="102"/>
      <c r="J220" s="102"/>
    </row>
    <row r="221" spans="1:10" customFormat="false">
      <c r="A221" s="102"/>
      <c r="B221" s="102"/>
      <c r="C221" s="102"/>
      <c r="D221" s="102"/>
      <c r="E221" s="102"/>
      <c r="F221" s="102"/>
      <c r="G221" s="102"/>
      <c r="H221" s="102"/>
      <c r="I221" s="102"/>
      <c r="J221" s="102"/>
    </row>
    <row r="222" spans="1:10" customFormat="false">
      <c r="A222" s="102"/>
      <c r="B222" s="102"/>
      <c r="C222" s="102"/>
      <c r="D222" s="102"/>
      <c r="E222" s="102"/>
      <c r="F222" s="102"/>
      <c r="G222" s="102"/>
      <c r="H222" s="102"/>
      <c r="I222" s="102"/>
      <c r="J222" s="102"/>
    </row>
    <row r="223" spans="1:10" customFormat="false">
      <c r="A223" s="102"/>
      <c r="B223" s="102"/>
      <c r="C223" s="102"/>
      <c r="D223" s="102"/>
      <c r="E223" s="102"/>
      <c r="F223" s="102"/>
      <c r="G223" s="102"/>
      <c r="H223" s="102"/>
      <c r="I223" s="102"/>
      <c r="J223" s="102"/>
    </row>
    <row r="224" spans="1:10" customFormat="false">
      <c r="A224" s="102"/>
      <c r="B224" s="102"/>
      <c r="C224" s="102"/>
      <c r="D224" s="102"/>
      <c r="E224" s="102"/>
      <c r="F224" s="102"/>
      <c r="G224" s="102"/>
      <c r="H224" s="102"/>
      <c r="I224" s="102"/>
      <c r="J224" s="102"/>
    </row>
    <row r="225" spans="1:10" customFormat="false">
      <c r="A225" s="102"/>
      <c r="B225" s="102"/>
      <c r="C225" s="102"/>
      <c r="D225" s="102"/>
      <c r="E225" s="102"/>
      <c r="F225" s="102"/>
      <c r="G225" s="102"/>
      <c r="H225" s="102"/>
      <c r="I225" s="102"/>
      <c r="J225" s="102"/>
    </row>
    <row r="226" spans="1:10" customFormat="false">
      <c r="A226" s="102"/>
      <c r="B226" s="102"/>
      <c r="C226" s="102"/>
      <c r="D226" s="102"/>
      <c r="E226" s="102"/>
      <c r="F226" s="102"/>
      <c r="G226" s="102"/>
      <c r="H226" s="102"/>
      <c r="I226" s="102"/>
      <c r="J226" s="102"/>
    </row>
    <row r="227" spans="1:10" customFormat="false">
      <c r="A227" s="102"/>
      <c r="B227" s="102"/>
      <c r="C227" s="102"/>
      <c r="D227" s="102"/>
      <c r="E227" s="102"/>
      <c r="F227" s="102"/>
      <c r="G227" s="102"/>
      <c r="H227" s="102"/>
      <c r="I227" s="102"/>
      <c r="J227" s="102"/>
    </row>
    <row r="228" spans="1:10" customFormat="false">
      <c r="A228" s="102"/>
      <c r="B228" s="102"/>
      <c r="C228" s="102"/>
      <c r="D228" s="102"/>
      <c r="E228" s="102"/>
      <c r="F228" s="102"/>
      <c r="G228" s="102"/>
      <c r="H228" s="102"/>
      <c r="I228" s="102"/>
      <c r="J228" s="102"/>
    </row>
    <row r="229" spans="1:10" customFormat="false">
      <c r="A229" s="102"/>
      <c r="B229" s="102"/>
      <c r="C229" s="102"/>
      <c r="D229" s="102"/>
      <c r="E229" s="102"/>
      <c r="F229" s="102"/>
      <c r="G229" s="102"/>
      <c r="H229" s="102"/>
      <c r="I229" s="102"/>
      <c r="J229" s="102"/>
    </row>
    <row r="230" spans="1:10" customFormat="false">
      <c r="A230" s="102"/>
      <c r="B230" s="102"/>
      <c r="C230" s="102"/>
      <c r="D230" s="102"/>
      <c r="E230" s="102"/>
      <c r="F230" s="102"/>
      <c r="G230" s="102"/>
      <c r="H230" s="102"/>
      <c r="I230" s="102"/>
      <c r="J230" s="102"/>
    </row>
    <row r="231" spans="1:10" customFormat="false">
      <c r="A231" s="102"/>
      <c r="B231" s="102"/>
      <c r="C231" s="102"/>
      <c r="D231" s="102"/>
      <c r="E231" s="102"/>
      <c r="F231" s="102"/>
      <c r="G231" s="102"/>
      <c r="H231" s="102"/>
      <c r="I231" s="102"/>
      <c r="J231" s="102"/>
    </row>
    <row r="232" spans="1:10" customFormat="false">
      <c r="A232" s="102"/>
      <c r="B232" s="102"/>
      <c r="C232" s="102"/>
      <c r="D232" s="102"/>
      <c r="E232" s="102"/>
      <c r="F232" s="102"/>
      <c r="G232" s="102"/>
      <c r="H232" s="102"/>
      <c r="I232" s="102"/>
      <c r="J232" s="102"/>
    </row>
    <row r="233" spans="1:10" customFormat="false">
      <c r="A233" s="102"/>
      <c r="B233" s="102"/>
      <c r="C233" s="102"/>
      <c r="D233" s="102"/>
      <c r="E233" s="102"/>
      <c r="F233" s="102"/>
      <c r="G233" s="102"/>
      <c r="H233" s="102"/>
      <c r="I233" s="102"/>
      <c r="J233" s="102"/>
    </row>
    <row r="234" spans="1:10" customFormat="false">
      <c r="A234" s="102"/>
      <c r="B234" s="102"/>
      <c r="C234" s="102"/>
      <c r="D234" s="102"/>
      <c r="E234" s="102"/>
      <c r="F234" s="102"/>
      <c r="G234" s="102"/>
      <c r="H234" s="102"/>
      <c r="I234" s="102"/>
      <c r="J234" s="102"/>
    </row>
    <row r="235" spans="1:10" customFormat="false">
      <c r="A235" s="102"/>
      <c r="B235" s="102"/>
      <c r="C235" s="102"/>
      <c r="D235" s="102"/>
      <c r="E235" s="102"/>
      <c r="F235" s="102"/>
      <c r="G235" s="102"/>
      <c r="H235" s="102"/>
      <c r="I235" s="102"/>
      <c r="J235" s="102"/>
    </row>
    <row r="236" spans="1:10" customFormat="false">
      <c r="A236" s="102"/>
      <c r="B236" s="102"/>
      <c r="C236" s="102"/>
      <c r="D236" s="102"/>
      <c r="E236" s="102"/>
      <c r="F236" s="102"/>
      <c r="G236" s="102"/>
      <c r="H236" s="102"/>
      <c r="I236" s="102"/>
      <c r="J236" s="102"/>
    </row>
    <row r="237" spans="1:10" customFormat="false">
      <c r="A237" s="102"/>
      <c r="B237" s="102"/>
      <c r="C237" s="102"/>
      <c r="D237" s="102"/>
      <c r="E237" s="102"/>
      <c r="F237" s="102"/>
      <c r="G237" s="102"/>
      <c r="H237" s="102"/>
      <c r="I237" s="102"/>
      <c r="J237" s="102"/>
    </row>
    <row r="238" spans="1:10" customFormat="false">
      <c r="A238" s="102"/>
      <c r="B238" s="102"/>
      <c r="C238" s="102"/>
      <c r="D238" s="102"/>
      <c r="E238" s="102"/>
      <c r="F238" s="102"/>
      <c r="G238" s="102"/>
      <c r="H238" s="102"/>
      <c r="I238" s="102"/>
      <c r="J238" s="102"/>
    </row>
    <row r="239" spans="1:10" customFormat="false">
      <c r="A239" s="102"/>
      <c r="B239" s="102"/>
      <c r="C239" s="102"/>
      <c r="D239" s="102"/>
      <c r="E239" s="102"/>
      <c r="F239" s="102"/>
      <c r="G239" s="102"/>
      <c r="H239" s="102"/>
      <c r="I239" s="102"/>
      <c r="J239" s="102"/>
    </row>
    <row r="240" spans="1:10" customFormat="false">
      <c r="A240" s="102"/>
      <c r="B240" s="102"/>
      <c r="C240" s="102"/>
      <c r="D240" s="102"/>
      <c r="E240" s="102"/>
      <c r="F240" s="102"/>
      <c r="G240" s="102"/>
      <c r="H240" s="102"/>
      <c r="I240" s="102"/>
      <c r="J240" s="102"/>
    </row>
    <row r="241" spans="1:10" customFormat="false">
      <c r="A241" s="102"/>
      <c r="B241" s="102"/>
      <c r="C241" s="102"/>
      <c r="D241" s="102"/>
      <c r="E241" s="102"/>
      <c r="F241" s="102"/>
      <c r="G241" s="102"/>
      <c r="H241" s="102"/>
      <c r="I241" s="102"/>
      <c r="J241" s="102"/>
    </row>
    <row r="242" spans="1:10" customFormat="false">
      <c r="A242" s="102"/>
      <c r="B242" s="102"/>
      <c r="C242" s="102"/>
      <c r="D242" s="102"/>
      <c r="E242" s="102"/>
      <c r="F242" s="102"/>
      <c r="G242" s="102"/>
      <c r="H242" s="102"/>
      <c r="I242" s="102"/>
      <c r="J242" s="102"/>
    </row>
    <row r="243" spans="1:10" customFormat="false">
      <c r="A243" s="102"/>
      <c r="B243" s="102"/>
      <c r="C243" s="102"/>
      <c r="D243" s="102"/>
      <c r="E243" s="102"/>
      <c r="F243" s="102"/>
      <c r="G243" s="102"/>
      <c r="H243" s="102"/>
      <c r="I243" s="102"/>
      <c r="J243" s="102"/>
    </row>
    <row r="244" spans="1:10" customFormat="false">
      <c r="A244" s="102"/>
      <c r="B244" s="102"/>
      <c r="C244" s="102"/>
      <c r="D244" s="102"/>
      <c r="E244" s="102"/>
      <c r="F244" s="102"/>
      <c r="G244" s="102"/>
      <c r="H244" s="102"/>
      <c r="I244" s="102"/>
      <c r="J244" s="102"/>
    </row>
    <row r="245" spans="1:10" customFormat="false">
      <c r="A245" s="102"/>
      <c r="B245" s="102"/>
      <c r="C245" s="102"/>
      <c r="D245" s="102"/>
      <c r="E245" s="102"/>
      <c r="F245" s="102"/>
      <c r="G245" s="102"/>
      <c r="H245" s="102"/>
      <c r="I245" s="102"/>
      <c r="J245" s="102"/>
    </row>
    <row r="246" spans="1:10" customFormat="false">
      <c r="A246" s="102"/>
      <c r="B246" s="102"/>
      <c r="C246" s="102"/>
      <c r="D246" s="102"/>
      <c r="E246" s="102"/>
      <c r="F246" s="102"/>
      <c r="G246" s="102"/>
      <c r="H246" s="102"/>
      <c r="I246" s="102"/>
      <c r="J246" s="102"/>
    </row>
    <row r="247" spans="1:10" customFormat="false">
      <c r="A247" s="102"/>
      <c r="B247" s="102"/>
      <c r="C247" s="102"/>
      <c r="D247" s="102"/>
      <c r="E247" s="102"/>
      <c r="F247" s="102"/>
      <c r="G247" s="102"/>
      <c r="H247" s="102"/>
      <c r="I247" s="102"/>
      <c r="J247" s="102"/>
    </row>
    <row r="248" spans="1:10" customFormat="false">
      <c r="A248" s="102"/>
      <c r="B248" s="102"/>
      <c r="C248" s="102"/>
      <c r="D248" s="102"/>
      <c r="E248" s="102"/>
      <c r="F248" s="102"/>
      <c r="G248" s="102"/>
      <c r="H248" s="102"/>
      <c r="I248" s="102"/>
      <c r="J248" s="102"/>
    </row>
    <row r="249" spans="1:10" customFormat="false">
      <c r="A249" s="102"/>
      <c r="B249" s="102"/>
      <c r="C249" s="102"/>
      <c r="D249" s="102"/>
      <c r="E249" s="102"/>
      <c r="F249" s="102"/>
      <c r="G249" s="102"/>
      <c r="H249" s="102"/>
      <c r="I249" s="102"/>
      <c r="J249" s="102"/>
    </row>
    <row r="250" spans="1:10" customFormat="false">
      <c r="A250" s="102"/>
      <c r="B250" s="102"/>
      <c r="C250" s="102"/>
      <c r="D250" s="102"/>
      <c r="E250" s="102"/>
      <c r="F250" s="102"/>
      <c r="G250" s="102"/>
      <c r="H250" s="102"/>
      <c r="I250" s="102"/>
      <c r="J250" s="102"/>
    </row>
    <row r="251" spans="1:10" customFormat="false">
      <c r="A251" s="102"/>
      <c r="B251" s="102"/>
      <c r="C251" s="102"/>
      <c r="D251" s="102"/>
      <c r="E251" s="102"/>
      <c r="F251" s="102"/>
      <c r="G251" s="102"/>
      <c r="H251" s="102"/>
      <c r="I251" s="102"/>
      <c r="J251" s="102"/>
    </row>
    <row r="252" spans="1:10" customFormat="false">
      <c r="A252" s="102"/>
      <c r="B252" s="102"/>
      <c r="C252" s="102"/>
      <c r="D252" s="102"/>
      <c r="E252" s="102"/>
      <c r="F252" s="102"/>
      <c r="G252" s="102"/>
      <c r="H252" s="102"/>
      <c r="I252" s="102"/>
      <c r="J252" s="102"/>
    </row>
    <row r="253" spans="1:10" customFormat="false">
      <c r="A253" s="102"/>
      <c r="B253" s="102"/>
      <c r="C253" s="102"/>
      <c r="D253" s="102"/>
      <c r="E253" s="102"/>
      <c r="F253" s="102"/>
      <c r="G253" s="102"/>
      <c r="H253" s="102"/>
      <c r="I253" s="102"/>
      <c r="J253" s="102"/>
    </row>
    <row r="254" spans="1:10" customFormat="false">
      <c r="A254" s="102"/>
      <c r="B254" s="102"/>
      <c r="C254" s="102"/>
      <c r="D254" s="102"/>
      <c r="E254" s="102"/>
      <c r="F254" s="102"/>
      <c r="G254" s="102"/>
      <c r="H254" s="102"/>
      <c r="I254" s="102"/>
      <c r="J254" s="102"/>
    </row>
    <row r="255" spans="1:10" customFormat="false">
      <c r="A255" s="102"/>
      <c r="B255" s="102"/>
      <c r="C255" s="102"/>
      <c r="D255" s="102"/>
      <c r="E255" s="102"/>
      <c r="F255" s="102"/>
      <c r="G255" s="102"/>
      <c r="H255" s="102"/>
      <c r="I255" s="102"/>
      <c r="J255" s="102"/>
    </row>
    <row r="256" spans="1:10" customFormat="false">
      <c r="A256" s="102"/>
      <c r="B256" s="102"/>
      <c r="C256" s="102"/>
      <c r="D256" s="102"/>
      <c r="E256" s="102"/>
      <c r="F256" s="102"/>
      <c r="G256" s="102"/>
      <c r="H256" s="102"/>
      <c r="I256" s="102"/>
      <c r="J256" s="102"/>
    </row>
    <row r="257" spans="1:10" customFormat="false">
      <c r="A257" s="102"/>
      <c r="B257" s="102"/>
      <c r="C257" s="102"/>
      <c r="D257" s="102"/>
      <c r="E257" s="102"/>
      <c r="F257" s="102"/>
      <c r="G257" s="102"/>
      <c r="H257" s="102"/>
      <c r="I257" s="102"/>
      <c r="J257" s="102"/>
    </row>
    <row r="258" spans="1:10" customFormat="false">
      <c r="A258" s="102"/>
      <c r="B258" s="102"/>
      <c r="C258" s="102"/>
      <c r="D258" s="102"/>
      <c r="E258" s="102"/>
      <c r="F258" s="102"/>
      <c r="G258" s="102"/>
      <c r="H258" s="102"/>
      <c r="I258" s="102"/>
      <c r="J258" s="102"/>
    </row>
    <row r="259" spans="1:10" customFormat="false">
      <c r="A259" s="102"/>
      <c r="B259" s="102"/>
      <c r="C259" s="102"/>
      <c r="D259" s="102"/>
      <c r="E259" s="102"/>
      <c r="F259" s="102"/>
      <c r="G259" s="102"/>
      <c r="H259" s="102"/>
      <c r="I259" s="102"/>
      <c r="J259" s="102"/>
    </row>
    <row r="260" spans="1:10" customFormat="false">
      <c r="A260" s="102"/>
      <c r="B260" s="102"/>
      <c r="C260" s="102"/>
      <c r="D260" s="102"/>
      <c r="E260" s="102"/>
      <c r="F260" s="102"/>
      <c r="G260" s="102"/>
      <c r="H260" s="102"/>
      <c r="I260" s="102"/>
      <c r="J260" s="102"/>
    </row>
    <row r="261" spans="1:10" customFormat="false">
      <c r="A261" s="102"/>
      <c r="B261" s="102"/>
      <c r="C261" s="102"/>
      <c r="D261" s="102"/>
      <c r="E261" s="102"/>
      <c r="F261" s="102"/>
      <c r="G261" s="102"/>
      <c r="H261" s="102"/>
      <c r="I261" s="102"/>
      <c r="J261" s="102"/>
    </row>
    <row r="262" spans="1:10" customFormat="false">
      <c r="A262" s="102"/>
      <c r="B262" s="102"/>
      <c r="C262" s="102"/>
      <c r="D262" s="102"/>
      <c r="E262" s="102"/>
      <c r="F262" s="102"/>
      <c r="G262" s="102"/>
      <c r="H262" s="102"/>
      <c r="I262" s="102"/>
      <c r="J262" s="102"/>
    </row>
    <row r="263" spans="1:10" customFormat="false">
      <c r="A263" s="102"/>
      <c r="B263" s="102"/>
      <c r="C263" s="102"/>
      <c r="D263" s="102"/>
      <c r="E263" s="102"/>
      <c r="F263" s="102"/>
      <c r="G263" s="102"/>
      <c r="H263" s="102"/>
      <c r="I263" s="102"/>
      <c r="J263" s="102"/>
    </row>
    <row r="264" spans="1:10" customFormat="false">
      <c r="A264" s="102"/>
      <c r="B264" s="102"/>
      <c r="C264" s="102"/>
      <c r="D264" s="102"/>
      <c r="E264" s="102"/>
      <c r="F264" s="102"/>
      <c r="G264" s="102"/>
      <c r="H264" s="102"/>
      <c r="I264" s="102"/>
      <c r="J264" s="102"/>
    </row>
    <row r="265" spans="1:10" customFormat="false">
      <c r="A265" s="102"/>
      <c r="B265" s="102"/>
      <c r="C265" s="102"/>
      <c r="D265" s="102"/>
      <c r="E265" s="102"/>
      <c r="F265" s="102"/>
      <c r="G265" s="102"/>
      <c r="H265" s="102"/>
      <c r="I265" s="102"/>
      <c r="J265" s="102"/>
    </row>
    <row r="266" spans="1:10" customFormat="false">
      <c r="A266" s="102"/>
      <c r="B266" s="102"/>
      <c r="C266" s="102"/>
      <c r="D266" s="102"/>
      <c r="E266" s="102"/>
      <c r="F266" s="102"/>
      <c r="G266" s="102"/>
      <c r="H266" s="102"/>
      <c r="I266" s="102"/>
      <c r="J266" s="102"/>
    </row>
    <row r="267" spans="1:10" customFormat="false">
      <c r="A267" s="102"/>
      <c r="B267" s="102"/>
      <c r="C267" s="102"/>
      <c r="D267" s="102"/>
      <c r="E267" s="102"/>
      <c r="F267" s="102"/>
      <c r="G267" s="102"/>
      <c r="H267" s="102"/>
      <c r="I267" s="102"/>
      <c r="J267" s="102"/>
    </row>
    <row r="268" spans="1:10" customFormat="false">
      <c r="A268" s="102"/>
      <c r="B268" s="102"/>
      <c r="C268" s="102"/>
      <c r="D268" s="102"/>
      <c r="E268" s="102"/>
      <c r="F268" s="102"/>
      <c r="G268" s="102"/>
      <c r="H268" s="102"/>
      <c r="I268" s="102"/>
      <c r="J268" s="102"/>
    </row>
    <row r="269" spans="1:10" customFormat="false">
      <c r="A269" s="102"/>
      <c r="B269" s="102"/>
      <c r="C269" s="102"/>
      <c r="D269" s="102"/>
      <c r="E269" s="102"/>
      <c r="F269" s="102"/>
      <c r="G269" s="102"/>
      <c r="H269" s="102"/>
      <c r="I269" s="102"/>
      <c r="J269" s="102"/>
    </row>
    <row r="270" spans="1:10" customFormat="false">
      <c r="A270" s="102"/>
      <c r="B270" s="102"/>
      <c r="C270" s="102"/>
      <c r="D270" s="102"/>
      <c r="E270" s="102"/>
      <c r="F270" s="102"/>
      <c r="G270" s="102"/>
      <c r="H270" s="102"/>
      <c r="I270" s="102"/>
      <c r="J270" s="102"/>
    </row>
    <row r="271" spans="1:10" customFormat="false">
      <c r="A271" s="102"/>
      <c r="B271" s="102"/>
      <c r="C271" s="102"/>
      <c r="D271" s="102"/>
      <c r="E271" s="102"/>
      <c r="F271" s="102"/>
      <c r="G271" s="102"/>
      <c r="H271" s="102"/>
      <c r="I271" s="102"/>
      <c r="J271" s="102"/>
    </row>
    <row r="272" spans="1:10" customFormat="false">
      <c r="A272" s="102"/>
      <c r="B272" s="102"/>
      <c r="C272" s="102"/>
      <c r="D272" s="102"/>
      <c r="E272" s="102"/>
      <c r="F272" s="102"/>
      <c r="G272" s="102"/>
      <c r="H272" s="102"/>
      <c r="I272" s="102"/>
      <c r="J272" s="102"/>
    </row>
    <row r="273" spans="1:10" customFormat="false">
      <c r="A273" s="102"/>
      <c r="B273" s="102"/>
      <c r="C273" s="102"/>
      <c r="D273" s="102"/>
      <c r="E273" s="102"/>
      <c r="F273" s="102"/>
      <c r="G273" s="102"/>
      <c r="H273" s="102"/>
      <c r="I273" s="102"/>
      <c r="J273" s="102"/>
    </row>
    <row r="274" spans="1:10" customFormat="false">
      <c r="A274" s="102"/>
      <c r="B274" s="102"/>
      <c r="C274" s="102"/>
      <c r="D274" s="102"/>
      <c r="E274" s="102"/>
      <c r="F274" s="102"/>
      <c r="G274" s="102"/>
      <c r="H274" s="102"/>
      <c r="I274" s="102"/>
      <c r="J274" s="102"/>
    </row>
    <row r="275" spans="1:10" customFormat="false">
      <c r="A275" s="102"/>
      <c r="B275" s="102"/>
      <c r="C275" s="102"/>
      <c r="D275" s="102"/>
      <c r="E275" s="102"/>
      <c r="F275" s="102"/>
      <c r="G275" s="102"/>
      <c r="H275" s="102"/>
      <c r="I275" s="102"/>
      <c r="J275" s="102"/>
    </row>
    <row r="276" spans="1:10" customFormat="false">
      <c r="A276" s="102"/>
      <c r="B276" s="102"/>
      <c r="C276" s="102"/>
      <c r="D276" s="102"/>
      <c r="E276" s="102"/>
      <c r="F276" s="102"/>
      <c r="G276" s="102"/>
      <c r="H276" s="102"/>
      <c r="I276" s="102"/>
      <c r="J276" s="102"/>
    </row>
    <row r="277" spans="1:10" customFormat="false">
      <c r="A277" s="102"/>
      <c r="B277" s="102"/>
      <c r="C277" s="102"/>
      <c r="D277" s="102"/>
      <c r="E277" s="102"/>
      <c r="F277" s="102"/>
      <c r="G277" s="102"/>
      <c r="H277" s="102"/>
      <c r="I277" s="102"/>
      <c r="J277" s="102"/>
    </row>
    <row r="278" spans="1:10" customFormat="false">
      <c r="A278" s="102"/>
      <c r="B278" s="102"/>
      <c r="C278" s="102"/>
      <c r="D278" s="102"/>
      <c r="E278" s="102"/>
      <c r="F278" s="102"/>
      <c r="G278" s="102"/>
      <c r="H278" s="102"/>
      <c r="I278" s="102"/>
      <c r="J278" s="102"/>
    </row>
    <row r="279" spans="1:10" customFormat="false">
      <c r="A279" s="102"/>
      <c r="B279" s="102"/>
      <c r="C279" s="102"/>
      <c r="D279" s="102"/>
      <c r="E279" s="102"/>
      <c r="F279" s="102"/>
      <c r="G279" s="102"/>
      <c r="H279" s="102"/>
      <c r="I279" s="102"/>
      <c r="J279" s="102"/>
    </row>
    <row r="280" spans="1:10" customFormat="false">
      <c r="A280" s="102"/>
      <c r="B280" s="102"/>
      <c r="C280" s="102"/>
      <c r="D280" s="102"/>
      <c r="E280" s="102"/>
      <c r="F280" s="102"/>
      <c r="G280" s="102"/>
      <c r="H280" s="102"/>
      <c r="I280" s="102"/>
      <c r="J280" s="102"/>
    </row>
    <row r="281" spans="1:10" customFormat="false">
      <c r="A281" s="102"/>
      <c r="B281" s="102"/>
      <c r="C281" s="102"/>
      <c r="D281" s="102"/>
      <c r="E281" s="102"/>
      <c r="F281" s="102"/>
      <c r="G281" s="102"/>
      <c r="H281" s="102"/>
      <c r="I281" s="102"/>
      <c r="J281" s="102"/>
    </row>
    <row r="282" spans="1:10" customFormat="false">
      <c r="A282" s="102"/>
      <c r="B282" s="102"/>
      <c r="C282" s="102"/>
      <c r="D282" s="102"/>
      <c r="E282" s="102"/>
      <c r="F282" s="102"/>
      <c r="G282" s="102"/>
      <c r="H282" s="102"/>
      <c r="I282" s="102"/>
      <c r="J282" s="102"/>
    </row>
    <row r="283" spans="1:10" customFormat="false">
      <c r="A283" s="102"/>
      <c r="B283" s="102"/>
      <c r="C283" s="102"/>
      <c r="D283" s="102"/>
      <c r="E283" s="102"/>
      <c r="F283" s="102"/>
      <c r="G283" s="102"/>
      <c r="H283" s="102"/>
      <c r="I283" s="102"/>
      <c r="J283" s="102"/>
    </row>
    <row r="284" spans="1:10" customFormat="false">
      <c r="A284" s="102"/>
      <c r="B284" s="102"/>
      <c r="C284" s="102"/>
      <c r="D284" s="102"/>
      <c r="E284" s="102"/>
      <c r="F284" s="102"/>
      <c r="G284" s="102"/>
      <c r="H284" s="102"/>
      <c r="I284" s="102"/>
      <c r="J284" s="102"/>
    </row>
    <row r="285" spans="1:10" customFormat="false">
      <c r="A285" s="102"/>
      <c r="B285" s="102"/>
      <c r="C285" s="102"/>
      <c r="D285" s="102"/>
      <c r="E285" s="102"/>
      <c r="F285" s="102"/>
      <c r="G285" s="102"/>
      <c r="H285" s="102"/>
      <c r="I285" s="102"/>
      <c r="J285" s="102"/>
    </row>
    <row r="286" spans="1:10" customFormat="false">
      <c r="A286" s="102"/>
      <c r="B286" s="102"/>
      <c r="C286" s="102"/>
      <c r="D286" s="102"/>
      <c r="E286" s="102"/>
      <c r="F286" s="102"/>
      <c r="G286" s="102"/>
      <c r="H286" s="102"/>
      <c r="I286" s="102"/>
      <c r="J286" s="102"/>
    </row>
    <row r="287" spans="1:10" customFormat="false">
      <c r="A287" s="102"/>
      <c r="B287" s="102"/>
      <c r="C287" s="102"/>
      <c r="D287" s="102"/>
      <c r="E287" s="102"/>
      <c r="F287" s="102"/>
      <c r="G287" s="102"/>
      <c r="H287" s="102"/>
      <c r="I287" s="102"/>
      <c r="J287" s="102"/>
    </row>
    <row r="288" spans="1:10" customFormat="false">
      <c r="A288" s="102"/>
      <c r="B288" s="102"/>
      <c r="C288" s="102"/>
      <c r="D288" s="102"/>
      <c r="E288" s="102"/>
      <c r="F288" s="102"/>
      <c r="G288" s="102"/>
      <c r="H288" s="102"/>
      <c r="I288" s="102"/>
      <c r="J288" s="102"/>
    </row>
    <row r="289" spans="1:10" customFormat="false">
      <c r="A289" s="102"/>
      <c r="B289" s="102"/>
      <c r="C289" s="102"/>
      <c r="D289" s="102"/>
      <c r="E289" s="102"/>
      <c r="F289" s="102"/>
      <c r="G289" s="102"/>
      <c r="H289" s="102"/>
      <c r="I289" s="102"/>
      <c r="J289" s="102"/>
    </row>
    <row r="290" spans="1:10" customFormat="false">
      <c r="A290" s="102"/>
      <c r="B290" s="102"/>
      <c r="C290" s="102"/>
      <c r="D290" s="102"/>
      <c r="E290" s="102"/>
      <c r="F290" s="102"/>
      <c r="G290" s="102"/>
      <c r="H290" s="102"/>
      <c r="I290" s="102"/>
      <c r="J290" s="102"/>
    </row>
    <row r="291" spans="1:10" customFormat="false">
      <c r="A291" s="102"/>
      <c r="B291" s="102"/>
      <c r="C291" s="102"/>
      <c r="D291" s="102"/>
      <c r="E291" s="102"/>
      <c r="F291" s="102"/>
      <c r="G291" s="102"/>
      <c r="H291" s="102"/>
      <c r="I291" s="102"/>
      <c r="J291" s="102"/>
    </row>
    <row r="292" spans="1:10" customFormat="false">
      <c r="A292" s="102"/>
      <c r="B292" s="102"/>
      <c r="C292" s="102"/>
      <c r="D292" s="102"/>
      <c r="E292" s="102"/>
      <c r="F292" s="102"/>
      <c r="G292" s="102"/>
      <c r="H292" s="102"/>
      <c r="I292" s="102"/>
      <c r="J292" s="102"/>
    </row>
    <row r="293" spans="1:10" customFormat="false">
      <c r="A293" s="102"/>
      <c r="B293" s="102"/>
      <c r="C293" s="102"/>
      <c r="D293" s="102"/>
      <c r="E293" s="102"/>
      <c r="F293" s="102"/>
      <c r="G293" s="102"/>
      <c r="H293" s="102"/>
      <c r="I293" s="102"/>
      <c r="J293" s="102"/>
    </row>
    <row r="294" spans="1:10" customFormat="false">
      <c r="A294" s="102"/>
      <c r="B294" s="102"/>
      <c r="C294" s="102"/>
      <c r="D294" s="102"/>
      <c r="E294" s="102"/>
      <c r="F294" s="102"/>
      <c r="G294" s="102"/>
      <c r="H294" s="102"/>
      <c r="I294" s="102"/>
      <c r="J294" s="102"/>
    </row>
    <row r="295" spans="1:10" customFormat="false">
      <c r="A295" s="102"/>
      <c r="B295" s="102"/>
      <c r="C295" s="102"/>
      <c r="D295" s="102"/>
      <c r="E295" s="102"/>
      <c r="F295" s="102"/>
      <c r="G295" s="102"/>
      <c r="H295" s="102"/>
      <c r="I295" s="102"/>
      <c r="J295" s="102"/>
    </row>
    <row r="296" spans="1:10" customFormat="false">
      <c r="A296" s="102"/>
      <c r="B296" s="102"/>
      <c r="C296" s="102"/>
      <c r="D296" s="102"/>
      <c r="E296" s="102"/>
      <c r="F296" s="102"/>
      <c r="G296" s="102"/>
      <c r="H296" s="102"/>
      <c r="I296" s="102"/>
      <c r="J296" s="102"/>
    </row>
    <row r="297" spans="1:10" customFormat="false">
      <c r="A297" s="102"/>
      <c r="B297" s="102"/>
      <c r="C297" s="102"/>
      <c r="D297" s="102"/>
      <c r="E297" s="102"/>
      <c r="F297" s="102"/>
      <c r="G297" s="102"/>
      <c r="H297" s="102"/>
      <c r="I297" s="102"/>
      <c r="J297" s="102"/>
    </row>
    <row r="298" spans="1:10" customFormat="false">
      <c r="A298" s="102"/>
      <c r="B298" s="102"/>
      <c r="C298" s="102"/>
      <c r="D298" s="102"/>
      <c r="E298" s="102"/>
      <c r="F298" s="102"/>
      <c r="G298" s="102"/>
      <c r="H298" s="102"/>
      <c r="I298" s="102"/>
      <c r="J298" s="102"/>
    </row>
    <row r="299" spans="1:10" customFormat="false">
      <c r="A299" s="102"/>
      <c r="B299" s="102"/>
      <c r="C299" s="102"/>
      <c r="D299" s="102"/>
      <c r="E299" s="102"/>
      <c r="F299" s="102"/>
      <c r="G299" s="102"/>
      <c r="H299" s="102"/>
      <c r="I299" s="102"/>
      <c r="J299" s="102"/>
    </row>
    <row r="300" spans="1:10" customFormat="false">
      <c r="A300" s="102"/>
      <c r="B300" s="102"/>
      <c r="C300" s="102"/>
      <c r="D300" s="102"/>
      <c r="E300" s="102"/>
      <c r="F300" s="102"/>
      <c r="G300" s="102"/>
      <c r="H300" s="102"/>
      <c r="I300" s="102"/>
      <c r="J300" s="102"/>
    </row>
    <row r="301" spans="1:10" customFormat="false">
      <c r="A301" s="102"/>
      <c r="B301" s="102"/>
      <c r="C301" s="102"/>
      <c r="D301" s="102"/>
      <c r="E301" s="102"/>
      <c r="F301" s="102"/>
      <c r="G301" s="102"/>
      <c r="H301" s="102"/>
      <c r="I301" s="102"/>
      <c r="J301" s="102"/>
    </row>
    <row r="302" spans="1:10" customFormat="false">
      <c r="A302" s="102"/>
      <c r="B302" s="102"/>
      <c r="C302" s="102"/>
      <c r="D302" s="102"/>
      <c r="E302" s="102"/>
      <c r="F302" s="102"/>
      <c r="G302" s="102"/>
      <c r="H302" s="102"/>
      <c r="I302" s="102"/>
      <c r="J302" s="102"/>
    </row>
    <row r="303" spans="1:10" customFormat="false">
      <c r="A303" s="102"/>
      <c r="B303" s="102"/>
      <c r="C303" s="102"/>
      <c r="D303" s="102"/>
      <c r="E303" s="102"/>
      <c r="F303" s="102"/>
      <c r="G303" s="102"/>
      <c r="H303" s="102"/>
      <c r="I303" s="102"/>
      <c r="J303" s="102"/>
    </row>
    <row r="304" spans="1:10" customFormat="false">
      <c r="A304" s="102"/>
      <c r="B304" s="102"/>
      <c r="C304" s="102"/>
      <c r="D304" s="102"/>
      <c r="E304" s="102"/>
      <c r="F304" s="102"/>
      <c r="G304" s="102"/>
      <c r="H304" s="102"/>
      <c r="I304" s="102"/>
      <c r="J304" s="102"/>
    </row>
    <row r="305" spans="1:10" customFormat="false">
      <c r="A305" s="102"/>
      <c r="B305" s="102"/>
      <c r="C305" s="102"/>
      <c r="D305" s="102"/>
      <c r="E305" s="102"/>
      <c r="F305" s="102"/>
      <c r="G305" s="102"/>
      <c r="H305" s="102"/>
      <c r="I305" s="102"/>
      <c r="J305" s="102"/>
    </row>
    <row r="306" spans="1:10" customFormat="false">
      <c r="A306" s="102"/>
      <c r="B306" s="102"/>
      <c r="C306" s="102"/>
      <c r="D306" s="102"/>
      <c r="E306" s="102"/>
      <c r="F306" s="102"/>
      <c r="G306" s="102"/>
      <c r="H306" s="102"/>
      <c r="I306" s="102"/>
      <c r="J306" s="102"/>
    </row>
    <row r="307" spans="1:10" customFormat="false">
      <c r="A307" s="102"/>
      <c r="B307" s="102"/>
      <c r="C307" s="102"/>
      <c r="D307" s="102"/>
      <c r="E307" s="102"/>
      <c r="F307" s="102"/>
      <c r="G307" s="102"/>
      <c r="H307" s="102"/>
      <c r="I307" s="102"/>
      <c r="J307" s="102"/>
    </row>
    <row r="308" spans="1:10" customFormat="false">
      <c r="A308" s="102"/>
      <c r="B308" s="102"/>
      <c r="C308" s="102"/>
      <c r="D308" s="102"/>
      <c r="E308" s="102"/>
      <c r="F308" s="102"/>
      <c r="G308" s="102"/>
      <c r="H308" s="102"/>
      <c r="I308" s="102"/>
      <c r="J308" s="102"/>
    </row>
    <row r="309" spans="1:10" customFormat="false">
      <c r="A309" s="102"/>
      <c r="B309" s="102"/>
      <c r="C309" s="102"/>
      <c r="D309" s="102"/>
      <c r="E309" s="102"/>
      <c r="F309" s="102"/>
      <c r="G309" s="102"/>
      <c r="H309" s="102"/>
      <c r="I309" s="102"/>
      <c r="J309" s="102"/>
    </row>
    <row r="310" spans="1:10" customFormat="false">
      <c r="A310" s="102"/>
      <c r="B310" s="102"/>
      <c r="C310" s="102"/>
      <c r="D310" s="102"/>
      <c r="E310" s="102"/>
      <c r="F310" s="102"/>
      <c r="G310" s="102"/>
      <c r="H310" s="102"/>
      <c r="I310" s="102"/>
      <c r="J310" s="102"/>
    </row>
    <row r="311" spans="1:10" customFormat="false">
      <c r="A311" s="102"/>
      <c r="B311" s="102"/>
      <c r="C311" s="102"/>
      <c r="D311" s="102"/>
      <c r="E311" s="102"/>
      <c r="F311" s="102"/>
      <c r="G311" s="102"/>
      <c r="H311" s="102"/>
      <c r="I311" s="102"/>
      <c r="J311" s="102"/>
    </row>
    <row r="312" spans="1:10" customFormat="false">
      <c r="A312" s="102"/>
      <c r="B312" s="102"/>
      <c r="C312" s="102"/>
      <c r="D312" s="102"/>
      <c r="E312" s="102"/>
      <c r="F312" s="102"/>
      <c r="G312" s="102"/>
      <c r="H312" s="102"/>
      <c r="I312" s="102"/>
      <c r="J312" s="102"/>
    </row>
    <row r="313" spans="1:10" customFormat="false">
      <c r="A313" s="102"/>
      <c r="B313" s="102"/>
      <c r="C313" s="102"/>
      <c r="D313" s="102"/>
      <c r="E313" s="102"/>
      <c r="F313" s="102"/>
      <c r="G313" s="102"/>
      <c r="H313" s="102"/>
      <c r="I313" s="102"/>
      <c r="J313" s="102"/>
    </row>
    <row r="314" spans="1:10" customFormat="false">
      <c r="A314" s="102"/>
      <c r="B314" s="102"/>
      <c r="C314" s="102"/>
      <c r="D314" s="102"/>
      <c r="E314" s="102"/>
      <c r="F314" s="102"/>
      <c r="G314" s="102"/>
      <c r="H314" s="102"/>
      <c r="I314" s="102"/>
      <c r="J314" s="102"/>
    </row>
    <row r="315" spans="1:10" customFormat="false">
      <c r="A315" s="102"/>
      <c r="B315" s="102"/>
      <c r="C315" s="102"/>
      <c r="D315" s="102"/>
      <c r="E315" s="102"/>
      <c r="F315" s="102"/>
      <c r="G315" s="102"/>
      <c r="H315" s="102"/>
      <c r="I315" s="102"/>
      <c r="J315" s="102"/>
    </row>
    <row r="316" spans="1:10" customFormat="false">
      <c r="A316" s="102"/>
      <c r="B316" s="102"/>
      <c r="C316" s="102"/>
      <c r="D316" s="102"/>
      <c r="E316" s="102"/>
      <c r="F316" s="102"/>
      <c r="G316" s="102"/>
      <c r="H316" s="102"/>
      <c r="I316" s="102"/>
      <c r="J316" s="102"/>
    </row>
    <row r="317" spans="1:10" customFormat="false">
      <c r="A317" s="102"/>
      <c r="B317" s="102"/>
      <c r="C317" s="102"/>
      <c r="D317" s="102"/>
      <c r="E317" s="102"/>
      <c r="F317" s="102"/>
      <c r="G317" s="102"/>
      <c r="H317" s="102"/>
      <c r="I317" s="102"/>
      <c r="J317" s="102"/>
    </row>
    <row r="318" spans="1:10" customFormat="false">
      <c r="A318" s="102"/>
      <c r="B318" s="102"/>
      <c r="C318" s="102"/>
      <c r="D318" s="102"/>
      <c r="E318" s="102"/>
      <c r="F318" s="102"/>
      <c r="G318" s="102"/>
      <c r="H318" s="102"/>
      <c r="I318" s="102"/>
      <c r="J318" s="102"/>
    </row>
    <row r="319" spans="1:10" customFormat="false">
      <c r="A319" s="102"/>
      <c r="B319" s="102"/>
      <c r="C319" s="102"/>
      <c r="D319" s="102"/>
      <c r="E319" s="102"/>
      <c r="F319" s="102"/>
      <c r="G319" s="102"/>
      <c r="H319" s="102"/>
      <c r="I319" s="102"/>
      <c r="J319" s="102"/>
    </row>
    <row r="320" spans="1:10" customFormat="false">
      <c r="A320" s="102"/>
      <c r="B320" s="102"/>
      <c r="C320" s="102"/>
      <c r="D320" s="102"/>
      <c r="E320" s="102"/>
      <c r="F320" s="102"/>
      <c r="G320" s="102"/>
      <c r="H320" s="102"/>
      <c r="I320" s="102"/>
      <c r="J320" s="102"/>
    </row>
    <row r="321" spans="1:10" customFormat="false">
      <c r="A321" s="102"/>
      <c r="B321" s="102"/>
      <c r="C321" s="102"/>
      <c r="D321" s="102"/>
      <c r="E321" s="102"/>
      <c r="F321" s="102"/>
      <c r="G321" s="102"/>
      <c r="H321" s="102"/>
      <c r="I321" s="102"/>
      <c r="J321" s="102"/>
    </row>
    <row r="322" spans="1:10" customFormat="false">
      <c r="A322" s="102"/>
      <c r="B322" s="102"/>
      <c r="C322" s="102"/>
      <c r="D322" s="102"/>
      <c r="E322" s="102"/>
      <c r="F322" s="102"/>
      <c r="G322" s="102"/>
      <c r="H322" s="102"/>
      <c r="I322" s="102"/>
      <c r="J322" s="102"/>
    </row>
    <row r="323" spans="1:10" customFormat="false">
      <c r="A323" s="102"/>
      <c r="B323" s="102"/>
      <c r="C323" s="102"/>
      <c r="D323" s="102"/>
      <c r="E323" s="102"/>
      <c r="F323" s="102"/>
      <c r="G323" s="102"/>
      <c r="H323" s="102"/>
      <c r="I323" s="102"/>
      <c r="J323" s="102"/>
    </row>
    <row r="324" spans="1:10" customFormat="false">
      <c r="A324" s="102"/>
      <c r="B324" s="102"/>
      <c r="C324" s="102"/>
      <c r="D324" s="102"/>
      <c r="E324" s="102"/>
      <c r="F324" s="102"/>
      <c r="G324" s="102"/>
      <c r="H324" s="102"/>
      <c r="I324" s="102"/>
      <c r="J324" s="102"/>
    </row>
    <row r="325" spans="1:10" customFormat="false">
      <c r="A325" s="102"/>
      <c r="B325" s="102"/>
      <c r="C325" s="102"/>
      <c r="D325" s="102"/>
      <c r="E325" s="102"/>
      <c r="F325" s="102"/>
      <c r="G325" s="102"/>
      <c r="H325" s="102"/>
      <c r="I325" s="102"/>
      <c r="J325" s="102"/>
    </row>
    <row r="326" spans="1:10" customFormat="false">
      <c r="A326" s="102"/>
      <c r="B326" s="102"/>
      <c r="C326" s="102"/>
      <c r="D326" s="102"/>
      <c r="E326" s="102"/>
      <c r="F326" s="102"/>
      <c r="G326" s="102"/>
      <c r="H326" s="102"/>
      <c r="I326" s="102"/>
      <c r="J326" s="102"/>
    </row>
    <row r="327" spans="1:10" customFormat="false">
      <c r="A327" s="102"/>
      <c r="B327" s="102"/>
      <c r="C327" s="102"/>
      <c r="D327" s="102"/>
      <c r="E327" s="102"/>
      <c r="F327" s="102"/>
      <c r="G327" s="102"/>
      <c r="H327" s="102"/>
      <c r="I327" s="102"/>
      <c r="J327" s="102"/>
    </row>
    <row r="328" spans="1:10" customFormat="false">
      <c r="A328" s="102"/>
      <c r="B328" s="102"/>
      <c r="C328" s="102"/>
      <c r="D328" s="102"/>
      <c r="E328" s="102"/>
      <c r="F328" s="102"/>
      <c r="G328" s="102"/>
      <c r="H328" s="102"/>
      <c r="I328" s="102"/>
      <c r="J328" s="102"/>
    </row>
    <row r="329" spans="1:10" customFormat="false">
      <c r="A329" s="102"/>
      <c r="B329" s="102"/>
      <c r="C329" s="102"/>
      <c r="D329" s="102"/>
      <c r="E329" s="102"/>
      <c r="F329" s="102"/>
      <c r="G329" s="102"/>
      <c r="H329" s="102"/>
      <c r="I329" s="102"/>
      <c r="J329" s="102"/>
    </row>
    <row r="330" spans="1:10" customFormat="false">
      <c r="A330" s="102"/>
      <c r="B330" s="102"/>
      <c r="C330" s="102"/>
      <c r="D330" s="102"/>
      <c r="E330" s="102"/>
      <c r="F330" s="102"/>
      <c r="G330" s="102"/>
      <c r="H330" s="102"/>
      <c r="I330" s="102"/>
      <c r="J330" s="102"/>
    </row>
    <row r="331" spans="1:10" customFormat="false">
      <c r="A331" s="102"/>
      <c r="B331" s="102"/>
      <c r="C331" s="102"/>
      <c r="D331" s="102"/>
      <c r="E331" s="102"/>
      <c r="F331" s="102"/>
      <c r="G331" s="102"/>
      <c r="H331" s="102"/>
      <c r="I331" s="102"/>
      <c r="J331" s="102"/>
    </row>
    <row r="332" spans="1:10" customFormat="false">
      <c r="A332" s="102"/>
      <c r="B332" s="102"/>
      <c r="C332" s="102"/>
      <c r="D332" s="102"/>
      <c r="E332" s="102"/>
      <c r="F332" s="102"/>
      <c r="G332" s="102"/>
      <c r="H332" s="102"/>
      <c r="I332" s="102"/>
      <c r="J332" s="102"/>
    </row>
    <row r="333" spans="1:10" customFormat="false">
      <c r="A333" s="102"/>
      <c r="B333" s="102"/>
      <c r="C333" s="102"/>
      <c r="D333" s="102"/>
      <c r="E333" s="102"/>
      <c r="F333" s="102"/>
      <c r="G333" s="102"/>
      <c r="H333" s="102"/>
      <c r="I333" s="102"/>
      <c r="J333" s="102"/>
    </row>
    <row r="334" spans="1:10" customFormat="false">
      <c r="A334" s="102"/>
      <c r="B334" s="102"/>
      <c r="C334" s="102"/>
      <c r="D334" s="102"/>
      <c r="E334" s="102"/>
      <c r="F334" s="102"/>
      <c r="G334" s="102"/>
      <c r="H334" s="102"/>
      <c r="I334" s="102"/>
      <c r="J334" s="102"/>
    </row>
    <row r="335" spans="1:10" customFormat="false">
      <c r="A335" s="102"/>
      <c r="B335" s="102"/>
      <c r="C335" s="102"/>
      <c r="D335" s="102"/>
      <c r="E335" s="102"/>
      <c r="F335" s="102"/>
      <c r="G335" s="102"/>
      <c r="H335" s="102"/>
      <c r="I335" s="102"/>
      <c r="J335" s="102"/>
    </row>
    <row r="336" spans="1:10" customFormat="false">
      <c r="A336" s="102"/>
      <c r="B336" s="102"/>
      <c r="C336" s="102"/>
      <c r="D336" s="102"/>
      <c r="E336" s="102"/>
      <c r="F336" s="102"/>
      <c r="G336" s="102"/>
      <c r="H336" s="102"/>
      <c r="I336" s="102"/>
      <c r="J336" s="102"/>
    </row>
    <row r="337" spans="1:10" customFormat="false">
      <c r="A337" s="102"/>
      <c r="B337" s="102"/>
      <c r="C337" s="102"/>
      <c r="D337" s="102"/>
      <c r="E337" s="102"/>
      <c r="F337" s="102"/>
      <c r="G337" s="102"/>
      <c r="H337" s="102"/>
      <c r="I337" s="102"/>
      <c r="J337" s="102"/>
    </row>
    <row r="338" spans="1:10" customFormat="false">
      <c r="A338" s="102"/>
      <c r="B338" s="102"/>
      <c r="C338" s="102"/>
      <c r="D338" s="102"/>
      <c r="E338" s="102"/>
      <c r="F338" s="102"/>
      <c r="G338" s="102"/>
      <c r="H338" s="102"/>
      <c r="I338" s="102"/>
      <c r="J338" s="102"/>
    </row>
    <row r="339" spans="1:10" customFormat="false">
      <c r="A339" s="102"/>
      <c r="B339" s="102"/>
      <c r="C339" s="102"/>
      <c r="D339" s="102"/>
      <c r="E339" s="102"/>
      <c r="F339" s="102"/>
      <c r="G339" s="102"/>
      <c r="H339" s="102"/>
      <c r="I339" s="102"/>
      <c r="J339" s="102"/>
    </row>
    <row r="340" spans="1:10" customFormat="false">
      <c r="A340" s="102"/>
      <c r="B340" s="102"/>
      <c r="C340" s="102"/>
      <c r="D340" s="102"/>
      <c r="E340" s="102"/>
      <c r="F340" s="102"/>
      <c r="G340" s="102"/>
      <c r="H340" s="102"/>
      <c r="I340" s="102"/>
      <c r="J340" s="102"/>
    </row>
    <row r="341" spans="1:10" customFormat="false">
      <c r="A341" s="102"/>
      <c r="B341" s="102"/>
      <c r="C341" s="102"/>
      <c r="D341" s="102"/>
      <c r="E341" s="102"/>
      <c r="F341" s="102"/>
      <c r="G341" s="102"/>
      <c r="H341" s="102"/>
      <c r="I341" s="102"/>
      <c r="J341" s="102"/>
    </row>
    <row r="342" spans="1:10" customFormat="false">
      <c r="A342" s="102"/>
      <c r="B342" s="102"/>
      <c r="C342" s="102"/>
      <c r="D342" s="102"/>
      <c r="E342" s="102"/>
      <c r="F342" s="102"/>
      <c r="G342" s="102"/>
      <c r="H342" s="102"/>
      <c r="I342" s="102"/>
      <c r="J342" s="102"/>
    </row>
    <row r="343" spans="1:10" customFormat="false">
      <c r="A343" s="102"/>
      <c r="B343" s="102"/>
      <c r="C343" s="102"/>
      <c r="D343" s="102"/>
      <c r="E343" s="102"/>
      <c r="F343" s="102"/>
      <c r="G343" s="102"/>
      <c r="H343" s="102"/>
      <c r="I343" s="102"/>
      <c r="J343" s="102"/>
    </row>
    <row r="344" spans="1:10" customFormat="false">
      <c r="A344" s="102"/>
      <c r="B344" s="102"/>
      <c r="C344" s="102"/>
      <c r="D344" s="102"/>
      <c r="E344" s="102"/>
      <c r="F344" s="102"/>
      <c r="G344" s="102"/>
      <c r="H344" s="102"/>
      <c r="I344" s="102"/>
      <c r="J344" s="102"/>
    </row>
    <row r="345" spans="1:10" customFormat="false">
      <c r="A345" s="102"/>
      <c r="B345" s="102"/>
      <c r="C345" s="102"/>
      <c r="D345" s="102"/>
      <c r="E345" s="102"/>
      <c r="F345" s="102"/>
      <c r="G345" s="102"/>
      <c r="H345" s="102"/>
      <c r="I345" s="102"/>
      <c r="J345" s="102"/>
    </row>
    <row r="346" spans="1:10" customFormat="false">
      <c r="A346" s="102"/>
      <c r="B346" s="102"/>
      <c r="C346" s="102"/>
      <c r="D346" s="102"/>
      <c r="E346" s="102"/>
      <c r="F346" s="102"/>
      <c r="G346" s="102"/>
      <c r="H346" s="102"/>
      <c r="I346" s="102"/>
      <c r="J346" s="102"/>
    </row>
    <row r="347" spans="1:10" customFormat="false">
      <c r="A347" s="102"/>
      <c r="B347" s="102"/>
      <c r="C347" s="102"/>
      <c r="D347" s="102"/>
      <c r="E347" s="102"/>
      <c r="F347" s="102"/>
      <c r="G347" s="102"/>
      <c r="H347" s="102"/>
      <c r="I347" s="102"/>
      <c r="J347" s="102"/>
    </row>
    <row r="348" spans="1:10" customFormat="false">
      <c r="A348" s="102"/>
      <c r="B348" s="102"/>
      <c r="C348" s="102"/>
      <c r="D348" s="102"/>
      <c r="E348" s="102"/>
      <c r="F348" s="102"/>
      <c r="G348" s="102"/>
      <c r="H348" s="102"/>
      <c r="I348" s="102"/>
      <c r="J348" s="102"/>
    </row>
    <row r="349" spans="1:10" customFormat="false">
      <c r="A349" s="102"/>
      <c r="B349" s="102"/>
      <c r="C349" s="102"/>
      <c r="D349" s="102"/>
      <c r="E349" s="102"/>
      <c r="F349" s="102"/>
      <c r="G349" s="102"/>
      <c r="H349" s="102"/>
      <c r="I349" s="102"/>
      <c r="J349" s="102"/>
    </row>
    <row r="350" spans="1:10" customFormat="false">
      <c r="A350" s="102"/>
      <c r="B350" s="102"/>
      <c r="C350" s="102"/>
      <c r="D350" s="102"/>
      <c r="E350" s="102"/>
      <c r="F350" s="102"/>
      <c r="G350" s="102"/>
      <c r="H350" s="102"/>
      <c r="I350" s="102"/>
      <c r="J350" s="102"/>
    </row>
    <row r="351" spans="1:10" customFormat="false">
      <c r="A351" s="102"/>
      <c r="B351" s="102"/>
      <c r="C351" s="102"/>
      <c r="D351" s="102"/>
      <c r="E351" s="102"/>
      <c r="F351" s="102"/>
      <c r="G351" s="102"/>
      <c r="H351" s="102"/>
      <c r="I351" s="102"/>
      <c r="J351" s="102"/>
    </row>
    <row r="352" spans="1:10" customFormat="false">
      <c r="A352" s="102"/>
      <c r="B352" s="102"/>
      <c r="C352" s="102"/>
      <c r="D352" s="102"/>
      <c r="E352" s="102"/>
      <c r="F352" s="102"/>
      <c r="G352" s="102"/>
      <c r="H352" s="102"/>
      <c r="I352" s="102"/>
      <c r="J352" s="102"/>
    </row>
    <row r="353" spans="1:10" customFormat="false">
      <c r="A353" s="102"/>
      <c r="B353" s="102"/>
      <c r="C353" s="102"/>
      <c r="D353" s="102"/>
      <c r="E353" s="102"/>
      <c r="F353" s="102"/>
      <c r="G353" s="102"/>
      <c r="H353" s="102"/>
      <c r="I353" s="102"/>
      <c r="J353" s="102"/>
    </row>
    <row r="354" spans="1:10" customFormat="false">
      <c r="A354" s="102"/>
      <c r="B354" s="102"/>
      <c r="C354" s="102"/>
      <c r="D354" s="102"/>
      <c r="E354" s="102"/>
      <c r="F354" s="102"/>
      <c r="G354" s="102"/>
      <c r="H354" s="102"/>
      <c r="I354" s="102"/>
      <c r="J354" s="102"/>
    </row>
    <row r="355" spans="1:10" customFormat="false">
      <c r="A355" s="102"/>
      <c r="B355" s="102"/>
      <c r="C355" s="102"/>
      <c r="D355" s="102"/>
      <c r="E355" s="102"/>
      <c r="F355" s="102"/>
      <c r="G355" s="102"/>
      <c r="H355" s="102"/>
      <c r="I355" s="102"/>
      <c r="J355" s="102"/>
    </row>
    <row r="356" spans="1:10" customFormat="false">
      <c r="A356" s="102"/>
      <c r="B356" s="102"/>
      <c r="C356" s="102"/>
      <c r="D356" s="102"/>
      <c r="E356" s="102"/>
      <c r="F356" s="102"/>
      <c r="G356" s="102"/>
      <c r="H356" s="102"/>
      <c r="I356" s="102"/>
      <c r="J356" s="102"/>
    </row>
    <row r="357" spans="1:10" customFormat="false">
      <c r="A357" s="102"/>
      <c r="B357" s="102"/>
      <c r="C357" s="102"/>
      <c r="D357" s="102"/>
      <c r="E357" s="102"/>
      <c r="F357" s="102"/>
      <c r="G357" s="102"/>
      <c r="H357" s="102"/>
      <c r="I357" s="102"/>
      <c r="J357" s="102"/>
    </row>
    <row r="358" spans="1:10" customFormat="false">
      <c r="A358" s="102"/>
      <c r="B358" s="102"/>
      <c r="C358" s="102"/>
      <c r="D358" s="102"/>
      <c r="E358" s="102"/>
      <c r="F358" s="102"/>
      <c r="G358" s="102"/>
      <c r="H358" s="102"/>
      <c r="I358" s="102"/>
      <c r="J358" s="102"/>
    </row>
    <row r="359" spans="1:10" customFormat="false">
      <c r="A359" s="102"/>
      <c r="B359" s="102"/>
      <c r="C359" s="102"/>
      <c r="D359" s="102"/>
      <c r="E359" s="102"/>
      <c r="F359" s="102"/>
      <c r="G359" s="102"/>
      <c r="H359" s="102"/>
      <c r="I359" s="102"/>
      <c r="J359" s="102"/>
    </row>
    <row r="360" spans="1:10" customFormat="false">
      <c r="A360" s="102"/>
      <c r="B360" s="102"/>
      <c r="C360" s="102"/>
      <c r="D360" s="102"/>
      <c r="E360" s="102"/>
      <c r="F360" s="102"/>
      <c r="G360" s="102"/>
      <c r="H360" s="102"/>
      <c r="I360" s="102"/>
      <c r="J360" s="102"/>
    </row>
    <row r="361" spans="1:10" customFormat="false">
      <c r="A361" s="102"/>
      <c r="B361" s="102"/>
      <c r="C361" s="102"/>
      <c r="D361" s="102"/>
      <c r="E361" s="102"/>
      <c r="F361" s="102"/>
      <c r="G361" s="102"/>
      <c r="H361" s="102"/>
      <c r="I361" s="102"/>
      <c r="J361" s="102"/>
    </row>
    <row r="362" spans="1:10" customFormat="false">
      <c r="A362" s="102"/>
      <c r="B362" s="102"/>
      <c r="C362" s="102"/>
      <c r="D362" s="102"/>
      <c r="E362" s="102"/>
      <c r="F362" s="102"/>
      <c r="G362" s="102"/>
      <c r="H362" s="102"/>
      <c r="I362" s="102"/>
      <c r="J362" s="102"/>
    </row>
    <row r="363" spans="1:10" customFormat="false">
      <c r="A363" s="102"/>
      <c r="B363" s="102"/>
      <c r="C363" s="102"/>
      <c r="D363" s="102"/>
      <c r="E363" s="102"/>
      <c r="F363" s="102"/>
      <c r="G363" s="102"/>
      <c r="H363" s="102"/>
      <c r="I363" s="102"/>
      <c r="J363" s="102"/>
    </row>
    <row r="364" spans="1:10" customFormat="false">
      <c r="A364" s="102"/>
      <c r="B364" s="102"/>
      <c r="C364" s="102"/>
      <c r="D364" s="102"/>
      <c r="E364" s="102"/>
      <c r="F364" s="102"/>
      <c r="G364" s="102"/>
      <c r="H364" s="102"/>
      <c r="I364" s="102"/>
      <c r="J364" s="102"/>
    </row>
    <row r="365" spans="1:10" customFormat="false">
      <c r="A365" s="102"/>
      <c r="B365" s="102"/>
      <c r="C365" s="102"/>
      <c r="D365" s="102"/>
      <c r="E365" s="102"/>
      <c r="F365" s="102"/>
      <c r="G365" s="102"/>
      <c r="H365" s="102"/>
      <c r="I365" s="102"/>
      <c r="J365" s="102"/>
    </row>
    <row r="366" spans="1:10" customFormat="false">
      <c r="A366" s="102"/>
      <c r="B366" s="102"/>
      <c r="C366" s="102"/>
      <c r="D366" s="102"/>
      <c r="E366" s="102"/>
      <c r="F366" s="102"/>
      <c r="G366" s="102"/>
      <c r="H366" s="102"/>
      <c r="I366" s="102"/>
      <c r="J366" s="102"/>
    </row>
    <row r="367" spans="1:10" customFormat="false">
      <c r="A367" s="102"/>
      <c r="B367" s="102"/>
      <c r="C367" s="102"/>
      <c r="D367" s="102"/>
      <c r="E367" s="102"/>
      <c r="F367" s="102"/>
      <c r="G367" s="102"/>
      <c r="H367" s="102"/>
      <c r="I367" s="102"/>
      <c r="J367" s="102"/>
    </row>
    <row r="368" spans="1:10" customFormat="false">
      <c r="A368" s="102"/>
      <c r="B368" s="102"/>
      <c r="C368" s="102"/>
      <c r="D368" s="102"/>
      <c r="E368" s="102"/>
      <c r="F368" s="102"/>
      <c r="G368" s="102"/>
      <c r="H368" s="102"/>
      <c r="I368" s="102"/>
      <c r="J368" s="102"/>
    </row>
    <row r="369" spans="1:10" customFormat="false">
      <c r="A369" s="102"/>
      <c r="B369" s="102"/>
      <c r="C369" s="102"/>
      <c r="D369" s="102"/>
      <c r="E369" s="102"/>
      <c r="F369" s="102"/>
      <c r="G369" s="102"/>
      <c r="H369" s="102"/>
      <c r="I369" s="102"/>
      <c r="J369" s="102"/>
    </row>
    <row r="370" spans="1:10" customFormat="false">
      <c r="A370" s="102"/>
      <c r="B370" s="102"/>
      <c r="C370" s="102"/>
      <c r="D370" s="102"/>
      <c r="E370" s="102"/>
      <c r="F370" s="102"/>
      <c r="G370" s="102"/>
      <c r="H370" s="102"/>
      <c r="I370" s="102"/>
      <c r="J370" s="102"/>
    </row>
    <row r="371" spans="1:10" customFormat="false">
      <c r="A371" s="102"/>
      <c r="B371" s="102"/>
      <c r="C371" s="102"/>
      <c r="D371" s="102"/>
      <c r="E371" s="102"/>
      <c r="F371" s="102"/>
      <c r="G371" s="102"/>
      <c r="H371" s="102"/>
      <c r="I371" s="102"/>
      <c r="J371" s="102"/>
    </row>
    <row r="372" spans="1:10" customFormat="false">
      <c r="A372" s="102"/>
      <c r="B372" s="102"/>
      <c r="C372" s="102"/>
      <c r="D372" s="102"/>
      <c r="E372" s="102"/>
      <c r="F372" s="102"/>
      <c r="G372" s="102"/>
      <c r="H372" s="102"/>
      <c r="I372" s="102"/>
      <c r="J372" s="102"/>
    </row>
    <row r="373" spans="1:10" customFormat="false">
      <c r="A373" s="102"/>
      <c r="B373" s="102"/>
      <c r="C373" s="102"/>
      <c r="D373" s="102"/>
      <c r="E373" s="102"/>
      <c r="F373" s="102"/>
      <c r="G373" s="102"/>
      <c r="H373" s="102"/>
      <c r="I373" s="102"/>
      <c r="J373" s="102"/>
    </row>
    <row r="374" spans="1:10" customFormat="false">
      <c r="A374" s="102"/>
      <c r="B374" s="102"/>
      <c r="C374" s="102"/>
      <c r="D374" s="102"/>
      <c r="E374" s="102"/>
      <c r="F374" s="102"/>
      <c r="G374" s="102"/>
      <c r="H374" s="102"/>
      <c r="I374" s="102"/>
      <c r="J374" s="102"/>
    </row>
    <row r="375" spans="1:10" customFormat="false">
      <c r="A375" s="102"/>
      <c r="B375" s="102"/>
      <c r="C375" s="102"/>
      <c r="D375" s="102"/>
      <c r="E375" s="102"/>
      <c r="F375" s="102"/>
      <c r="G375" s="102"/>
      <c r="H375" s="102"/>
      <c r="I375" s="102"/>
      <c r="J375" s="102"/>
    </row>
    <row r="376" spans="1:10" customFormat="false">
      <c r="A376" s="102"/>
      <c r="B376" s="102"/>
      <c r="C376" s="102"/>
      <c r="D376" s="102"/>
      <c r="E376" s="102"/>
      <c r="F376" s="102"/>
      <c r="G376" s="102"/>
      <c r="H376" s="102"/>
      <c r="I376" s="102"/>
      <c r="J376" s="102"/>
    </row>
    <row r="377" spans="1:10" customFormat="false">
      <c r="A377" s="102"/>
      <c r="B377" s="102"/>
      <c r="C377" s="102"/>
      <c r="D377" s="102"/>
      <c r="E377" s="102"/>
      <c r="F377" s="102"/>
      <c r="G377" s="102"/>
      <c r="H377" s="102"/>
      <c r="I377" s="102"/>
      <c r="J377" s="102"/>
    </row>
    <row r="378" spans="1:10" customFormat="false">
      <c r="A378" s="102"/>
      <c r="B378" s="102"/>
      <c r="C378" s="102"/>
      <c r="D378" s="102"/>
      <c r="E378" s="102"/>
      <c r="F378" s="102"/>
      <c r="G378" s="102"/>
      <c r="H378" s="102"/>
      <c r="I378" s="102"/>
      <c r="J378" s="102"/>
    </row>
    <row r="379" spans="1:10" customFormat="false">
      <c r="A379" s="102"/>
      <c r="B379" s="102"/>
      <c r="C379" s="102"/>
      <c r="D379" s="102"/>
      <c r="E379" s="102"/>
      <c r="F379" s="102"/>
      <c r="G379" s="102"/>
      <c r="H379" s="102"/>
      <c r="I379" s="102"/>
      <c r="J379" s="102"/>
    </row>
    <row r="380" spans="1:10" customFormat="false">
      <c r="A380" s="102"/>
      <c r="B380" s="102"/>
      <c r="C380" s="102"/>
      <c r="D380" s="102"/>
      <c r="E380" s="102"/>
      <c r="F380" s="102"/>
      <c r="G380" s="102"/>
      <c r="H380" s="102"/>
      <c r="I380" s="102"/>
      <c r="J380" s="102"/>
    </row>
    <row r="381" spans="1:10" customFormat="false">
      <c r="A381" s="102"/>
      <c r="B381" s="102"/>
      <c r="C381" s="102"/>
      <c r="D381" s="102"/>
      <c r="E381" s="102"/>
      <c r="F381" s="102"/>
      <c r="G381" s="102"/>
      <c r="H381" s="102"/>
      <c r="I381" s="102"/>
      <c r="J381" s="102"/>
    </row>
    <row r="382" spans="1:10" customFormat="false">
      <c r="A382" s="102"/>
      <c r="B382" s="102"/>
      <c r="C382" s="102"/>
      <c r="D382" s="102"/>
      <c r="E382" s="102"/>
      <c r="F382" s="102"/>
      <c r="G382" s="102"/>
      <c r="H382" s="102"/>
      <c r="I382" s="102"/>
      <c r="J382" s="102"/>
    </row>
    <row r="383" spans="1:10" customFormat="false">
      <c r="A383" s="102"/>
      <c r="B383" s="102"/>
      <c r="C383" s="102"/>
      <c r="D383" s="102"/>
      <c r="E383" s="102"/>
      <c r="F383" s="102"/>
      <c r="G383" s="102"/>
      <c r="H383" s="102"/>
      <c r="I383" s="102"/>
      <c r="J383" s="102"/>
    </row>
    <row r="384" spans="1:10" customFormat="false">
      <c r="A384" s="102"/>
      <c r="B384" s="102"/>
      <c r="C384" s="102"/>
      <c r="D384" s="102"/>
      <c r="E384" s="102"/>
      <c r="F384" s="102"/>
      <c r="G384" s="102"/>
      <c r="H384" s="102"/>
      <c r="I384" s="102"/>
      <c r="J384" s="102"/>
    </row>
    <row r="385" spans="1:10" customFormat="false">
      <c r="A385" s="102"/>
      <c r="B385" s="102"/>
      <c r="C385" s="102"/>
      <c r="D385" s="102"/>
      <c r="E385" s="102"/>
      <c r="F385" s="102"/>
      <c r="G385" s="102"/>
      <c r="H385" s="102"/>
      <c r="I385" s="102"/>
      <c r="J385" s="102"/>
    </row>
    <row r="386" spans="1:10" customFormat="false">
      <c r="A386" s="102"/>
      <c r="B386" s="102"/>
      <c r="C386" s="102"/>
      <c r="D386" s="102"/>
      <c r="E386" s="102"/>
      <c r="F386" s="102"/>
      <c r="G386" s="102"/>
      <c r="H386" s="102"/>
      <c r="I386" s="102"/>
      <c r="J386" s="102"/>
    </row>
    <row r="387" spans="1:10" customFormat="false">
      <c r="A387" s="102"/>
      <c r="B387" s="102"/>
      <c r="C387" s="102"/>
      <c r="D387" s="102"/>
      <c r="E387" s="102"/>
      <c r="F387" s="102"/>
      <c r="G387" s="102"/>
      <c r="H387" s="102"/>
      <c r="I387" s="102"/>
      <c r="J387" s="102"/>
    </row>
    <row r="388" spans="1:10" customFormat="false">
      <c r="A388" s="102"/>
      <c r="B388" s="102"/>
      <c r="C388" s="102"/>
      <c r="D388" s="102"/>
      <c r="E388" s="102"/>
      <c r="F388" s="102"/>
      <c r="G388" s="102"/>
      <c r="H388" s="102"/>
      <c r="I388" s="102"/>
      <c r="J388" s="102"/>
    </row>
    <row r="389" spans="1:10" customFormat="false">
      <c r="A389" s="102"/>
      <c r="B389" s="102"/>
      <c r="C389" s="102"/>
      <c r="D389" s="102"/>
      <c r="E389" s="102"/>
      <c r="F389" s="102"/>
      <c r="G389" s="102"/>
      <c r="H389" s="102"/>
      <c r="I389" s="102"/>
      <c r="J389" s="102"/>
    </row>
    <row r="390" spans="1:10" customFormat="false">
      <c r="A390" s="102"/>
      <c r="B390" s="102"/>
      <c r="C390" s="102"/>
      <c r="D390" s="102"/>
      <c r="E390" s="102"/>
      <c r="F390" s="102"/>
      <c r="G390" s="102"/>
      <c r="H390" s="102"/>
      <c r="I390" s="102"/>
      <c r="J390" s="102"/>
    </row>
    <row r="391" spans="1:10" customFormat="false">
      <c r="A391" s="102"/>
      <c r="B391" s="102"/>
      <c r="C391" s="102"/>
      <c r="D391" s="102"/>
      <c r="E391" s="102"/>
      <c r="F391" s="102"/>
      <c r="G391" s="102"/>
      <c r="H391" s="102"/>
      <c r="I391" s="102"/>
      <c r="J391" s="102"/>
    </row>
    <row r="392" spans="1:10" customFormat="false">
      <c r="A392" s="102"/>
      <c r="B392" s="102"/>
      <c r="C392" s="102"/>
      <c r="D392" s="102"/>
      <c r="E392" s="102"/>
      <c r="F392" s="102"/>
      <c r="G392" s="102"/>
      <c r="H392" s="102"/>
      <c r="I392" s="102"/>
      <c r="J392" s="102"/>
    </row>
    <row r="393" spans="1:10" customFormat="false">
      <c r="A393" s="102"/>
      <c r="B393" s="102"/>
      <c r="C393" s="102"/>
      <c r="D393" s="102"/>
      <c r="E393" s="102"/>
      <c r="F393" s="102"/>
      <c r="G393" s="102"/>
      <c r="H393" s="102"/>
      <c r="I393" s="102"/>
      <c r="J393" s="102"/>
    </row>
    <row r="394" spans="1:10" customFormat="false">
      <c r="A394" s="102"/>
      <c r="B394" s="102"/>
      <c r="C394" s="102"/>
      <c r="D394" s="102"/>
      <c r="E394" s="102"/>
      <c r="F394" s="102"/>
      <c r="G394" s="102"/>
      <c r="H394" s="102"/>
      <c r="I394" s="102"/>
      <c r="J394" s="102"/>
    </row>
    <row r="395" spans="1:10" customFormat="false">
      <c r="A395" s="102"/>
      <c r="B395" s="102"/>
      <c r="C395" s="102"/>
      <c r="D395" s="102"/>
      <c r="E395" s="102"/>
      <c r="F395" s="102"/>
      <c r="G395" s="102"/>
      <c r="H395" s="102"/>
      <c r="I395" s="102"/>
      <c r="J395" s="102"/>
    </row>
    <row r="396" spans="1:10" customFormat="false">
      <c r="A396" s="102"/>
      <c r="B396" s="102"/>
      <c r="C396" s="102"/>
      <c r="D396" s="102"/>
      <c r="E396" s="102"/>
      <c r="F396" s="102"/>
      <c r="G396" s="102"/>
      <c r="H396" s="102"/>
      <c r="I396" s="102"/>
      <c r="J396" s="102"/>
    </row>
    <row r="397" spans="1:10" customFormat="false">
      <c r="A397" s="102"/>
      <c r="B397" s="102"/>
      <c r="C397" s="102"/>
      <c r="D397" s="102"/>
      <c r="E397" s="102"/>
      <c r="F397" s="102"/>
      <c r="G397" s="102"/>
      <c r="H397" s="102"/>
      <c r="I397" s="102"/>
      <c r="J397" s="102"/>
    </row>
    <row r="398" spans="1:10" customFormat="false">
      <c r="A398" s="102"/>
      <c r="B398" s="102"/>
      <c r="C398" s="102"/>
      <c r="D398" s="102"/>
      <c r="E398" s="102"/>
      <c r="F398" s="102"/>
      <c r="G398" s="102"/>
      <c r="H398" s="102"/>
      <c r="I398" s="102"/>
      <c r="J398" s="102"/>
    </row>
    <row r="399" spans="1:10" customFormat="false">
      <c r="A399" s="102"/>
      <c r="B399" s="102"/>
      <c r="C399" s="102"/>
      <c r="D399" s="102"/>
      <c r="E399" s="102"/>
      <c r="F399" s="102"/>
      <c r="G399" s="102"/>
      <c r="H399" s="102"/>
      <c r="I399" s="102"/>
      <c r="J399" s="102"/>
    </row>
    <row r="400" spans="1:10" customFormat="false">
      <c r="A400" s="102"/>
      <c r="B400" s="102"/>
      <c r="C400" s="102"/>
      <c r="D400" s="102"/>
      <c r="E400" s="102"/>
      <c r="F400" s="102"/>
      <c r="G400" s="102"/>
      <c r="H400" s="102"/>
      <c r="I400" s="102"/>
      <c r="J400" s="102"/>
    </row>
    <row r="401" spans="1:10" customFormat="false">
      <c r="A401" s="102"/>
      <c r="B401" s="102"/>
      <c r="C401" s="102"/>
      <c r="D401" s="102"/>
      <c r="E401" s="102"/>
      <c r="F401" s="102"/>
      <c r="G401" s="102"/>
      <c r="H401" s="102"/>
      <c r="I401" s="102"/>
      <c r="J401" s="102"/>
    </row>
    <row r="402" spans="1:10" customFormat="false">
      <c r="A402" s="102"/>
      <c r="B402" s="102"/>
      <c r="C402" s="102"/>
      <c r="D402" s="102"/>
      <c r="E402" s="102"/>
      <c r="F402" s="102"/>
      <c r="G402" s="102"/>
      <c r="H402" s="102"/>
      <c r="I402" s="102"/>
      <c r="J402" s="102"/>
    </row>
    <row r="403" spans="1:10" customFormat="false">
      <c r="A403" s="102"/>
      <c r="B403" s="102"/>
      <c r="C403" s="102"/>
      <c r="D403" s="102"/>
      <c r="E403" s="102"/>
      <c r="F403" s="102"/>
      <c r="G403" s="102"/>
      <c r="H403" s="102"/>
      <c r="I403" s="102"/>
      <c r="J403" s="102"/>
    </row>
    <row r="404" spans="1:10" customFormat="false">
      <c r="A404" s="102"/>
      <c r="B404" s="102"/>
      <c r="C404" s="102"/>
      <c r="D404" s="102"/>
      <c r="E404" s="102"/>
      <c r="F404" s="102"/>
      <c r="G404" s="102"/>
      <c r="H404" s="102"/>
      <c r="I404" s="102"/>
      <c r="J404" s="102"/>
    </row>
    <row r="405" spans="1:10" customFormat="false">
      <c r="A405" s="102"/>
      <c r="B405" s="102"/>
      <c r="C405" s="102"/>
      <c r="D405" s="102"/>
      <c r="E405" s="102"/>
      <c r="F405" s="102"/>
      <c r="G405" s="102"/>
      <c r="H405" s="102"/>
      <c r="I405" s="102"/>
      <c r="J405" s="102"/>
    </row>
    <row r="406" spans="1:10" customFormat="false">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false"/>
</worksheet>
</file>

<file path=docProps/app.xml><?xml version="1.0" encoding="utf-8"?>
<Properties xmlns="http://schemas.openxmlformats.org/officeDocument/2006/extended-properties" xmlns:vt="http://schemas.openxmlformats.org/officeDocument/2006/docPropsVTypes">
  <Company>Natural Resources Canada</Company>
  <ScaleCrop>false</ScaleCrop>
  <HeadingPairs>
    <vt:vector baseType="variant" size="6">
      <vt:variant>
        <vt:lpstr>Worksheets</vt:lpstr>
      </vt:variant>
      <vt:variant>
        <vt:i4>12</vt:i4>
      </vt:variant>
      <vt:variant>
        <vt:lpstr>Charts</vt:lpstr>
      </vt:variant>
      <vt:variant>
        <vt:i4>7</vt:i4>
      </vt:variant>
      <vt:variant>
        <vt:lpstr>Named Ranges</vt:lpstr>
      </vt:variant>
      <vt:variant>
        <vt:i4>7</vt:i4>
      </vt:variant>
    </vt:vector>
  </HeadingPairs>
  <TitlesOfParts>
    <vt:vector baseType="lpstr" size="26">
      <vt:lpstr>Read Me</vt:lpstr>
      <vt:lpstr>Adding Results</vt:lpstr>
      <vt:lpstr>YourData</vt:lpstr>
      <vt:lpstr>Title Page</vt:lpstr>
      <vt:lpstr>Program List</vt:lpstr>
      <vt:lpstr>Table&amp;Figure List</vt:lpstr>
      <vt:lpstr>Tables</vt:lpstr>
      <vt:lpstr>Fig B16.6-1 LOAD</vt:lpstr>
      <vt:lpstr>Fig B16.6-2 INPUT</vt:lpstr>
      <vt:lpstr>Fig B16.6-3 FUEL</vt:lpstr>
      <vt:lpstr>Fig B16.6-4 FANS</vt:lpstr>
      <vt:lpstr>Fig B16.6-5 MEAN T</vt:lpstr>
      <vt:lpstr>Fig B16.6-6 MAX T</vt:lpstr>
      <vt:lpstr>Fig B16.6-7 MIN T</vt:lpstr>
      <vt:lpstr>A</vt:lpstr>
      <vt:lpstr>Q-Chart Data</vt:lpstr>
      <vt:lpstr>ESP-HOT</vt:lpstr>
      <vt:lpstr>EnergyPlusV10</vt:lpstr>
      <vt:lpstr>DOE21E</vt:lpstr>
      <vt:lpstr>_Fill</vt:lpstr>
      <vt:lpstr>_xlnm.Print_Area</vt:lpstr>
      <vt:lpstr>_xlnm.Print_Area</vt:lpstr>
      <vt:lpstr>_xlnm.Print_Area</vt:lpstr>
      <vt:lpstr>_xlnm.Print_Area</vt:lpstr>
      <vt:lpstr>_xlnm.Print_Area</vt:lpstr>
      <vt:lpstr>_xlnm.Print_Titles</vt:lpstr>
    </vt:vector>
  </TitlesOfParts>
  <LinksUpToDate>false</LinksUpToDate>
  <SharedDoc>false</SharedDoc>
  <HyperlinksChanged>false</HyperlinksChanged>
  <Application>Microsoft Excel</Application>
  <AppVersion>16.0300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dcterms:created xsi:type="dcterms:W3CDTF">2004-03-25T19:46:52Z</dcterms:created>
  <dcterms:modified xsi:type="dcterms:W3CDTF">2021-02-25T14:37:36Z</dcterms:modified>
  <cp:lastModifiedBy>joel neymark</cp:lastModifiedBy>
  <cp:lastPrinted>2021-02-25T14:36:49Z</cp:lastPrinted>
</cp:coreProperties>
</file>