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ocuments\GitHub\CLT-LCA-Tool\Data Sheets\"/>
    </mc:Choice>
  </mc:AlternateContent>
  <xr:revisionPtr revIDLastSave="0" documentId="13_ncr:1_{3E5C3BFA-DF34-47EE-8DEF-85DBE12B52BD}" xr6:coauthVersionLast="47" xr6:coauthVersionMax="47" xr10:uidLastSave="{00000000-0000-0000-0000-000000000000}"/>
  <bookViews>
    <workbookView xWindow="28680" yWindow="-2190" windowWidth="29040" windowHeight="15840" firstSheet="19" activeTab="24" xr2:uid="{683E30CA-0619-4713-BF15-ACD20B9BC5B3}"/>
  </bookViews>
  <sheets>
    <sheet name="Lumber Production- Energy" sheetId="32" r:id="rId1"/>
    <sheet name="Lumber Production- Energy A1" sheetId="1" r:id="rId2"/>
    <sheet name="Lumber Production- Energy A2" sheetId="28" r:id="rId3"/>
    <sheet name="Lumber Production- Energy A3" sheetId="29" r:id="rId4"/>
    <sheet name="Lumber Production- CO2" sheetId="33" r:id="rId5"/>
    <sheet name="Lumber Production- CO2 A1" sheetId="8" r:id="rId6"/>
    <sheet name="Lumber Production- CO2 A2" sheetId="30" r:id="rId7"/>
    <sheet name="Lumber Production- CO2 A3" sheetId="31" r:id="rId8"/>
    <sheet name="Transportation- Energy" sheetId="9" r:id="rId9"/>
    <sheet name="Transportation- CO2" sheetId="5" r:id="rId10"/>
    <sheet name="CLT Manufacturing Inventory" sheetId="2" r:id="rId11"/>
    <sheet name="CLT Manufacturing- CO2" sheetId="11" r:id="rId12"/>
    <sheet name="CLT Manufacturing- Energy" sheetId="10" r:id="rId13"/>
    <sheet name="Material Impacts- CO2 A1" sheetId="27" r:id="rId14"/>
    <sheet name="Material Impacts- CO2 A2" sheetId="26" r:id="rId15"/>
    <sheet name="Material Impacts- CO2 A3" sheetId="25" r:id="rId16"/>
    <sheet name="Material Impacts- Energy A1" sheetId="22" r:id="rId17"/>
    <sheet name="Material Impacts- Energy A2" sheetId="23" r:id="rId18"/>
    <sheet name="Material Impacts- Energy A3" sheetId="24" r:id="rId19"/>
    <sheet name="Electricity by state- CO2" sheetId="12" r:id="rId20"/>
    <sheet name="Electricity by state- Energy" sheetId="6" r:id="rId21"/>
    <sheet name="Packaging" sheetId="18" r:id="rId22"/>
    <sheet name="Construction- Energy" sheetId="4" r:id="rId23"/>
    <sheet name="Construction- CO2" sheetId="15" r:id="rId24"/>
    <sheet name="Carbon Sequestration" sheetId="7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3" l="1"/>
  <c r="C4" i="33"/>
  <c r="C5" i="33"/>
  <c r="C2" i="33"/>
  <c r="C3" i="32" l="1"/>
  <c r="D3" i="32"/>
  <c r="F3" i="32"/>
  <c r="G3" i="32"/>
  <c r="E3" i="32"/>
  <c r="H3" i="32"/>
  <c r="C4" i="32"/>
  <c r="D4" i="32"/>
  <c r="F4" i="32"/>
  <c r="G4" i="32"/>
  <c r="E4" i="32"/>
  <c r="H4" i="32"/>
  <c r="C5" i="32"/>
  <c r="D5" i="32"/>
  <c r="F5" i="32"/>
  <c r="G5" i="32"/>
  <c r="E5" i="32"/>
  <c r="H5" i="32"/>
  <c r="D2" i="32"/>
  <c r="F2" i="32"/>
  <c r="G2" i="32"/>
  <c r="E2" i="32"/>
  <c r="H2" i="32"/>
  <c r="C2" i="32"/>
  <c r="B29" i="25"/>
  <c r="C13" i="2" l="1"/>
  <c r="B52" i="12" l="1"/>
  <c r="B46" i="12"/>
  <c r="B43" i="12"/>
  <c r="B35" i="12"/>
  <c r="B31" i="12"/>
  <c r="B14" i="12"/>
  <c r="B13" i="12"/>
  <c r="C44" i="18" l="1"/>
  <c r="C39" i="18"/>
  <c r="C40" i="18"/>
  <c r="C43" i="18"/>
  <c r="R1" i="18"/>
  <c r="M1" i="18"/>
  <c r="H1" i="18"/>
  <c r="C42" i="18" l="1"/>
  <c r="C41" i="18"/>
  <c r="C3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tc={D55355F7-DCD0-4657-AFBC-511DBE55138A}</author>
  </authors>
  <commentList>
    <comment ref="B1" authorId="0" shapeId="0" xr:uid="{D55355F7-DCD0-4657-AFBC-511DBE55138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tonne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tc={6E068524-3ED7-4A2A-ACE0-84F404A3FE4F}</author>
  </authors>
  <commentList>
    <comment ref="B1" authorId="0" shapeId="0" xr:uid="{6E068524-3ED7-4A2A-ACE0-84F404A3FE4F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tonne 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tc={184CA10D-C274-416A-8363-E731E6A83877}</author>
  </authors>
  <commentList>
    <comment ref="A58" authorId="0" shapeId="0" xr:uid="{184CA10D-C274-416A-8363-E731E6A83877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tc={A2E2333A-F64D-41C5-BB9F-2E622ED39728}</author>
  </authors>
  <commentList>
    <comment ref="A58" authorId="0" shapeId="0" xr:uid="{A2E2333A-F64D-41C5-BB9F-2E622ED39728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tc={A67EA366-A83A-4524-B1AE-04B663627B7D}</author>
  </authors>
  <commentList>
    <comment ref="A58" authorId="0" shapeId="0" xr:uid="{A67EA366-A83A-4524-B1AE-04B663627B7D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tc={3DD2687F-6EA1-4C56-85E4-E4202713463A}</author>
    <author>tc={CE83C21B-1C25-4F6A-8D5C-F726A831D246}</author>
  </authors>
  <commentList>
    <comment ref="B1" authorId="0" shapeId="0" xr:uid="{3DD2687F-6EA1-4C56-85E4-E4202713463A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  <comment ref="B56" authorId="1" shapeId="0" xr:uid="{CE83C21B-1C25-4F6A-8D5C-F726A831D246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tc={6396234F-2670-41BC-BF4D-EF25227122D2}</author>
  </authors>
  <commentList>
    <comment ref="C56" authorId="0" shapeId="0" xr:uid="{6396234F-2670-41BC-BF4D-EF25227122D2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Placeholders</t>
      </text>
    </comment>
  </commentList>
</comments>
</file>

<file path=xl/sharedStrings.xml><?xml version="1.0" encoding="utf-8"?>
<sst xmlns="http://schemas.openxmlformats.org/spreadsheetml/2006/main" count="1486" uniqueCount="282">
  <si>
    <t>Process</t>
  </si>
  <si>
    <t>NE-NC</t>
  </si>
  <si>
    <t>INW</t>
  </si>
  <si>
    <t>SE</t>
  </si>
  <si>
    <t>Lumber Infeed</t>
  </si>
  <si>
    <t>Finger Jointing</t>
  </si>
  <si>
    <t>Board sorting</t>
  </si>
  <si>
    <t>Layup and Adhesives</t>
  </si>
  <si>
    <t>Pressing</t>
  </si>
  <si>
    <t>Finishing</t>
  </si>
  <si>
    <t>Region</t>
  </si>
  <si>
    <t>PNW</t>
  </si>
  <si>
    <t>State</t>
  </si>
  <si>
    <t>Idaho</t>
  </si>
  <si>
    <t>Montana</t>
  </si>
  <si>
    <t>Alaska</t>
  </si>
  <si>
    <t>Wyoming</t>
  </si>
  <si>
    <t>Washington</t>
  </si>
  <si>
    <t>Oregon</t>
  </si>
  <si>
    <t>Minnesota</t>
  </si>
  <si>
    <t>Wisconsin</t>
  </si>
  <si>
    <t>Iowa</t>
  </si>
  <si>
    <t>Missouri</t>
  </si>
  <si>
    <t>Illinois</t>
  </si>
  <si>
    <t>Indiana</t>
  </si>
  <si>
    <t>Michigan</t>
  </si>
  <si>
    <t>Ohio</t>
  </si>
  <si>
    <t>West Virginia</t>
  </si>
  <si>
    <t>Maryland</t>
  </si>
  <si>
    <t>Delaware</t>
  </si>
  <si>
    <t>New Jersey</t>
  </si>
  <si>
    <t>New York</t>
  </si>
  <si>
    <t>Connecticut</t>
  </si>
  <si>
    <t>Rhode Island</t>
  </si>
  <si>
    <t>New Hampshire</t>
  </si>
  <si>
    <t>Vermont</t>
  </si>
  <si>
    <t>Maine</t>
  </si>
  <si>
    <t>Georgia</t>
  </si>
  <si>
    <t>Mississippi</t>
  </si>
  <si>
    <t>Louisiana</t>
  </si>
  <si>
    <t>Arkansas</t>
  </si>
  <si>
    <t>Florida</t>
  </si>
  <si>
    <t>North Carolina</t>
  </si>
  <si>
    <t>South Carolina</t>
  </si>
  <si>
    <t>Oklahoma</t>
  </si>
  <si>
    <t>Virginia</t>
  </si>
  <si>
    <t>Texas</t>
  </si>
  <si>
    <t>Vehicle</t>
  </si>
  <si>
    <t>Sawn lumber; softwood; planed; kiln dried; packaged; at planer; SE</t>
  </si>
  <si>
    <t>Sawn lumber; softwood; planed; kiln dried; packaged; at planer; NE-NC</t>
  </si>
  <si>
    <t>Sawn lumber; softwood; planed; kiln dried; packaged; at planer; INW</t>
  </si>
  <si>
    <t>Sawn lumber; softwood; planed; kiln dried; packaged; at planer; PNW</t>
  </si>
  <si>
    <t>Source</t>
  </si>
  <si>
    <t>https://corrim.org/wp-content/uploads/Module-B-PNW-Lumber.pdf</t>
  </si>
  <si>
    <t>Renewable, biomass</t>
  </si>
  <si>
    <t>Impact: CO2 emissions</t>
  </si>
  <si>
    <t>Impact: CO2 sored in product</t>
  </si>
  <si>
    <t>https://corrim.org/wp-content/uploads/Module-C-SE-Lumber.pdf</t>
  </si>
  <si>
    <t>https://corrim.org/wp-content/uploads/2018/06/NENC-Lumber-LCA-final-May-2013.pdf</t>
  </si>
  <si>
    <t>Year</t>
  </si>
  <si>
    <t>Electricity</t>
  </si>
  <si>
    <t>Electricity USLCI Processes</t>
  </si>
  <si>
    <t>Electricity, at Grid, ASCC, 2010</t>
  </si>
  <si>
    <t>Electricity, at Grid, FRCC, 2010</t>
  </si>
  <si>
    <t>Electricity, at Grid, HICC, 2010</t>
  </si>
  <si>
    <t>Hawaai</t>
  </si>
  <si>
    <t>Electricity, at Grid, MRO, 2010</t>
  </si>
  <si>
    <t>Nebraska</t>
  </si>
  <si>
    <t>ND</t>
  </si>
  <si>
    <t>South Dakota</t>
  </si>
  <si>
    <t>Electricity, at Grid, NPCC, 2010</t>
  </si>
  <si>
    <t>Massachusetts</t>
  </si>
  <si>
    <t>Electricity, at Grid, RFC, 2010</t>
  </si>
  <si>
    <t>DC</t>
  </si>
  <si>
    <t>NJ</t>
  </si>
  <si>
    <t>Penn</t>
  </si>
  <si>
    <t>WV</t>
  </si>
  <si>
    <t>Kentucky</t>
  </si>
  <si>
    <t>Tennessee</t>
  </si>
  <si>
    <t>Electricity, at Grid, SERC, 2010</t>
  </si>
  <si>
    <t xml:space="preserve">Alabama </t>
  </si>
  <si>
    <t>NC</t>
  </si>
  <si>
    <t>SC</t>
  </si>
  <si>
    <t>Kansas</t>
  </si>
  <si>
    <t>New Mexico</t>
  </si>
  <si>
    <t>Electricity, at Grid, TRE, 2010</t>
  </si>
  <si>
    <t>Electricity, at Grid, SPP, 2010</t>
  </si>
  <si>
    <t>Electricity, at Grid, WECC, 2010</t>
  </si>
  <si>
    <t>Cali</t>
  </si>
  <si>
    <t>Utah</t>
  </si>
  <si>
    <t>Nevada</t>
  </si>
  <si>
    <t>Arizona</t>
  </si>
  <si>
    <t>Colorado</t>
  </si>
  <si>
    <t>ASCC</t>
  </si>
  <si>
    <t>FRCC</t>
  </si>
  <si>
    <t>HICC</t>
  </si>
  <si>
    <t>MRO</t>
  </si>
  <si>
    <t>NPCC</t>
  </si>
  <si>
    <t>RFC</t>
  </si>
  <si>
    <t>SERC</t>
  </si>
  <si>
    <t>SPP</t>
  </si>
  <si>
    <t>TRE</t>
  </si>
  <si>
    <t>WECC</t>
  </si>
  <si>
    <t>Impact (kg CO2 eq/kWh)</t>
  </si>
  <si>
    <t>North Dakota</t>
  </si>
  <si>
    <t>District of Columbia</t>
  </si>
  <si>
    <t>Pennsylvania</t>
  </si>
  <si>
    <t>California</t>
  </si>
  <si>
    <t>Currently USLCI2015 Database for all</t>
  </si>
  <si>
    <t>Natural Gas</t>
  </si>
  <si>
    <t>Melamine Formaldehyde</t>
  </si>
  <si>
    <t>Hardner</t>
  </si>
  <si>
    <t>Polyurethane(Resin)</t>
  </si>
  <si>
    <t>Primer</t>
  </si>
  <si>
    <t>kg</t>
  </si>
  <si>
    <t>m3</t>
  </si>
  <si>
    <t>averages</t>
  </si>
  <si>
    <t>0-45</t>
  </si>
  <si>
    <t>0-80</t>
  </si>
  <si>
    <t>0-120</t>
  </si>
  <si>
    <t>0-165</t>
  </si>
  <si>
    <t>No</t>
  </si>
  <si>
    <t>45 year roatation BASE</t>
  </si>
  <si>
    <t>Net Forest</t>
  </si>
  <si>
    <t>Net Products</t>
  </si>
  <si>
    <t>Net Forest &amp; Products</t>
  </si>
  <si>
    <t>Net Forest, Products and Displacement</t>
  </si>
  <si>
    <t>Net Forest, Products, Displacement and Substitution</t>
  </si>
  <si>
    <t>45 year roatation HIGH</t>
  </si>
  <si>
    <t>55 year roation</t>
  </si>
  <si>
    <t>https://corrim.org/wp-content/uploads/2018/06/INW-Lumber-LCA-Final-May-2013.pdf</t>
  </si>
  <si>
    <t>Source: 1.0 t*km Transport, combination truck, long-haul, diesel powered (USLCI)</t>
  </si>
  <si>
    <t>Combination Truck (Short-haul)</t>
  </si>
  <si>
    <t>Combination Truck (Long-haul)</t>
  </si>
  <si>
    <t>Source: 1.0 t*km Transport, combination truck, short-haul, diesel powered (USLCI)</t>
  </si>
  <si>
    <t>Input</t>
  </si>
  <si>
    <t>Amount</t>
  </si>
  <si>
    <t>Source:</t>
  </si>
  <si>
    <t>Diesel</t>
  </si>
  <si>
    <t>Gasoline</t>
  </si>
  <si>
    <t>Concrete</t>
  </si>
  <si>
    <t>Reinforced Steel</t>
  </si>
  <si>
    <t>Unit</t>
  </si>
  <si>
    <t>Non renewable, fossil</t>
  </si>
  <si>
    <t>Non-renewable, nuclear</t>
  </si>
  <si>
    <t>Non-renewable, biomass</t>
  </si>
  <si>
    <t>Renewable, wind, solar, geothe</t>
  </si>
  <si>
    <t>Renewable, water</t>
  </si>
  <si>
    <t>Sand</t>
  </si>
  <si>
    <t>Crushed Gravel</t>
  </si>
  <si>
    <t>Aluminium Extrusion</t>
  </si>
  <si>
    <t>Gypsum Plaster Board</t>
  </si>
  <si>
    <t>Steel, hot rolled sheet</t>
  </si>
  <si>
    <t>Mineral Wool Board</t>
  </si>
  <si>
    <t>Lighweight Concrete</t>
  </si>
  <si>
    <t>market for lightweight concrete block, expanded perlite RoW, market for</t>
  </si>
  <si>
    <t>Portland Cement</t>
  </si>
  <si>
    <t>Glazing, triple</t>
  </si>
  <si>
    <t>Material</t>
  </si>
  <si>
    <t>km</t>
  </si>
  <si>
    <t>Transport, freight train {US}| market for | Alloc Rec, S (of project Ecoinvent 3 - allocation, cut-off by classification - system)</t>
  </si>
  <si>
    <t>Transport, Rail</t>
  </si>
  <si>
    <t>tkm</t>
  </si>
  <si>
    <t>CLT</t>
  </si>
  <si>
    <t>Intumescent paint</t>
  </si>
  <si>
    <t>PT Steel</t>
  </si>
  <si>
    <t>x</t>
  </si>
  <si>
    <t>CO2</t>
  </si>
  <si>
    <t xml:space="preserve">Calculation: </t>
  </si>
  <si>
    <t>Analyze</t>
  </si>
  <si>
    <t xml:space="preserve">Results: </t>
  </si>
  <si>
    <t>Impact assessment</t>
  </si>
  <si>
    <t xml:space="preserve">Product: </t>
  </si>
  <si>
    <t xml:space="preserve">Method: </t>
  </si>
  <si>
    <t>Cumulative Energy Demand V1.09 / Cumulative energy demand</t>
  </si>
  <si>
    <t xml:space="preserve">Indicator: </t>
  </si>
  <si>
    <t>Characterization</t>
  </si>
  <si>
    <t xml:space="preserve">Skip categories: </t>
  </si>
  <si>
    <t>Never</t>
  </si>
  <si>
    <t xml:space="preserve">Exclude infrastructure processes: </t>
  </si>
  <si>
    <t xml:space="preserve">Exclude long-term emissions: </t>
  </si>
  <si>
    <t xml:space="preserve">Sorted on item: </t>
  </si>
  <si>
    <t>Impact category</t>
  </si>
  <si>
    <t xml:space="preserve">Sort order: </t>
  </si>
  <si>
    <t>Ascending</t>
  </si>
  <si>
    <t>Total</t>
  </si>
  <si>
    <t>MJ</t>
  </si>
  <si>
    <t>Update later</t>
  </si>
  <si>
    <t>Aluminum</t>
  </si>
  <si>
    <t>Extruded polystyrene</t>
  </si>
  <si>
    <t>Bitumen Seal</t>
  </si>
  <si>
    <t>Roof Shingle</t>
  </si>
  <si>
    <t>Ballast</t>
  </si>
  <si>
    <t>Polypropylene</t>
  </si>
  <si>
    <t>Conversion (MJ/L)</t>
  </si>
  <si>
    <t>1 kg Hot rolled sheet, steel, at plant NREL/RNA U (of project US-EI 2.2)</t>
  </si>
  <si>
    <t>m2</t>
  </si>
  <si>
    <t>1 kg Bitumen seal {GLO}| market for | Alloc Rec, S (of project Ecoinvent 3 - allocation, cut-off by classification - system)</t>
  </si>
  <si>
    <t>1 kg Roof tile {GLO}| market for | Alloc Rec, S (of project Ecoinvent 3 - allocation, cut-off by classification - system)</t>
  </si>
  <si>
    <t>1 kg Polypropylene, granulate {GLO}| market for | Alloc Rec, S (of project Ecoinvent 3 - allocation, cut-off by classification - system)</t>
  </si>
  <si>
    <t>Concrete 1</t>
  </si>
  <si>
    <t>US-EI 2.2</t>
  </si>
  <si>
    <t>Reinforced Steel 1</t>
  </si>
  <si>
    <t>1 kg Sand, at mine/US* US-EI U (of project US-EI 2.2)</t>
  </si>
  <si>
    <t>1 kg Gravel, crushed, at mine/US* US-EI U (of project US-EI 2.2)</t>
  </si>
  <si>
    <t>1 kg Gypsum plaster board, at plant/US* US-EI U (of project US-EI 2.2)</t>
  </si>
  <si>
    <t>1 kg Section bar extrusion, aluminium/US- US-EI U (of project US-EI 2.2)</t>
  </si>
  <si>
    <t>1 m3 Concrete, normal, at plant/US* US-EI U (of project US-EI 2.2)</t>
  </si>
  <si>
    <t>1 kg Rock wool, packed, at plant/US* US-EI U (of project US-EI 2.2)</t>
  </si>
  <si>
    <t>1 kg Portland cement, strength class Z 42.5, at plant/US* US-EI U (of project US-EI 2.2)</t>
  </si>
  <si>
    <t>1 kg Glazing, triple (3-IV), U&lt;0.5 W/m2K, at plant (30kg/m2)/US- US-EI U (of project US-EI 2.2)</t>
  </si>
  <si>
    <t>1 kg Alkyd paint, white, 60% in solvent, at plant/US- US-EI U (of project US-EI 2.2)</t>
  </si>
  <si>
    <t>Alkyd paint</t>
  </si>
  <si>
    <t>1 kg Polystyrene foam slab, at plant/US- US-EI U (of project US-EI 2.2)</t>
  </si>
  <si>
    <t>Polystyrene foam slab</t>
  </si>
  <si>
    <t>1 kg Bitumen adhesive compound, cold, at plant/US- US-EI U (of project US-EI 2.2)</t>
  </si>
  <si>
    <t>Bitumen Adhesive Compound</t>
  </si>
  <si>
    <t>1 kg Plywood, at plywood plant, US SE/kg NREL/US U (of project US-EI 2.2)</t>
  </si>
  <si>
    <t>Plywood, at plant, US SE</t>
  </si>
  <si>
    <t>1 kg Plywood, at plywood plant, US PNW/kg NREL/US U (of project US-EI 2.2)</t>
  </si>
  <si>
    <t>Plywood, at plant, US PNW</t>
  </si>
  <si>
    <t>Plywood, at plant, US</t>
  </si>
  <si>
    <t>1 kg Plywood, at plywood plant, US /kg NREL/US U (of project US-EI 2.2)</t>
  </si>
  <si>
    <t>Rubber Sealant</t>
  </si>
  <si>
    <t>1 kg Natural rubber based sealing, at plant/US** US-EI U (of project US-EI 2.2)</t>
  </si>
  <si>
    <t>1 kg Composite wood I-joist, at plant, US PNW/kg NREL/US U (of project US-EI 2.2)</t>
  </si>
  <si>
    <t>Composite Wood I-joist PNW</t>
  </si>
  <si>
    <t>Composite Wood I-joist SE</t>
  </si>
  <si>
    <t>1 kg Composite wood I-joist, at plant, US SE/kg NREL/US U (of project US-EI 2.2)</t>
  </si>
  <si>
    <t xml:space="preserve">Composite Wood I-joist </t>
  </si>
  <si>
    <t>Glulam (Avg)</t>
  </si>
  <si>
    <t>Adhesive Mortar</t>
  </si>
  <si>
    <t>1 kg Melamine formaldehyde resin, at plant/US- US-EI U (of project US-EI 2.2)</t>
  </si>
  <si>
    <t>1 kg Phenol-resorcinol-formaldehyde hardener, at plant NREL/US U (of project US-EI 2.2)</t>
  </si>
  <si>
    <t>1 m3 Natural gas, combusted in industrial equipment NREL/RNA U (of project US-EI 2.2)</t>
  </si>
  <si>
    <t>1 kg Cement mortar, at plant/US* US-EI U (of project US-EI 2.2)</t>
  </si>
  <si>
    <t>1 m3 Diesel, combusted in industrial equipment/US dairy (of project US-EI 2.2)</t>
  </si>
  <si>
    <t>Forklift operations</t>
  </si>
  <si>
    <t>Amount (Baseline)</t>
  </si>
  <si>
    <t>Amount(Conservative)</t>
  </si>
  <si>
    <t>kWh</t>
  </si>
  <si>
    <t>1 kg Composite wood I-joist, at plant, US/kg NREL/US U (of project US-EI 2.2)</t>
  </si>
  <si>
    <t>Cradle-to-gate PNW glulam production (https://corrim.org/wp-content/uploads/2020/06/CORRIM-AWC-PNW-Glulam-v2.pdf)</t>
  </si>
  <si>
    <t>Cradle-to-gate SE glulam production (https://corrim.org/wp-content/uploads/2020/06/CORRIM-SE-AWC-Glulam-v2.pdf)</t>
  </si>
  <si>
    <t>Glulam (PNW)</t>
  </si>
  <si>
    <t>Glulam (SE)</t>
  </si>
  <si>
    <t>1 m3 Cradle-to-gate PNW glulam production (https://corrim.org/wp-content/uploads/2020/06/CORRIM-AWC-PNW-Glulam-v2.pdf)</t>
  </si>
  <si>
    <t>1 m3 Cradle-to-gate SE glulam production (https://corrim.org/wp-content/uploads/2020/06/CORRIM-SE-AWC-Glulam-v2.pdf)</t>
  </si>
  <si>
    <t>Diesel, burned in building machine/MJ/GLO</t>
  </si>
  <si>
    <t>1 m3 Diesel, combusted in industrial equipment NREL/(of project US-EI 2.2)</t>
  </si>
  <si>
    <t>1 m3 Gasoline, combusted in industrial equipment NREL/(of project US-EI 2.2)</t>
  </si>
  <si>
    <t>Gasoline 1</t>
  </si>
  <si>
    <t>Diesel 1</t>
  </si>
  <si>
    <t>Diesel 2</t>
  </si>
  <si>
    <t>1 kg Corrugated board base paper, kraftliner, at plant/US- US-EI U (of project US-EI 2.2)</t>
  </si>
  <si>
    <t>Corrugated board base paper, kraftliner, at plant/US- US-EI U</t>
  </si>
  <si>
    <t>TRACI 2.1 V1.04 / Canada 2005</t>
  </si>
  <si>
    <t>Global warming</t>
  </si>
  <si>
    <t>kg CO2 eq</t>
  </si>
  <si>
    <t>1 kg Kraft paper, unbleached, at plant/US- US-EI U (of project US-EI 2.2)</t>
  </si>
  <si>
    <t>Kraft paper, unbleached, at plant/US- US-EI U</t>
  </si>
  <si>
    <t>Compare</t>
  </si>
  <si>
    <t xml:space="preserve">Product 1: </t>
  </si>
  <si>
    <t>1 kg Low density polyethylene resin, at plant NREL/RNA U (of project US-EI 2.2)</t>
  </si>
  <si>
    <t>Low density polyethylene resin, at plant NREL/RNA U</t>
  </si>
  <si>
    <t>1 kg High density polyethylene resin, at plant NREL/RNA U (of project US-EI 2.2)</t>
  </si>
  <si>
    <t>High density polyethylene resin, at plant NREL/RNA U</t>
  </si>
  <si>
    <t>1 kg Polyethylene terephthalate resin, at plant/kg NREL/RNA U (of project US-EI 2.2)</t>
  </si>
  <si>
    <t>1 kg Folding boxboard, FBB, at plant/US- US-EI U (of project US-EI 2.2)</t>
  </si>
  <si>
    <t>Total Packaging</t>
  </si>
  <si>
    <t>1 kg Wood pellets, u=10%, at storehouse (715 kg/m3)/US- US-EI U (of project US-EI 2.2)</t>
  </si>
  <si>
    <t>Packaging</t>
  </si>
  <si>
    <t>Packaging Material</t>
  </si>
  <si>
    <t>unit</t>
  </si>
  <si>
    <t xml:space="preserve">Total Weight </t>
  </si>
  <si>
    <t>kg/m3 CLT</t>
  </si>
  <si>
    <t>1 unit packaging, see tab</t>
  </si>
  <si>
    <t>Lightweight Concrete</t>
  </si>
  <si>
    <t>1 kg Polypropylene resin, at plant NREL/RNA U (of project US-EI 2.2)</t>
  </si>
  <si>
    <t>1 kg Roof tile, at plant/US- US-EI U (of project US-EI 2.2)</t>
  </si>
  <si>
    <t>Natural gas, high pressure, at consumer/US- US-EI U</t>
  </si>
  <si>
    <t>Limestone, milled, packed, at plant/US* US-EI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</si>
</sst>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/>
      <diagonal/>
    </border>
    <border>
      <left style="thin">
        <color rgb="FFBEBEBE"/>
      </left>
      <right/>
      <top style="thin">
        <color rgb="FFBEBEBE"/>
      </top>
      <bottom/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1" fillId="0" borderId="0" xfId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5" borderId="0" xfId="0" applyFill="1" applyBorder="1"/>
    <xf numFmtId="11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 wrapText="1"/>
    </xf>
    <xf numFmtId="0" fontId="0" fillId="0" borderId="0" xfId="0" applyNumberFormat="1" applyFill="1" applyBorder="1"/>
    <xf numFmtId="4" fontId="0" fillId="0" borderId="0" xfId="0" applyNumberFormat="1"/>
    <xf numFmtId="10" fontId="0" fillId="0" borderId="0" xfId="0" applyNumberFormat="1"/>
    <xf numFmtId="166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0" fillId="2" borderId="0" xfId="0" applyFill="1" applyBorder="1"/>
    <xf numFmtId="11" fontId="0" fillId="0" borderId="0" xfId="0" applyNumberFormat="1" applyFill="1"/>
    <xf numFmtId="0" fontId="0" fillId="0" borderId="0" xfId="0" applyFont="1"/>
    <xf numFmtId="0" fontId="3" fillId="0" borderId="0" xfId="0" applyFont="1" applyFill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4" fontId="0" fillId="0" borderId="0" xfId="0" applyNumberFormat="1" applyFill="1"/>
    <xf numFmtId="10" fontId="0" fillId="0" borderId="0" xfId="0" applyNumberFormat="1" applyFill="1"/>
    <xf numFmtId="0" fontId="0" fillId="6" borderId="0" xfId="0" applyFill="1"/>
    <xf numFmtId="11" fontId="0" fillId="6" borderId="0" xfId="0" applyNumberFormat="1" applyFill="1"/>
    <xf numFmtId="0" fontId="0" fillId="6" borderId="0" xfId="0" applyNumberFormat="1" applyFill="1"/>
    <xf numFmtId="4" fontId="0" fillId="6" borderId="0" xfId="0" applyNumberFormat="1" applyFill="1"/>
    <xf numFmtId="2" fontId="0" fillId="6" borderId="0" xfId="0" applyNumberFormat="1" applyFill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noorkar, Swaroop" id="{0DDEE6B9-2D96-4F3C-9C6F-58BBEF792279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8-06T22:53:15.10" personId="{0DDEE6B9-2D96-4F3C-9C6F-58BBEF792279}" id="{D55355F7-DCD0-4657-AFBC-511DBE55138A}">
    <text>per tonne 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6T22:53:15.10" personId="{0DDEE6B9-2D96-4F3C-9C6F-58BBEF792279}" id="{6E068524-3ED7-4A2A-ACE0-84F404A3FE4F}">
    <text>per tonne 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8" dT="2020-06-01T18:56:40.80" personId="{0DDEE6B9-2D96-4F3C-9C6F-58BBEF792279}" id="{184CA10D-C274-416A-8363-E731E6A83877}">
    <text>6 mil = 0.006 inch = 0.01524 cm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8" dT="2020-06-01T18:56:40.80" personId="{0DDEE6B9-2D96-4F3C-9C6F-58BBEF792279}" id="{A2E2333A-F64D-41C5-BB9F-2E622ED39728}">
    <text>6 mil = 0.006 inch = 0.01524 cm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8" dT="2020-06-01T18:56:40.80" personId="{0DDEE6B9-2D96-4F3C-9C6F-58BBEF792279}" id="{A67EA366-A83A-4524-B1AE-04B663627B7D}">
    <text>6 mil = 0.006 inch = 0.01524 cm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0-04-27T19:47:00.83" personId="{0DDEE6B9-2D96-4F3C-9C6F-58BBEF792279}" id="{3DD2687F-6EA1-4C56-85E4-E4202713463A}">
    <text>Placeholders</text>
  </threadedComment>
  <threadedComment ref="B56" dT="2020-04-27T19:47:00.83" personId="{0DDEE6B9-2D96-4F3C-9C6F-58BBEF792279}" id="{CE83C21B-1C25-4F6A-8D5C-F726A831D246}">
    <text>Placeholders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56" dT="2020-04-27T19:47:00.83" personId="{0DDEE6B9-2D96-4F3C-9C6F-58BBEF792279}" id="{6396234F-2670-41BC-BF4D-EF25227122D2}">
    <text>Placeholders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Module-C-SE-Lumber.pdf" TargetMode="External"/><Relationship Id="rId2" Type="http://schemas.openxmlformats.org/officeDocument/2006/relationships/hyperlink" Target="https://corrim.org/wp-content/uploads/2018/06/NENC-Lumber-LCA-final-May-2013.pdf" TargetMode="External"/><Relationship Id="rId1" Type="http://schemas.openxmlformats.org/officeDocument/2006/relationships/hyperlink" Target="https://corrim.org/wp-content/uploads/2018/06/INW-Lumber-LCA-Final-May-2013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rrim.org/wp-content/uploads/Module-B-PNW-Lumber.pdf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Module-C-SE-Lumber.pdf" TargetMode="External"/><Relationship Id="rId2" Type="http://schemas.openxmlformats.org/officeDocument/2006/relationships/hyperlink" Target="https://corrim.org/wp-content/uploads/2018/06/NENC-Lumber-LCA-final-May-2013.pdf" TargetMode="External"/><Relationship Id="rId1" Type="http://schemas.openxmlformats.org/officeDocument/2006/relationships/hyperlink" Target="https://corrim.org/wp-content/uploads/2018/06/INW-Lumber-LCA-Final-May-2013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corrim.org/wp-content/uploads/Module-B-PNW-Lumber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Module-C-SE-Lumber.pdf" TargetMode="External"/><Relationship Id="rId2" Type="http://schemas.openxmlformats.org/officeDocument/2006/relationships/hyperlink" Target="https://corrim.org/wp-content/uploads/2018/06/NENC-Lumber-LCA-final-May-2013.pdf" TargetMode="External"/><Relationship Id="rId1" Type="http://schemas.openxmlformats.org/officeDocument/2006/relationships/hyperlink" Target="https://corrim.org/wp-content/uploads/2018/06/INW-Lumber-LCA-Final-May-2013.pdf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corrim.org/wp-content/uploads/Module-B-PNW-Lumber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2018/06/NENC-Lumber-LCA-final-May-2013.pdf" TargetMode="External"/><Relationship Id="rId2" Type="http://schemas.openxmlformats.org/officeDocument/2006/relationships/hyperlink" Target="https://corrim.org/wp-content/uploads/Module-C-SE-Lumber.pdf" TargetMode="External"/><Relationship Id="rId1" Type="http://schemas.openxmlformats.org/officeDocument/2006/relationships/hyperlink" Target="https://corrim.org/wp-content/uploads/Module-B-PNW-Lumber.pdf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corrim.org/wp-content/uploads/2018/06/INW-Lumber-LCA-Final-May-2013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2018/06/NENC-Lumber-LCA-final-May-2013.pdf" TargetMode="External"/><Relationship Id="rId2" Type="http://schemas.openxmlformats.org/officeDocument/2006/relationships/hyperlink" Target="https://corrim.org/wp-content/uploads/Module-C-SE-Lumber.pdf" TargetMode="External"/><Relationship Id="rId1" Type="http://schemas.openxmlformats.org/officeDocument/2006/relationships/hyperlink" Target="https://corrim.org/wp-content/uploads/Module-B-PNW-Lumber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corrim.org/wp-content/uploads/2018/06/INW-Lumber-LCA-Final-May-2013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rrim.org/wp-content/uploads/2018/06/NENC-Lumber-LCA-final-May-2013.pdf" TargetMode="External"/><Relationship Id="rId2" Type="http://schemas.openxmlformats.org/officeDocument/2006/relationships/hyperlink" Target="https://corrim.org/wp-content/uploads/Module-C-SE-Lumber.pdf" TargetMode="External"/><Relationship Id="rId1" Type="http://schemas.openxmlformats.org/officeDocument/2006/relationships/hyperlink" Target="https://corrim.org/wp-content/uploads/Module-B-PNW-Lumber.pdf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corrim.org/wp-content/uploads/2018/06/INW-Lumber-LCA-Final-May-2013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9F0C-CB58-465F-96F3-D99EA8D0F162}">
  <dimension ref="A1:N19"/>
  <sheetViews>
    <sheetView workbookViewId="0">
      <selection activeCell="C2" sqref="C2:H5"/>
    </sheetView>
  </sheetViews>
  <sheetFormatPr defaultRowHeight="14.4" x14ac:dyDescent="0.3"/>
  <cols>
    <col min="1" max="1" width="11.6640625" customWidth="1"/>
    <col min="2" max="2" width="27.21875" customWidth="1"/>
    <col min="3" max="3" width="15" customWidth="1"/>
    <col min="4" max="4" width="18.88671875" customWidth="1"/>
    <col min="5" max="5" width="17.44140625" customWidth="1"/>
    <col min="7" max="7" width="17.6640625" bestFit="1" customWidth="1"/>
  </cols>
  <sheetData>
    <row r="1" spans="1:14" x14ac:dyDescent="0.3">
      <c r="A1" t="s">
        <v>10</v>
      </c>
      <c r="B1" t="s">
        <v>0</v>
      </c>
      <c r="C1" t="s">
        <v>143</v>
      </c>
      <c r="D1" t="s">
        <v>144</v>
      </c>
      <c r="E1" t="s">
        <v>54</v>
      </c>
      <c r="F1" t="s">
        <v>146</v>
      </c>
      <c r="G1" t="s">
        <v>145</v>
      </c>
      <c r="H1" t="s">
        <v>147</v>
      </c>
      <c r="I1" s="3"/>
    </row>
    <row r="2" spans="1:14" x14ac:dyDescent="0.3">
      <c r="A2" t="s">
        <v>1</v>
      </c>
      <c r="B2" t="s">
        <v>49</v>
      </c>
      <c r="C2">
        <f>'Lumber Production- Energy A1'!C2+'Lumber Production- Energy A2'!C2+'Lumber Production- Energy A3'!C2</f>
        <v>666.70956267458564</v>
      </c>
      <c r="D2">
        <f>'Lumber Production- Energy A1'!D2+'Lumber Production- Energy A2'!D2+'Lumber Production- Energy A3'!D2</f>
        <v>306.70263370476874</v>
      </c>
      <c r="E2">
        <f>'Lumber Production- Energy A1'!G2+'Lumber Production- Energy A2'!G2+'Lumber Production- Energy A3'!G2</f>
        <v>1769.5677366977134</v>
      </c>
      <c r="F2">
        <f>'Lumber Production- Energy A1'!E2+'Lumber Production- Energy A2'!E2+'Lumber Production- Energy A3'!E2</f>
        <v>6.8794898111762501</v>
      </c>
      <c r="G2">
        <f>'Lumber Production- Energy A1'!F2+'Lumber Production- Energy A2'!F2+'Lumber Production- Energy A3'!F2</f>
        <v>0</v>
      </c>
      <c r="H2">
        <f>'Lumber Production- Energy A1'!H2+'Lumber Production- Energy A2'!H2+'Lumber Production- Energy A3'!H2</f>
        <v>6.8794898111762501</v>
      </c>
    </row>
    <row r="3" spans="1:14" x14ac:dyDescent="0.3">
      <c r="A3" t="s">
        <v>2</v>
      </c>
      <c r="B3" t="s">
        <v>50</v>
      </c>
      <c r="C3">
        <f>'Lumber Production- Energy A1'!C3+'Lumber Production- Energy A2'!C3+'Lumber Production- Energy A3'!C3</f>
        <v>1389.8943589476003</v>
      </c>
      <c r="D3">
        <f>'Lumber Production- Energy A1'!D3+'Lumber Production- Energy A2'!D3+'Lumber Production- Energy A3'!D3</f>
        <v>146.99187541520004</v>
      </c>
      <c r="E3">
        <f>'Lumber Production- Energy A1'!G3+'Lumber Production- Energy A2'!G3+'Lumber Production- Energy A3'!G3</f>
        <v>2172.2596610516002</v>
      </c>
      <c r="F3">
        <f>'Lumber Production- Energy A1'!E3+'Lumber Production- Energy A2'!E3+'Lumber Production- Energy A3'!E3</f>
        <v>35.610814115600007</v>
      </c>
      <c r="G3">
        <f>'Lumber Production- Energy A1'!F3+'Lumber Production- Energy A2'!F3+'Lumber Production- Energy A3'!F3</f>
        <v>0</v>
      </c>
      <c r="H3">
        <f>'Lumber Production- Energy A1'!H3+'Lumber Production- Energy A2'!H3+'Lumber Production- Energy A3'!H3</f>
        <v>71.221628231200015</v>
      </c>
    </row>
    <row r="4" spans="1:14" x14ac:dyDescent="0.3">
      <c r="A4" t="s">
        <v>11</v>
      </c>
      <c r="B4" t="s">
        <v>51</v>
      </c>
      <c r="C4">
        <f>'Lumber Production- Energy A1'!C4+'Lumber Production- Energy A2'!C4+'Lumber Production- Energy A3'!C4</f>
        <v>789.20997682999996</v>
      </c>
      <c r="D4">
        <f>'Lumber Production- Energy A1'!D4+'Lumber Production- Energy A2'!D4+'Lumber Production- Energy A3'!D4</f>
        <v>75.329999749999999</v>
      </c>
      <c r="E4">
        <f>'Lumber Production- Energy A1'!G4+'Lumber Production- Energy A2'!G4+'Lumber Production- Energy A3'!G4</f>
        <v>2431.0200011899997</v>
      </c>
      <c r="F4">
        <f>'Lumber Production- Energy A1'!E4+'Lumber Production- Energy A2'!E4+'Lumber Production- Energy A3'!E4</f>
        <v>20.956490969999997</v>
      </c>
      <c r="G4">
        <f>'Lumber Production- Energy A1'!F4+'Lumber Production- Energy A2'!F4+'Lumber Production- Energy A3'!F4</f>
        <v>0</v>
      </c>
      <c r="H4">
        <f>'Lumber Production- Energy A1'!H4+'Lumber Production- Energy A2'!H4+'Lumber Production- Energy A3'!H4</f>
        <v>36.525698839999997</v>
      </c>
    </row>
    <row r="5" spans="1:14" x14ac:dyDescent="0.3">
      <c r="A5" t="s">
        <v>3</v>
      </c>
      <c r="B5" t="s">
        <v>48</v>
      </c>
      <c r="C5">
        <f>'Lumber Production- Energy A1'!C5+'Lumber Production- Energy A2'!C5+'Lumber Production- Energy A3'!C5</f>
        <v>999.99142856759988</v>
      </c>
      <c r="D5">
        <f>'Lumber Production- Energy A1'!D5+'Lumber Production- Energy A2'!D5+'Lumber Production- Energy A3'!D5</f>
        <v>280.09621347639995</v>
      </c>
      <c r="E5">
        <f>'Lumber Production- Energy A1'!G5+'Lumber Production- Energy A2'!G5+'Lumber Production- Energy A3'!G5</f>
        <v>3768.8090956019992</v>
      </c>
      <c r="F5">
        <f>'Lumber Production- Energy A1'!E5+'Lumber Production- Energy A2'!E5+'Lumber Production- Energy A3'!E5</f>
        <v>3.4805172707999996</v>
      </c>
      <c r="G5">
        <f>'Lumber Production- Energy A1'!F5+'Lumber Production- Energy A2'!F5+'Lumber Production- Energy A3'!F5</f>
        <v>0</v>
      </c>
      <c r="H5">
        <f>'Lumber Production- Energy A1'!H5+'Lumber Production- Energy A2'!H5+'Lumber Production- Energy A3'!H5</f>
        <v>13.692049083199999</v>
      </c>
    </row>
    <row r="11" spans="1:14" x14ac:dyDescent="0.3">
      <c r="K11" s="16"/>
      <c r="L11" s="16"/>
      <c r="M11" s="16"/>
      <c r="N11" s="16"/>
    </row>
    <row r="12" spans="1:14" x14ac:dyDescent="0.3">
      <c r="K12" s="16"/>
      <c r="L12" s="16"/>
      <c r="M12" s="16"/>
      <c r="N12" s="16"/>
    </row>
    <row r="13" spans="1:14" x14ac:dyDescent="0.3">
      <c r="I13" s="15"/>
      <c r="J13" s="16"/>
      <c r="K13" s="16"/>
      <c r="L13" s="16"/>
      <c r="M13" s="16"/>
      <c r="N13" s="16"/>
    </row>
    <row r="14" spans="1:14" x14ac:dyDescent="0.3">
      <c r="J14" s="16"/>
      <c r="K14" s="16"/>
      <c r="L14" s="16"/>
      <c r="M14" s="16"/>
      <c r="N14" s="16"/>
    </row>
    <row r="15" spans="1:14" x14ac:dyDescent="0.3">
      <c r="J15" s="16"/>
      <c r="K15" s="16"/>
      <c r="L15" s="16"/>
      <c r="M15" s="16"/>
      <c r="N15" s="16"/>
    </row>
    <row r="16" spans="1:14" x14ac:dyDescent="0.3">
      <c r="I16" s="15"/>
      <c r="J16" s="16"/>
      <c r="K16" s="16"/>
      <c r="L16" s="16"/>
      <c r="M16" s="16"/>
      <c r="N16" s="16"/>
    </row>
    <row r="17" spans="10:11" x14ac:dyDescent="0.3">
      <c r="J17" s="16"/>
      <c r="K17" s="16"/>
    </row>
    <row r="18" spans="10:11" x14ac:dyDescent="0.3">
      <c r="J18" s="16"/>
      <c r="K18" s="16"/>
    </row>
    <row r="19" spans="10:11" x14ac:dyDescent="0.3">
      <c r="K19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049B-63E2-4A39-AB7C-9AB14B655F94}">
  <dimension ref="A1:F28"/>
  <sheetViews>
    <sheetView workbookViewId="0">
      <selection activeCell="B4" sqref="B4"/>
    </sheetView>
  </sheetViews>
  <sheetFormatPr defaultRowHeight="14.4" x14ac:dyDescent="0.3"/>
  <cols>
    <col min="1" max="1" width="31.44140625" customWidth="1"/>
    <col min="2" max="2" width="19.88671875" customWidth="1"/>
  </cols>
  <sheetData>
    <row r="1" spans="1:3" x14ac:dyDescent="0.3">
      <c r="A1" t="s">
        <v>47</v>
      </c>
      <c r="B1" t="s">
        <v>55</v>
      </c>
    </row>
    <row r="2" spans="1:3" s="5" customFormat="1" x14ac:dyDescent="0.3">
      <c r="A2" s="5" t="s">
        <v>133</v>
      </c>
      <c r="B2" s="5">
        <v>9.4755653999999995E-2</v>
      </c>
      <c r="C2" s="5" t="s">
        <v>131</v>
      </c>
    </row>
    <row r="3" spans="1:3" s="5" customFormat="1" x14ac:dyDescent="0.3">
      <c r="A3" s="5" t="s">
        <v>132</v>
      </c>
      <c r="B3" s="5">
        <v>9.4755653999999995E-2</v>
      </c>
      <c r="C3" s="5" t="s">
        <v>134</v>
      </c>
    </row>
    <row r="4" spans="1:3" x14ac:dyDescent="0.3">
      <c r="A4" t="s">
        <v>161</v>
      </c>
      <c r="B4" s="37"/>
    </row>
    <row r="21" spans="6:6" x14ac:dyDescent="0.3">
      <c r="F21" s="10"/>
    </row>
    <row r="22" spans="6:6" x14ac:dyDescent="0.3">
      <c r="F22" s="1"/>
    </row>
    <row r="25" spans="6:6" x14ac:dyDescent="0.3">
      <c r="F25" s="10"/>
    </row>
    <row r="26" spans="6:6" x14ac:dyDescent="0.3">
      <c r="F26" s="10"/>
    </row>
    <row r="27" spans="6:6" x14ac:dyDescent="0.3">
      <c r="F27" s="10"/>
    </row>
    <row r="28" spans="6:6" x14ac:dyDescent="0.3">
      <c r="F28" s="10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6D4E-CF9B-4B88-829E-A8A73350D333}">
  <dimension ref="A1:E15"/>
  <sheetViews>
    <sheetView workbookViewId="0">
      <pane xSplit="1" topLeftCell="B1" activePane="topRight" state="frozen"/>
      <selection activeCell="A8" sqref="A8"/>
      <selection pane="topRight" activeCell="A8" sqref="A8"/>
    </sheetView>
  </sheetViews>
  <sheetFormatPr defaultRowHeight="14.4" x14ac:dyDescent="0.3"/>
  <cols>
    <col min="1" max="4" width="32.44140625" customWidth="1"/>
    <col min="5" max="5" width="7.33203125" customWidth="1"/>
    <col min="10" max="10" width="5.109375" customWidth="1"/>
    <col min="12" max="12" width="6.33203125" customWidth="1"/>
    <col min="13" max="13" width="7.44140625" customWidth="1"/>
    <col min="14" max="14" width="5.6640625" customWidth="1"/>
    <col min="15" max="15" width="5.109375" customWidth="1"/>
    <col min="16" max="16" width="5.33203125" customWidth="1"/>
    <col min="17" max="18" width="6.33203125" customWidth="1"/>
    <col min="19" max="19" width="7.44140625" customWidth="1"/>
    <col min="20" max="20" width="8" customWidth="1"/>
    <col min="21" max="21" width="6" customWidth="1"/>
    <col min="22" max="22" width="7.33203125" customWidth="1"/>
    <col min="23" max="23" width="3.44140625" customWidth="1"/>
    <col min="24" max="24" width="6.109375" customWidth="1"/>
    <col min="25" max="25" width="5.6640625" customWidth="1"/>
    <col min="26" max="26" width="3.44140625" customWidth="1"/>
    <col min="27" max="27" width="4.33203125" customWidth="1"/>
    <col min="28" max="28" width="4.6640625" customWidth="1"/>
    <col min="29" max="29" width="4" customWidth="1"/>
    <col min="30" max="30" width="6" customWidth="1"/>
    <col min="31" max="31" width="7.6640625" customWidth="1"/>
    <col min="32" max="32" width="5.44140625" customWidth="1"/>
    <col min="33" max="33" width="6.6640625" customWidth="1"/>
    <col min="34" max="34" width="6" customWidth="1"/>
    <col min="35" max="35" width="5.6640625" customWidth="1"/>
    <col min="36" max="36" width="6.109375" customWidth="1"/>
    <col min="37" max="37" width="4.33203125" customWidth="1"/>
    <col min="38" max="38" width="6.33203125" customWidth="1"/>
    <col min="39" max="39" width="5.5546875" customWidth="1"/>
    <col min="40" max="40" width="6.6640625" customWidth="1"/>
    <col min="41" max="42" width="6.33203125" customWidth="1"/>
    <col min="43" max="43" width="5.6640625" customWidth="1"/>
    <col min="44" max="44" width="6.33203125" customWidth="1"/>
    <col min="45" max="45" width="6.109375" customWidth="1"/>
    <col min="47" max="47" width="5.109375" customWidth="1"/>
    <col min="48" max="48" width="6.88671875" customWidth="1"/>
    <col min="49" max="49" width="5.5546875" customWidth="1"/>
    <col min="50" max="50" width="4.6640625" customWidth="1"/>
    <col min="51" max="51" width="5.6640625" customWidth="1"/>
    <col min="52" max="52" width="6.33203125" customWidth="1"/>
    <col min="53" max="53" width="4.5546875" customWidth="1"/>
    <col min="54" max="54" width="6" customWidth="1"/>
  </cols>
  <sheetData>
    <row r="1" spans="1:5" x14ac:dyDescent="0.3">
      <c r="A1" t="s">
        <v>0</v>
      </c>
      <c r="B1" s="8" t="s">
        <v>135</v>
      </c>
      <c r="C1" s="8" t="s">
        <v>238</v>
      </c>
      <c r="D1" t="s">
        <v>239</v>
      </c>
    </row>
    <row r="2" spans="1:5" x14ac:dyDescent="0.3">
      <c r="A2" t="s">
        <v>4</v>
      </c>
      <c r="B2" s="8" t="s">
        <v>60</v>
      </c>
      <c r="C2" s="8">
        <v>30.97</v>
      </c>
      <c r="D2">
        <v>35.58</v>
      </c>
      <c r="E2" t="s">
        <v>240</v>
      </c>
    </row>
    <row r="3" spans="1:5" x14ac:dyDescent="0.3">
      <c r="A3" t="s">
        <v>4</v>
      </c>
      <c r="B3" s="8" t="s">
        <v>109</v>
      </c>
      <c r="C3" s="8">
        <v>2.6</v>
      </c>
      <c r="D3">
        <v>2.6</v>
      </c>
      <c r="E3" s="24" t="s">
        <v>115</v>
      </c>
    </row>
    <row r="4" spans="1:5" x14ac:dyDescent="0.3">
      <c r="A4" t="s">
        <v>5</v>
      </c>
      <c r="B4" s="8" t="s">
        <v>60</v>
      </c>
      <c r="C4" s="8">
        <v>17.79</v>
      </c>
      <c r="D4">
        <v>18.55</v>
      </c>
      <c r="E4" t="s">
        <v>240</v>
      </c>
    </row>
    <row r="5" spans="1:5" x14ac:dyDescent="0.3">
      <c r="A5" t="s">
        <v>5</v>
      </c>
      <c r="B5" s="8" t="s">
        <v>110</v>
      </c>
      <c r="C5" s="9">
        <v>0.72</v>
      </c>
      <c r="D5">
        <v>0.72</v>
      </c>
      <c r="E5" t="s">
        <v>114</v>
      </c>
    </row>
    <row r="6" spans="1:5" x14ac:dyDescent="0.3">
      <c r="A6" t="s">
        <v>5</v>
      </c>
      <c r="B6" s="8" t="s">
        <v>111</v>
      </c>
      <c r="C6" s="9">
        <v>0.24</v>
      </c>
      <c r="D6">
        <v>0.24</v>
      </c>
      <c r="E6" t="s">
        <v>114</v>
      </c>
    </row>
    <row r="7" spans="1:5" x14ac:dyDescent="0.3">
      <c r="A7" t="s">
        <v>6</v>
      </c>
      <c r="B7" s="8" t="s">
        <v>60</v>
      </c>
      <c r="C7" s="8">
        <v>17.64</v>
      </c>
      <c r="D7">
        <v>30.62</v>
      </c>
      <c r="E7" t="s">
        <v>240</v>
      </c>
    </row>
    <row r="8" spans="1:5" x14ac:dyDescent="0.3">
      <c r="A8" t="s">
        <v>7</v>
      </c>
      <c r="B8" s="8" t="s">
        <v>60</v>
      </c>
      <c r="C8" s="8">
        <v>1.1499999999999999</v>
      </c>
      <c r="D8">
        <v>1.1499999999999999</v>
      </c>
      <c r="E8" t="s">
        <v>240</v>
      </c>
    </row>
    <row r="9" spans="1:5" x14ac:dyDescent="0.3">
      <c r="A9" t="s">
        <v>7</v>
      </c>
      <c r="B9" s="8" t="s">
        <v>112</v>
      </c>
      <c r="C9" s="9">
        <v>3.06</v>
      </c>
      <c r="D9">
        <v>3.06</v>
      </c>
      <c r="E9" t="s">
        <v>114</v>
      </c>
    </row>
    <row r="10" spans="1:5" x14ac:dyDescent="0.3">
      <c r="A10" t="s">
        <v>7</v>
      </c>
      <c r="B10" s="8" t="s">
        <v>113</v>
      </c>
      <c r="C10" s="9">
        <v>0.5</v>
      </c>
      <c r="D10">
        <v>0.5</v>
      </c>
      <c r="E10" t="s">
        <v>114</v>
      </c>
    </row>
    <row r="11" spans="1:5" x14ac:dyDescent="0.3">
      <c r="A11" t="s">
        <v>8</v>
      </c>
      <c r="B11" s="8" t="s">
        <v>60</v>
      </c>
      <c r="C11" s="8">
        <v>2.52</v>
      </c>
      <c r="D11">
        <v>6.19</v>
      </c>
      <c r="E11" t="s">
        <v>240</v>
      </c>
    </row>
    <row r="12" spans="1:5" x14ac:dyDescent="0.3">
      <c r="A12" t="s">
        <v>9</v>
      </c>
      <c r="B12" s="8" t="s">
        <v>60</v>
      </c>
      <c r="C12" s="8">
        <v>17.12</v>
      </c>
      <c r="D12">
        <v>37.83</v>
      </c>
      <c r="E12" t="s">
        <v>240</v>
      </c>
    </row>
    <row r="13" spans="1:5" x14ac:dyDescent="0.3">
      <c r="A13" t="s">
        <v>237</v>
      </c>
      <c r="B13" s="12" t="s">
        <v>138</v>
      </c>
      <c r="C13" s="12">
        <f>3/60*2.5/1000</f>
        <v>1.25E-4</v>
      </c>
      <c r="D13">
        <v>0.03</v>
      </c>
      <c r="E13" s="24" t="s">
        <v>115</v>
      </c>
    </row>
    <row r="14" spans="1:5" x14ac:dyDescent="0.3">
      <c r="A14" t="s">
        <v>271</v>
      </c>
      <c r="B14" s="12" t="s">
        <v>272</v>
      </c>
      <c r="C14" s="12">
        <v>1</v>
      </c>
      <c r="D14">
        <v>1</v>
      </c>
      <c r="E14" s="24" t="s">
        <v>142</v>
      </c>
    </row>
    <row r="15" spans="1:5" x14ac:dyDescent="0.3">
      <c r="B15" s="8"/>
      <c r="C15" s="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E66B-A56D-4797-8856-B5250FFEF96E}">
  <dimension ref="A1:R37"/>
  <sheetViews>
    <sheetView workbookViewId="0">
      <selection activeCell="K28" sqref="K28"/>
    </sheetView>
  </sheetViews>
  <sheetFormatPr defaultRowHeight="14.4" x14ac:dyDescent="0.3"/>
  <cols>
    <col min="1" max="1" width="21.5546875" customWidth="1"/>
    <col min="2" max="2" width="12.88671875" customWidth="1"/>
  </cols>
  <sheetData>
    <row r="1" spans="1:3" x14ac:dyDescent="0.3">
      <c r="A1" t="s">
        <v>158</v>
      </c>
      <c r="B1" t="s">
        <v>55</v>
      </c>
      <c r="C1" t="s">
        <v>52</v>
      </c>
    </row>
    <row r="2" spans="1:3" x14ac:dyDescent="0.3">
      <c r="A2" t="s">
        <v>109</v>
      </c>
      <c r="B2" s="37"/>
      <c r="C2" t="s">
        <v>234</v>
      </c>
    </row>
    <row r="3" spans="1:3" x14ac:dyDescent="0.3">
      <c r="A3" s="8" t="s">
        <v>110</v>
      </c>
      <c r="B3" s="37"/>
      <c r="C3" t="s">
        <v>232</v>
      </c>
    </row>
    <row r="4" spans="1:3" x14ac:dyDescent="0.3">
      <c r="A4" s="8" t="s">
        <v>111</v>
      </c>
      <c r="B4" s="37"/>
      <c r="C4" t="s">
        <v>233</v>
      </c>
    </row>
    <row r="5" spans="1:3" x14ac:dyDescent="0.3">
      <c r="A5" s="8" t="s">
        <v>112</v>
      </c>
      <c r="B5" s="37"/>
      <c r="C5" t="s">
        <v>232</v>
      </c>
    </row>
    <row r="6" spans="1:3" x14ac:dyDescent="0.3">
      <c r="A6" s="8" t="s">
        <v>113</v>
      </c>
      <c r="B6" s="37"/>
      <c r="C6" t="s">
        <v>232</v>
      </c>
    </row>
    <row r="7" spans="1:3" x14ac:dyDescent="0.3">
      <c r="A7" s="12" t="s">
        <v>138</v>
      </c>
      <c r="B7" s="37"/>
      <c r="C7" t="s">
        <v>236</v>
      </c>
    </row>
    <row r="8" spans="1:3" x14ac:dyDescent="0.3">
      <c r="A8" s="12" t="s">
        <v>272</v>
      </c>
      <c r="B8" s="37"/>
    </row>
    <row r="24" spans="4:18" x14ac:dyDescent="0.3">
      <c r="I24" s="8"/>
    </row>
    <row r="25" spans="4:18" x14ac:dyDescent="0.3">
      <c r="I25" s="8"/>
    </row>
    <row r="26" spans="4:18" x14ac:dyDescent="0.3">
      <c r="I26" s="8"/>
    </row>
    <row r="27" spans="4:18" x14ac:dyDescent="0.3">
      <c r="G27" s="10"/>
      <c r="H27" s="10"/>
      <c r="I27" s="42"/>
      <c r="J27" s="10"/>
    </row>
    <row r="28" spans="4:18" x14ac:dyDescent="0.3">
      <c r="I28" s="8"/>
      <c r="Q28" s="10"/>
      <c r="R28" s="10"/>
    </row>
    <row r="29" spans="4:18" x14ac:dyDescent="0.3">
      <c r="I29" s="8"/>
      <c r="L29" s="10"/>
    </row>
    <row r="30" spans="4:18" x14ac:dyDescent="0.3">
      <c r="I30" s="8"/>
      <c r="L30" s="10"/>
    </row>
    <row r="31" spans="4:18" x14ac:dyDescent="0.3">
      <c r="I31" s="8"/>
      <c r="L31" s="10"/>
    </row>
    <row r="32" spans="4:18" x14ac:dyDescent="0.3">
      <c r="D32" s="10"/>
      <c r="E32" s="10"/>
      <c r="F32" s="10"/>
      <c r="G32" s="10"/>
      <c r="H32" s="10"/>
      <c r="I32" s="42"/>
      <c r="J32" s="10"/>
      <c r="L32" s="10"/>
    </row>
    <row r="33" spans="4:18" x14ac:dyDescent="0.3">
      <c r="D33" s="10"/>
      <c r="E33" s="10"/>
      <c r="F33" s="10"/>
      <c r="G33" s="10"/>
      <c r="H33" s="10"/>
      <c r="I33" s="42"/>
      <c r="J33" s="10"/>
      <c r="L33" s="10"/>
      <c r="Q33" s="10"/>
      <c r="R33" s="10"/>
    </row>
    <row r="34" spans="4:18" x14ac:dyDescent="0.3">
      <c r="L34" s="10"/>
      <c r="Q34" s="10"/>
      <c r="R34" s="10"/>
    </row>
    <row r="35" spans="4:18" x14ac:dyDescent="0.3">
      <c r="L35" s="10"/>
    </row>
    <row r="36" spans="4:18" x14ac:dyDescent="0.3">
      <c r="L36" s="10"/>
    </row>
    <row r="37" spans="4:18" x14ac:dyDescent="0.3">
      <c r="L37" s="10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DA7B-C8BE-4662-8641-68ADFA6A7CB5}">
  <dimension ref="A1:M47"/>
  <sheetViews>
    <sheetView workbookViewId="0">
      <selection activeCell="E20" sqref="E20"/>
    </sheetView>
  </sheetViews>
  <sheetFormatPr defaultRowHeight="14.4" x14ac:dyDescent="0.3"/>
  <cols>
    <col min="1" max="1" width="17" customWidth="1"/>
    <col min="2" max="2" width="25.109375" customWidth="1"/>
    <col min="3" max="3" width="23" bestFit="1" customWidth="1"/>
    <col min="4" max="4" width="23.6640625" customWidth="1"/>
    <col min="5" max="6" width="16.33203125" customWidth="1"/>
    <col min="7" max="7" width="21.5546875" customWidth="1"/>
  </cols>
  <sheetData>
    <row r="1" spans="1:9" x14ac:dyDescent="0.3">
      <c r="A1" t="s">
        <v>158</v>
      </c>
      <c r="B1" t="s">
        <v>143</v>
      </c>
      <c r="C1" t="s">
        <v>144</v>
      </c>
      <c r="D1" t="s">
        <v>145</v>
      </c>
      <c r="E1" t="s">
        <v>54</v>
      </c>
      <c r="F1" t="s">
        <v>146</v>
      </c>
      <c r="G1" t="s">
        <v>147</v>
      </c>
      <c r="I1" t="s">
        <v>52</v>
      </c>
    </row>
    <row r="2" spans="1:9" s="4" customFormat="1" x14ac:dyDescent="0.3">
      <c r="A2" s="4" t="s">
        <v>109</v>
      </c>
      <c r="B2" s="38"/>
      <c r="C2" s="38"/>
      <c r="D2" s="38"/>
      <c r="E2" s="37"/>
      <c r="F2" s="37"/>
      <c r="G2" s="37"/>
      <c r="H2" t="s">
        <v>234</v>
      </c>
    </row>
    <row r="3" spans="1:9" s="1" customFormat="1" x14ac:dyDescent="0.3">
      <c r="A3" s="12" t="s">
        <v>110</v>
      </c>
      <c r="B3" s="37"/>
      <c r="C3" s="37"/>
      <c r="D3" s="38"/>
      <c r="E3" s="38"/>
      <c r="F3" s="37"/>
      <c r="G3" s="37"/>
      <c r="H3" s="1" t="s">
        <v>114</v>
      </c>
      <c r="I3" t="s">
        <v>232</v>
      </c>
    </row>
    <row r="4" spans="1:9" s="4" customFormat="1" x14ac:dyDescent="0.3">
      <c r="A4" s="22" t="s">
        <v>111</v>
      </c>
      <c r="B4" s="37"/>
      <c r="C4" s="37"/>
      <c r="D4" s="38"/>
      <c r="E4" s="38"/>
      <c r="F4" s="38"/>
      <c r="G4" s="38"/>
      <c r="H4" s="4" t="s">
        <v>114</v>
      </c>
      <c r="I4" t="s">
        <v>233</v>
      </c>
    </row>
    <row r="5" spans="1:9" s="4" customFormat="1" x14ac:dyDescent="0.3">
      <c r="A5" s="22" t="s">
        <v>112</v>
      </c>
      <c r="B5" s="37"/>
      <c r="C5" s="37"/>
      <c r="D5" s="38"/>
      <c r="E5" s="38"/>
      <c r="F5" s="37"/>
      <c r="G5" s="37"/>
      <c r="H5" s="4" t="s">
        <v>114</v>
      </c>
      <c r="I5" t="s">
        <v>232</v>
      </c>
    </row>
    <row r="6" spans="1:9" s="4" customFormat="1" x14ac:dyDescent="0.3">
      <c r="A6" s="22" t="s">
        <v>113</v>
      </c>
      <c r="B6" s="37"/>
      <c r="C6" s="37"/>
      <c r="D6" s="38"/>
      <c r="E6" s="38"/>
      <c r="F6" s="37"/>
      <c r="G6" s="37"/>
      <c r="H6" s="4" t="s">
        <v>114</v>
      </c>
      <c r="I6" t="s">
        <v>232</v>
      </c>
    </row>
    <row r="7" spans="1:9" x14ac:dyDescent="0.3">
      <c r="A7" s="12" t="s">
        <v>138</v>
      </c>
      <c r="B7" s="37"/>
      <c r="C7" s="38"/>
      <c r="D7" s="38"/>
      <c r="E7" s="38"/>
      <c r="F7" s="37"/>
      <c r="G7" s="37"/>
      <c r="H7" s="4" t="s">
        <v>115</v>
      </c>
      <c r="I7" t="s">
        <v>249</v>
      </c>
    </row>
    <row r="8" spans="1:9" x14ac:dyDescent="0.3">
      <c r="A8" s="12" t="s">
        <v>272</v>
      </c>
      <c r="B8" s="37"/>
      <c r="C8" s="37"/>
      <c r="D8" s="37"/>
      <c r="E8" s="37"/>
      <c r="F8" s="37"/>
      <c r="G8" s="37"/>
      <c r="H8" s="4" t="s">
        <v>273</v>
      </c>
      <c r="I8" t="s">
        <v>276</v>
      </c>
    </row>
    <row r="20" spans="3:13" x14ac:dyDescent="0.3">
      <c r="L20" s="10"/>
      <c r="M20" s="10"/>
    </row>
    <row r="23" spans="3:13" x14ac:dyDescent="0.3">
      <c r="F23" s="10"/>
    </row>
    <row r="24" spans="3:13" x14ac:dyDescent="0.3">
      <c r="C24" s="10"/>
      <c r="D24" s="10"/>
      <c r="E24" s="10"/>
      <c r="F24" s="10"/>
    </row>
    <row r="25" spans="3:13" x14ac:dyDescent="0.3">
      <c r="C25" s="10"/>
      <c r="D25" s="10"/>
      <c r="E25" s="10"/>
      <c r="F25" s="10"/>
      <c r="H25" s="10"/>
      <c r="I25" s="10"/>
      <c r="J25" s="10"/>
      <c r="L25" s="10"/>
      <c r="M25" s="10"/>
    </row>
    <row r="26" spans="3:13" x14ac:dyDescent="0.3">
      <c r="C26" s="10"/>
      <c r="D26" s="10"/>
      <c r="E26" s="10"/>
      <c r="F26" s="10"/>
      <c r="L26" s="10"/>
      <c r="M26" s="10"/>
    </row>
    <row r="27" spans="3:13" x14ac:dyDescent="0.3">
      <c r="D27" s="10"/>
      <c r="F27" s="10"/>
    </row>
    <row r="29" spans="3:13" x14ac:dyDescent="0.3">
      <c r="F29" s="10"/>
    </row>
    <row r="30" spans="3:13" x14ac:dyDescent="0.3">
      <c r="F30" s="10"/>
    </row>
    <row r="42" spans="3:7" x14ac:dyDescent="0.3">
      <c r="E42" s="10"/>
      <c r="F42" s="10"/>
    </row>
    <row r="43" spans="3:7" x14ac:dyDescent="0.3">
      <c r="E43" s="10"/>
      <c r="F43" s="10"/>
    </row>
    <row r="44" spans="3:7" x14ac:dyDescent="0.3">
      <c r="C44" s="10"/>
      <c r="E44" s="10"/>
      <c r="F44" s="10"/>
      <c r="G44" s="10"/>
    </row>
    <row r="45" spans="3:7" x14ac:dyDescent="0.3">
      <c r="C45" s="10"/>
      <c r="E45" s="10"/>
      <c r="F45" s="10"/>
      <c r="G45" s="10"/>
    </row>
    <row r="46" spans="3:7" x14ac:dyDescent="0.3">
      <c r="C46" s="10"/>
      <c r="E46" s="10"/>
      <c r="F46" s="10"/>
      <c r="G46" s="10"/>
    </row>
    <row r="47" spans="3:7" x14ac:dyDescent="0.3">
      <c r="C47" s="10"/>
      <c r="E47" s="10"/>
      <c r="F47" s="10"/>
      <c r="G47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7243-5A59-44C6-A681-8F469E392AD1}">
  <dimension ref="A1:R62"/>
  <sheetViews>
    <sheetView zoomScale="87" zoomScaleNormal="87" workbookViewId="0">
      <selection activeCell="B34" sqref="B34:B37"/>
    </sheetView>
  </sheetViews>
  <sheetFormatPr defaultColWidth="8.88671875" defaultRowHeight="14.4" x14ac:dyDescent="0.3"/>
  <cols>
    <col min="1" max="1" width="55.6640625" style="20" customWidth="1"/>
    <col min="2" max="2" width="17.33203125" style="20" customWidth="1"/>
    <col min="3" max="7" width="8.88671875" style="20"/>
    <col min="8" max="8" width="17.5546875" style="20" customWidth="1"/>
    <col min="9" max="16384" width="8.88671875" style="20"/>
  </cols>
  <sheetData>
    <row r="1" spans="1:8" x14ac:dyDescent="0.3">
      <c r="A1" s="20" t="s">
        <v>158</v>
      </c>
      <c r="B1" s="1" t="s">
        <v>55</v>
      </c>
    </row>
    <row r="2" spans="1:8" x14ac:dyDescent="0.3">
      <c r="A2" s="20" t="s">
        <v>140</v>
      </c>
      <c r="B2" s="39"/>
      <c r="C2" s="1" t="s">
        <v>207</v>
      </c>
      <c r="E2" s="1"/>
    </row>
    <row r="3" spans="1:8" x14ac:dyDescent="0.3">
      <c r="A3" s="20" t="s">
        <v>141</v>
      </c>
      <c r="B3">
        <v>0.95506179700000005</v>
      </c>
      <c r="D3" s="20">
        <v>1.5566515999999999</v>
      </c>
    </row>
    <row r="4" spans="1:8" x14ac:dyDescent="0.3">
      <c r="A4" s="20" t="s">
        <v>148</v>
      </c>
      <c r="B4" s="39"/>
      <c r="D4" s="1">
        <v>3.9563888000000002E-3</v>
      </c>
      <c r="E4" s="20" t="s">
        <v>203</v>
      </c>
    </row>
    <row r="5" spans="1:8" x14ac:dyDescent="0.3">
      <c r="A5" s="20" t="s">
        <v>149</v>
      </c>
      <c r="B5" s="37"/>
      <c r="D5" s="1">
        <v>9.5325891000000006E-3</v>
      </c>
      <c r="E5" s="1" t="s">
        <v>204</v>
      </c>
    </row>
    <row r="6" spans="1:8" x14ac:dyDescent="0.3">
      <c r="A6" s="20" t="s">
        <v>151</v>
      </c>
      <c r="B6" s="39"/>
      <c r="D6" s="23">
        <v>0.39331895</v>
      </c>
      <c r="E6" s="20" t="s">
        <v>205</v>
      </c>
    </row>
    <row r="7" spans="1:8" x14ac:dyDescent="0.3">
      <c r="A7" s="20" t="s">
        <v>150</v>
      </c>
      <c r="B7" s="39"/>
      <c r="D7" s="1" t="s">
        <v>206</v>
      </c>
    </row>
    <row r="8" spans="1:8" x14ac:dyDescent="0.3">
      <c r="A8" s="20" t="s">
        <v>152</v>
      </c>
      <c r="B8" s="37"/>
      <c r="C8" s="20" t="s">
        <v>195</v>
      </c>
    </row>
    <row r="9" spans="1:8" x14ac:dyDescent="0.3">
      <c r="A9" s="20" t="s">
        <v>153</v>
      </c>
      <c r="B9" s="37"/>
      <c r="C9" s="20" t="s">
        <v>208</v>
      </c>
    </row>
    <row r="10" spans="1:8" x14ac:dyDescent="0.3">
      <c r="A10" s="20" t="s">
        <v>154</v>
      </c>
      <c r="B10" s="1"/>
    </row>
    <row r="11" spans="1:8" x14ac:dyDescent="0.3">
      <c r="A11" s="20" t="s">
        <v>156</v>
      </c>
      <c r="B11" s="39"/>
      <c r="C11" s="1" t="s">
        <v>209</v>
      </c>
    </row>
    <row r="12" spans="1:8" x14ac:dyDescent="0.3">
      <c r="A12" s="20" t="s">
        <v>157</v>
      </c>
      <c r="C12" s="1" t="s">
        <v>210</v>
      </c>
    </row>
    <row r="13" spans="1:8" x14ac:dyDescent="0.3">
      <c r="A13" s="1" t="s">
        <v>230</v>
      </c>
      <c r="B13" s="39"/>
    </row>
    <row r="14" spans="1:8" x14ac:dyDescent="0.3">
      <c r="A14" s="27" t="s">
        <v>163</v>
      </c>
    </row>
    <row r="15" spans="1:8" x14ac:dyDescent="0.3">
      <c r="A15" s="27" t="s">
        <v>164</v>
      </c>
      <c r="B15" s="1"/>
    </row>
    <row r="16" spans="1:8" x14ac:dyDescent="0.3">
      <c r="A16" s="1" t="s">
        <v>165</v>
      </c>
      <c r="H16" s="13"/>
    </row>
    <row r="17" spans="1:18" x14ac:dyDescent="0.3">
      <c r="A17" s="28" t="s">
        <v>188</v>
      </c>
      <c r="I17" s="1"/>
    </row>
    <row r="18" spans="1:18" x14ac:dyDescent="0.3">
      <c r="A18" s="12" t="s">
        <v>112</v>
      </c>
      <c r="B18" s="14"/>
      <c r="C18" s="1"/>
      <c r="D18" s="1"/>
      <c r="E18" s="1"/>
      <c r="F18" s="1"/>
      <c r="G18" s="1"/>
      <c r="H18" s="13"/>
      <c r="I18" s="1"/>
    </row>
    <row r="19" spans="1:18" x14ac:dyDescent="0.3">
      <c r="A19" s="29" t="s">
        <v>189</v>
      </c>
      <c r="C19" s="1"/>
      <c r="D19" s="1"/>
      <c r="E19" s="1"/>
      <c r="F19" s="1"/>
      <c r="G19" s="1"/>
      <c r="I19" s="23"/>
    </row>
    <row r="20" spans="1:18" x14ac:dyDescent="0.3">
      <c r="A20" s="30" t="s">
        <v>190</v>
      </c>
      <c r="B20" s="1"/>
      <c r="C20" s="1"/>
      <c r="D20" s="1"/>
      <c r="E20" s="1"/>
      <c r="F20" s="1"/>
      <c r="G20" s="1"/>
      <c r="H20" s="13"/>
      <c r="I20" s="1"/>
    </row>
    <row r="21" spans="1:18" x14ac:dyDescent="0.3">
      <c r="A21" s="13" t="s">
        <v>191</v>
      </c>
      <c r="C21" s="1"/>
      <c r="D21" s="1"/>
      <c r="E21" s="1"/>
      <c r="F21" s="1"/>
      <c r="G21" s="1"/>
      <c r="H21" s="1"/>
      <c r="I21" s="23"/>
    </row>
    <row r="22" spans="1:18" x14ac:dyDescent="0.3">
      <c r="A22" s="13" t="s">
        <v>192</v>
      </c>
      <c r="B22" s="1"/>
      <c r="C22" s="1"/>
      <c r="D22" s="1"/>
      <c r="E22" s="1"/>
      <c r="F22" s="1"/>
      <c r="G22" s="1"/>
      <c r="H22" s="1"/>
      <c r="I22" s="1"/>
      <c r="J22" s="23"/>
      <c r="K22" s="23"/>
    </row>
    <row r="23" spans="1:18" x14ac:dyDescent="0.3">
      <c r="A23" s="13" t="s">
        <v>193</v>
      </c>
      <c r="B23" s="1"/>
      <c r="C23" s="1"/>
      <c r="D23" s="1"/>
      <c r="E23" s="1"/>
      <c r="F23" s="23"/>
      <c r="G23" s="1"/>
      <c r="H23" s="12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3">
      <c r="A24" s="1" t="s">
        <v>221</v>
      </c>
      <c r="B24" s="38"/>
      <c r="C24" s="1" t="s">
        <v>222</v>
      </c>
      <c r="D24" s="1"/>
      <c r="E24" s="1"/>
      <c r="F24" s="23"/>
      <c r="G24" s="1"/>
      <c r="H24" s="23"/>
      <c r="I24" s="23"/>
      <c r="J24" s="23"/>
      <c r="K24" s="23"/>
      <c r="L24" s="23"/>
      <c r="M24" s="23"/>
      <c r="N24" s="23"/>
      <c r="O24" s="23"/>
      <c r="P24" s="23"/>
      <c r="R24" s="23"/>
    </row>
    <row r="25" spans="1:18" x14ac:dyDescent="0.3">
      <c r="A25" s="13" t="s">
        <v>212</v>
      </c>
      <c r="B25" s="37"/>
      <c r="C25" s="1" t="s">
        <v>211</v>
      </c>
      <c r="D25" s="1"/>
      <c r="E25" s="1"/>
      <c r="F25" s="1"/>
      <c r="G25" s="1"/>
      <c r="H25" s="23"/>
      <c r="I25" s="23"/>
      <c r="J25" s="23"/>
      <c r="M25" s="23"/>
      <c r="O25" s="23"/>
      <c r="R25" s="23"/>
    </row>
    <row r="26" spans="1:18" x14ac:dyDescent="0.3">
      <c r="A26" s="20" t="s">
        <v>214</v>
      </c>
      <c r="B26" s="38"/>
      <c r="C26" s="1" t="s">
        <v>213</v>
      </c>
      <c r="D26" s="1"/>
      <c r="E26" s="1"/>
      <c r="F26" s="1"/>
      <c r="G26" s="23"/>
      <c r="H26" s="23"/>
      <c r="I26" s="23"/>
      <c r="J26" s="23"/>
      <c r="K26" s="23"/>
      <c r="L26" s="23"/>
      <c r="M26" s="23"/>
      <c r="O26" s="23"/>
      <c r="R26" s="23"/>
    </row>
    <row r="27" spans="1:18" x14ac:dyDescent="0.3">
      <c r="A27" s="13" t="s">
        <v>216</v>
      </c>
      <c r="B27" s="37"/>
      <c r="C27" s="1" t="s">
        <v>215</v>
      </c>
      <c r="D27" s="1"/>
      <c r="E27" s="1"/>
      <c r="F27" s="23"/>
      <c r="G27" s="1"/>
      <c r="H27" s="23"/>
      <c r="I27" s="23"/>
      <c r="J27" s="23"/>
      <c r="K27" s="23"/>
      <c r="L27" s="23"/>
      <c r="M27" s="23"/>
      <c r="N27" s="23"/>
      <c r="O27" s="23"/>
      <c r="P27" s="23"/>
      <c r="R27" s="23"/>
    </row>
    <row r="28" spans="1:18" x14ac:dyDescent="0.3">
      <c r="A28" s="1" t="s">
        <v>223</v>
      </c>
      <c r="B28" s="37"/>
      <c r="C28" s="1" t="s">
        <v>224</v>
      </c>
      <c r="D28" s="1"/>
      <c r="E28" s="1"/>
      <c r="F28" s="23"/>
      <c r="G28" s="1"/>
      <c r="H28" s="23"/>
      <c r="I28" s="23"/>
      <c r="J28" s="23"/>
      <c r="K28" s="23"/>
      <c r="L28" s="23"/>
      <c r="M28" s="23"/>
      <c r="O28" s="23"/>
      <c r="P28" s="23"/>
      <c r="Q28" s="23"/>
      <c r="R28" s="23"/>
    </row>
    <row r="29" spans="1:18" x14ac:dyDescent="0.3">
      <c r="A29" s="1" t="s">
        <v>229</v>
      </c>
      <c r="B29" s="38"/>
      <c r="C29" s="1"/>
      <c r="D29" s="1"/>
      <c r="E29" s="1"/>
      <c r="F29" s="1"/>
      <c r="G29" s="1"/>
      <c r="H29" s="1"/>
      <c r="I29" s="23"/>
      <c r="J29" s="23"/>
      <c r="K29" s="23"/>
      <c r="L29" s="23"/>
      <c r="M29" s="23"/>
    </row>
    <row r="30" spans="1:18" x14ac:dyDescent="0.3">
      <c r="A30" s="25" t="s">
        <v>231</v>
      </c>
      <c r="B30" s="37"/>
      <c r="C30" s="23" t="s">
        <v>235</v>
      </c>
      <c r="E30" s="1"/>
      <c r="F30" s="1"/>
      <c r="G30" s="1"/>
      <c r="H30" s="1"/>
      <c r="I30" s="23"/>
      <c r="J30" s="23"/>
      <c r="K30" s="23"/>
      <c r="L30" s="23"/>
      <c r="M30" s="23"/>
    </row>
    <row r="31" spans="1:18" x14ac:dyDescent="0.3">
      <c r="A31" s="1" t="s">
        <v>244</v>
      </c>
      <c r="B31" s="5">
        <v>76.86</v>
      </c>
      <c r="C31" s="1" t="s">
        <v>246</v>
      </c>
      <c r="E31" s="1"/>
      <c r="F31" s="1"/>
      <c r="G31" s="1"/>
      <c r="H31" s="1"/>
      <c r="I31" s="23"/>
      <c r="J31" s="23"/>
      <c r="K31" s="23"/>
      <c r="L31" s="23"/>
      <c r="M31" s="23"/>
    </row>
    <row r="32" spans="1:18" x14ac:dyDescent="0.3">
      <c r="A32" s="1" t="s">
        <v>245</v>
      </c>
      <c r="B32" s="5">
        <v>59.27</v>
      </c>
      <c r="C32" s="1" t="s">
        <v>247</v>
      </c>
      <c r="E32" s="1"/>
      <c r="F32" s="1"/>
      <c r="G32" s="1"/>
      <c r="H32" s="1"/>
      <c r="I32" s="23"/>
      <c r="J32" s="23"/>
      <c r="K32" s="23"/>
      <c r="L32" s="23"/>
      <c r="M32" s="23"/>
    </row>
    <row r="33" spans="1:18" x14ac:dyDescent="0.3">
      <c r="A33" s="13" t="s">
        <v>166</v>
      </c>
      <c r="B33" s="14"/>
      <c r="C33" s="1"/>
      <c r="D33" s="1"/>
      <c r="E33" s="1"/>
      <c r="F33" s="23"/>
      <c r="G33" s="1"/>
      <c r="H33" s="23"/>
      <c r="I33" s="23"/>
      <c r="J33" s="23"/>
    </row>
    <row r="34" spans="1:18" x14ac:dyDescent="0.3">
      <c r="A34" s="1" t="s">
        <v>218</v>
      </c>
      <c r="B34" s="37"/>
      <c r="C34" s="1" t="s">
        <v>217</v>
      </c>
      <c r="D34" s="1"/>
      <c r="E34" s="1"/>
      <c r="F34" s="23"/>
      <c r="G34" s="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x14ac:dyDescent="0.3">
      <c r="A35" s="1" t="s">
        <v>220</v>
      </c>
      <c r="B35" s="37"/>
      <c r="C35" s="1" t="s">
        <v>219</v>
      </c>
      <c r="D35" s="1"/>
      <c r="E35" s="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3">
      <c r="A36" s="1" t="s">
        <v>226</v>
      </c>
      <c r="B36" s="37"/>
      <c r="C36" s="1" t="s">
        <v>225</v>
      </c>
      <c r="D36" s="1"/>
      <c r="E36" s="1"/>
      <c r="F36" s="23"/>
      <c r="G36" s="23"/>
      <c r="H36" s="23"/>
      <c r="I36" s="23"/>
      <c r="J36" s="23"/>
      <c r="K36" s="23"/>
      <c r="L36" s="23"/>
      <c r="M36" s="23"/>
    </row>
    <row r="37" spans="1:18" x14ac:dyDescent="0.3">
      <c r="A37" s="1" t="s">
        <v>227</v>
      </c>
      <c r="B37" s="37"/>
      <c r="C37" s="20" t="s">
        <v>228</v>
      </c>
      <c r="D37" s="1"/>
      <c r="E37" s="1"/>
      <c r="F37" s="1"/>
      <c r="G37" s="23"/>
      <c r="H37" s="23"/>
      <c r="I37" s="23"/>
      <c r="J37" s="23"/>
      <c r="K37" s="23"/>
      <c r="L37" s="23"/>
      <c r="M37" s="23"/>
    </row>
    <row r="38" spans="1:18" x14ac:dyDescent="0.3">
      <c r="A38" s="1"/>
      <c r="B38" s="1"/>
    </row>
    <row r="39" spans="1:18" x14ac:dyDescent="0.3">
      <c r="A39" s="1"/>
      <c r="B39" s="1"/>
      <c r="C39" s="1"/>
      <c r="D39" s="1"/>
      <c r="E39" s="1"/>
      <c r="F39" s="1"/>
      <c r="G39" s="23"/>
      <c r="H39" s="23"/>
      <c r="I39" s="23"/>
      <c r="J39" s="23"/>
      <c r="K39" s="23"/>
      <c r="L39" s="23"/>
      <c r="M39" s="23"/>
    </row>
    <row r="40" spans="1:18" x14ac:dyDescent="0.3">
      <c r="A40" s="1"/>
      <c r="B40" s="1"/>
      <c r="C40" s="1"/>
      <c r="D40" s="1"/>
      <c r="E40" s="1"/>
      <c r="F40" s="1"/>
      <c r="G40" s="23"/>
      <c r="H40" s="23"/>
      <c r="I40" s="23"/>
      <c r="J40" s="23"/>
      <c r="K40" s="23"/>
      <c r="L40" s="23"/>
      <c r="M40" s="23"/>
    </row>
    <row r="41" spans="1:18" x14ac:dyDescent="0.3">
      <c r="A41" s="1"/>
      <c r="B41" s="1"/>
      <c r="C41" s="1"/>
      <c r="D41" s="1"/>
      <c r="E41" s="1"/>
      <c r="F41" s="1"/>
      <c r="G41" s="23"/>
      <c r="H41" s="23"/>
      <c r="I41" s="23"/>
      <c r="J41" s="23"/>
      <c r="K41" s="23"/>
      <c r="L41" s="23"/>
      <c r="M41" s="23"/>
    </row>
    <row r="42" spans="1:18" x14ac:dyDescent="0.3">
      <c r="A42" s="31"/>
      <c r="G42" s="23"/>
      <c r="H42" s="23"/>
      <c r="I42" s="23"/>
    </row>
    <row r="43" spans="1:18" x14ac:dyDescent="0.3">
      <c r="A43" s="31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3">
      <c r="A44" s="31"/>
      <c r="E44" s="23"/>
      <c r="F44" s="23"/>
      <c r="G44" s="23"/>
      <c r="L44" s="23"/>
      <c r="M44" s="23"/>
      <c r="R44" s="23"/>
    </row>
    <row r="45" spans="1:18" x14ac:dyDescent="0.3">
      <c r="A45" s="1"/>
      <c r="D45" s="23"/>
      <c r="E45" s="23"/>
      <c r="F45" s="23"/>
      <c r="H45" s="23"/>
      <c r="R45" s="23"/>
    </row>
    <row r="46" spans="1:18" x14ac:dyDescent="0.3">
      <c r="A46" s="31"/>
      <c r="E46" s="23"/>
      <c r="F46" s="23"/>
      <c r="H46" s="23"/>
      <c r="I46" s="23"/>
      <c r="J46" s="23"/>
      <c r="L46" s="23"/>
      <c r="Q46" s="23"/>
      <c r="R46" s="23"/>
    </row>
    <row r="47" spans="1:18" x14ac:dyDescent="0.3">
      <c r="A47" s="3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P47" s="23"/>
      <c r="Q47" s="23"/>
      <c r="R47" s="23"/>
    </row>
    <row r="48" spans="1:18" x14ac:dyDescent="0.3">
      <c r="A48" s="32"/>
      <c r="D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3">
      <c r="A49" s="33"/>
      <c r="D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3">
      <c r="A50" s="30"/>
      <c r="D50" s="23"/>
      <c r="F50" s="23"/>
      <c r="G50" s="23"/>
      <c r="I50" s="23"/>
      <c r="J50" s="23"/>
      <c r="L50" s="23"/>
      <c r="M50" s="23"/>
      <c r="N50" s="23"/>
      <c r="P50" s="23"/>
      <c r="Q50" s="23"/>
      <c r="R50" s="23"/>
    </row>
    <row r="51" spans="1:18" x14ac:dyDescent="0.3">
      <c r="A51" s="30"/>
      <c r="D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8" x14ac:dyDescent="0.3">
      <c r="A52" s="30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R52" s="23"/>
    </row>
    <row r="53" spans="1:18" x14ac:dyDescent="0.3">
      <c r="A53" s="30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1:18" x14ac:dyDescent="0.3">
      <c r="A54" s="30"/>
      <c r="D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1:18" x14ac:dyDescent="0.3">
      <c r="A55" s="30"/>
      <c r="D55" s="23"/>
      <c r="E55" s="23"/>
      <c r="F55" s="23"/>
      <c r="G55" s="23"/>
      <c r="H55" s="23"/>
      <c r="I55" s="23"/>
      <c r="J55" s="23"/>
      <c r="K55" s="23"/>
      <c r="L55" s="23"/>
      <c r="O55" s="23"/>
    </row>
    <row r="56" spans="1:18" x14ac:dyDescent="0.3">
      <c r="A56" s="30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1:18" x14ac:dyDescent="0.3">
      <c r="A57" s="30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1:18" x14ac:dyDescent="0.3">
      <c r="A58" s="3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8" x14ac:dyDescent="0.3"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1:18" x14ac:dyDescent="0.3">
      <c r="E60" s="23"/>
      <c r="F60" s="23"/>
      <c r="G60" s="23"/>
      <c r="H60" s="23"/>
      <c r="I60" s="23"/>
      <c r="J60" s="23"/>
      <c r="K60" s="23"/>
      <c r="L60" s="23"/>
      <c r="O60" s="23"/>
    </row>
    <row r="61" spans="1:18" x14ac:dyDescent="0.3">
      <c r="E61" s="23"/>
    </row>
    <row r="62" spans="1:18" x14ac:dyDescent="0.3">
      <c r="E62" s="23"/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B678-599C-475C-8BD4-A191F23A0720}">
  <dimension ref="A1:R62"/>
  <sheetViews>
    <sheetView zoomScale="70" zoomScaleNormal="70" workbookViewId="0">
      <selection activeCell="B34" sqref="B34:B37"/>
    </sheetView>
  </sheetViews>
  <sheetFormatPr defaultColWidth="8.88671875" defaultRowHeight="14.4" x14ac:dyDescent="0.3"/>
  <cols>
    <col min="1" max="1" width="55.6640625" style="20" customWidth="1"/>
    <col min="2" max="2" width="17.33203125" style="20" customWidth="1"/>
    <col min="3" max="7" width="8.88671875" style="20"/>
    <col min="8" max="8" width="17.5546875" style="20" customWidth="1"/>
    <col min="9" max="16384" width="8.88671875" style="20"/>
  </cols>
  <sheetData>
    <row r="1" spans="1:8" x14ac:dyDescent="0.3">
      <c r="A1" s="20" t="s">
        <v>158</v>
      </c>
      <c r="B1" s="1" t="s">
        <v>55</v>
      </c>
    </row>
    <row r="2" spans="1:8" x14ac:dyDescent="0.3">
      <c r="A2" s="20" t="s">
        <v>140</v>
      </c>
      <c r="B2" s="39"/>
      <c r="C2" s="1" t="s">
        <v>207</v>
      </c>
      <c r="E2" s="1"/>
    </row>
    <row r="3" spans="1:8" x14ac:dyDescent="0.3">
      <c r="A3" s="20" t="s">
        <v>141</v>
      </c>
      <c r="B3" s="37"/>
      <c r="D3" s="20">
        <v>1.5566515999999999</v>
      </c>
    </row>
    <row r="4" spans="1:8" x14ac:dyDescent="0.3">
      <c r="A4" s="20" t="s">
        <v>148</v>
      </c>
      <c r="B4" s="39"/>
      <c r="D4" s="1">
        <v>3.9563888000000002E-3</v>
      </c>
      <c r="E4" s="20" t="s">
        <v>203</v>
      </c>
    </row>
    <row r="5" spans="1:8" x14ac:dyDescent="0.3">
      <c r="A5" s="20" t="s">
        <v>149</v>
      </c>
      <c r="B5" s="37"/>
      <c r="D5" s="1">
        <v>9.5325891000000006E-3</v>
      </c>
      <c r="E5" s="1" t="s">
        <v>204</v>
      </c>
    </row>
    <row r="6" spans="1:8" x14ac:dyDescent="0.3">
      <c r="A6" s="20" t="s">
        <v>151</v>
      </c>
      <c r="B6" s="39"/>
      <c r="D6" s="23">
        <v>0.39331895</v>
      </c>
      <c r="E6" s="20" t="s">
        <v>205</v>
      </c>
    </row>
    <row r="7" spans="1:8" x14ac:dyDescent="0.3">
      <c r="A7" s="20" t="s">
        <v>150</v>
      </c>
      <c r="B7" s="39"/>
      <c r="D7" s="1" t="s">
        <v>206</v>
      </c>
    </row>
    <row r="8" spans="1:8" x14ac:dyDescent="0.3">
      <c r="A8" s="20" t="s">
        <v>152</v>
      </c>
      <c r="B8" s="37"/>
      <c r="C8" s="20" t="s">
        <v>195</v>
      </c>
    </row>
    <row r="9" spans="1:8" x14ac:dyDescent="0.3">
      <c r="A9" s="20" t="s">
        <v>153</v>
      </c>
      <c r="B9" s="37"/>
      <c r="C9" s="20" t="s">
        <v>208</v>
      </c>
    </row>
    <row r="10" spans="1:8" x14ac:dyDescent="0.3">
      <c r="A10" s="20" t="s">
        <v>154</v>
      </c>
      <c r="B10" s="1"/>
    </row>
    <row r="11" spans="1:8" x14ac:dyDescent="0.3">
      <c r="A11" s="20" t="s">
        <v>156</v>
      </c>
      <c r="B11" s="37"/>
      <c r="C11" s="1" t="s">
        <v>209</v>
      </c>
    </row>
    <row r="12" spans="1:8" x14ac:dyDescent="0.3">
      <c r="A12" s="20" t="s">
        <v>157</v>
      </c>
      <c r="C12" s="1" t="s">
        <v>210</v>
      </c>
    </row>
    <row r="13" spans="1:8" x14ac:dyDescent="0.3">
      <c r="A13" s="1" t="s">
        <v>230</v>
      </c>
      <c r="B13" s="39"/>
    </row>
    <row r="14" spans="1:8" x14ac:dyDescent="0.3">
      <c r="A14" s="27" t="s">
        <v>163</v>
      </c>
    </row>
    <row r="15" spans="1:8" x14ac:dyDescent="0.3">
      <c r="A15" s="27" t="s">
        <v>164</v>
      </c>
      <c r="B15" s="1"/>
    </row>
    <row r="16" spans="1:8" x14ac:dyDescent="0.3">
      <c r="A16" s="1" t="s">
        <v>165</v>
      </c>
      <c r="H16" s="13"/>
    </row>
    <row r="17" spans="1:18" x14ac:dyDescent="0.3">
      <c r="A17" s="28" t="s">
        <v>188</v>
      </c>
      <c r="I17" s="1"/>
    </row>
    <row r="18" spans="1:18" x14ac:dyDescent="0.3">
      <c r="A18" s="12" t="s">
        <v>112</v>
      </c>
      <c r="B18" s="14"/>
      <c r="C18" s="1"/>
      <c r="D18" s="1"/>
      <c r="E18" s="1"/>
      <c r="F18" s="1"/>
      <c r="G18" s="1"/>
      <c r="H18" s="13"/>
      <c r="I18" s="1"/>
    </row>
    <row r="19" spans="1:18" x14ac:dyDescent="0.3">
      <c r="A19" s="29" t="s">
        <v>189</v>
      </c>
      <c r="C19" s="1"/>
      <c r="D19" s="1"/>
      <c r="E19" s="1"/>
      <c r="F19" s="1"/>
      <c r="G19" s="1"/>
      <c r="I19" s="23"/>
    </row>
    <row r="20" spans="1:18" x14ac:dyDescent="0.3">
      <c r="A20" s="30" t="s">
        <v>190</v>
      </c>
      <c r="B20" s="1"/>
      <c r="C20" s="1"/>
      <c r="D20" s="1"/>
      <c r="E20" s="1"/>
      <c r="F20" s="1"/>
      <c r="G20" s="1"/>
      <c r="H20" s="13"/>
      <c r="I20" s="1"/>
    </row>
    <row r="21" spans="1:18" x14ac:dyDescent="0.3">
      <c r="A21" s="13" t="s">
        <v>191</v>
      </c>
      <c r="C21" s="1"/>
      <c r="D21" s="1"/>
      <c r="E21" s="1"/>
      <c r="F21" s="1"/>
      <c r="G21" s="1"/>
      <c r="H21" s="1"/>
      <c r="I21" s="23"/>
    </row>
    <row r="22" spans="1:18" x14ac:dyDescent="0.3">
      <c r="A22" s="13" t="s">
        <v>192</v>
      </c>
      <c r="B22" s="1"/>
      <c r="C22" s="1"/>
      <c r="D22" s="1"/>
      <c r="E22" s="1"/>
      <c r="F22" s="1"/>
      <c r="G22" s="1"/>
      <c r="H22" s="1"/>
      <c r="I22" s="1"/>
      <c r="J22" s="23"/>
      <c r="K22" s="23"/>
    </row>
    <row r="23" spans="1:18" x14ac:dyDescent="0.3">
      <c r="A23" s="13" t="s">
        <v>193</v>
      </c>
      <c r="B23" s="1"/>
      <c r="C23" s="1"/>
      <c r="D23" s="1"/>
      <c r="E23" s="1"/>
      <c r="F23" s="23"/>
      <c r="G23" s="1"/>
      <c r="H23" s="12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3">
      <c r="A24" s="1" t="s">
        <v>221</v>
      </c>
      <c r="B24" s="38"/>
      <c r="C24" s="1" t="s">
        <v>222</v>
      </c>
      <c r="D24" s="1"/>
      <c r="E24" s="1"/>
      <c r="F24" s="23"/>
      <c r="G24" s="1"/>
      <c r="H24" s="23"/>
      <c r="I24" s="23"/>
      <c r="J24" s="23"/>
      <c r="K24" s="23"/>
      <c r="L24" s="23"/>
      <c r="M24" s="23"/>
      <c r="N24" s="23"/>
      <c r="O24" s="23"/>
      <c r="P24" s="23"/>
      <c r="R24" s="23"/>
    </row>
    <row r="25" spans="1:18" x14ac:dyDescent="0.3">
      <c r="A25" s="13" t="s">
        <v>212</v>
      </c>
      <c r="B25" s="37"/>
      <c r="C25" s="1" t="s">
        <v>211</v>
      </c>
      <c r="D25" s="1"/>
      <c r="E25" s="1"/>
      <c r="F25" s="1"/>
      <c r="G25" s="1"/>
      <c r="H25" s="23"/>
      <c r="I25" s="23"/>
      <c r="J25" s="23"/>
      <c r="M25" s="23"/>
      <c r="O25" s="23"/>
      <c r="R25" s="23"/>
    </row>
    <row r="26" spans="1:18" x14ac:dyDescent="0.3">
      <c r="A26" s="20" t="s">
        <v>214</v>
      </c>
      <c r="B26" s="38"/>
      <c r="C26" s="1" t="s">
        <v>213</v>
      </c>
      <c r="D26" s="1"/>
      <c r="E26" s="1"/>
      <c r="F26" s="1"/>
      <c r="G26" s="23"/>
      <c r="H26" s="23"/>
      <c r="I26" s="23"/>
      <c r="J26" s="23"/>
      <c r="K26" s="23"/>
      <c r="L26" s="23"/>
      <c r="M26" s="23"/>
      <c r="O26" s="23"/>
      <c r="R26" s="23"/>
    </row>
    <row r="27" spans="1:18" x14ac:dyDescent="0.3">
      <c r="A27" s="13" t="s">
        <v>216</v>
      </c>
      <c r="B27" s="37"/>
      <c r="C27" s="1" t="s">
        <v>215</v>
      </c>
      <c r="D27" s="1"/>
      <c r="E27" s="1"/>
      <c r="F27" s="23"/>
      <c r="G27" s="1"/>
      <c r="H27" s="23"/>
      <c r="I27" s="23"/>
      <c r="J27" s="23"/>
      <c r="K27" s="23"/>
      <c r="L27" s="23"/>
      <c r="M27" s="23"/>
      <c r="N27" s="23"/>
      <c r="O27" s="23"/>
      <c r="P27" s="23"/>
      <c r="R27" s="23"/>
    </row>
    <row r="28" spans="1:18" x14ac:dyDescent="0.3">
      <c r="A28" s="1" t="s">
        <v>223</v>
      </c>
      <c r="B28" s="37"/>
      <c r="C28" s="1" t="s">
        <v>224</v>
      </c>
      <c r="D28" s="1"/>
      <c r="E28" s="1"/>
      <c r="F28" s="23"/>
      <c r="G28" s="1"/>
      <c r="H28" s="23"/>
      <c r="I28" s="23"/>
      <c r="J28" s="23"/>
      <c r="K28" s="23"/>
      <c r="L28" s="23"/>
      <c r="M28" s="23"/>
      <c r="O28" s="23"/>
      <c r="P28" s="23"/>
      <c r="Q28" s="23"/>
      <c r="R28" s="23"/>
    </row>
    <row r="29" spans="1:18" x14ac:dyDescent="0.3">
      <c r="A29" s="1" t="s">
        <v>229</v>
      </c>
      <c r="B29" s="38"/>
      <c r="C29" s="1"/>
      <c r="D29" s="1"/>
      <c r="E29" s="1"/>
      <c r="F29" s="1"/>
      <c r="G29" s="1"/>
      <c r="H29" s="1"/>
      <c r="I29" s="23"/>
      <c r="J29" s="23"/>
      <c r="K29" s="23"/>
      <c r="L29" s="23"/>
      <c r="M29" s="23"/>
    </row>
    <row r="30" spans="1:18" x14ac:dyDescent="0.3">
      <c r="A30" s="25" t="s">
        <v>231</v>
      </c>
      <c r="B30" s="37"/>
      <c r="C30" s="23" t="s">
        <v>235</v>
      </c>
      <c r="E30" s="1"/>
      <c r="F30" s="1"/>
      <c r="G30" s="1"/>
      <c r="H30" s="1"/>
      <c r="I30" s="23"/>
      <c r="J30" s="23"/>
      <c r="K30" s="23"/>
      <c r="L30" s="23"/>
      <c r="M30" s="23"/>
    </row>
    <row r="31" spans="1:18" x14ac:dyDescent="0.3">
      <c r="A31" s="1" t="s">
        <v>244</v>
      </c>
      <c r="B31" s="5">
        <v>21.49</v>
      </c>
      <c r="C31" s="1" t="s">
        <v>246</v>
      </c>
      <c r="E31" s="1"/>
      <c r="F31" s="1"/>
      <c r="G31" s="1"/>
      <c r="H31" s="1"/>
      <c r="I31" s="23"/>
      <c r="J31" s="23"/>
      <c r="K31" s="23"/>
      <c r="L31" s="23"/>
      <c r="M31" s="23"/>
    </row>
    <row r="32" spans="1:18" x14ac:dyDescent="0.3">
      <c r="A32" s="1" t="s">
        <v>245</v>
      </c>
      <c r="B32" s="5">
        <v>25.93</v>
      </c>
      <c r="C32" s="1" t="s">
        <v>247</v>
      </c>
      <c r="E32" s="1"/>
      <c r="F32" s="1"/>
      <c r="G32" s="1"/>
      <c r="H32" s="1"/>
      <c r="I32" s="23"/>
      <c r="J32" s="23"/>
      <c r="K32" s="23"/>
      <c r="L32" s="23"/>
      <c r="M32" s="23"/>
    </row>
    <row r="33" spans="1:18" x14ac:dyDescent="0.3">
      <c r="A33" s="13" t="s">
        <v>166</v>
      </c>
      <c r="B33" s="14"/>
      <c r="C33" s="1"/>
      <c r="D33" s="1"/>
      <c r="E33" s="1"/>
      <c r="F33" s="23"/>
      <c r="G33" s="1"/>
      <c r="H33" s="23"/>
      <c r="I33" s="23"/>
      <c r="J33" s="23"/>
    </row>
    <row r="34" spans="1:18" x14ac:dyDescent="0.3">
      <c r="A34" s="1" t="s">
        <v>218</v>
      </c>
      <c r="B34" s="37"/>
      <c r="C34" s="1" t="s">
        <v>217</v>
      </c>
      <c r="D34" s="1"/>
      <c r="E34" s="1"/>
      <c r="F34" s="23"/>
      <c r="G34" s="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x14ac:dyDescent="0.3">
      <c r="A35" s="1" t="s">
        <v>220</v>
      </c>
      <c r="B35" s="37"/>
      <c r="C35" s="1" t="s">
        <v>219</v>
      </c>
      <c r="D35" s="1"/>
      <c r="E35" s="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3">
      <c r="A36" s="1" t="s">
        <v>226</v>
      </c>
      <c r="B36" s="37"/>
      <c r="C36" s="1" t="s">
        <v>225</v>
      </c>
      <c r="D36" s="1"/>
      <c r="E36" s="1"/>
      <c r="F36" s="23"/>
      <c r="G36" s="23"/>
      <c r="H36" s="23"/>
      <c r="I36" s="23"/>
      <c r="J36" s="23"/>
      <c r="K36" s="23"/>
      <c r="L36" s="23"/>
      <c r="M36" s="23"/>
    </row>
    <row r="37" spans="1:18" x14ac:dyDescent="0.3">
      <c r="A37" s="1" t="s">
        <v>227</v>
      </c>
      <c r="B37" s="37"/>
      <c r="C37" s="20" t="s">
        <v>228</v>
      </c>
      <c r="D37" s="1"/>
      <c r="E37" s="1"/>
      <c r="F37" s="1"/>
      <c r="G37" s="23"/>
      <c r="H37" s="23"/>
      <c r="I37" s="23"/>
      <c r="J37" s="23"/>
      <c r="K37" s="23"/>
      <c r="L37" s="23"/>
      <c r="M37" s="23"/>
    </row>
    <row r="38" spans="1:18" x14ac:dyDescent="0.3">
      <c r="A38" s="1"/>
      <c r="B38" s="1"/>
    </row>
    <row r="39" spans="1:18" x14ac:dyDescent="0.3">
      <c r="A39" s="1"/>
      <c r="B39" s="1"/>
      <c r="C39" s="1"/>
      <c r="D39" s="1"/>
      <c r="E39" s="1"/>
      <c r="F39" s="1"/>
      <c r="G39" s="23"/>
      <c r="H39" s="23"/>
      <c r="I39" s="23"/>
      <c r="J39" s="23"/>
      <c r="K39" s="23"/>
      <c r="L39" s="23"/>
      <c r="M39" s="23"/>
    </row>
    <row r="40" spans="1:18" x14ac:dyDescent="0.3">
      <c r="A40" s="1"/>
      <c r="B40" s="1"/>
      <c r="C40" s="1"/>
      <c r="D40" s="1"/>
      <c r="E40" s="1"/>
      <c r="F40" s="1"/>
      <c r="G40" s="23"/>
      <c r="H40" s="23"/>
      <c r="I40" s="23"/>
      <c r="J40" s="23"/>
      <c r="K40" s="23"/>
      <c r="L40" s="23"/>
      <c r="M40" s="23"/>
    </row>
    <row r="41" spans="1:18" x14ac:dyDescent="0.3">
      <c r="A41" s="1"/>
      <c r="B41" s="1"/>
      <c r="C41" s="1"/>
      <c r="D41" s="1"/>
      <c r="E41" s="1"/>
      <c r="F41" s="1"/>
      <c r="G41" s="23"/>
      <c r="H41" s="23"/>
      <c r="I41" s="23"/>
      <c r="J41" s="23"/>
      <c r="K41" s="23"/>
      <c r="L41" s="23"/>
      <c r="M41" s="23"/>
    </row>
    <row r="42" spans="1:18" x14ac:dyDescent="0.3">
      <c r="A42" s="31"/>
      <c r="G42" s="23"/>
      <c r="H42" s="23"/>
      <c r="I42" s="23"/>
    </row>
    <row r="43" spans="1:18" x14ac:dyDescent="0.3">
      <c r="A43" s="31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3">
      <c r="A44" s="31"/>
      <c r="E44" s="23"/>
      <c r="F44" s="23"/>
      <c r="G44" s="23"/>
      <c r="L44" s="23"/>
      <c r="M44" s="23"/>
      <c r="R44" s="23"/>
    </row>
    <row r="45" spans="1:18" x14ac:dyDescent="0.3">
      <c r="A45" s="1"/>
      <c r="D45" s="23"/>
      <c r="E45" s="23"/>
      <c r="F45" s="23"/>
      <c r="H45" s="23"/>
      <c r="R45" s="23"/>
    </row>
    <row r="46" spans="1:18" x14ac:dyDescent="0.3">
      <c r="A46" s="31"/>
      <c r="E46" s="23"/>
      <c r="F46" s="23"/>
      <c r="H46" s="23"/>
      <c r="I46" s="23"/>
      <c r="J46" s="23"/>
      <c r="L46" s="23"/>
      <c r="Q46" s="23"/>
      <c r="R46" s="23"/>
    </row>
    <row r="47" spans="1:18" x14ac:dyDescent="0.3">
      <c r="A47" s="3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P47" s="23"/>
      <c r="Q47" s="23"/>
      <c r="R47" s="23"/>
    </row>
    <row r="48" spans="1:18" x14ac:dyDescent="0.3">
      <c r="A48" s="32"/>
      <c r="D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3">
      <c r="A49" s="33"/>
      <c r="D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3">
      <c r="A50" s="30"/>
      <c r="D50" s="23"/>
      <c r="F50" s="23"/>
      <c r="G50" s="23"/>
      <c r="I50" s="23"/>
      <c r="J50" s="23"/>
      <c r="L50" s="23"/>
      <c r="M50" s="23"/>
      <c r="N50" s="23"/>
      <c r="P50" s="23"/>
      <c r="Q50" s="23"/>
      <c r="R50" s="23"/>
    </row>
    <row r="51" spans="1:18" x14ac:dyDescent="0.3">
      <c r="A51" s="30"/>
      <c r="D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8" x14ac:dyDescent="0.3">
      <c r="A52" s="30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R52" s="23"/>
    </row>
    <row r="53" spans="1:18" x14ac:dyDescent="0.3">
      <c r="A53" s="30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1:18" x14ac:dyDescent="0.3">
      <c r="A54" s="30"/>
      <c r="D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1:18" x14ac:dyDescent="0.3">
      <c r="A55" s="30"/>
      <c r="D55" s="23"/>
      <c r="E55" s="23"/>
      <c r="F55" s="23"/>
      <c r="G55" s="23"/>
      <c r="H55" s="23"/>
      <c r="I55" s="23"/>
      <c r="J55" s="23"/>
      <c r="K55" s="23"/>
      <c r="L55" s="23"/>
      <c r="O55" s="23"/>
    </row>
    <row r="56" spans="1:18" x14ac:dyDescent="0.3">
      <c r="A56" s="30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1:18" x14ac:dyDescent="0.3">
      <c r="A57" s="30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1:18" x14ac:dyDescent="0.3">
      <c r="A58" s="3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8" x14ac:dyDescent="0.3"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1:18" x14ac:dyDescent="0.3">
      <c r="E60" s="23"/>
      <c r="F60" s="23"/>
      <c r="G60" s="23"/>
      <c r="H60" s="23"/>
      <c r="I60" s="23"/>
      <c r="J60" s="23"/>
      <c r="K60" s="23"/>
      <c r="L60" s="23"/>
      <c r="O60" s="23"/>
    </row>
    <row r="61" spans="1:18" x14ac:dyDescent="0.3">
      <c r="E61" s="23"/>
    </row>
    <row r="62" spans="1:18" x14ac:dyDescent="0.3">
      <c r="E62" s="23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76CD-FCEF-4A89-BC6A-3ECCA442CA37}">
  <dimension ref="A1:R62"/>
  <sheetViews>
    <sheetView zoomScale="80" zoomScaleNormal="80" workbookViewId="0">
      <selection activeCell="B34" sqref="B34:B37"/>
    </sheetView>
  </sheetViews>
  <sheetFormatPr defaultColWidth="8.88671875" defaultRowHeight="14.4" x14ac:dyDescent="0.3"/>
  <cols>
    <col min="1" max="1" width="55.6640625" style="20" customWidth="1"/>
    <col min="2" max="2" width="17.33203125" style="20" customWidth="1"/>
    <col min="3" max="7" width="8.88671875" style="20"/>
    <col min="8" max="8" width="17.5546875" style="20" customWidth="1"/>
    <col min="9" max="16384" width="8.88671875" style="20"/>
  </cols>
  <sheetData>
    <row r="1" spans="1:8" x14ac:dyDescent="0.3">
      <c r="A1" s="20" t="s">
        <v>158</v>
      </c>
      <c r="B1" s="1" t="s">
        <v>55</v>
      </c>
    </row>
    <row r="2" spans="1:8" x14ac:dyDescent="0.3">
      <c r="A2" s="20" t="s">
        <v>140</v>
      </c>
      <c r="B2" s="39"/>
      <c r="C2" s="1" t="s">
        <v>207</v>
      </c>
    </row>
    <row r="3" spans="1:8" x14ac:dyDescent="0.3">
      <c r="A3" s="20" t="s">
        <v>141</v>
      </c>
      <c r="B3" s="37"/>
      <c r="D3" s="20">
        <v>1.5566515999999999</v>
      </c>
    </row>
    <row r="4" spans="1:8" x14ac:dyDescent="0.3">
      <c r="A4" s="20" t="s">
        <v>148</v>
      </c>
      <c r="B4" s="39"/>
      <c r="D4" s="1">
        <v>3.9563888000000002E-3</v>
      </c>
      <c r="E4" s="20" t="s">
        <v>203</v>
      </c>
    </row>
    <row r="5" spans="1:8" x14ac:dyDescent="0.3">
      <c r="A5" s="20" t="s">
        <v>149</v>
      </c>
      <c r="B5" s="37"/>
      <c r="D5" s="1">
        <v>9.5325891000000006E-3</v>
      </c>
      <c r="E5" s="1" t="s">
        <v>204</v>
      </c>
    </row>
    <row r="6" spans="1:8" x14ac:dyDescent="0.3">
      <c r="A6" s="20" t="s">
        <v>151</v>
      </c>
      <c r="B6" s="37"/>
      <c r="D6" s="23">
        <v>0.39331895</v>
      </c>
      <c r="E6" s="20" t="s">
        <v>205</v>
      </c>
    </row>
    <row r="7" spans="1:8" x14ac:dyDescent="0.3">
      <c r="A7" s="20" t="s">
        <v>150</v>
      </c>
      <c r="B7" s="39"/>
      <c r="D7" s="1" t="s">
        <v>206</v>
      </c>
    </row>
    <row r="8" spans="1:8" x14ac:dyDescent="0.3">
      <c r="A8" s="20" t="s">
        <v>152</v>
      </c>
      <c r="B8" s="37"/>
      <c r="C8" s="20" t="s">
        <v>195</v>
      </c>
    </row>
    <row r="9" spans="1:8" x14ac:dyDescent="0.3">
      <c r="A9" s="20" t="s">
        <v>153</v>
      </c>
      <c r="B9" s="37"/>
      <c r="C9" s="20" t="s">
        <v>208</v>
      </c>
    </row>
    <row r="10" spans="1:8" x14ac:dyDescent="0.3">
      <c r="A10" s="20" t="s">
        <v>154</v>
      </c>
      <c r="B10" s="37"/>
    </row>
    <row r="11" spans="1:8" x14ac:dyDescent="0.3">
      <c r="A11" s="20" t="s">
        <v>156</v>
      </c>
      <c r="B11" s="37"/>
      <c r="C11" s="1" t="s">
        <v>209</v>
      </c>
    </row>
    <row r="12" spans="1:8" x14ac:dyDescent="0.3">
      <c r="A12" s="20" t="s">
        <v>157</v>
      </c>
      <c r="B12" s="39"/>
      <c r="C12" s="1" t="s">
        <v>210</v>
      </c>
    </row>
    <row r="13" spans="1:8" x14ac:dyDescent="0.3">
      <c r="A13" s="1" t="s">
        <v>230</v>
      </c>
      <c r="B13" s="39"/>
    </row>
    <row r="14" spans="1:8" x14ac:dyDescent="0.3">
      <c r="A14" s="27" t="s">
        <v>163</v>
      </c>
    </row>
    <row r="15" spans="1:8" x14ac:dyDescent="0.3">
      <c r="A15" s="27" t="s">
        <v>164</v>
      </c>
      <c r="B15" s="1"/>
    </row>
    <row r="16" spans="1:8" x14ac:dyDescent="0.3">
      <c r="A16" s="1" t="s">
        <v>165</v>
      </c>
      <c r="H16" s="13"/>
    </row>
    <row r="17" spans="1:18" x14ac:dyDescent="0.3">
      <c r="A17" s="28" t="s">
        <v>188</v>
      </c>
      <c r="I17" s="1"/>
    </row>
    <row r="18" spans="1:18" x14ac:dyDescent="0.3">
      <c r="A18" s="12" t="s">
        <v>112</v>
      </c>
      <c r="B18" s="14"/>
      <c r="C18" s="1"/>
      <c r="D18" s="1"/>
      <c r="E18" s="1"/>
      <c r="F18" s="1"/>
      <c r="G18" s="1"/>
      <c r="H18" s="13"/>
      <c r="I18" s="1"/>
    </row>
    <row r="19" spans="1:18" x14ac:dyDescent="0.3">
      <c r="A19" s="29" t="s">
        <v>189</v>
      </c>
      <c r="C19" s="1"/>
      <c r="D19" s="1"/>
      <c r="E19" s="1"/>
      <c r="F19" s="1"/>
      <c r="G19" s="1"/>
      <c r="I19" s="23"/>
    </row>
    <row r="20" spans="1:18" x14ac:dyDescent="0.3">
      <c r="A20" s="30" t="s">
        <v>190</v>
      </c>
      <c r="B20" s="1"/>
      <c r="C20" s="1"/>
      <c r="D20" s="1"/>
      <c r="E20" s="1"/>
      <c r="F20" s="1"/>
      <c r="G20" s="1"/>
      <c r="H20" s="13"/>
      <c r="I20" s="1"/>
    </row>
    <row r="21" spans="1:18" x14ac:dyDescent="0.3">
      <c r="A21" s="13" t="s">
        <v>191</v>
      </c>
      <c r="C21" s="1"/>
      <c r="D21" s="1"/>
      <c r="E21" s="1"/>
      <c r="F21" s="1"/>
      <c r="G21" s="1"/>
      <c r="H21" s="1"/>
      <c r="I21" s="23"/>
    </row>
    <row r="22" spans="1:18" x14ac:dyDescent="0.3">
      <c r="A22" s="13" t="s">
        <v>192</v>
      </c>
      <c r="B22" s="1"/>
      <c r="C22" s="1"/>
      <c r="D22" s="1"/>
      <c r="E22" s="1"/>
      <c r="F22" s="1"/>
      <c r="G22" s="1"/>
      <c r="H22" s="1"/>
      <c r="I22" s="1"/>
      <c r="J22" s="23"/>
      <c r="K22" s="23"/>
    </row>
    <row r="23" spans="1:18" x14ac:dyDescent="0.3">
      <c r="A23" s="13" t="s">
        <v>193</v>
      </c>
      <c r="B23" s="1"/>
      <c r="C23" s="1"/>
      <c r="D23" s="1"/>
      <c r="E23" s="1"/>
      <c r="F23" s="23"/>
      <c r="G23" s="1"/>
      <c r="H23" s="12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3">
      <c r="A24" s="1" t="s">
        <v>221</v>
      </c>
      <c r="B24" s="38"/>
      <c r="C24" s="1" t="s">
        <v>222</v>
      </c>
      <c r="D24" s="1"/>
      <c r="E24" s="1"/>
      <c r="F24" s="23"/>
      <c r="G24" s="1"/>
      <c r="H24" s="23"/>
      <c r="I24" s="23"/>
      <c r="J24" s="23"/>
      <c r="K24" s="23"/>
      <c r="L24" s="23"/>
      <c r="M24" s="23"/>
      <c r="N24" s="23"/>
      <c r="O24" s="23"/>
      <c r="P24" s="23"/>
      <c r="R24" s="23"/>
    </row>
    <row r="25" spans="1:18" x14ac:dyDescent="0.3">
      <c r="A25" s="13" t="s">
        <v>212</v>
      </c>
      <c r="B25" s="37"/>
      <c r="C25" s="1" t="s">
        <v>211</v>
      </c>
      <c r="D25" s="1"/>
      <c r="E25" s="1"/>
      <c r="F25" s="1"/>
      <c r="G25" s="1"/>
      <c r="H25" s="23"/>
      <c r="I25" s="23"/>
      <c r="J25" s="23"/>
      <c r="M25" s="23"/>
      <c r="O25" s="23"/>
      <c r="R25" s="23"/>
    </row>
    <row r="26" spans="1:18" x14ac:dyDescent="0.3">
      <c r="A26" s="20" t="s">
        <v>214</v>
      </c>
      <c r="B26" s="38"/>
      <c r="C26" s="1" t="s">
        <v>213</v>
      </c>
      <c r="D26" s="1"/>
      <c r="E26" s="1"/>
      <c r="F26" s="1"/>
      <c r="G26" s="23"/>
      <c r="H26" s="23"/>
      <c r="I26" s="23"/>
      <c r="J26" s="23"/>
      <c r="K26" s="23"/>
      <c r="L26" s="23"/>
      <c r="M26" s="23"/>
      <c r="O26" s="23"/>
      <c r="R26" s="23"/>
    </row>
    <row r="27" spans="1:18" x14ac:dyDescent="0.3">
      <c r="A27" s="13" t="s">
        <v>216</v>
      </c>
      <c r="B27" s="37"/>
      <c r="C27" s="1" t="s">
        <v>215</v>
      </c>
      <c r="D27" s="1"/>
      <c r="E27" s="1"/>
      <c r="F27" s="23"/>
      <c r="G27" s="1"/>
      <c r="H27" s="23"/>
      <c r="I27" s="23"/>
      <c r="J27" s="23"/>
      <c r="K27" s="23"/>
      <c r="L27" s="23"/>
      <c r="M27" s="23"/>
      <c r="N27" s="23"/>
      <c r="O27" s="23"/>
      <c r="P27" s="23"/>
      <c r="R27" s="23"/>
    </row>
    <row r="28" spans="1:18" x14ac:dyDescent="0.3">
      <c r="A28" s="1" t="s">
        <v>223</v>
      </c>
      <c r="B28" s="37"/>
      <c r="C28" s="1" t="s">
        <v>224</v>
      </c>
      <c r="D28" s="1"/>
      <c r="E28" s="1"/>
      <c r="F28" s="23"/>
      <c r="G28" s="1"/>
      <c r="H28" s="23"/>
      <c r="I28" s="23"/>
      <c r="J28" s="23"/>
      <c r="K28" s="23"/>
      <c r="L28" s="23"/>
      <c r="M28" s="23"/>
      <c r="O28" s="23"/>
      <c r="P28" s="23"/>
      <c r="Q28" s="23"/>
      <c r="R28" s="23"/>
    </row>
    <row r="29" spans="1:18" x14ac:dyDescent="0.3">
      <c r="A29" s="1" t="s">
        <v>229</v>
      </c>
      <c r="B29" s="23">
        <f>(B36+B37)/2</f>
        <v>0</v>
      </c>
      <c r="C29" s="1"/>
      <c r="D29" s="1"/>
      <c r="E29" s="1"/>
      <c r="F29" s="1"/>
      <c r="G29" s="1"/>
      <c r="H29" s="1"/>
      <c r="I29" s="23"/>
      <c r="J29" s="23"/>
      <c r="K29" s="23"/>
      <c r="L29" s="23"/>
      <c r="M29" s="23"/>
    </row>
    <row r="30" spans="1:18" x14ac:dyDescent="0.3">
      <c r="A30" s="25" t="s">
        <v>231</v>
      </c>
      <c r="B30" s="37"/>
      <c r="C30" s="23" t="s">
        <v>235</v>
      </c>
      <c r="E30" s="1"/>
      <c r="F30" s="1"/>
      <c r="G30" s="1"/>
      <c r="H30" s="1"/>
      <c r="I30" s="23"/>
      <c r="J30" s="23"/>
      <c r="K30" s="23"/>
      <c r="L30" s="23"/>
      <c r="M30" s="23"/>
    </row>
    <row r="31" spans="1:18" x14ac:dyDescent="0.3">
      <c r="A31" s="1" t="s">
        <v>244</v>
      </c>
      <c r="B31" s="5">
        <v>37.299999999999997</v>
      </c>
      <c r="C31" s="1" t="s">
        <v>246</v>
      </c>
      <c r="E31" s="1"/>
      <c r="F31" s="1"/>
      <c r="G31" s="1"/>
      <c r="H31" s="1"/>
      <c r="I31" s="23"/>
      <c r="J31" s="23"/>
      <c r="K31" s="23"/>
      <c r="L31" s="23"/>
      <c r="M31" s="23"/>
    </row>
    <row r="32" spans="1:18" x14ac:dyDescent="0.3">
      <c r="A32" s="1" t="s">
        <v>245</v>
      </c>
      <c r="B32" s="5">
        <v>49.86</v>
      </c>
      <c r="C32" s="1" t="s">
        <v>247</v>
      </c>
      <c r="E32" s="1"/>
      <c r="F32" s="1"/>
      <c r="G32" s="1"/>
      <c r="H32" s="1"/>
      <c r="I32" s="23"/>
      <c r="J32" s="23"/>
      <c r="K32" s="23"/>
      <c r="L32" s="23"/>
      <c r="M32" s="23"/>
    </row>
    <row r="33" spans="1:18" x14ac:dyDescent="0.3">
      <c r="A33" s="13" t="s">
        <v>166</v>
      </c>
      <c r="B33" s="14"/>
      <c r="C33" s="1"/>
      <c r="D33" s="1"/>
      <c r="E33" s="1"/>
      <c r="F33" s="23"/>
      <c r="G33" s="1"/>
      <c r="H33" s="23"/>
      <c r="I33" s="23"/>
      <c r="J33" s="23"/>
    </row>
    <row r="34" spans="1:18" x14ac:dyDescent="0.3">
      <c r="A34" s="1" t="s">
        <v>218</v>
      </c>
      <c r="B34" s="37"/>
      <c r="C34" s="1" t="s">
        <v>217</v>
      </c>
      <c r="D34" s="1"/>
      <c r="E34" s="1"/>
      <c r="F34" s="23"/>
      <c r="G34" s="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x14ac:dyDescent="0.3">
      <c r="A35" s="1" t="s">
        <v>220</v>
      </c>
      <c r="B35" s="37"/>
      <c r="C35" s="1" t="s">
        <v>219</v>
      </c>
      <c r="D35" s="1"/>
      <c r="E35" s="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3">
      <c r="A36" s="1" t="s">
        <v>226</v>
      </c>
      <c r="B36" s="37"/>
      <c r="C36" s="1" t="s">
        <v>225</v>
      </c>
      <c r="D36" s="1"/>
      <c r="E36" s="1"/>
      <c r="F36" s="23"/>
      <c r="G36" s="23"/>
      <c r="H36" s="23"/>
      <c r="I36" s="23"/>
      <c r="J36" s="23"/>
      <c r="K36" s="23"/>
      <c r="L36" s="23"/>
      <c r="M36" s="23"/>
    </row>
    <row r="37" spans="1:18" x14ac:dyDescent="0.3">
      <c r="A37" s="1" t="s">
        <v>227</v>
      </c>
      <c r="B37" s="37"/>
      <c r="C37" s="20" t="s">
        <v>228</v>
      </c>
      <c r="D37" s="1"/>
      <c r="E37" s="1"/>
      <c r="F37" s="1"/>
      <c r="G37" s="23"/>
      <c r="H37" s="23"/>
      <c r="I37" s="23"/>
      <c r="J37" s="23"/>
      <c r="K37" s="23"/>
      <c r="L37" s="23"/>
      <c r="M37" s="23"/>
    </row>
    <row r="38" spans="1:18" x14ac:dyDescent="0.3">
      <c r="A38" s="1"/>
      <c r="B38" s="1"/>
    </row>
    <row r="39" spans="1:18" x14ac:dyDescent="0.3">
      <c r="A39" s="1"/>
      <c r="B39" s="1"/>
      <c r="C39" s="1"/>
      <c r="D39" s="1"/>
      <c r="E39" s="1"/>
      <c r="F39" s="1"/>
      <c r="G39" s="23"/>
      <c r="H39" s="23"/>
      <c r="I39" s="23"/>
      <c r="J39" s="23"/>
      <c r="K39" s="23"/>
      <c r="L39" s="23"/>
      <c r="M39" s="23"/>
    </row>
    <row r="40" spans="1:18" x14ac:dyDescent="0.3">
      <c r="A40" s="1"/>
      <c r="B40" s="1"/>
      <c r="C40" s="1"/>
      <c r="D40" s="1"/>
      <c r="E40" s="1"/>
      <c r="F40" s="1"/>
      <c r="G40" s="23"/>
      <c r="H40" s="23"/>
      <c r="I40" s="23"/>
      <c r="J40" s="23"/>
      <c r="K40" s="23"/>
      <c r="L40" s="23"/>
      <c r="M40" s="23"/>
    </row>
    <row r="41" spans="1:18" x14ac:dyDescent="0.3">
      <c r="A41" s="1"/>
      <c r="B41" s="1"/>
      <c r="C41" s="1"/>
      <c r="D41" s="1"/>
      <c r="E41" s="1"/>
      <c r="F41" s="1"/>
      <c r="G41" s="23"/>
      <c r="H41" s="23"/>
      <c r="I41" s="23"/>
      <c r="J41" s="23"/>
      <c r="K41" s="23"/>
      <c r="L41" s="23"/>
      <c r="M41" s="23"/>
    </row>
    <row r="42" spans="1:18" x14ac:dyDescent="0.3">
      <c r="A42" s="31"/>
      <c r="G42" s="23"/>
      <c r="H42" s="23"/>
      <c r="I42" s="23"/>
    </row>
    <row r="43" spans="1:18" x14ac:dyDescent="0.3">
      <c r="A43" s="31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3">
      <c r="A44" s="31"/>
      <c r="E44" s="23"/>
      <c r="F44" s="23"/>
      <c r="G44" s="23"/>
      <c r="L44" s="23"/>
      <c r="M44" s="23"/>
      <c r="R44" s="23"/>
    </row>
    <row r="45" spans="1:18" x14ac:dyDescent="0.3">
      <c r="A45" s="1"/>
      <c r="D45" s="23"/>
      <c r="E45" s="23"/>
      <c r="F45" s="23"/>
      <c r="H45" s="23"/>
      <c r="R45" s="23"/>
    </row>
    <row r="46" spans="1:18" x14ac:dyDescent="0.3">
      <c r="A46" s="31"/>
      <c r="E46" s="23"/>
      <c r="F46" s="23"/>
      <c r="H46" s="23"/>
      <c r="I46" s="23"/>
      <c r="J46" s="23"/>
      <c r="L46" s="23"/>
      <c r="Q46" s="23"/>
      <c r="R46" s="23"/>
    </row>
    <row r="47" spans="1:18" x14ac:dyDescent="0.3">
      <c r="A47" s="3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P47" s="23"/>
      <c r="Q47" s="23"/>
      <c r="R47" s="23"/>
    </row>
    <row r="48" spans="1:18" x14ac:dyDescent="0.3">
      <c r="A48" s="32"/>
      <c r="D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3">
      <c r="A49" s="33"/>
      <c r="D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x14ac:dyDescent="0.3">
      <c r="A50" s="30"/>
      <c r="D50" s="23"/>
      <c r="F50" s="23"/>
      <c r="G50" s="23"/>
      <c r="I50" s="23"/>
      <c r="J50" s="23"/>
      <c r="L50" s="23"/>
      <c r="M50" s="23"/>
      <c r="N50" s="23"/>
      <c r="P50" s="23"/>
      <c r="Q50" s="23"/>
      <c r="R50" s="23"/>
    </row>
    <row r="51" spans="1:18" x14ac:dyDescent="0.3">
      <c r="A51" s="30"/>
      <c r="D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8" x14ac:dyDescent="0.3">
      <c r="A52" s="30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R52" s="23"/>
    </row>
    <row r="53" spans="1:18" x14ac:dyDescent="0.3">
      <c r="A53" s="30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</row>
    <row r="54" spans="1:18" x14ac:dyDescent="0.3">
      <c r="A54" s="30"/>
      <c r="D54" s="23"/>
      <c r="F54" s="23"/>
      <c r="G54" s="23"/>
      <c r="H54" s="23"/>
      <c r="I54" s="23"/>
      <c r="J54" s="23"/>
      <c r="K54" s="23"/>
      <c r="L54" s="23"/>
      <c r="M54" s="23"/>
      <c r="N54" s="23"/>
      <c r="O54" s="23"/>
    </row>
    <row r="55" spans="1:18" x14ac:dyDescent="0.3">
      <c r="A55" s="30"/>
      <c r="D55" s="23"/>
      <c r="E55" s="23"/>
      <c r="F55" s="23"/>
      <c r="G55" s="23"/>
      <c r="H55" s="23"/>
      <c r="I55" s="23"/>
      <c r="J55" s="23"/>
      <c r="K55" s="23"/>
      <c r="L55" s="23"/>
      <c r="O55" s="23"/>
    </row>
    <row r="56" spans="1:18" x14ac:dyDescent="0.3">
      <c r="A56" s="30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1:18" x14ac:dyDescent="0.3">
      <c r="A57" s="30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1:18" x14ac:dyDescent="0.3">
      <c r="A58" s="34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8" x14ac:dyDescent="0.3"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1:18" x14ac:dyDescent="0.3">
      <c r="E60" s="23"/>
      <c r="F60" s="23"/>
      <c r="G60" s="23"/>
      <c r="H60" s="23"/>
      <c r="I60" s="23"/>
      <c r="J60" s="23"/>
      <c r="K60" s="23"/>
      <c r="L60" s="23"/>
      <c r="O60" s="23"/>
    </row>
    <row r="61" spans="1:18" x14ac:dyDescent="0.3">
      <c r="E61" s="23"/>
    </row>
    <row r="62" spans="1:18" x14ac:dyDescent="0.3">
      <c r="E62" s="23"/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2C4F-23F4-4941-95BE-2F4506FE7DD1}">
  <dimension ref="A1:J104"/>
  <sheetViews>
    <sheetView workbookViewId="0">
      <pane ySplit="1" topLeftCell="A59" activePane="bottomLeft" state="frozen"/>
      <selection activeCell="A8" sqref="A8"/>
      <selection pane="bottomLeft" activeCell="G81" sqref="B78:G81"/>
    </sheetView>
  </sheetViews>
  <sheetFormatPr defaultColWidth="9.109375" defaultRowHeight="14.4" x14ac:dyDescent="0.3"/>
  <cols>
    <col min="1" max="1" width="33.33203125" style="20" customWidth="1"/>
    <col min="2" max="2" width="21.6640625" style="20" customWidth="1"/>
    <col min="3" max="3" width="19.44140625" style="20" customWidth="1"/>
    <col min="4" max="4" width="17.44140625" style="20" customWidth="1"/>
    <col min="5" max="5" width="18" style="20" customWidth="1"/>
    <col min="6" max="6" width="16.6640625" style="20" customWidth="1"/>
    <col min="7" max="8" width="16.88671875" style="20" customWidth="1"/>
    <col min="9" max="10" width="9.109375" style="20"/>
    <col min="11" max="16384" width="9.109375" style="1"/>
  </cols>
  <sheetData>
    <row r="1" spans="1:10" x14ac:dyDescent="0.3">
      <c r="A1" s="20" t="s">
        <v>158</v>
      </c>
      <c r="B1" s="20" t="s">
        <v>143</v>
      </c>
      <c r="C1" s="20" t="s">
        <v>144</v>
      </c>
      <c r="D1" s="20" t="s">
        <v>145</v>
      </c>
      <c r="E1" s="20" t="s">
        <v>54</v>
      </c>
      <c r="F1" s="20" t="s">
        <v>146</v>
      </c>
      <c r="G1" s="20" t="s">
        <v>147</v>
      </c>
      <c r="H1" s="20" t="s">
        <v>185</v>
      </c>
      <c r="I1" s="20" t="s">
        <v>136</v>
      </c>
      <c r="J1" s="20" t="s">
        <v>52</v>
      </c>
    </row>
    <row r="2" spans="1:10" x14ac:dyDescent="0.3">
      <c r="A2" s="20" t="s">
        <v>140</v>
      </c>
      <c r="B2" s="37"/>
      <c r="C2" s="37"/>
      <c r="D2" s="37"/>
      <c r="E2" s="37"/>
      <c r="F2" s="37"/>
      <c r="G2" s="37"/>
      <c r="H2" s="39"/>
      <c r="I2" s="20" t="s">
        <v>115</v>
      </c>
      <c r="J2" s="20" t="s">
        <v>201</v>
      </c>
    </row>
    <row r="3" spans="1:10" x14ac:dyDescent="0.3">
      <c r="A3" s="21" t="s">
        <v>141</v>
      </c>
      <c r="B3" s="37"/>
      <c r="C3" s="37"/>
      <c r="D3" s="37"/>
      <c r="E3" s="37"/>
      <c r="F3" s="37"/>
      <c r="G3" s="37"/>
      <c r="H3" s="39"/>
      <c r="I3" s="20" t="s">
        <v>114</v>
      </c>
      <c r="J3" s="20" t="s">
        <v>201</v>
      </c>
    </row>
    <row r="4" spans="1:10" x14ac:dyDescent="0.3">
      <c r="A4" s="21"/>
      <c r="D4" s="23"/>
    </row>
    <row r="5" spans="1:10" x14ac:dyDescent="0.3">
      <c r="A5" s="21"/>
      <c r="B5" s="36"/>
      <c r="C5" s="36"/>
      <c r="D5" s="36"/>
      <c r="E5" s="36"/>
      <c r="F5" s="36"/>
      <c r="G5" s="36"/>
      <c r="H5" s="36"/>
    </row>
    <row r="6" spans="1:10" x14ac:dyDescent="0.3">
      <c r="A6" s="20" t="s">
        <v>148</v>
      </c>
      <c r="B6" s="37"/>
      <c r="C6" s="37"/>
      <c r="D6" s="38"/>
      <c r="E6" s="37"/>
      <c r="F6" s="37"/>
      <c r="G6" s="37"/>
      <c r="H6" s="1"/>
      <c r="I6" s="20" t="s">
        <v>114</v>
      </c>
      <c r="J6" s="1" t="s">
        <v>203</v>
      </c>
    </row>
    <row r="7" spans="1:10" x14ac:dyDescent="0.3">
      <c r="A7" s="20" t="s">
        <v>149</v>
      </c>
      <c r="B7" s="37"/>
      <c r="C7" s="37"/>
      <c r="D7" s="38"/>
      <c r="E7" s="40"/>
      <c r="F7" s="37"/>
      <c r="G7" s="37"/>
      <c r="H7" s="1"/>
      <c r="I7" s="20" t="s">
        <v>114</v>
      </c>
      <c r="J7" s="1" t="s">
        <v>204</v>
      </c>
    </row>
    <row r="8" spans="1:10" x14ac:dyDescent="0.3">
      <c r="A8" s="20" t="s">
        <v>151</v>
      </c>
      <c r="B8" s="37"/>
      <c r="C8" s="37"/>
      <c r="D8" s="37"/>
      <c r="E8" s="37"/>
      <c r="F8" s="37"/>
      <c r="G8" s="37"/>
      <c r="I8" s="20" t="s">
        <v>114</v>
      </c>
      <c r="J8" s="1" t="s">
        <v>205</v>
      </c>
    </row>
    <row r="9" spans="1:10" x14ac:dyDescent="0.3">
      <c r="D9" s="23"/>
      <c r="J9" s="1"/>
    </row>
    <row r="10" spans="1:10" x14ac:dyDescent="0.3">
      <c r="B10" s="36"/>
      <c r="C10" s="36"/>
      <c r="D10" s="36"/>
      <c r="E10" s="36"/>
      <c r="F10" s="36"/>
      <c r="G10" s="36"/>
      <c r="H10" s="36"/>
      <c r="J10" s="1"/>
    </row>
    <row r="11" spans="1:10" x14ac:dyDescent="0.3">
      <c r="A11" s="20" t="s">
        <v>150</v>
      </c>
      <c r="B11" s="37"/>
      <c r="C11" s="37"/>
      <c r="D11" s="38"/>
      <c r="E11" s="37"/>
      <c r="F11" s="37"/>
      <c r="G11" s="37"/>
      <c r="I11" s="20" t="s">
        <v>114</v>
      </c>
      <c r="J11" s="1" t="s">
        <v>206</v>
      </c>
    </row>
    <row r="12" spans="1:10" x14ac:dyDescent="0.3">
      <c r="D12" s="23"/>
      <c r="E12" s="23"/>
      <c r="J12" s="1"/>
    </row>
    <row r="13" spans="1:10" x14ac:dyDescent="0.3">
      <c r="B13" s="36"/>
      <c r="C13" s="36"/>
      <c r="D13" s="36"/>
      <c r="E13" s="36"/>
      <c r="F13" s="36"/>
      <c r="G13" s="36"/>
      <c r="H13" s="36"/>
      <c r="J13" s="1"/>
    </row>
    <row r="14" spans="1:10" x14ac:dyDescent="0.3">
      <c r="A14" s="21" t="s">
        <v>152</v>
      </c>
      <c r="B14" s="37"/>
      <c r="C14" s="37"/>
      <c r="D14" s="37"/>
      <c r="E14" s="37"/>
      <c r="F14" s="37"/>
      <c r="G14" s="37"/>
      <c r="I14" s="20" t="s">
        <v>114</v>
      </c>
      <c r="J14" s="1" t="s">
        <v>195</v>
      </c>
    </row>
    <row r="15" spans="1:10" x14ac:dyDescent="0.3">
      <c r="A15" s="21"/>
      <c r="B15" s="23"/>
      <c r="C15" s="23"/>
      <c r="D15" s="23"/>
      <c r="E15" s="23"/>
      <c r="J15" s="1"/>
    </row>
    <row r="16" spans="1:10" x14ac:dyDescent="0.3">
      <c r="A16" s="21"/>
      <c r="B16" s="23"/>
      <c r="C16" s="23"/>
      <c r="D16" s="23"/>
      <c r="E16" s="23"/>
      <c r="J16" s="1"/>
    </row>
    <row r="17" spans="1:10" x14ac:dyDescent="0.3">
      <c r="A17" s="20" t="s">
        <v>153</v>
      </c>
      <c r="B17" s="37"/>
      <c r="C17" s="37"/>
      <c r="D17" s="37"/>
      <c r="E17" s="37"/>
      <c r="F17" s="37"/>
      <c r="G17" s="37"/>
      <c r="H17" s="1"/>
      <c r="I17" s="20" t="s">
        <v>114</v>
      </c>
      <c r="J17" s="1" t="s">
        <v>208</v>
      </c>
    </row>
    <row r="18" spans="1:10" x14ac:dyDescent="0.3">
      <c r="D18" s="23"/>
      <c r="E18" s="23"/>
      <c r="H18" s="1"/>
      <c r="J18" s="1"/>
    </row>
    <row r="19" spans="1:10" x14ac:dyDescent="0.3">
      <c r="B19" s="36"/>
      <c r="C19" s="36"/>
      <c r="D19" s="36"/>
      <c r="E19" s="36"/>
      <c r="F19" s="36"/>
      <c r="G19" s="36"/>
      <c r="H19" s="1"/>
      <c r="J19" s="1"/>
    </row>
    <row r="20" spans="1:10" x14ac:dyDescent="0.3">
      <c r="A20" s="20" t="s">
        <v>277</v>
      </c>
      <c r="B20" s="19"/>
      <c r="C20" s="19"/>
      <c r="D20" s="19"/>
      <c r="E20" s="19"/>
      <c r="F20" s="19"/>
      <c r="G20" s="19"/>
      <c r="H20" s="19"/>
      <c r="I20" s="20" t="s">
        <v>114</v>
      </c>
      <c r="J20" s="20" t="s">
        <v>155</v>
      </c>
    </row>
    <row r="21" spans="1:10" x14ac:dyDescent="0.3">
      <c r="B21" s="19"/>
      <c r="C21" s="19"/>
      <c r="D21" s="19"/>
      <c r="E21" s="19"/>
      <c r="F21" s="19"/>
      <c r="G21" s="19"/>
      <c r="H21" s="19"/>
    </row>
    <row r="22" spans="1:10" x14ac:dyDescent="0.3">
      <c r="B22" s="19"/>
      <c r="C22" s="19"/>
      <c r="D22" s="19"/>
      <c r="E22" s="19"/>
      <c r="F22" s="19"/>
      <c r="G22" s="19"/>
      <c r="H22" s="19"/>
    </row>
    <row r="23" spans="1:10" x14ac:dyDescent="0.3">
      <c r="A23" s="20" t="s">
        <v>156</v>
      </c>
      <c r="B23" s="37"/>
      <c r="C23" s="37"/>
      <c r="D23" s="38"/>
      <c r="E23" s="37"/>
      <c r="F23" s="37"/>
      <c r="G23" s="37"/>
      <c r="I23" s="20" t="s">
        <v>114</v>
      </c>
      <c r="J23" s="23" t="s">
        <v>209</v>
      </c>
    </row>
    <row r="24" spans="1:10" x14ac:dyDescent="0.3">
      <c r="D24" s="23"/>
      <c r="J24" s="23"/>
    </row>
    <row r="25" spans="1:10" x14ac:dyDescent="0.3">
      <c r="B25" s="36"/>
      <c r="C25" s="36"/>
      <c r="D25" s="36"/>
      <c r="E25" s="36"/>
      <c r="F25" s="36"/>
      <c r="G25" s="36"/>
      <c r="H25" s="36"/>
      <c r="J25" s="23"/>
    </row>
    <row r="26" spans="1:10" x14ac:dyDescent="0.3">
      <c r="A26" s="20" t="s">
        <v>157</v>
      </c>
      <c r="B26" s="1"/>
      <c r="C26" s="1"/>
      <c r="D26" s="23"/>
      <c r="E26" s="23"/>
      <c r="F26" s="35"/>
      <c r="G26" s="1"/>
      <c r="H26" s="1"/>
      <c r="I26" s="20" t="s">
        <v>196</v>
      </c>
      <c r="J26" s="23" t="s">
        <v>210</v>
      </c>
    </row>
    <row r="27" spans="1:10" x14ac:dyDescent="0.3">
      <c r="H27" s="1"/>
      <c r="J27" s="23"/>
    </row>
    <row r="28" spans="1:10" x14ac:dyDescent="0.3">
      <c r="B28" s="36"/>
      <c r="C28" s="36"/>
      <c r="D28" s="36"/>
      <c r="E28" s="36"/>
      <c r="F28" s="36"/>
      <c r="G28" s="36"/>
      <c r="H28" s="1"/>
      <c r="J28" s="23"/>
    </row>
    <row r="29" spans="1:10" x14ac:dyDescent="0.3">
      <c r="A29" s="1" t="s">
        <v>230</v>
      </c>
      <c r="B29" s="41"/>
      <c r="C29" s="41"/>
      <c r="D29" s="41"/>
      <c r="E29" s="41"/>
      <c r="F29" s="41"/>
      <c r="G29" s="41"/>
      <c r="H29" s="19"/>
      <c r="I29" s="20" t="s">
        <v>115</v>
      </c>
    </row>
    <row r="30" spans="1:10" x14ac:dyDescent="0.3">
      <c r="A30" s="27" t="s">
        <v>163</v>
      </c>
      <c r="B30" s="19"/>
      <c r="C30" s="19"/>
      <c r="D30" s="19"/>
      <c r="E30" s="19"/>
      <c r="F30" s="19"/>
      <c r="G30" s="19"/>
      <c r="H30" s="19"/>
    </row>
    <row r="31" spans="1:10" x14ac:dyDescent="0.3">
      <c r="A31" s="27" t="s">
        <v>164</v>
      </c>
      <c r="B31" s="19"/>
      <c r="C31" s="19"/>
      <c r="D31" s="19"/>
      <c r="E31" s="19"/>
      <c r="F31" s="19"/>
      <c r="G31" s="19"/>
      <c r="H31" s="19"/>
      <c r="I31" s="20" t="s">
        <v>114</v>
      </c>
      <c r="J31" s="20" t="s">
        <v>187</v>
      </c>
    </row>
    <row r="32" spans="1:10" x14ac:dyDescent="0.3">
      <c r="A32" s="1" t="s">
        <v>165</v>
      </c>
      <c r="B32" s="19"/>
      <c r="C32" s="19"/>
      <c r="D32" s="19"/>
      <c r="E32" s="19"/>
      <c r="F32" s="19"/>
      <c r="G32" s="19"/>
      <c r="H32" s="19"/>
      <c r="I32" s="20" t="s">
        <v>114</v>
      </c>
    </row>
    <row r="33" spans="1:10" x14ac:dyDescent="0.3">
      <c r="A33" s="28" t="s">
        <v>188</v>
      </c>
      <c r="B33" s="19"/>
      <c r="C33" s="19"/>
      <c r="D33" s="19"/>
      <c r="E33" s="19"/>
      <c r="F33" s="19"/>
      <c r="G33" s="19"/>
      <c r="H33" s="19"/>
      <c r="I33" s="20" t="s">
        <v>114</v>
      </c>
      <c r="J33" s="20" t="s">
        <v>187</v>
      </c>
    </row>
    <row r="34" spans="1:10" x14ac:dyDescent="0.3">
      <c r="A34" s="12" t="s">
        <v>112</v>
      </c>
      <c r="B34" s="1"/>
      <c r="C34" s="1"/>
      <c r="D34" s="23"/>
      <c r="E34" s="23"/>
      <c r="F34" s="1"/>
      <c r="G34" s="1"/>
      <c r="I34" s="1" t="s">
        <v>114</v>
      </c>
      <c r="J34" s="1" t="s">
        <v>232</v>
      </c>
    </row>
    <row r="35" spans="1:10" x14ac:dyDescent="0.3">
      <c r="A35" s="12"/>
      <c r="D35" s="23"/>
      <c r="E35" s="23"/>
      <c r="I35" s="1"/>
      <c r="J35" s="1"/>
    </row>
    <row r="36" spans="1:10" x14ac:dyDescent="0.3">
      <c r="A36" s="12"/>
      <c r="B36" s="36"/>
      <c r="C36" s="36"/>
      <c r="D36" s="36"/>
      <c r="E36" s="36"/>
      <c r="F36" s="36"/>
      <c r="G36" s="36"/>
      <c r="H36" s="36"/>
      <c r="I36" s="1"/>
      <c r="J36" s="1"/>
    </row>
    <row r="37" spans="1:10" x14ac:dyDescent="0.3">
      <c r="A37" s="29" t="s">
        <v>189</v>
      </c>
      <c r="B37" s="19"/>
      <c r="C37" s="19"/>
      <c r="D37" s="19"/>
      <c r="E37" s="19"/>
      <c r="F37" s="19"/>
      <c r="G37" s="19"/>
      <c r="H37" s="19"/>
      <c r="I37" s="1" t="s">
        <v>114</v>
      </c>
      <c r="J37" s="1"/>
    </row>
    <row r="38" spans="1:10" x14ac:dyDescent="0.3">
      <c r="A38" s="30" t="s">
        <v>190</v>
      </c>
      <c r="B38" s="19"/>
      <c r="C38" s="19"/>
      <c r="D38" s="19"/>
      <c r="E38" s="19"/>
      <c r="F38" s="19"/>
      <c r="G38" s="19"/>
      <c r="H38" s="19"/>
      <c r="I38" s="1" t="s">
        <v>114</v>
      </c>
      <c r="J38" s="20" t="s">
        <v>197</v>
      </c>
    </row>
    <row r="39" spans="1:10" x14ac:dyDescent="0.3">
      <c r="A39" s="13" t="s">
        <v>191</v>
      </c>
      <c r="B39" s="19"/>
      <c r="C39" s="19"/>
      <c r="D39" s="19"/>
      <c r="E39" s="19"/>
      <c r="F39" s="19"/>
      <c r="G39" s="19"/>
      <c r="H39" s="19"/>
      <c r="I39" s="1" t="s">
        <v>114</v>
      </c>
      <c r="J39" s="20" t="s">
        <v>198</v>
      </c>
    </row>
    <row r="40" spans="1:10" x14ac:dyDescent="0.3">
      <c r="A40" s="13"/>
      <c r="D40" s="23"/>
      <c r="E40" s="23"/>
      <c r="H40" s="19"/>
      <c r="I40" s="1" t="s">
        <v>114</v>
      </c>
      <c r="J40" s="20" t="s">
        <v>279</v>
      </c>
    </row>
    <row r="41" spans="1:10" x14ac:dyDescent="0.3">
      <c r="A41" s="13" t="s">
        <v>192</v>
      </c>
      <c r="B41" s="19"/>
      <c r="C41" s="19"/>
      <c r="D41" s="19"/>
      <c r="E41" s="19"/>
      <c r="F41" s="19"/>
      <c r="G41" s="19"/>
      <c r="H41" s="19"/>
      <c r="I41" s="1" t="s">
        <v>114</v>
      </c>
      <c r="J41" s="1"/>
    </row>
    <row r="42" spans="1:10" x14ac:dyDescent="0.3">
      <c r="A42" s="13"/>
      <c r="B42" s="19"/>
      <c r="C42" s="19"/>
      <c r="D42" s="19"/>
      <c r="E42" s="19"/>
      <c r="F42" s="19"/>
      <c r="G42" s="19"/>
      <c r="H42" s="19"/>
      <c r="I42" s="1"/>
      <c r="J42" s="1"/>
    </row>
    <row r="43" spans="1:10" x14ac:dyDescent="0.3">
      <c r="A43" s="13"/>
      <c r="B43" s="19"/>
      <c r="C43" s="19"/>
      <c r="D43" s="19"/>
      <c r="E43" s="19"/>
      <c r="F43" s="19"/>
      <c r="G43" s="19"/>
      <c r="H43" s="19"/>
      <c r="I43" s="1"/>
      <c r="J43" s="1"/>
    </row>
    <row r="44" spans="1:10" x14ac:dyDescent="0.3">
      <c r="A44" s="13" t="s">
        <v>193</v>
      </c>
      <c r="B44" s="19"/>
      <c r="C44" s="19"/>
      <c r="D44" s="19"/>
      <c r="E44" s="19"/>
      <c r="F44" s="19"/>
      <c r="G44" s="19"/>
      <c r="H44" s="19"/>
      <c r="I44" s="1" t="s">
        <v>114</v>
      </c>
      <c r="J44" s="20" t="s">
        <v>199</v>
      </c>
    </row>
    <row r="45" spans="1:10" x14ac:dyDescent="0.3">
      <c r="A45" s="13"/>
      <c r="D45" s="23"/>
      <c r="E45" s="23"/>
      <c r="H45" s="19"/>
      <c r="I45" s="1" t="s">
        <v>114</v>
      </c>
      <c r="J45" s="20" t="s">
        <v>278</v>
      </c>
    </row>
    <row r="46" spans="1:10" x14ac:dyDescent="0.3">
      <c r="A46" s="13"/>
      <c r="D46" s="23"/>
      <c r="E46" s="23"/>
      <c r="H46" s="19"/>
      <c r="I46" s="1"/>
    </row>
    <row r="47" spans="1:10" x14ac:dyDescent="0.3">
      <c r="A47" s="13"/>
      <c r="B47" s="36"/>
      <c r="C47" s="36"/>
      <c r="D47" s="36"/>
      <c r="E47" s="36"/>
      <c r="F47" s="36"/>
      <c r="G47" s="36"/>
      <c r="H47" s="19"/>
      <c r="I47" s="1"/>
    </row>
    <row r="48" spans="1:10" x14ac:dyDescent="0.3">
      <c r="A48" s="20" t="s">
        <v>221</v>
      </c>
      <c r="B48" s="38"/>
      <c r="C48" s="38"/>
      <c r="D48" s="38"/>
      <c r="E48" s="38"/>
      <c r="F48" s="38"/>
      <c r="G48" s="38"/>
      <c r="H48" s="23"/>
      <c r="I48" s="20" t="s">
        <v>114</v>
      </c>
      <c r="J48" s="1" t="s">
        <v>222</v>
      </c>
    </row>
    <row r="49" spans="1:10" x14ac:dyDescent="0.3">
      <c r="A49" s="26" t="s">
        <v>3</v>
      </c>
      <c r="B49" s="23"/>
      <c r="C49" s="23"/>
      <c r="D49" s="23"/>
      <c r="E49" s="23"/>
      <c r="F49" s="23"/>
      <c r="G49" s="23"/>
      <c r="H49" s="23"/>
      <c r="I49" s="1">
        <v>0.90110000000000001</v>
      </c>
      <c r="J49" s="1"/>
    </row>
    <row r="50" spans="1:10" x14ac:dyDescent="0.3">
      <c r="A50" s="26" t="s">
        <v>11</v>
      </c>
      <c r="D50" s="23"/>
      <c r="E50" s="23"/>
      <c r="H50" s="23"/>
      <c r="I50" s="1">
        <v>0.78600000000000003</v>
      </c>
      <c r="J50" s="1"/>
    </row>
    <row r="51" spans="1:10" x14ac:dyDescent="0.3">
      <c r="B51" s="23"/>
      <c r="C51" s="23"/>
      <c r="D51" s="23"/>
      <c r="E51" s="23"/>
      <c r="F51" s="23"/>
      <c r="G51" s="23"/>
      <c r="H51" s="23"/>
      <c r="J51" s="1"/>
    </row>
    <row r="52" spans="1:10" x14ac:dyDescent="0.3">
      <c r="B52" s="23"/>
      <c r="C52" s="23"/>
      <c r="D52" s="23"/>
      <c r="E52" s="23"/>
      <c r="F52" s="23"/>
      <c r="G52" s="23"/>
      <c r="H52" s="23"/>
      <c r="J52" s="1"/>
    </row>
    <row r="53" spans="1:10" x14ac:dyDescent="0.3">
      <c r="A53" s="13" t="s">
        <v>212</v>
      </c>
      <c r="B53" s="37"/>
      <c r="C53" s="37"/>
      <c r="D53" s="37"/>
      <c r="E53" s="37"/>
      <c r="F53" s="37"/>
      <c r="G53" s="37"/>
      <c r="H53" s="1"/>
      <c r="I53" s="20" t="s">
        <v>114</v>
      </c>
      <c r="J53" s="1" t="s">
        <v>211</v>
      </c>
    </row>
    <row r="54" spans="1:10" x14ac:dyDescent="0.3">
      <c r="A54" s="13"/>
      <c r="D54" s="23"/>
      <c r="E54" s="23"/>
      <c r="H54" s="1"/>
      <c r="J54" s="1"/>
    </row>
    <row r="55" spans="1:10" x14ac:dyDescent="0.3">
      <c r="A55" s="13"/>
      <c r="B55" s="36"/>
      <c r="C55" s="36"/>
      <c r="D55" s="36"/>
      <c r="E55" s="36"/>
      <c r="F55" s="36"/>
      <c r="G55" s="36"/>
      <c r="H55" s="1"/>
      <c r="J55" s="1"/>
    </row>
    <row r="56" spans="1:10" x14ac:dyDescent="0.3">
      <c r="A56" s="20" t="s">
        <v>214</v>
      </c>
      <c r="B56" s="37"/>
      <c r="C56" s="37"/>
      <c r="D56" s="40"/>
      <c r="E56" s="37"/>
      <c r="F56" s="37"/>
      <c r="G56" s="37"/>
      <c r="H56" s="1"/>
      <c r="I56" s="20" t="s">
        <v>114</v>
      </c>
      <c r="J56" s="1" t="s">
        <v>213</v>
      </c>
    </row>
    <row r="57" spans="1:10" x14ac:dyDescent="0.3">
      <c r="C57" s="23"/>
      <c r="D57" s="23"/>
      <c r="H57" s="1"/>
      <c r="J57" s="1"/>
    </row>
    <row r="58" spans="1:10" x14ac:dyDescent="0.3">
      <c r="B58" s="36"/>
      <c r="C58" s="36"/>
      <c r="D58" s="36"/>
      <c r="E58" s="36"/>
      <c r="F58" s="36"/>
      <c r="G58" s="36"/>
      <c r="H58" s="1"/>
      <c r="J58" s="1"/>
    </row>
    <row r="59" spans="1:10" x14ac:dyDescent="0.3">
      <c r="A59" s="13" t="s">
        <v>216</v>
      </c>
      <c r="B59" s="37"/>
      <c r="C59" s="37"/>
      <c r="D59" s="38"/>
      <c r="E59" s="37"/>
      <c r="F59" s="37"/>
      <c r="G59" s="37"/>
      <c r="I59" s="20" t="s">
        <v>114</v>
      </c>
      <c r="J59" s="1" t="s">
        <v>215</v>
      </c>
    </row>
    <row r="60" spans="1:10" x14ac:dyDescent="0.3">
      <c r="A60" s="13"/>
      <c r="C60" s="23"/>
      <c r="D60" s="23"/>
      <c r="J60" s="1"/>
    </row>
    <row r="61" spans="1:10" x14ac:dyDescent="0.3">
      <c r="A61" s="13"/>
      <c r="B61" s="36"/>
      <c r="C61" s="36"/>
      <c r="D61" s="36"/>
      <c r="E61" s="36"/>
      <c r="F61" s="36"/>
      <c r="G61" s="36"/>
      <c r="J61" s="1"/>
    </row>
    <row r="62" spans="1:10" x14ac:dyDescent="0.3">
      <c r="A62" s="1" t="s">
        <v>223</v>
      </c>
      <c r="B62" s="37"/>
      <c r="C62" s="37"/>
      <c r="D62" s="38"/>
      <c r="E62" s="37"/>
      <c r="F62" s="37"/>
      <c r="G62" s="37"/>
      <c r="H62" s="23"/>
      <c r="I62" s="1" t="s">
        <v>114</v>
      </c>
      <c r="J62" s="1" t="s">
        <v>224</v>
      </c>
    </row>
    <row r="63" spans="1:10" x14ac:dyDescent="0.3">
      <c r="A63" s="1"/>
      <c r="D63" s="23"/>
      <c r="E63" s="23"/>
      <c r="H63" s="23"/>
      <c r="I63" s="1"/>
      <c r="J63" s="1"/>
    </row>
    <row r="64" spans="1:10" x14ac:dyDescent="0.3">
      <c r="A64" s="1"/>
      <c r="B64" s="36"/>
      <c r="C64" s="36"/>
      <c r="D64" s="36"/>
      <c r="E64" s="36"/>
      <c r="F64" s="36"/>
      <c r="G64" s="36"/>
      <c r="H64" s="23"/>
      <c r="I64" s="1"/>
      <c r="J64" s="1"/>
    </row>
    <row r="65" spans="1:10" x14ac:dyDescent="0.3">
      <c r="A65" s="1" t="s">
        <v>229</v>
      </c>
      <c r="B65" s="37"/>
      <c r="C65" s="37"/>
      <c r="D65" s="37"/>
      <c r="E65" s="37"/>
      <c r="F65" s="37"/>
      <c r="G65" s="37"/>
      <c r="H65" s="1"/>
      <c r="I65" s="1" t="s">
        <v>114</v>
      </c>
      <c r="J65" s="1" t="s">
        <v>241</v>
      </c>
    </row>
    <row r="66" spans="1:10" x14ac:dyDescent="0.3">
      <c r="A66" s="1" t="s">
        <v>3</v>
      </c>
      <c r="D66" s="23"/>
      <c r="E66" s="23"/>
      <c r="H66" s="1"/>
      <c r="I66" s="1">
        <v>0.93</v>
      </c>
      <c r="J66" s="1"/>
    </row>
    <row r="67" spans="1:10" x14ac:dyDescent="0.3">
      <c r="A67" s="1" t="s">
        <v>11</v>
      </c>
      <c r="D67" s="23"/>
      <c r="E67" s="23"/>
      <c r="H67" s="1"/>
      <c r="I67" s="1">
        <v>0.89800000000000002</v>
      </c>
      <c r="J67" s="1"/>
    </row>
    <row r="68" spans="1:10" x14ac:dyDescent="0.3">
      <c r="B68" s="1"/>
      <c r="C68" s="1"/>
      <c r="D68" s="1"/>
      <c r="E68" s="1"/>
      <c r="F68" s="1"/>
      <c r="G68" s="1"/>
      <c r="H68" s="1"/>
      <c r="J68" s="1"/>
    </row>
    <row r="69" spans="1:10" x14ac:dyDescent="0.3">
      <c r="A69" s="1"/>
      <c r="B69" s="36"/>
      <c r="C69" s="36"/>
      <c r="D69" s="36"/>
      <c r="E69" s="36"/>
      <c r="F69" s="36"/>
      <c r="G69" s="36"/>
      <c r="H69" s="1"/>
      <c r="I69" s="1"/>
      <c r="J69" s="1"/>
    </row>
    <row r="70" spans="1:10" x14ac:dyDescent="0.3">
      <c r="A70" s="25" t="s">
        <v>231</v>
      </c>
      <c r="B70" s="37"/>
      <c r="C70" s="37"/>
      <c r="D70" s="38"/>
      <c r="E70" s="37"/>
      <c r="F70" s="37"/>
      <c r="G70" s="37"/>
      <c r="I70" s="1" t="s">
        <v>114</v>
      </c>
      <c r="J70" s="20" t="s">
        <v>235</v>
      </c>
    </row>
    <row r="71" spans="1:10" x14ac:dyDescent="0.3">
      <c r="A71" s="25"/>
      <c r="D71" s="23"/>
      <c r="E71" s="23"/>
      <c r="I71" s="1"/>
    </row>
    <row r="72" spans="1:10" x14ac:dyDescent="0.3">
      <c r="A72" s="25"/>
      <c r="B72" s="36"/>
      <c r="C72" s="36"/>
      <c r="D72" s="36"/>
      <c r="E72" s="36"/>
      <c r="F72" s="36"/>
      <c r="G72" s="36"/>
      <c r="I72" s="1"/>
    </row>
    <row r="73" spans="1:10" x14ac:dyDescent="0.3">
      <c r="A73" s="1" t="s">
        <v>244</v>
      </c>
      <c r="B73" s="37"/>
      <c r="C73" s="37"/>
      <c r="D73" s="37"/>
      <c r="E73" s="37"/>
      <c r="F73" s="37"/>
      <c r="G73" s="37"/>
      <c r="I73" s="20" t="s">
        <v>115</v>
      </c>
      <c r="J73" s="1" t="s">
        <v>242</v>
      </c>
    </row>
    <row r="74" spans="1:10" x14ac:dyDescent="0.3">
      <c r="A74" s="1" t="s">
        <v>245</v>
      </c>
      <c r="B74" s="37"/>
      <c r="C74" s="37"/>
      <c r="D74" s="37"/>
      <c r="E74" s="37"/>
      <c r="F74" s="37"/>
      <c r="G74" s="37"/>
      <c r="I74" s="20" t="s">
        <v>115</v>
      </c>
      <c r="J74" s="1" t="s">
        <v>243</v>
      </c>
    </row>
    <row r="75" spans="1:10" x14ac:dyDescent="0.3">
      <c r="A75" s="12" t="s">
        <v>166</v>
      </c>
      <c r="I75" s="1"/>
      <c r="J75" s="1"/>
    </row>
    <row r="76" spans="1:10" x14ac:dyDescent="0.3">
      <c r="A76" s="20" t="s">
        <v>200</v>
      </c>
      <c r="B76" s="19"/>
      <c r="C76" s="19"/>
      <c r="D76" s="19"/>
      <c r="E76" s="19"/>
      <c r="F76" s="19"/>
      <c r="G76" s="19"/>
      <c r="H76" s="19"/>
    </row>
    <row r="77" spans="1:10" x14ac:dyDescent="0.3">
      <c r="A77" s="20" t="s">
        <v>202</v>
      </c>
      <c r="B77" s="19"/>
      <c r="C77" s="19"/>
      <c r="D77" s="19"/>
      <c r="E77" s="19"/>
      <c r="F77" s="19"/>
      <c r="G77" s="19"/>
      <c r="H77" s="19"/>
    </row>
    <row r="78" spans="1:10" x14ac:dyDescent="0.3">
      <c r="A78" s="1" t="s">
        <v>218</v>
      </c>
      <c r="B78" s="37"/>
      <c r="C78" s="37"/>
      <c r="D78" s="37"/>
      <c r="E78" s="37"/>
      <c r="F78" s="37"/>
      <c r="G78" s="37"/>
      <c r="I78" s="1"/>
      <c r="J78" s="1"/>
    </row>
    <row r="79" spans="1:10" x14ac:dyDescent="0.3">
      <c r="A79" s="1" t="s">
        <v>220</v>
      </c>
      <c r="B79" s="37"/>
      <c r="C79" s="37"/>
      <c r="D79" s="37"/>
      <c r="E79" s="37"/>
      <c r="F79" s="37"/>
      <c r="G79" s="37"/>
      <c r="I79" s="1"/>
      <c r="J79" s="1"/>
    </row>
    <row r="80" spans="1:10" x14ac:dyDescent="0.3">
      <c r="A80" s="1" t="s">
        <v>226</v>
      </c>
      <c r="B80" s="37"/>
      <c r="C80" s="37"/>
      <c r="D80" s="37"/>
      <c r="E80" s="37"/>
      <c r="F80" s="37"/>
      <c r="G80" s="37"/>
      <c r="I80" s="1"/>
      <c r="J80" s="1"/>
    </row>
    <row r="81" spans="1:10" x14ac:dyDescent="0.3">
      <c r="A81" s="1" t="s">
        <v>227</v>
      </c>
      <c r="B81" s="37"/>
      <c r="C81" s="37"/>
      <c r="D81" s="37"/>
      <c r="E81" s="37"/>
      <c r="F81" s="37"/>
      <c r="G81" s="37"/>
      <c r="I81" s="1"/>
      <c r="J81" s="1"/>
    </row>
    <row r="87" spans="1:10" x14ac:dyDescent="0.3">
      <c r="A87" s="1"/>
    </row>
    <row r="88" spans="1:10" x14ac:dyDescent="0.3">
      <c r="A88" s="31"/>
    </row>
    <row r="89" spans="1:10" x14ac:dyDescent="0.3">
      <c r="A89" s="31"/>
    </row>
    <row r="90" spans="1:10" x14ac:dyDescent="0.3">
      <c r="A90" s="31"/>
    </row>
    <row r="91" spans="1:10" x14ac:dyDescent="0.3">
      <c r="A91" s="1"/>
    </row>
    <row r="92" spans="1:10" x14ac:dyDescent="0.3">
      <c r="A92" s="31"/>
    </row>
    <row r="93" spans="1:10" x14ac:dyDescent="0.3">
      <c r="A93" s="32"/>
    </row>
    <row r="94" spans="1:10" x14ac:dyDescent="0.3">
      <c r="A94" s="32"/>
    </row>
    <row r="95" spans="1:10" x14ac:dyDescent="0.3">
      <c r="A95" s="33"/>
    </row>
    <row r="96" spans="1:10" x14ac:dyDescent="0.3">
      <c r="A96" s="30"/>
      <c r="I96" s="20" t="s">
        <v>280</v>
      </c>
      <c r="J96" s="20" t="s">
        <v>281</v>
      </c>
    </row>
    <row r="97" spans="1:10" x14ac:dyDescent="0.3">
      <c r="A97" s="30"/>
      <c r="H97" s="23"/>
      <c r="I97" s="20">
        <v>1.9797946</v>
      </c>
      <c r="J97" s="20">
        <v>9.8892943000000004E-3</v>
      </c>
    </row>
    <row r="98" spans="1:10" x14ac:dyDescent="0.3">
      <c r="A98" s="30"/>
      <c r="H98" s="23"/>
      <c r="I98" s="20">
        <v>1.5972332000000001E-3</v>
      </c>
      <c r="J98" s="20">
        <v>1.9410575999999999E-3</v>
      </c>
    </row>
    <row r="99" spans="1:10" x14ac:dyDescent="0.3">
      <c r="A99" s="30"/>
      <c r="D99" s="23"/>
      <c r="E99" s="23"/>
      <c r="F99" s="23"/>
      <c r="G99" s="23"/>
      <c r="H99" s="23"/>
      <c r="I99" s="23">
        <v>1.1492829E-6</v>
      </c>
      <c r="J99" s="23">
        <v>1.0049162999999999E-6</v>
      </c>
    </row>
    <row r="100" spans="1:10" x14ac:dyDescent="0.3">
      <c r="A100" s="30"/>
      <c r="D100" s="23"/>
      <c r="E100" s="23"/>
      <c r="F100" s="23"/>
      <c r="G100" s="23"/>
      <c r="H100" s="23"/>
      <c r="I100" s="23">
        <v>1.1499531E-4</v>
      </c>
      <c r="J100" s="20">
        <v>5.8340333000000003E-3</v>
      </c>
    </row>
    <row r="101" spans="1:10" x14ac:dyDescent="0.3">
      <c r="A101" s="30"/>
      <c r="F101" s="23"/>
      <c r="G101" s="23"/>
      <c r="H101" s="23"/>
      <c r="I101" s="23">
        <v>8.9883911999999995E-5</v>
      </c>
      <c r="J101" s="20">
        <v>1.2098686E-4</v>
      </c>
    </row>
    <row r="102" spans="1:10" x14ac:dyDescent="0.3">
      <c r="A102" s="30"/>
      <c r="F102" s="23"/>
      <c r="H102" s="23"/>
      <c r="I102" s="20">
        <v>2.8438325000000001E-4</v>
      </c>
      <c r="J102" s="20">
        <v>1.8062365999999999E-3</v>
      </c>
    </row>
    <row r="103" spans="1:10" x14ac:dyDescent="0.3">
      <c r="A103" s="30"/>
      <c r="F103" s="23"/>
    </row>
    <row r="104" spans="1:10" x14ac:dyDescent="0.3">
      <c r="A104" s="3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58BF-A0B1-4502-A7CB-236249785E7A}">
  <dimension ref="A1:J104"/>
  <sheetViews>
    <sheetView workbookViewId="0">
      <pane ySplit="1" topLeftCell="A2" activePane="bottomLeft" state="frozen"/>
      <selection activeCell="A8" sqref="A8"/>
      <selection pane="bottomLeft" activeCell="E35" sqref="E35"/>
    </sheetView>
  </sheetViews>
  <sheetFormatPr defaultColWidth="9.109375" defaultRowHeight="14.4" x14ac:dyDescent="0.3"/>
  <cols>
    <col min="1" max="1" width="33.33203125" style="20" customWidth="1"/>
    <col min="2" max="2" width="21.6640625" style="20" customWidth="1"/>
    <col min="3" max="3" width="19.44140625" style="20" customWidth="1"/>
    <col min="4" max="4" width="17.44140625" style="20" customWidth="1"/>
    <col min="5" max="5" width="18" style="20" customWidth="1"/>
    <col min="6" max="6" width="16.6640625" style="20" customWidth="1"/>
    <col min="7" max="8" width="16.88671875" style="20" customWidth="1"/>
    <col min="9" max="10" width="9.109375" style="20"/>
    <col min="11" max="16384" width="9.109375" style="1"/>
  </cols>
  <sheetData>
    <row r="1" spans="1:10" x14ac:dyDescent="0.3">
      <c r="A1" s="20" t="s">
        <v>158</v>
      </c>
      <c r="B1" s="20" t="s">
        <v>143</v>
      </c>
      <c r="C1" s="20" t="s">
        <v>144</v>
      </c>
      <c r="D1" s="20" t="s">
        <v>145</v>
      </c>
      <c r="E1" s="20" t="s">
        <v>54</v>
      </c>
      <c r="F1" s="20" t="s">
        <v>146</v>
      </c>
      <c r="G1" s="20" t="s">
        <v>147</v>
      </c>
      <c r="H1" s="20" t="s">
        <v>185</v>
      </c>
      <c r="I1" s="20" t="s">
        <v>136</v>
      </c>
      <c r="J1" s="20" t="s">
        <v>52</v>
      </c>
    </row>
    <row r="2" spans="1:10" x14ac:dyDescent="0.3">
      <c r="A2" s="20" t="s">
        <v>140</v>
      </c>
      <c r="B2" s="37"/>
      <c r="C2" s="37"/>
      <c r="D2" s="37"/>
      <c r="E2" s="37"/>
      <c r="F2" s="37"/>
      <c r="G2" s="37"/>
      <c r="I2" s="20" t="s">
        <v>115</v>
      </c>
      <c r="J2" s="20" t="s">
        <v>201</v>
      </c>
    </row>
    <row r="3" spans="1:10" x14ac:dyDescent="0.3">
      <c r="A3" s="21" t="s">
        <v>141</v>
      </c>
      <c r="B3" s="37"/>
      <c r="C3" s="37"/>
      <c r="D3" s="37"/>
      <c r="E3" s="37"/>
      <c r="F3" s="37"/>
      <c r="G3" s="37"/>
      <c r="I3" s="20" t="s">
        <v>114</v>
      </c>
      <c r="J3" s="20" t="s">
        <v>201</v>
      </c>
    </row>
    <row r="4" spans="1:10" x14ac:dyDescent="0.3">
      <c r="A4" s="21"/>
      <c r="D4" s="23"/>
    </row>
    <row r="5" spans="1:10" x14ac:dyDescent="0.3">
      <c r="A5" s="21"/>
      <c r="B5" s="36"/>
      <c r="C5" s="36"/>
      <c r="D5" s="36"/>
      <c r="E5" s="36"/>
      <c r="F5" s="36"/>
      <c r="G5" s="36"/>
      <c r="H5" s="36"/>
    </row>
    <row r="6" spans="1:10" x14ac:dyDescent="0.3">
      <c r="A6" s="20" t="s">
        <v>148</v>
      </c>
      <c r="B6" s="37"/>
      <c r="C6" s="37"/>
      <c r="D6" s="37"/>
      <c r="E6" s="37"/>
      <c r="F6" s="37"/>
      <c r="G6" s="37"/>
      <c r="H6" s="1"/>
      <c r="I6" s="20" t="s">
        <v>114</v>
      </c>
      <c r="J6" s="1" t="s">
        <v>203</v>
      </c>
    </row>
    <row r="7" spans="1:10" x14ac:dyDescent="0.3">
      <c r="A7" s="20" t="s">
        <v>149</v>
      </c>
      <c r="B7" s="37"/>
      <c r="C7" s="37"/>
      <c r="D7" s="37"/>
      <c r="E7" s="37"/>
      <c r="F7" s="37"/>
      <c r="G7" s="37"/>
      <c r="H7" s="1"/>
      <c r="I7" s="20" t="s">
        <v>114</v>
      </c>
      <c r="J7" s="1" t="s">
        <v>204</v>
      </c>
    </row>
    <row r="8" spans="1:10" x14ac:dyDescent="0.3">
      <c r="A8" s="20" t="s">
        <v>151</v>
      </c>
      <c r="B8" s="37"/>
      <c r="C8" s="37"/>
      <c r="D8" s="38"/>
      <c r="E8" s="37"/>
      <c r="F8" s="37"/>
      <c r="G8" s="37"/>
      <c r="I8" s="20" t="s">
        <v>114</v>
      </c>
      <c r="J8" s="1" t="s">
        <v>205</v>
      </c>
    </row>
    <row r="9" spans="1:10" x14ac:dyDescent="0.3">
      <c r="D9" s="23"/>
      <c r="J9" s="1"/>
    </row>
    <row r="10" spans="1:10" x14ac:dyDescent="0.3">
      <c r="B10" s="36"/>
      <c r="C10" s="36"/>
      <c r="D10" s="36"/>
      <c r="E10" s="36"/>
      <c r="F10" s="36"/>
      <c r="G10" s="36"/>
      <c r="H10" s="36"/>
      <c r="J10" s="1"/>
    </row>
    <row r="11" spans="1:10" x14ac:dyDescent="0.3">
      <c r="A11" s="20" t="s">
        <v>150</v>
      </c>
      <c r="B11" s="37"/>
      <c r="C11" s="37"/>
      <c r="D11" s="38"/>
      <c r="E11" s="38"/>
      <c r="F11" s="37"/>
      <c r="G11" s="37"/>
      <c r="I11" s="20" t="s">
        <v>114</v>
      </c>
      <c r="J11" s="1" t="s">
        <v>206</v>
      </c>
    </row>
    <row r="12" spans="1:10" x14ac:dyDescent="0.3">
      <c r="D12" s="23"/>
      <c r="E12" s="23"/>
      <c r="J12" s="1"/>
    </row>
    <row r="13" spans="1:10" x14ac:dyDescent="0.3">
      <c r="B13" s="36"/>
      <c r="C13" s="36"/>
      <c r="D13" s="36"/>
      <c r="E13" s="36"/>
      <c r="F13" s="36"/>
      <c r="G13" s="36"/>
      <c r="H13" s="36"/>
      <c r="J13" s="1"/>
    </row>
    <row r="14" spans="1:10" x14ac:dyDescent="0.3">
      <c r="A14" s="21" t="s">
        <v>152</v>
      </c>
      <c r="B14" s="37"/>
      <c r="C14" s="37"/>
      <c r="D14" s="37"/>
      <c r="E14" s="37"/>
      <c r="F14" s="37"/>
      <c r="G14" s="37"/>
      <c r="I14" s="20" t="s">
        <v>114</v>
      </c>
      <c r="J14" s="1" t="s">
        <v>195</v>
      </c>
    </row>
    <row r="15" spans="1:10" x14ac:dyDescent="0.3">
      <c r="A15" s="21"/>
      <c r="B15" s="23"/>
      <c r="C15" s="23"/>
      <c r="D15" s="23"/>
      <c r="E15" s="23"/>
      <c r="J15" s="1"/>
    </row>
    <row r="16" spans="1:10" x14ac:dyDescent="0.3">
      <c r="A16" s="21"/>
      <c r="B16" s="23"/>
      <c r="C16" s="23"/>
      <c r="D16" s="23"/>
      <c r="E16" s="23"/>
      <c r="J16" s="1"/>
    </row>
    <row r="17" spans="1:10" x14ac:dyDescent="0.3">
      <c r="A17" s="20" t="s">
        <v>153</v>
      </c>
      <c r="B17" s="37"/>
      <c r="C17" s="37"/>
      <c r="D17" s="37"/>
      <c r="E17" s="37"/>
      <c r="F17" s="37"/>
      <c r="G17" s="37"/>
      <c r="H17" s="1"/>
      <c r="I17" s="20" t="s">
        <v>114</v>
      </c>
      <c r="J17" s="1" t="s">
        <v>208</v>
      </c>
    </row>
    <row r="18" spans="1:10" x14ac:dyDescent="0.3">
      <c r="D18" s="23"/>
      <c r="E18" s="23"/>
      <c r="H18" s="1"/>
      <c r="J18" s="1"/>
    </row>
    <row r="19" spans="1:10" x14ac:dyDescent="0.3">
      <c r="B19" s="36"/>
      <c r="C19" s="36"/>
      <c r="D19" s="36"/>
      <c r="E19" s="36"/>
      <c r="F19" s="36"/>
      <c r="G19" s="36"/>
      <c r="H19" s="1"/>
      <c r="J19" s="1"/>
    </row>
    <row r="20" spans="1:10" x14ac:dyDescent="0.3">
      <c r="A20" s="20" t="s">
        <v>277</v>
      </c>
      <c r="B20" s="19"/>
      <c r="C20" s="19"/>
      <c r="D20" s="19"/>
      <c r="E20" s="19"/>
      <c r="F20" s="19"/>
      <c r="G20" s="19"/>
      <c r="H20" s="19"/>
      <c r="I20" s="20" t="s">
        <v>114</v>
      </c>
      <c r="J20" s="20" t="s">
        <v>155</v>
      </c>
    </row>
    <row r="21" spans="1:10" x14ac:dyDescent="0.3">
      <c r="B21" s="19"/>
      <c r="C21" s="19"/>
      <c r="D21" s="19"/>
      <c r="E21" s="19"/>
      <c r="F21" s="19"/>
      <c r="G21" s="19"/>
      <c r="H21" s="19"/>
    </row>
    <row r="22" spans="1:10" x14ac:dyDescent="0.3">
      <c r="B22" s="19"/>
      <c r="C22" s="19"/>
      <c r="D22" s="19"/>
      <c r="E22" s="19"/>
      <c r="F22" s="19"/>
      <c r="G22" s="19"/>
      <c r="H22" s="19"/>
    </row>
    <row r="23" spans="1:10" x14ac:dyDescent="0.3">
      <c r="A23" s="20" t="s">
        <v>156</v>
      </c>
      <c r="B23" s="37"/>
      <c r="C23" s="37"/>
      <c r="D23" s="38"/>
      <c r="E23" s="38"/>
      <c r="F23" s="38"/>
      <c r="G23" s="38"/>
      <c r="I23" s="20" t="s">
        <v>114</v>
      </c>
      <c r="J23" s="23" t="s">
        <v>209</v>
      </c>
    </row>
    <row r="24" spans="1:10" x14ac:dyDescent="0.3">
      <c r="D24" s="23"/>
      <c r="J24" s="23"/>
    </row>
    <row r="25" spans="1:10" x14ac:dyDescent="0.3">
      <c r="B25" s="36"/>
      <c r="C25" s="36"/>
      <c r="D25" s="36"/>
      <c r="E25" s="36"/>
      <c r="F25" s="36"/>
      <c r="G25" s="36"/>
      <c r="H25" s="36"/>
      <c r="J25" s="23"/>
    </row>
    <row r="26" spans="1:10" x14ac:dyDescent="0.3">
      <c r="A26" s="20" t="s">
        <v>157</v>
      </c>
      <c r="B26" s="1"/>
      <c r="C26" s="1"/>
      <c r="D26" s="23"/>
      <c r="E26" s="23"/>
      <c r="F26" s="35"/>
      <c r="G26" s="1"/>
      <c r="H26" s="1"/>
      <c r="I26" s="20" t="s">
        <v>196</v>
      </c>
      <c r="J26" s="23" t="s">
        <v>210</v>
      </c>
    </row>
    <row r="27" spans="1:10" x14ac:dyDescent="0.3">
      <c r="H27" s="1"/>
      <c r="J27" s="23"/>
    </row>
    <row r="28" spans="1:10" x14ac:dyDescent="0.3">
      <c r="B28" s="36"/>
      <c r="C28" s="36"/>
      <c r="D28" s="36"/>
      <c r="E28" s="36"/>
      <c r="F28" s="36"/>
      <c r="G28" s="36"/>
      <c r="H28" s="1"/>
      <c r="J28" s="23"/>
    </row>
    <row r="29" spans="1:10" x14ac:dyDescent="0.3">
      <c r="A29" s="1" t="s">
        <v>230</v>
      </c>
      <c r="B29" s="41"/>
      <c r="C29" s="41"/>
      <c r="D29" s="41"/>
      <c r="E29" s="41"/>
      <c r="F29" s="41"/>
      <c r="G29" s="41"/>
      <c r="H29" s="19"/>
      <c r="I29" s="20" t="s">
        <v>115</v>
      </c>
    </row>
    <row r="30" spans="1:10" x14ac:dyDescent="0.3">
      <c r="A30" s="27" t="s">
        <v>163</v>
      </c>
      <c r="B30" s="19"/>
      <c r="C30" s="19"/>
      <c r="D30" s="19"/>
      <c r="E30" s="19"/>
      <c r="F30" s="19"/>
      <c r="G30" s="19"/>
      <c r="H30" s="19"/>
    </row>
    <row r="31" spans="1:10" x14ac:dyDescent="0.3">
      <c r="A31" s="27" t="s">
        <v>164</v>
      </c>
      <c r="B31" s="19"/>
      <c r="C31" s="19"/>
      <c r="D31" s="19"/>
      <c r="E31" s="19"/>
      <c r="F31" s="19"/>
      <c r="G31" s="19"/>
      <c r="H31" s="19"/>
      <c r="I31" s="20" t="s">
        <v>114</v>
      </c>
      <c r="J31" s="20" t="s">
        <v>187</v>
      </c>
    </row>
    <row r="32" spans="1:10" x14ac:dyDescent="0.3">
      <c r="A32" s="1" t="s">
        <v>165</v>
      </c>
      <c r="B32" s="19"/>
      <c r="C32" s="19"/>
      <c r="D32" s="19"/>
      <c r="E32" s="19"/>
      <c r="F32" s="19"/>
      <c r="G32" s="19"/>
      <c r="H32" s="19"/>
      <c r="I32" s="20" t="s">
        <v>114</v>
      </c>
    </row>
    <row r="33" spans="1:10" x14ac:dyDescent="0.3">
      <c r="A33" s="28" t="s">
        <v>188</v>
      </c>
      <c r="B33" s="19"/>
      <c r="C33" s="19"/>
      <c r="D33" s="19"/>
      <c r="E33" s="19"/>
      <c r="F33" s="19"/>
      <c r="G33" s="19"/>
      <c r="H33" s="19"/>
      <c r="I33" s="20" t="s">
        <v>114</v>
      </c>
      <c r="J33" s="20" t="s">
        <v>187</v>
      </c>
    </row>
    <row r="34" spans="1:10" x14ac:dyDescent="0.3">
      <c r="A34" s="12" t="s">
        <v>112</v>
      </c>
      <c r="B34" s="1"/>
      <c r="C34" s="1"/>
      <c r="D34" s="23"/>
      <c r="E34" s="23"/>
      <c r="F34" s="1"/>
      <c r="G34" s="1"/>
      <c r="I34" s="1" t="s">
        <v>114</v>
      </c>
      <c r="J34" s="1" t="s">
        <v>232</v>
      </c>
    </row>
    <row r="35" spans="1:10" x14ac:dyDescent="0.3">
      <c r="A35" s="12"/>
      <c r="D35" s="23"/>
      <c r="E35" s="23"/>
      <c r="I35" s="1"/>
      <c r="J35" s="1"/>
    </row>
    <row r="36" spans="1:10" x14ac:dyDescent="0.3">
      <c r="A36" s="12"/>
      <c r="B36" s="36"/>
      <c r="C36" s="36"/>
      <c r="D36" s="36"/>
      <c r="E36" s="36"/>
      <c r="F36" s="36"/>
      <c r="G36" s="36"/>
      <c r="H36" s="36"/>
      <c r="I36" s="1"/>
      <c r="J36" s="1"/>
    </row>
    <row r="37" spans="1:10" x14ac:dyDescent="0.3">
      <c r="A37" s="29" t="s">
        <v>189</v>
      </c>
      <c r="B37" s="19"/>
      <c r="C37" s="19"/>
      <c r="D37" s="19"/>
      <c r="E37" s="19"/>
      <c r="F37" s="19"/>
      <c r="G37" s="19"/>
      <c r="H37" s="19"/>
      <c r="I37" s="1" t="s">
        <v>114</v>
      </c>
      <c r="J37" s="1"/>
    </row>
    <row r="38" spans="1:10" x14ac:dyDescent="0.3">
      <c r="A38" s="30" t="s">
        <v>190</v>
      </c>
      <c r="B38" s="19"/>
      <c r="C38" s="19"/>
      <c r="D38" s="19"/>
      <c r="E38" s="19"/>
      <c r="F38" s="19"/>
      <c r="G38" s="19"/>
      <c r="H38" s="19"/>
      <c r="I38" s="1" t="s">
        <v>114</v>
      </c>
      <c r="J38" s="20" t="s">
        <v>197</v>
      </c>
    </row>
    <row r="39" spans="1:10" x14ac:dyDescent="0.3">
      <c r="A39" s="13" t="s">
        <v>191</v>
      </c>
      <c r="B39" s="19"/>
      <c r="C39" s="19"/>
      <c r="D39" s="19"/>
      <c r="E39" s="19"/>
      <c r="F39" s="19"/>
      <c r="G39" s="19"/>
      <c r="H39" s="19"/>
      <c r="I39" s="1" t="s">
        <v>114</v>
      </c>
      <c r="J39" s="20" t="s">
        <v>198</v>
      </c>
    </row>
    <row r="40" spans="1:10" x14ac:dyDescent="0.3">
      <c r="A40" s="13"/>
      <c r="D40" s="23"/>
      <c r="E40" s="23"/>
      <c r="H40" s="19"/>
      <c r="I40" s="1" t="s">
        <v>114</v>
      </c>
      <c r="J40" s="20" t="s">
        <v>279</v>
      </c>
    </row>
    <row r="41" spans="1:10" x14ac:dyDescent="0.3">
      <c r="A41" s="13" t="s">
        <v>192</v>
      </c>
      <c r="B41" s="19"/>
      <c r="C41" s="19"/>
      <c r="D41" s="19"/>
      <c r="E41" s="19"/>
      <c r="F41" s="19"/>
      <c r="G41" s="19"/>
      <c r="H41" s="19"/>
      <c r="I41" s="1" t="s">
        <v>114</v>
      </c>
      <c r="J41" s="1"/>
    </row>
    <row r="42" spans="1:10" x14ac:dyDescent="0.3">
      <c r="A42" s="13"/>
      <c r="B42" s="19"/>
      <c r="C42" s="19"/>
      <c r="D42" s="19"/>
      <c r="E42" s="19"/>
      <c r="F42" s="19"/>
      <c r="G42" s="19"/>
      <c r="H42" s="19"/>
      <c r="I42" s="1"/>
      <c r="J42" s="1"/>
    </row>
    <row r="43" spans="1:10" x14ac:dyDescent="0.3">
      <c r="A43" s="13"/>
      <c r="B43" s="19"/>
      <c r="C43" s="19"/>
      <c r="D43" s="19"/>
      <c r="E43" s="19"/>
      <c r="F43" s="19"/>
      <c r="G43" s="19"/>
      <c r="H43" s="19"/>
      <c r="I43" s="1"/>
      <c r="J43" s="1"/>
    </row>
    <row r="44" spans="1:10" x14ac:dyDescent="0.3">
      <c r="A44" s="13" t="s">
        <v>193</v>
      </c>
      <c r="B44" s="19"/>
      <c r="C44" s="19"/>
      <c r="D44" s="19"/>
      <c r="E44" s="19"/>
      <c r="F44" s="19"/>
      <c r="G44" s="19"/>
      <c r="H44" s="19"/>
      <c r="I44" s="1" t="s">
        <v>114</v>
      </c>
      <c r="J44" s="20" t="s">
        <v>199</v>
      </c>
    </row>
    <row r="45" spans="1:10" x14ac:dyDescent="0.3">
      <c r="A45" s="13"/>
      <c r="D45" s="23"/>
      <c r="E45" s="23"/>
      <c r="H45" s="19"/>
      <c r="I45" s="1" t="s">
        <v>114</v>
      </c>
      <c r="J45" s="20" t="s">
        <v>278</v>
      </c>
    </row>
    <row r="46" spans="1:10" x14ac:dyDescent="0.3">
      <c r="A46" s="13"/>
      <c r="D46" s="23"/>
      <c r="E46" s="23"/>
      <c r="H46" s="19"/>
      <c r="I46" s="1"/>
    </row>
    <row r="47" spans="1:10" x14ac:dyDescent="0.3">
      <c r="A47" s="13"/>
      <c r="B47" s="36"/>
      <c r="C47" s="36"/>
      <c r="D47" s="36"/>
      <c r="E47" s="36"/>
      <c r="F47" s="36"/>
      <c r="G47" s="36"/>
      <c r="H47" s="19"/>
      <c r="I47" s="1"/>
    </row>
    <row r="48" spans="1:10" x14ac:dyDescent="0.3">
      <c r="A48" s="20" t="s">
        <v>221</v>
      </c>
      <c r="B48" s="38"/>
      <c r="C48" s="38"/>
      <c r="D48" s="38"/>
      <c r="E48" s="38"/>
      <c r="F48" s="38"/>
      <c r="G48" s="38"/>
      <c r="H48" s="23"/>
      <c r="I48" s="20" t="s">
        <v>114</v>
      </c>
      <c r="J48" s="1" t="s">
        <v>222</v>
      </c>
    </row>
    <row r="49" spans="1:10" x14ac:dyDescent="0.3">
      <c r="A49" s="26" t="s">
        <v>3</v>
      </c>
      <c r="B49" s="23"/>
      <c r="C49" s="23"/>
      <c r="D49" s="23"/>
      <c r="E49" s="23"/>
      <c r="F49" s="23"/>
      <c r="G49" s="23"/>
      <c r="H49" s="23"/>
      <c r="I49" s="1">
        <v>0.90110000000000001</v>
      </c>
      <c r="J49" s="1"/>
    </row>
    <row r="50" spans="1:10" x14ac:dyDescent="0.3">
      <c r="A50" s="26" t="s">
        <v>11</v>
      </c>
      <c r="D50" s="23"/>
      <c r="E50" s="23"/>
      <c r="H50" s="23"/>
      <c r="I50" s="1">
        <v>0.78600000000000003</v>
      </c>
      <c r="J50" s="1"/>
    </row>
    <row r="51" spans="1:10" x14ac:dyDescent="0.3">
      <c r="B51" s="23"/>
      <c r="C51" s="23"/>
      <c r="D51" s="23"/>
      <c r="E51" s="23"/>
      <c r="F51" s="23"/>
      <c r="G51" s="23"/>
      <c r="H51" s="23"/>
      <c r="J51" s="1"/>
    </row>
    <row r="52" spans="1:10" x14ac:dyDescent="0.3">
      <c r="B52" s="23"/>
      <c r="C52" s="23"/>
      <c r="D52" s="23"/>
      <c r="E52" s="23"/>
      <c r="F52" s="23"/>
      <c r="G52" s="23"/>
      <c r="H52" s="23"/>
      <c r="J52" s="1"/>
    </row>
    <row r="53" spans="1:10" x14ac:dyDescent="0.3">
      <c r="A53" s="13" t="s">
        <v>212</v>
      </c>
      <c r="B53" s="37"/>
      <c r="C53" s="37"/>
      <c r="D53" s="38"/>
      <c r="E53" s="37"/>
      <c r="F53" s="37"/>
      <c r="G53" s="37"/>
      <c r="H53" s="1"/>
      <c r="I53" s="20" t="s">
        <v>114</v>
      </c>
      <c r="J53" s="1" t="s">
        <v>211</v>
      </c>
    </row>
    <row r="54" spans="1:10" x14ac:dyDescent="0.3">
      <c r="A54" s="13"/>
      <c r="D54" s="23"/>
      <c r="E54" s="23"/>
      <c r="H54" s="1"/>
      <c r="J54" s="1"/>
    </row>
    <row r="55" spans="1:10" x14ac:dyDescent="0.3">
      <c r="A55" s="13"/>
      <c r="B55" s="36"/>
      <c r="C55" s="36"/>
      <c r="D55" s="36"/>
      <c r="E55" s="36"/>
      <c r="F55" s="36"/>
      <c r="G55" s="36"/>
      <c r="H55" s="1"/>
      <c r="J55" s="1"/>
    </row>
    <row r="56" spans="1:10" x14ac:dyDescent="0.3">
      <c r="A56" s="20" t="s">
        <v>214</v>
      </c>
      <c r="B56" s="37"/>
      <c r="C56" s="37"/>
      <c r="D56" s="40"/>
      <c r="E56" s="37"/>
      <c r="F56" s="37"/>
      <c r="G56" s="37"/>
      <c r="H56" s="1"/>
      <c r="I56" s="20" t="s">
        <v>114</v>
      </c>
      <c r="J56" s="1" t="s">
        <v>213</v>
      </c>
    </row>
    <row r="57" spans="1:10" x14ac:dyDescent="0.3">
      <c r="C57" s="23"/>
      <c r="D57" s="23"/>
      <c r="H57" s="1"/>
      <c r="J57" s="1"/>
    </row>
    <row r="58" spans="1:10" x14ac:dyDescent="0.3">
      <c r="B58" s="36"/>
      <c r="C58" s="36"/>
      <c r="D58" s="36"/>
      <c r="E58" s="36"/>
      <c r="F58" s="36"/>
      <c r="G58" s="36"/>
      <c r="H58" s="1"/>
      <c r="J58" s="1"/>
    </row>
    <row r="59" spans="1:10" x14ac:dyDescent="0.3">
      <c r="A59" s="13" t="s">
        <v>216</v>
      </c>
      <c r="B59" s="37"/>
      <c r="C59" s="37"/>
      <c r="D59" s="38"/>
      <c r="E59" s="37"/>
      <c r="F59" s="37"/>
      <c r="G59" s="37"/>
      <c r="I59" s="20" t="s">
        <v>114</v>
      </c>
      <c r="J59" s="1" t="s">
        <v>215</v>
      </c>
    </row>
    <row r="60" spans="1:10" x14ac:dyDescent="0.3">
      <c r="A60" s="13"/>
      <c r="C60" s="23"/>
      <c r="D60" s="23"/>
      <c r="J60" s="1"/>
    </row>
    <row r="61" spans="1:10" x14ac:dyDescent="0.3">
      <c r="A61" s="13"/>
      <c r="B61" s="36"/>
      <c r="C61" s="36"/>
      <c r="D61" s="36"/>
      <c r="E61" s="36"/>
      <c r="F61" s="36"/>
      <c r="G61" s="36"/>
      <c r="J61" s="1"/>
    </row>
    <row r="62" spans="1:10" x14ac:dyDescent="0.3">
      <c r="A62" s="1" t="s">
        <v>223</v>
      </c>
      <c r="B62" s="37"/>
      <c r="C62" s="37"/>
      <c r="D62" s="38"/>
      <c r="E62" s="37"/>
      <c r="F62" s="37"/>
      <c r="G62" s="37"/>
      <c r="H62" s="23"/>
      <c r="I62" s="1" t="s">
        <v>114</v>
      </c>
      <c r="J62" s="1" t="s">
        <v>224</v>
      </c>
    </row>
    <row r="63" spans="1:10" x14ac:dyDescent="0.3">
      <c r="A63" s="1"/>
      <c r="D63" s="23"/>
      <c r="E63" s="23"/>
      <c r="H63" s="23"/>
      <c r="I63" s="1"/>
      <c r="J63" s="1"/>
    </row>
    <row r="64" spans="1:10" x14ac:dyDescent="0.3">
      <c r="A64" s="1"/>
      <c r="B64" s="36"/>
      <c r="C64" s="36"/>
      <c r="D64" s="36"/>
      <c r="E64" s="36"/>
      <c r="F64" s="36"/>
      <c r="G64" s="36"/>
      <c r="H64" s="23"/>
      <c r="I64" s="1"/>
      <c r="J64" s="1"/>
    </row>
    <row r="65" spans="1:10" x14ac:dyDescent="0.3">
      <c r="A65" s="1" t="s">
        <v>229</v>
      </c>
      <c r="B65" s="37"/>
      <c r="C65" s="37"/>
      <c r="D65" s="37"/>
      <c r="E65" s="37"/>
      <c r="F65" s="37"/>
      <c r="G65" s="37"/>
      <c r="H65" s="1"/>
      <c r="I65" s="1" t="s">
        <v>114</v>
      </c>
      <c r="J65" s="1" t="s">
        <v>241</v>
      </c>
    </row>
    <row r="66" spans="1:10" x14ac:dyDescent="0.3">
      <c r="A66" s="1" t="s">
        <v>3</v>
      </c>
      <c r="D66" s="23"/>
      <c r="E66" s="23"/>
      <c r="H66" s="1"/>
      <c r="I66" s="1">
        <v>0.93</v>
      </c>
      <c r="J66" s="1"/>
    </row>
    <row r="67" spans="1:10" x14ac:dyDescent="0.3">
      <c r="A67" s="1" t="s">
        <v>11</v>
      </c>
      <c r="D67" s="23"/>
      <c r="E67" s="23"/>
      <c r="H67" s="1"/>
      <c r="I67" s="1">
        <v>0.89800000000000002</v>
      </c>
      <c r="J67" s="1"/>
    </row>
    <row r="68" spans="1:10" x14ac:dyDescent="0.3">
      <c r="B68" s="1"/>
      <c r="C68" s="1"/>
      <c r="D68" s="1"/>
      <c r="E68" s="1"/>
      <c r="F68" s="1"/>
      <c r="G68" s="1"/>
      <c r="H68" s="1"/>
      <c r="J68" s="1"/>
    </row>
    <row r="69" spans="1:10" x14ac:dyDescent="0.3">
      <c r="A69" s="1"/>
      <c r="B69" s="36"/>
      <c r="C69" s="36"/>
      <c r="D69" s="36"/>
      <c r="E69" s="36"/>
      <c r="F69" s="36"/>
      <c r="G69" s="36"/>
      <c r="H69" s="1"/>
      <c r="I69" s="1"/>
      <c r="J69" s="1"/>
    </row>
    <row r="70" spans="1:10" x14ac:dyDescent="0.3">
      <c r="A70" s="25" t="s">
        <v>231</v>
      </c>
      <c r="B70" s="37"/>
      <c r="C70" s="37"/>
      <c r="D70" s="38"/>
      <c r="E70" s="38"/>
      <c r="F70" s="37"/>
      <c r="G70" s="37"/>
      <c r="I70" s="1" t="s">
        <v>114</v>
      </c>
      <c r="J70" s="20" t="s">
        <v>235</v>
      </c>
    </row>
    <row r="71" spans="1:10" x14ac:dyDescent="0.3">
      <c r="A71" s="25"/>
      <c r="D71" s="23"/>
      <c r="E71" s="23"/>
      <c r="I71" s="1"/>
    </row>
    <row r="72" spans="1:10" x14ac:dyDescent="0.3">
      <c r="A72" s="25"/>
      <c r="B72" s="36"/>
      <c r="C72" s="36"/>
      <c r="D72" s="36"/>
      <c r="E72" s="36"/>
      <c r="F72" s="36"/>
      <c r="G72" s="36"/>
      <c r="I72" s="1"/>
    </row>
    <row r="73" spans="1:10" x14ac:dyDescent="0.3">
      <c r="A73" s="1" t="s">
        <v>244</v>
      </c>
      <c r="B73" s="37"/>
      <c r="C73" s="37"/>
      <c r="D73" s="37"/>
      <c r="E73" s="37"/>
      <c r="F73" s="37"/>
      <c r="G73" s="37"/>
      <c r="I73" s="20" t="s">
        <v>115</v>
      </c>
      <c r="J73" s="1" t="s">
        <v>242</v>
      </c>
    </row>
    <row r="74" spans="1:10" x14ac:dyDescent="0.3">
      <c r="A74" s="1" t="s">
        <v>245</v>
      </c>
      <c r="B74" s="37"/>
      <c r="C74" s="37"/>
      <c r="D74" s="37"/>
      <c r="E74" s="37"/>
      <c r="F74" s="37"/>
      <c r="G74" s="37"/>
      <c r="I74" s="20" t="s">
        <v>115</v>
      </c>
      <c r="J74" s="1" t="s">
        <v>243</v>
      </c>
    </row>
    <row r="75" spans="1:10" x14ac:dyDescent="0.3">
      <c r="A75" s="12" t="s">
        <v>166</v>
      </c>
      <c r="I75" s="1"/>
      <c r="J75" s="1"/>
    </row>
    <row r="76" spans="1:10" x14ac:dyDescent="0.3">
      <c r="A76" s="20" t="s">
        <v>200</v>
      </c>
      <c r="B76" s="19"/>
      <c r="C76" s="19"/>
      <c r="D76" s="19"/>
      <c r="E76" s="19"/>
      <c r="F76" s="19"/>
      <c r="G76" s="19"/>
      <c r="H76" s="19"/>
    </row>
    <row r="77" spans="1:10" x14ac:dyDescent="0.3">
      <c r="A77" s="20" t="s">
        <v>202</v>
      </c>
      <c r="B77" s="19"/>
      <c r="C77" s="19"/>
      <c r="D77" s="19"/>
      <c r="E77" s="19"/>
      <c r="F77" s="19"/>
      <c r="G77" s="19"/>
      <c r="H77" s="19"/>
    </row>
    <row r="78" spans="1:10" x14ac:dyDescent="0.3">
      <c r="A78" s="1" t="s">
        <v>218</v>
      </c>
      <c r="B78" s="37"/>
      <c r="C78" s="37"/>
      <c r="D78" s="37"/>
      <c r="E78" s="37"/>
      <c r="F78" s="37"/>
      <c r="G78" s="37"/>
      <c r="I78" s="1"/>
      <c r="J78" s="1"/>
    </row>
    <row r="79" spans="1:10" x14ac:dyDescent="0.3">
      <c r="A79" s="1" t="s">
        <v>220</v>
      </c>
      <c r="B79" s="37"/>
      <c r="C79" s="37"/>
      <c r="D79" s="37"/>
      <c r="E79" s="37"/>
      <c r="F79" s="37"/>
      <c r="G79" s="37"/>
      <c r="I79" s="1"/>
      <c r="J79" s="1"/>
    </row>
    <row r="80" spans="1:10" x14ac:dyDescent="0.3">
      <c r="A80" s="1" t="s">
        <v>226</v>
      </c>
      <c r="B80" s="37"/>
      <c r="C80" s="37"/>
      <c r="D80" s="37"/>
      <c r="E80" s="37"/>
      <c r="F80" s="37"/>
      <c r="G80" s="37"/>
      <c r="I80" s="1"/>
      <c r="J80" s="1"/>
    </row>
    <row r="81" spans="1:10" x14ac:dyDescent="0.3">
      <c r="A81" s="1" t="s">
        <v>227</v>
      </c>
      <c r="B81" s="37"/>
      <c r="C81" s="37"/>
      <c r="D81" s="37"/>
      <c r="E81" s="37"/>
      <c r="F81" s="37"/>
      <c r="G81" s="37"/>
      <c r="I81" s="1"/>
      <c r="J81" s="1"/>
    </row>
    <row r="87" spans="1:10" x14ac:dyDescent="0.3">
      <c r="A87" s="1"/>
    </row>
    <row r="88" spans="1:10" x14ac:dyDescent="0.3">
      <c r="A88" s="31"/>
    </row>
    <row r="89" spans="1:10" x14ac:dyDescent="0.3">
      <c r="A89" s="31"/>
    </row>
    <row r="90" spans="1:10" x14ac:dyDescent="0.3">
      <c r="A90" s="31"/>
    </row>
    <row r="91" spans="1:10" x14ac:dyDescent="0.3">
      <c r="A91" s="1"/>
    </row>
    <row r="92" spans="1:10" x14ac:dyDescent="0.3">
      <c r="A92" s="31"/>
    </row>
    <row r="93" spans="1:10" x14ac:dyDescent="0.3">
      <c r="A93" s="32"/>
    </row>
    <row r="94" spans="1:10" x14ac:dyDescent="0.3">
      <c r="A94" s="32"/>
    </row>
    <row r="95" spans="1:10" x14ac:dyDescent="0.3">
      <c r="A95" s="33"/>
    </row>
    <row r="96" spans="1:10" x14ac:dyDescent="0.3">
      <c r="A96" s="30"/>
      <c r="I96" s="20" t="s">
        <v>280</v>
      </c>
      <c r="J96" s="20" t="s">
        <v>281</v>
      </c>
    </row>
    <row r="97" spans="1:10" x14ac:dyDescent="0.3">
      <c r="A97" s="30"/>
      <c r="H97" s="23"/>
      <c r="I97" s="20">
        <v>1.9797946</v>
      </c>
      <c r="J97" s="20">
        <v>9.8892943000000004E-3</v>
      </c>
    </row>
    <row r="98" spans="1:10" x14ac:dyDescent="0.3">
      <c r="A98" s="30"/>
      <c r="H98" s="23"/>
      <c r="I98" s="20">
        <v>1.5972332000000001E-3</v>
      </c>
      <c r="J98" s="20">
        <v>1.9410575999999999E-3</v>
      </c>
    </row>
    <row r="99" spans="1:10" x14ac:dyDescent="0.3">
      <c r="A99" s="30"/>
      <c r="D99" s="23"/>
      <c r="E99" s="23"/>
      <c r="F99" s="23"/>
      <c r="G99" s="23"/>
      <c r="H99" s="23"/>
      <c r="I99" s="23">
        <v>1.1492829E-6</v>
      </c>
      <c r="J99" s="23">
        <v>1.0049162999999999E-6</v>
      </c>
    </row>
    <row r="100" spans="1:10" x14ac:dyDescent="0.3">
      <c r="A100" s="30"/>
      <c r="D100" s="23"/>
      <c r="E100" s="23"/>
      <c r="F100" s="23"/>
      <c r="G100" s="23"/>
      <c r="H100" s="23"/>
      <c r="I100" s="23">
        <v>1.1499531E-4</v>
      </c>
      <c r="J100" s="20">
        <v>5.8340333000000003E-3</v>
      </c>
    </row>
    <row r="101" spans="1:10" x14ac:dyDescent="0.3">
      <c r="A101" s="30"/>
      <c r="F101" s="23"/>
      <c r="G101" s="23"/>
      <c r="H101" s="23"/>
      <c r="I101" s="23">
        <v>8.9883911999999995E-5</v>
      </c>
      <c r="J101" s="20">
        <v>1.2098686E-4</v>
      </c>
    </row>
    <row r="102" spans="1:10" x14ac:dyDescent="0.3">
      <c r="A102" s="30"/>
      <c r="F102" s="23"/>
      <c r="H102" s="23"/>
      <c r="I102" s="20">
        <v>2.8438325000000001E-4</v>
      </c>
      <c r="J102" s="20">
        <v>1.8062365999999999E-3</v>
      </c>
    </row>
    <row r="103" spans="1:10" x14ac:dyDescent="0.3">
      <c r="A103" s="30"/>
      <c r="F103" s="23"/>
    </row>
    <row r="104" spans="1:10" x14ac:dyDescent="0.3">
      <c r="A104" s="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A117-DF69-46B4-B257-A87701084A2C}">
  <dimension ref="A1:K107"/>
  <sheetViews>
    <sheetView topLeftCell="A76" workbookViewId="0">
      <selection activeCell="G107" sqref="G107"/>
    </sheetView>
  </sheetViews>
  <sheetFormatPr defaultColWidth="9.109375" defaultRowHeight="14.4" x14ac:dyDescent="0.3"/>
  <cols>
    <col min="1" max="1" width="33.33203125" style="20" customWidth="1"/>
    <col min="2" max="2" width="21.6640625" style="20" customWidth="1"/>
    <col min="3" max="3" width="19.44140625" style="20" customWidth="1"/>
    <col min="4" max="4" width="17.44140625" style="20" customWidth="1"/>
    <col min="5" max="5" width="18" style="20" customWidth="1"/>
    <col min="6" max="6" width="16.6640625" style="20" customWidth="1"/>
    <col min="7" max="8" width="16.88671875" style="20" customWidth="1"/>
    <col min="9" max="10" width="9.109375" style="20"/>
    <col min="11" max="16384" width="9.109375" style="1"/>
  </cols>
  <sheetData>
    <row r="1" spans="1:10" x14ac:dyDescent="0.3">
      <c r="A1" s="20" t="s">
        <v>158</v>
      </c>
      <c r="B1" s="20" t="s">
        <v>143</v>
      </c>
      <c r="C1" s="20" t="s">
        <v>144</v>
      </c>
      <c r="D1" s="20" t="s">
        <v>145</v>
      </c>
      <c r="E1" s="20" t="s">
        <v>54</v>
      </c>
      <c r="F1" s="20" t="s">
        <v>146</v>
      </c>
      <c r="G1" s="20" t="s">
        <v>147</v>
      </c>
      <c r="H1" s="20" t="s">
        <v>185</v>
      </c>
      <c r="I1" s="20" t="s">
        <v>136</v>
      </c>
      <c r="J1" s="20" t="s">
        <v>52</v>
      </c>
    </row>
    <row r="2" spans="1:10" x14ac:dyDescent="0.3">
      <c r="A2" s="20" t="s">
        <v>140</v>
      </c>
      <c r="B2" s="37"/>
      <c r="C2" s="37"/>
      <c r="D2" s="37"/>
      <c r="E2" s="37"/>
      <c r="F2" s="37"/>
      <c r="G2" s="37"/>
      <c r="I2" s="20" t="s">
        <v>115</v>
      </c>
      <c r="J2" s="20" t="s">
        <v>201</v>
      </c>
    </row>
    <row r="4" spans="1:10" x14ac:dyDescent="0.3">
      <c r="B4" s="36"/>
      <c r="C4" s="36"/>
      <c r="D4" s="36"/>
      <c r="E4" s="36"/>
      <c r="F4" s="36"/>
      <c r="G4" s="36"/>
      <c r="H4" s="36"/>
    </row>
    <row r="5" spans="1:10" x14ac:dyDescent="0.3">
      <c r="A5" s="21" t="s">
        <v>141</v>
      </c>
      <c r="B5" s="37"/>
      <c r="C5" s="37"/>
      <c r="D5" s="37"/>
      <c r="E5" s="37"/>
      <c r="F5" s="37"/>
      <c r="G5" s="37"/>
      <c r="I5" s="20" t="s">
        <v>114</v>
      </c>
      <c r="J5" s="20" t="s">
        <v>201</v>
      </c>
    </row>
    <row r="6" spans="1:10" x14ac:dyDescent="0.3">
      <c r="A6" s="21"/>
      <c r="D6" s="23"/>
    </row>
    <row r="7" spans="1:10" x14ac:dyDescent="0.3">
      <c r="A7" s="21"/>
      <c r="B7" s="36"/>
      <c r="C7" s="36"/>
      <c r="D7" s="36"/>
      <c r="E7" s="36"/>
      <c r="F7" s="36"/>
      <c r="G7" s="36"/>
      <c r="H7" s="36"/>
    </row>
    <row r="8" spans="1:10" x14ac:dyDescent="0.3">
      <c r="A8" s="20" t="s">
        <v>148</v>
      </c>
      <c r="B8" s="37"/>
      <c r="C8" s="37"/>
      <c r="D8" s="37"/>
      <c r="E8" s="37"/>
      <c r="F8" s="37"/>
      <c r="G8" s="37"/>
      <c r="H8" s="1"/>
      <c r="I8" s="20" t="s">
        <v>114</v>
      </c>
      <c r="J8" s="1" t="s">
        <v>203</v>
      </c>
    </row>
    <row r="9" spans="1:10" x14ac:dyDescent="0.3">
      <c r="A9" s="20" t="s">
        <v>149</v>
      </c>
      <c r="B9" s="37"/>
      <c r="C9" s="37"/>
      <c r="D9" s="37"/>
      <c r="E9" s="37"/>
      <c r="F9" s="37"/>
      <c r="G9" s="37"/>
      <c r="H9" s="1"/>
      <c r="I9" s="20" t="s">
        <v>114</v>
      </c>
      <c r="J9" s="1" t="s">
        <v>204</v>
      </c>
    </row>
    <row r="10" spans="1:10" x14ac:dyDescent="0.3">
      <c r="A10" s="20" t="s">
        <v>151</v>
      </c>
      <c r="B10" s="37"/>
      <c r="C10" s="37"/>
      <c r="D10" s="38"/>
      <c r="E10" s="37"/>
      <c r="F10" s="37"/>
      <c r="G10" s="37"/>
      <c r="I10" s="20" t="s">
        <v>114</v>
      </c>
      <c r="J10" s="1" t="s">
        <v>205</v>
      </c>
    </row>
    <row r="11" spans="1:10" x14ac:dyDescent="0.3">
      <c r="D11" s="23"/>
      <c r="J11" s="1"/>
    </row>
    <row r="12" spans="1:10" x14ac:dyDescent="0.3">
      <c r="B12" s="36"/>
      <c r="C12" s="36"/>
      <c r="D12" s="36"/>
      <c r="E12" s="36"/>
      <c r="F12" s="36"/>
      <c r="G12" s="36"/>
      <c r="H12" s="36"/>
      <c r="J12" s="1"/>
    </row>
    <row r="13" spans="1:10" x14ac:dyDescent="0.3">
      <c r="A13" s="20" t="s">
        <v>150</v>
      </c>
      <c r="B13" s="37"/>
      <c r="C13" s="37"/>
      <c r="D13" s="38"/>
      <c r="E13" s="37"/>
      <c r="F13" s="37"/>
      <c r="G13" s="37"/>
      <c r="I13" s="20" t="s">
        <v>114</v>
      </c>
      <c r="J13" s="1" t="s">
        <v>206</v>
      </c>
    </row>
    <row r="14" spans="1:10" x14ac:dyDescent="0.3">
      <c r="D14" s="23"/>
      <c r="E14" s="23"/>
      <c r="J14" s="1"/>
    </row>
    <row r="15" spans="1:10" x14ac:dyDescent="0.3">
      <c r="B15" s="36"/>
      <c r="C15" s="36"/>
      <c r="D15" s="36"/>
      <c r="E15" s="36"/>
      <c r="F15" s="36"/>
      <c r="G15" s="36"/>
      <c r="H15" s="36"/>
      <c r="J15" s="1"/>
    </row>
    <row r="16" spans="1:10" x14ac:dyDescent="0.3">
      <c r="A16" s="21" t="s">
        <v>152</v>
      </c>
      <c r="B16" s="37"/>
      <c r="C16" s="37"/>
      <c r="D16" s="37"/>
      <c r="E16" s="37"/>
      <c r="F16" s="37"/>
      <c r="G16" s="37"/>
      <c r="I16" s="20" t="s">
        <v>114</v>
      </c>
      <c r="J16" s="1" t="s">
        <v>195</v>
      </c>
    </row>
    <row r="17" spans="1:10" x14ac:dyDescent="0.3">
      <c r="A17" s="21"/>
      <c r="B17" s="23"/>
      <c r="C17" s="23"/>
      <c r="D17" s="23"/>
      <c r="E17" s="23"/>
      <c r="J17" s="1"/>
    </row>
    <row r="18" spans="1:10" x14ac:dyDescent="0.3">
      <c r="A18" s="21"/>
      <c r="B18" s="23"/>
      <c r="C18" s="23"/>
      <c r="D18" s="23"/>
      <c r="E18" s="23"/>
      <c r="J18" s="1"/>
    </row>
    <row r="19" spans="1:10" x14ac:dyDescent="0.3">
      <c r="A19" s="20" t="s">
        <v>153</v>
      </c>
      <c r="B19" s="37"/>
      <c r="C19" s="37"/>
      <c r="D19" s="37"/>
      <c r="E19" s="37"/>
      <c r="F19" s="37"/>
      <c r="G19" s="37"/>
      <c r="H19" s="1"/>
      <c r="I19" s="20" t="s">
        <v>114</v>
      </c>
      <c r="J19" s="1" t="s">
        <v>208</v>
      </c>
    </row>
    <row r="20" spans="1:10" x14ac:dyDescent="0.3">
      <c r="D20" s="23"/>
      <c r="E20" s="23"/>
      <c r="H20" s="1"/>
      <c r="J20" s="1"/>
    </row>
    <row r="21" spans="1:10" x14ac:dyDescent="0.3">
      <c r="B21" s="36"/>
      <c r="C21" s="36"/>
      <c r="D21" s="36"/>
      <c r="E21" s="36"/>
      <c r="F21" s="36"/>
      <c r="G21" s="36"/>
      <c r="H21" s="1"/>
      <c r="J21" s="1"/>
    </row>
    <row r="22" spans="1:10" x14ac:dyDescent="0.3">
      <c r="A22" s="20" t="s">
        <v>277</v>
      </c>
      <c r="B22" s="19"/>
      <c r="C22" s="19"/>
      <c r="D22" s="19"/>
      <c r="E22" s="19"/>
      <c r="F22" s="19"/>
      <c r="G22" s="19"/>
      <c r="H22" s="19"/>
      <c r="I22" s="20" t="s">
        <v>114</v>
      </c>
      <c r="J22" s="20" t="s">
        <v>155</v>
      </c>
    </row>
    <row r="23" spans="1:10" x14ac:dyDescent="0.3">
      <c r="B23" s="19"/>
      <c r="C23" s="19"/>
      <c r="D23" s="19"/>
      <c r="E23" s="19"/>
      <c r="F23" s="19"/>
      <c r="G23" s="19"/>
      <c r="H23" s="19"/>
    </row>
    <row r="24" spans="1:10" x14ac:dyDescent="0.3">
      <c r="B24" s="19"/>
      <c r="C24" s="19"/>
      <c r="D24" s="19"/>
      <c r="E24" s="19"/>
      <c r="F24" s="19"/>
      <c r="G24" s="19"/>
      <c r="H24" s="19"/>
    </row>
    <row r="25" spans="1:10" x14ac:dyDescent="0.3">
      <c r="A25" s="20" t="s">
        <v>156</v>
      </c>
      <c r="B25" s="37"/>
      <c r="C25" s="37"/>
      <c r="D25" s="38"/>
      <c r="E25" s="37"/>
      <c r="F25" s="37"/>
      <c r="G25" s="37"/>
      <c r="I25" s="20" t="s">
        <v>114</v>
      </c>
      <c r="J25" s="23" t="s">
        <v>209</v>
      </c>
    </row>
    <row r="26" spans="1:10" x14ac:dyDescent="0.3">
      <c r="D26" s="23"/>
      <c r="J26" s="23"/>
    </row>
    <row r="27" spans="1:10" x14ac:dyDescent="0.3">
      <c r="B27" s="36"/>
      <c r="C27" s="36"/>
      <c r="D27" s="36"/>
      <c r="E27" s="36"/>
      <c r="F27" s="36"/>
      <c r="G27" s="36"/>
      <c r="H27" s="36"/>
      <c r="J27" s="23"/>
    </row>
    <row r="28" spans="1:10" x14ac:dyDescent="0.3">
      <c r="A28" s="20" t="s">
        <v>157</v>
      </c>
      <c r="B28" s="1"/>
      <c r="C28" s="1"/>
      <c r="D28" s="23"/>
      <c r="E28" s="23"/>
      <c r="F28" s="35"/>
      <c r="G28" s="1"/>
      <c r="H28" s="1"/>
      <c r="I28" s="20" t="s">
        <v>196</v>
      </c>
      <c r="J28" s="23" t="s">
        <v>210</v>
      </c>
    </row>
    <row r="29" spans="1:10" x14ac:dyDescent="0.3">
      <c r="H29" s="1"/>
      <c r="J29" s="23"/>
    </row>
    <row r="30" spans="1:10" x14ac:dyDescent="0.3">
      <c r="B30" s="36"/>
      <c r="C30" s="36"/>
      <c r="D30" s="36"/>
      <c r="E30" s="36"/>
      <c r="F30" s="36"/>
      <c r="G30" s="36"/>
      <c r="H30" s="1"/>
      <c r="J30" s="23"/>
    </row>
    <row r="31" spans="1:10" x14ac:dyDescent="0.3">
      <c r="A31" s="1" t="s">
        <v>230</v>
      </c>
      <c r="B31" s="41"/>
      <c r="C31" s="41"/>
      <c r="D31" s="41"/>
      <c r="E31" s="41"/>
      <c r="F31" s="41"/>
      <c r="G31" s="41"/>
      <c r="H31" s="19"/>
      <c r="I31" s="20" t="s">
        <v>115</v>
      </c>
    </row>
    <row r="32" spans="1:10" x14ac:dyDescent="0.3">
      <c r="A32" s="27" t="s">
        <v>163</v>
      </c>
      <c r="B32" s="19"/>
      <c r="C32" s="19"/>
      <c r="D32" s="19"/>
      <c r="E32" s="19"/>
      <c r="F32" s="19"/>
      <c r="G32" s="19"/>
      <c r="H32" s="19"/>
    </row>
    <row r="33" spans="1:10" x14ac:dyDescent="0.3">
      <c r="A33" s="27" t="s">
        <v>164</v>
      </c>
      <c r="B33" s="19"/>
      <c r="C33" s="19"/>
      <c r="D33" s="19"/>
      <c r="E33" s="19"/>
      <c r="F33" s="19"/>
      <c r="G33" s="19"/>
      <c r="H33" s="19"/>
      <c r="I33" s="20" t="s">
        <v>114</v>
      </c>
      <c r="J33" s="20" t="s">
        <v>187</v>
      </c>
    </row>
    <row r="34" spans="1:10" x14ac:dyDescent="0.3">
      <c r="A34" s="1" t="s">
        <v>165</v>
      </c>
      <c r="B34" s="19"/>
      <c r="C34" s="19"/>
      <c r="D34" s="19"/>
      <c r="E34" s="19"/>
      <c r="F34" s="19"/>
      <c r="G34" s="19"/>
      <c r="H34" s="19"/>
      <c r="I34" s="20" t="s">
        <v>114</v>
      </c>
    </row>
    <row r="35" spans="1:10" x14ac:dyDescent="0.3">
      <c r="A35" s="28" t="s">
        <v>188</v>
      </c>
      <c r="B35" s="19"/>
      <c r="C35" s="19"/>
      <c r="D35" s="19"/>
      <c r="E35" s="19"/>
      <c r="F35" s="19"/>
      <c r="G35" s="19"/>
      <c r="H35" s="19"/>
      <c r="I35" s="20" t="s">
        <v>114</v>
      </c>
      <c r="J35" s="20" t="s">
        <v>187</v>
      </c>
    </row>
    <row r="36" spans="1:10" x14ac:dyDescent="0.3">
      <c r="A36" s="12" t="s">
        <v>112</v>
      </c>
      <c r="B36" s="1"/>
      <c r="C36" s="1"/>
      <c r="D36" s="23"/>
      <c r="E36" s="23"/>
      <c r="F36" s="1"/>
      <c r="G36" s="1"/>
      <c r="I36" s="1" t="s">
        <v>114</v>
      </c>
      <c r="J36" s="1" t="s">
        <v>232</v>
      </c>
    </row>
    <row r="37" spans="1:10" x14ac:dyDescent="0.3">
      <c r="A37" s="12"/>
      <c r="D37" s="23"/>
      <c r="E37" s="23"/>
      <c r="I37" s="1"/>
      <c r="J37" s="1"/>
    </row>
    <row r="38" spans="1:10" x14ac:dyDescent="0.3">
      <c r="A38" s="12"/>
      <c r="B38" s="36"/>
      <c r="C38" s="36"/>
      <c r="D38" s="36"/>
      <c r="E38" s="36"/>
      <c r="F38" s="36"/>
      <c r="G38" s="36"/>
      <c r="H38" s="36"/>
      <c r="I38" s="1"/>
      <c r="J38" s="1"/>
    </row>
    <row r="39" spans="1:10" x14ac:dyDescent="0.3">
      <c r="A39" s="29" t="s">
        <v>189</v>
      </c>
      <c r="B39" s="19"/>
      <c r="C39" s="19"/>
      <c r="D39" s="19"/>
      <c r="E39" s="19"/>
      <c r="F39" s="19"/>
      <c r="G39" s="19"/>
      <c r="H39" s="19"/>
      <c r="I39" s="1" t="s">
        <v>114</v>
      </c>
      <c r="J39" s="1"/>
    </row>
    <row r="40" spans="1:10" x14ac:dyDescent="0.3">
      <c r="A40" s="30" t="s">
        <v>190</v>
      </c>
      <c r="B40" s="19"/>
      <c r="C40" s="19"/>
      <c r="D40" s="19"/>
      <c r="E40" s="19"/>
      <c r="F40" s="19"/>
      <c r="G40" s="19"/>
      <c r="H40" s="19"/>
      <c r="I40" s="1" t="s">
        <v>114</v>
      </c>
      <c r="J40" s="20" t="s">
        <v>197</v>
      </c>
    </row>
    <row r="41" spans="1:10" x14ac:dyDescent="0.3">
      <c r="A41" s="13" t="s">
        <v>191</v>
      </c>
      <c r="B41" s="19"/>
      <c r="C41" s="19"/>
      <c r="D41" s="19"/>
      <c r="E41" s="19"/>
      <c r="F41" s="19"/>
      <c r="G41" s="19"/>
      <c r="H41" s="19"/>
      <c r="I41" s="1" t="s">
        <v>114</v>
      </c>
      <c r="J41" s="20" t="s">
        <v>198</v>
      </c>
    </row>
    <row r="42" spans="1:10" x14ac:dyDescent="0.3">
      <c r="A42" s="13"/>
      <c r="D42" s="23"/>
      <c r="E42" s="23"/>
      <c r="H42" s="19"/>
      <c r="I42" s="1" t="s">
        <v>114</v>
      </c>
      <c r="J42" s="20" t="s">
        <v>279</v>
      </c>
    </row>
    <row r="43" spans="1:10" x14ac:dyDescent="0.3">
      <c r="A43" s="13" t="s">
        <v>192</v>
      </c>
      <c r="B43" s="19"/>
      <c r="C43" s="19"/>
      <c r="D43" s="19"/>
      <c r="E43" s="19"/>
      <c r="F43" s="19"/>
      <c r="G43" s="19"/>
      <c r="H43" s="19"/>
      <c r="I43" s="1" t="s">
        <v>114</v>
      </c>
      <c r="J43" s="1"/>
    </row>
    <row r="44" spans="1:10" x14ac:dyDescent="0.3">
      <c r="A44" s="13"/>
      <c r="B44" s="19"/>
      <c r="C44" s="19"/>
      <c r="D44" s="19"/>
      <c r="E44" s="19"/>
      <c r="F44" s="19"/>
      <c r="G44" s="19"/>
      <c r="H44" s="19"/>
      <c r="I44" s="1"/>
      <c r="J44" s="1"/>
    </row>
    <row r="45" spans="1:10" x14ac:dyDescent="0.3">
      <c r="A45" s="13"/>
      <c r="B45" s="19"/>
      <c r="C45" s="19"/>
      <c r="D45" s="19"/>
      <c r="E45" s="19"/>
      <c r="F45" s="19"/>
      <c r="G45" s="19"/>
      <c r="H45" s="19"/>
      <c r="I45" s="1"/>
      <c r="J45" s="1"/>
    </row>
    <row r="46" spans="1:10" x14ac:dyDescent="0.3">
      <c r="A46" s="13" t="s">
        <v>193</v>
      </c>
      <c r="B46" s="19"/>
      <c r="C46" s="19"/>
      <c r="D46" s="19"/>
      <c r="E46" s="19"/>
      <c r="F46" s="19"/>
      <c r="G46" s="19"/>
      <c r="H46" s="19"/>
      <c r="I46" s="1" t="s">
        <v>114</v>
      </c>
      <c r="J46" s="20" t="s">
        <v>199</v>
      </c>
    </row>
    <row r="47" spans="1:10" x14ac:dyDescent="0.3">
      <c r="A47" s="13"/>
      <c r="D47" s="23"/>
      <c r="E47" s="23"/>
      <c r="H47" s="19"/>
      <c r="I47" s="1" t="s">
        <v>114</v>
      </c>
      <c r="J47" s="20" t="s">
        <v>278</v>
      </c>
    </row>
    <row r="48" spans="1:10" x14ac:dyDescent="0.3">
      <c r="A48" s="13"/>
      <c r="D48" s="23"/>
      <c r="E48" s="23"/>
      <c r="H48" s="19"/>
      <c r="I48" s="1"/>
    </row>
    <row r="49" spans="1:10" x14ac:dyDescent="0.3">
      <c r="A49" s="13"/>
      <c r="B49" s="36"/>
      <c r="C49" s="36"/>
      <c r="D49" s="36"/>
      <c r="E49" s="36"/>
      <c r="F49" s="36"/>
      <c r="G49" s="36"/>
      <c r="H49" s="19"/>
      <c r="I49" s="1"/>
    </row>
    <row r="50" spans="1:10" x14ac:dyDescent="0.3">
      <c r="A50" s="20" t="s">
        <v>221</v>
      </c>
      <c r="B50" s="38"/>
      <c r="C50" s="38"/>
      <c r="D50" s="38"/>
      <c r="E50" s="38"/>
      <c r="F50" s="38"/>
      <c r="G50" s="38"/>
      <c r="H50" s="23"/>
      <c r="I50" s="20" t="s">
        <v>114</v>
      </c>
      <c r="J50" s="1" t="s">
        <v>222</v>
      </c>
    </row>
    <row r="51" spans="1:10" x14ac:dyDescent="0.3">
      <c r="A51" s="26" t="s">
        <v>3</v>
      </c>
      <c r="B51" s="23"/>
      <c r="C51" s="23"/>
      <c r="D51" s="23"/>
      <c r="E51" s="23"/>
      <c r="F51" s="23"/>
      <c r="G51" s="23"/>
      <c r="H51" s="23"/>
      <c r="I51" s="1">
        <v>0.90110000000000001</v>
      </c>
      <c r="J51" s="1"/>
    </row>
    <row r="52" spans="1:10" x14ac:dyDescent="0.3">
      <c r="A52" s="26" t="s">
        <v>11</v>
      </c>
      <c r="D52" s="23"/>
      <c r="E52" s="23"/>
      <c r="H52" s="23"/>
      <c r="I52" s="1">
        <v>0.78600000000000003</v>
      </c>
      <c r="J52" s="1"/>
    </row>
    <row r="53" spans="1:10" x14ac:dyDescent="0.3">
      <c r="B53" s="23"/>
      <c r="C53" s="23"/>
      <c r="D53" s="23"/>
      <c r="E53" s="23"/>
      <c r="F53" s="23"/>
      <c r="G53" s="23"/>
      <c r="H53" s="23"/>
      <c r="J53" s="1"/>
    </row>
    <row r="54" spans="1:10" x14ac:dyDescent="0.3">
      <c r="B54" s="23"/>
      <c r="C54" s="23"/>
      <c r="D54" s="23"/>
      <c r="E54" s="23"/>
      <c r="F54" s="23"/>
      <c r="G54" s="23"/>
      <c r="H54" s="23"/>
      <c r="J54" s="1"/>
    </row>
    <row r="55" spans="1:10" x14ac:dyDescent="0.3">
      <c r="A55" s="13" t="s">
        <v>212</v>
      </c>
      <c r="B55" s="37"/>
      <c r="C55" s="37"/>
      <c r="D55" s="38"/>
      <c r="E55" s="37"/>
      <c r="F55" s="37"/>
      <c r="G55" s="37"/>
      <c r="H55" s="1"/>
      <c r="I55" s="20" t="s">
        <v>114</v>
      </c>
      <c r="J55" s="1" t="s">
        <v>211</v>
      </c>
    </row>
    <row r="56" spans="1:10" x14ac:dyDescent="0.3">
      <c r="A56" s="13"/>
      <c r="D56" s="23"/>
      <c r="E56" s="23"/>
      <c r="H56" s="1"/>
      <c r="J56" s="1"/>
    </row>
    <row r="57" spans="1:10" x14ac:dyDescent="0.3">
      <c r="A57" s="13"/>
      <c r="B57" s="36"/>
      <c r="C57" s="36"/>
      <c r="D57" s="36"/>
      <c r="E57" s="36"/>
      <c r="F57" s="36"/>
      <c r="G57" s="36"/>
      <c r="H57" s="1"/>
      <c r="J57" s="1"/>
    </row>
    <row r="58" spans="1:10" x14ac:dyDescent="0.3">
      <c r="A58" s="20" t="s">
        <v>214</v>
      </c>
      <c r="B58" s="37"/>
      <c r="C58" s="37"/>
      <c r="D58" s="40"/>
      <c r="E58" s="37"/>
      <c r="F58" s="37"/>
      <c r="G58" s="37"/>
      <c r="H58" s="1"/>
      <c r="I58" s="20" t="s">
        <v>114</v>
      </c>
      <c r="J58" s="1" t="s">
        <v>213</v>
      </c>
    </row>
    <row r="59" spans="1:10" x14ac:dyDescent="0.3">
      <c r="C59" s="23"/>
      <c r="D59" s="23"/>
      <c r="H59" s="1"/>
      <c r="J59" s="1"/>
    </row>
    <row r="60" spans="1:10" x14ac:dyDescent="0.3">
      <c r="B60" s="36"/>
      <c r="C60" s="36"/>
      <c r="D60" s="36"/>
      <c r="E60" s="36"/>
      <c r="F60" s="36"/>
      <c r="G60" s="36"/>
      <c r="H60" s="1"/>
      <c r="J60" s="1"/>
    </row>
    <row r="61" spans="1:10" x14ac:dyDescent="0.3">
      <c r="A61" s="13" t="s">
        <v>216</v>
      </c>
      <c r="B61" s="37"/>
      <c r="C61" s="37"/>
      <c r="D61" s="38"/>
      <c r="E61" s="37"/>
      <c r="F61" s="37"/>
      <c r="G61" s="37"/>
      <c r="I61" s="20" t="s">
        <v>114</v>
      </c>
      <c r="J61" s="1" t="s">
        <v>215</v>
      </c>
    </row>
    <row r="62" spans="1:10" x14ac:dyDescent="0.3">
      <c r="A62" s="13"/>
      <c r="C62" s="23"/>
      <c r="D62" s="23"/>
      <c r="J62" s="1"/>
    </row>
    <row r="63" spans="1:10" x14ac:dyDescent="0.3">
      <c r="A63" s="13"/>
      <c r="B63" s="36"/>
      <c r="C63" s="36"/>
      <c r="D63" s="36"/>
      <c r="E63" s="36"/>
      <c r="F63" s="36"/>
      <c r="G63" s="36"/>
      <c r="J63" s="1"/>
    </row>
    <row r="64" spans="1:10" x14ac:dyDescent="0.3">
      <c r="A64" s="1" t="s">
        <v>223</v>
      </c>
      <c r="B64" s="37"/>
      <c r="C64" s="37"/>
      <c r="D64" s="38"/>
      <c r="E64" s="37"/>
      <c r="F64" s="37"/>
      <c r="G64" s="37"/>
      <c r="H64" s="23"/>
      <c r="I64" s="1" t="s">
        <v>114</v>
      </c>
      <c r="J64" s="1" t="s">
        <v>224</v>
      </c>
    </row>
    <row r="65" spans="1:10" x14ac:dyDescent="0.3">
      <c r="A65" s="1"/>
      <c r="D65" s="23"/>
      <c r="E65" s="23"/>
      <c r="H65" s="23"/>
      <c r="I65" s="1"/>
      <c r="J65" s="1"/>
    </row>
    <row r="66" spans="1:10" x14ac:dyDescent="0.3">
      <c r="A66" s="1"/>
      <c r="B66" s="36"/>
      <c r="C66" s="36"/>
      <c r="D66" s="36"/>
      <c r="E66" s="36"/>
      <c r="F66" s="36"/>
      <c r="G66" s="36"/>
      <c r="H66" s="23"/>
      <c r="I66" s="1"/>
      <c r="J66" s="1"/>
    </row>
    <row r="67" spans="1:10" x14ac:dyDescent="0.3">
      <c r="A67" s="1" t="s">
        <v>229</v>
      </c>
      <c r="B67" s="37"/>
      <c r="C67" s="37"/>
      <c r="D67" s="37"/>
      <c r="E67" s="37"/>
      <c r="F67" s="37"/>
      <c r="G67" s="37"/>
      <c r="H67" s="1"/>
      <c r="I67" s="1" t="s">
        <v>114</v>
      </c>
      <c r="J67" s="1" t="s">
        <v>241</v>
      </c>
    </row>
    <row r="68" spans="1:10" x14ac:dyDescent="0.3">
      <c r="A68" s="1" t="s">
        <v>3</v>
      </c>
      <c r="D68" s="23"/>
      <c r="E68" s="23"/>
      <c r="H68" s="1"/>
      <c r="I68" s="1">
        <v>0.93</v>
      </c>
      <c r="J68" s="1"/>
    </row>
    <row r="69" spans="1:10" x14ac:dyDescent="0.3">
      <c r="A69" s="1" t="s">
        <v>11</v>
      </c>
      <c r="D69" s="23"/>
      <c r="E69" s="23"/>
      <c r="H69" s="1"/>
      <c r="I69" s="1">
        <v>0.89800000000000002</v>
      </c>
      <c r="J69" s="1"/>
    </row>
    <row r="70" spans="1:10" x14ac:dyDescent="0.3">
      <c r="B70" s="1"/>
      <c r="C70" s="1"/>
      <c r="D70" s="1"/>
      <c r="E70" s="1"/>
      <c r="F70" s="1"/>
      <c r="G70" s="1"/>
      <c r="H70" s="1"/>
      <c r="J70" s="1"/>
    </row>
    <row r="71" spans="1:10" x14ac:dyDescent="0.3">
      <c r="A71" s="1"/>
      <c r="B71" s="36"/>
      <c r="C71" s="36"/>
      <c r="D71" s="36"/>
      <c r="E71" s="36"/>
      <c r="F71" s="36"/>
      <c r="G71" s="36"/>
      <c r="H71" s="1"/>
      <c r="I71" s="1"/>
      <c r="J71" s="1"/>
    </row>
    <row r="72" spans="1:10" x14ac:dyDescent="0.3">
      <c r="A72" s="25" t="s">
        <v>231</v>
      </c>
      <c r="B72" s="37"/>
      <c r="C72" s="37"/>
      <c r="D72" s="38"/>
      <c r="E72" s="37"/>
      <c r="F72" s="37"/>
      <c r="G72" s="37"/>
      <c r="I72" s="1" t="s">
        <v>114</v>
      </c>
      <c r="J72" s="20" t="s">
        <v>235</v>
      </c>
    </row>
    <row r="73" spans="1:10" x14ac:dyDescent="0.3">
      <c r="A73" s="25"/>
      <c r="D73" s="23"/>
      <c r="E73" s="23"/>
      <c r="I73" s="1"/>
    </row>
    <row r="74" spans="1:10" x14ac:dyDescent="0.3">
      <c r="A74" s="25"/>
      <c r="B74" s="36"/>
      <c r="C74" s="36"/>
      <c r="D74" s="36"/>
      <c r="E74" s="36"/>
      <c r="F74" s="36"/>
      <c r="G74" s="36"/>
      <c r="I74" s="1"/>
    </row>
    <row r="75" spans="1:10" x14ac:dyDescent="0.3">
      <c r="A75" s="1" t="s">
        <v>244</v>
      </c>
      <c r="B75" s="37"/>
      <c r="C75" s="37"/>
      <c r="D75" s="37"/>
      <c r="E75" s="37"/>
      <c r="F75" s="37"/>
      <c r="G75" s="37"/>
      <c r="I75" s="20" t="s">
        <v>115</v>
      </c>
      <c r="J75" s="1" t="s">
        <v>242</v>
      </c>
    </row>
    <row r="76" spans="1:10" x14ac:dyDescent="0.3">
      <c r="A76" s="1" t="s">
        <v>245</v>
      </c>
      <c r="B76" s="37"/>
      <c r="C76" s="37"/>
      <c r="D76" s="37"/>
      <c r="E76" s="37"/>
      <c r="F76" s="37"/>
      <c r="G76" s="37"/>
      <c r="I76" s="20" t="s">
        <v>115</v>
      </c>
      <c r="J76" s="1" t="s">
        <v>243</v>
      </c>
    </row>
    <row r="77" spans="1:10" x14ac:dyDescent="0.3">
      <c r="A77" s="12" t="s">
        <v>166</v>
      </c>
      <c r="I77" s="1"/>
      <c r="J77" s="1"/>
    </row>
    <row r="78" spans="1:10" x14ac:dyDescent="0.3">
      <c r="A78" s="20" t="s">
        <v>200</v>
      </c>
      <c r="B78" s="19"/>
      <c r="C78" s="19"/>
      <c r="D78" s="19"/>
      <c r="E78" s="19"/>
      <c r="F78" s="19"/>
      <c r="G78" s="19"/>
      <c r="H78" s="19"/>
    </row>
    <row r="79" spans="1:10" x14ac:dyDescent="0.3">
      <c r="A79" s="20" t="s">
        <v>202</v>
      </c>
      <c r="B79" s="19"/>
      <c r="C79" s="19"/>
      <c r="D79" s="19"/>
      <c r="E79" s="19"/>
      <c r="F79" s="19"/>
      <c r="G79" s="19"/>
      <c r="H79" s="19"/>
    </row>
    <row r="80" spans="1:10" x14ac:dyDescent="0.3">
      <c r="A80" s="1" t="s">
        <v>218</v>
      </c>
      <c r="B80" s="37"/>
      <c r="C80" s="37"/>
      <c r="D80" s="37"/>
      <c r="E80" s="37"/>
      <c r="F80" s="37"/>
      <c r="G80" s="37"/>
      <c r="I80" s="1"/>
      <c r="J80" s="1"/>
    </row>
    <row r="81" spans="1:10" x14ac:dyDescent="0.3">
      <c r="A81" s="1" t="s">
        <v>220</v>
      </c>
      <c r="B81" s="37"/>
      <c r="C81" s="37"/>
      <c r="D81" s="37"/>
      <c r="E81" s="37"/>
      <c r="F81" s="37"/>
      <c r="G81" s="37"/>
      <c r="I81" s="1"/>
      <c r="J81" s="1"/>
    </row>
    <row r="82" spans="1:10" x14ac:dyDescent="0.3">
      <c r="A82" s="1" t="s">
        <v>226</v>
      </c>
      <c r="B82" s="37"/>
      <c r="C82" s="37"/>
      <c r="D82" s="37"/>
      <c r="E82" s="37"/>
      <c r="F82" s="37"/>
      <c r="G82" s="37"/>
      <c r="I82" s="1"/>
      <c r="J82" s="1"/>
    </row>
    <row r="83" spans="1:10" x14ac:dyDescent="0.3">
      <c r="A83" s="1" t="s">
        <v>227</v>
      </c>
      <c r="B83" s="37"/>
      <c r="C83" s="37"/>
      <c r="D83" s="37"/>
      <c r="E83" s="37"/>
      <c r="F83" s="37"/>
      <c r="G83" s="37"/>
      <c r="I83" s="1"/>
      <c r="J83" s="1"/>
    </row>
    <row r="89" spans="1:10" x14ac:dyDescent="0.3">
      <c r="A89" s="1"/>
    </row>
    <row r="90" spans="1:10" x14ac:dyDescent="0.3">
      <c r="A90" s="31"/>
    </row>
    <row r="91" spans="1:10" x14ac:dyDescent="0.3">
      <c r="A91" s="31"/>
    </row>
    <row r="92" spans="1:10" x14ac:dyDescent="0.3">
      <c r="A92" s="31"/>
    </row>
    <row r="93" spans="1:10" x14ac:dyDescent="0.3">
      <c r="A93" s="1"/>
    </row>
    <row r="94" spans="1:10" x14ac:dyDescent="0.3">
      <c r="A94" s="31"/>
    </row>
    <row r="95" spans="1:10" x14ac:dyDescent="0.3">
      <c r="A95" s="32"/>
    </row>
    <row r="96" spans="1:10" x14ac:dyDescent="0.3">
      <c r="A96" s="32"/>
    </row>
    <row r="97" spans="1:11" x14ac:dyDescent="0.3">
      <c r="A97" s="33"/>
    </row>
    <row r="98" spans="1:11" x14ac:dyDescent="0.3">
      <c r="A98" s="30"/>
    </row>
    <row r="99" spans="1:11" x14ac:dyDescent="0.3">
      <c r="A99" s="30"/>
      <c r="H99" s="23"/>
    </row>
    <row r="100" spans="1:11" x14ac:dyDescent="0.3">
      <c r="A100" s="30"/>
      <c r="H100" s="23"/>
    </row>
    <row r="101" spans="1:11" x14ac:dyDescent="0.3">
      <c r="A101" s="30"/>
      <c r="D101" s="23"/>
      <c r="E101" s="23"/>
      <c r="F101" s="23"/>
      <c r="G101" s="23"/>
      <c r="H101" s="23"/>
      <c r="I101" s="23"/>
      <c r="J101" s="23"/>
    </row>
    <row r="102" spans="1:11" x14ac:dyDescent="0.3">
      <c r="A102" s="30"/>
      <c r="D102" s="23"/>
      <c r="E102" s="23"/>
      <c r="F102" s="23"/>
      <c r="G102" s="23"/>
      <c r="H102" s="23"/>
      <c r="I102" s="23"/>
    </row>
    <row r="103" spans="1:11" x14ac:dyDescent="0.3">
      <c r="A103" s="30"/>
      <c r="F103" s="23"/>
      <c r="G103" s="23"/>
      <c r="H103" s="23"/>
      <c r="I103" s="23"/>
    </row>
    <row r="104" spans="1:11" x14ac:dyDescent="0.3">
      <c r="A104" s="30"/>
      <c r="F104" s="23"/>
      <c r="H104" s="23"/>
    </row>
    <row r="105" spans="1:11" x14ac:dyDescent="0.3">
      <c r="A105" s="30"/>
      <c r="F105" s="23"/>
    </row>
    <row r="106" spans="1:11" x14ac:dyDescent="0.3">
      <c r="A106" s="34"/>
    </row>
    <row r="107" spans="1:11" x14ac:dyDescent="0.3">
      <c r="K10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F0D2-42A7-4F01-9B32-CDA270193781}">
  <dimension ref="A1:P19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3.88671875" customWidth="1"/>
    <col min="3" max="3" width="15" customWidth="1"/>
    <col min="4" max="4" width="18.88671875" customWidth="1"/>
    <col min="5" max="5" width="17.44140625" customWidth="1"/>
    <col min="7" max="7" width="17.6640625" bestFit="1" customWidth="1"/>
  </cols>
  <sheetData>
    <row r="1" spans="1:16" x14ac:dyDescent="0.3">
      <c r="A1" t="s">
        <v>10</v>
      </c>
      <c r="B1" t="s">
        <v>0</v>
      </c>
      <c r="C1" t="s">
        <v>143</v>
      </c>
      <c r="D1" t="s">
        <v>144</v>
      </c>
      <c r="E1" t="s">
        <v>146</v>
      </c>
      <c r="F1" t="s">
        <v>145</v>
      </c>
      <c r="G1" t="s">
        <v>54</v>
      </c>
      <c r="H1" t="s">
        <v>147</v>
      </c>
      <c r="I1" s="3"/>
      <c r="K1" t="s">
        <v>52</v>
      </c>
      <c r="L1" t="s">
        <v>59</v>
      </c>
    </row>
    <row r="2" spans="1:16" x14ac:dyDescent="0.3">
      <c r="A2" t="s">
        <v>1</v>
      </c>
      <c r="B2" t="s">
        <v>49</v>
      </c>
      <c r="C2">
        <v>160.40179268767503</v>
      </c>
      <c r="D2">
        <v>2.3487754878000002</v>
      </c>
      <c r="E2">
        <v>8.1554704437500014E-2</v>
      </c>
      <c r="F2">
        <v>0</v>
      </c>
      <c r="G2">
        <v>6.5243763550000014E-2</v>
      </c>
      <c r="H2">
        <v>8.1554704437500014E-2</v>
      </c>
      <c r="K2" s="2" t="s">
        <v>58</v>
      </c>
      <c r="L2">
        <v>2013</v>
      </c>
    </row>
    <row r="3" spans="1:16" x14ac:dyDescent="0.3">
      <c r="A3" t="s">
        <v>2</v>
      </c>
      <c r="B3" t="s">
        <v>50</v>
      </c>
      <c r="C3">
        <v>159.8055360104</v>
      </c>
      <c r="D3">
        <v>3.2613374695999999</v>
      </c>
      <c r="E3">
        <v>0</v>
      </c>
      <c r="F3">
        <v>0</v>
      </c>
      <c r="G3">
        <v>0</v>
      </c>
      <c r="H3">
        <v>0</v>
      </c>
      <c r="K3" s="2" t="s">
        <v>130</v>
      </c>
      <c r="L3">
        <v>2013</v>
      </c>
    </row>
    <row r="4" spans="1:16" x14ac:dyDescent="0.3">
      <c r="A4" t="s">
        <v>11</v>
      </c>
      <c r="B4" t="s">
        <v>51</v>
      </c>
      <c r="C4">
        <v>141.23661275000001</v>
      </c>
      <c r="D4">
        <v>2.2903234500000003</v>
      </c>
      <c r="E4">
        <v>0.12964095</v>
      </c>
      <c r="F4">
        <v>0</v>
      </c>
      <c r="G4">
        <v>7.202275000000001E-2</v>
      </c>
      <c r="H4">
        <v>0.31690010000000002</v>
      </c>
      <c r="K4" s="2" t="s">
        <v>53</v>
      </c>
      <c r="L4">
        <v>2015</v>
      </c>
    </row>
    <row r="5" spans="1:16" x14ac:dyDescent="0.3">
      <c r="A5" t="s">
        <v>3</v>
      </c>
      <c r="B5" t="s">
        <v>48</v>
      </c>
      <c r="C5" s="19">
        <v>165.04320000000001</v>
      </c>
      <c r="D5" s="19">
        <v>2.5535999999999999</v>
      </c>
      <c r="E5" s="19">
        <v>8.4000000000000005E-2</v>
      </c>
      <c r="F5">
        <v>0</v>
      </c>
      <c r="G5" s="19">
        <v>0.10079999999999999</v>
      </c>
      <c r="H5" s="19">
        <v>0.21839999999999998</v>
      </c>
      <c r="K5" s="2" t="s">
        <v>57</v>
      </c>
      <c r="L5">
        <v>2015</v>
      </c>
    </row>
    <row r="11" spans="1:16" x14ac:dyDescent="0.3">
      <c r="L11" s="16"/>
      <c r="M11" s="16"/>
      <c r="N11" s="16"/>
      <c r="O11" s="16"/>
      <c r="P11" s="16"/>
    </row>
    <row r="12" spans="1:16" x14ac:dyDescent="0.3">
      <c r="L12" s="16"/>
      <c r="M12" s="16"/>
      <c r="N12" s="16"/>
      <c r="O12" s="16"/>
      <c r="P12" s="16"/>
    </row>
    <row r="13" spans="1:16" x14ac:dyDescent="0.3">
      <c r="I13" s="15"/>
      <c r="J13" s="16"/>
      <c r="K13" s="16"/>
      <c r="L13" s="16"/>
      <c r="M13" s="16"/>
      <c r="N13" s="16"/>
      <c r="O13" s="16"/>
      <c r="P13" s="16"/>
    </row>
    <row r="14" spans="1:16" x14ac:dyDescent="0.3">
      <c r="J14" s="16"/>
      <c r="K14" s="16"/>
      <c r="L14" s="16"/>
      <c r="M14" s="16"/>
      <c r="N14" s="16"/>
      <c r="O14" s="16"/>
      <c r="P14" s="16"/>
    </row>
    <row r="15" spans="1:16" x14ac:dyDescent="0.3">
      <c r="J15" s="16"/>
      <c r="K15" s="16"/>
      <c r="L15" s="16"/>
      <c r="M15" s="16"/>
      <c r="N15" s="16"/>
      <c r="O15" s="16"/>
      <c r="P15" s="16"/>
    </row>
    <row r="16" spans="1:16" x14ac:dyDescent="0.3">
      <c r="I16" s="15"/>
      <c r="J16" s="16"/>
      <c r="K16" s="16"/>
      <c r="L16" s="16"/>
      <c r="M16" s="16"/>
      <c r="N16" s="16"/>
      <c r="O16" s="16"/>
      <c r="P16" s="16"/>
    </row>
    <row r="17" spans="10:13" x14ac:dyDescent="0.3">
      <c r="J17" s="16"/>
      <c r="K17" s="16"/>
      <c r="L17" s="16"/>
      <c r="M17" s="16"/>
    </row>
    <row r="18" spans="10:13" x14ac:dyDescent="0.3">
      <c r="J18" s="16"/>
      <c r="K18" s="16"/>
      <c r="L18" s="16"/>
      <c r="M18" s="16"/>
    </row>
    <row r="19" spans="10:13" x14ac:dyDescent="0.3">
      <c r="M19" s="16"/>
    </row>
  </sheetData>
  <hyperlinks>
    <hyperlink ref="K3" r:id="rId1" xr:uid="{483E7182-074C-48B6-855F-0009038D0E56}"/>
    <hyperlink ref="K2" r:id="rId2" xr:uid="{E173FD67-F9F9-44EE-A6B6-11B1941A330B}"/>
    <hyperlink ref="K5" r:id="rId3" xr:uid="{DA9D0D9A-6593-4DD3-A94D-1E8ACE884BFD}"/>
    <hyperlink ref="K4" r:id="rId4" xr:uid="{F61E8732-7A01-42DA-A6F8-B86768A15BF5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07D5-7F7F-4765-A277-03E72E7707E7}">
  <dimension ref="A1:AZ66"/>
  <sheetViews>
    <sheetView workbookViewId="0">
      <selection activeCell="A8" sqref="A8"/>
    </sheetView>
  </sheetViews>
  <sheetFormatPr defaultRowHeight="14.4" x14ac:dyDescent="0.3"/>
  <cols>
    <col min="1" max="1" width="16.33203125" customWidth="1"/>
    <col min="2" max="2" width="22" customWidth="1"/>
    <col min="3" max="3" width="20.88671875" customWidth="1"/>
  </cols>
  <sheetData>
    <row r="1" spans="1:3" x14ac:dyDescent="0.3">
      <c r="A1" t="s">
        <v>12</v>
      </c>
      <c r="B1" t="s">
        <v>167</v>
      </c>
      <c r="C1" t="s">
        <v>52</v>
      </c>
    </row>
    <row r="2" spans="1:3" x14ac:dyDescent="0.3">
      <c r="A2" t="s">
        <v>15</v>
      </c>
      <c r="B2">
        <v>0.66008999999999995</v>
      </c>
      <c r="C2" t="s">
        <v>108</v>
      </c>
    </row>
    <row r="3" spans="1:3" x14ac:dyDescent="0.3">
      <c r="A3" t="s">
        <v>41</v>
      </c>
      <c r="B3">
        <v>0.79574999999999996</v>
      </c>
    </row>
    <row r="4" spans="1:3" x14ac:dyDescent="0.3">
      <c r="A4" t="s">
        <v>65</v>
      </c>
      <c r="B4">
        <v>3.4126099999999999</v>
      </c>
    </row>
    <row r="5" spans="1:3" x14ac:dyDescent="0.3">
      <c r="A5" t="s">
        <v>19</v>
      </c>
      <c r="B5">
        <v>0.68398000000000003</v>
      </c>
    </row>
    <row r="6" spans="1:3" x14ac:dyDescent="0.3">
      <c r="A6" t="s">
        <v>67</v>
      </c>
      <c r="B6">
        <v>0.68398000000000003</v>
      </c>
    </row>
    <row r="7" spans="1:3" x14ac:dyDescent="0.3">
      <c r="A7" t="s">
        <v>104</v>
      </c>
      <c r="B7">
        <v>0.68398000000000003</v>
      </c>
    </row>
    <row r="8" spans="1:3" x14ac:dyDescent="0.3">
      <c r="A8" t="s">
        <v>23</v>
      </c>
      <c r="B8">
        <v>0.68398000000000003</v>
      </c>
    </row>
    <row r="9" spans="1:3" x14ac:dyDescent="0.3">
      <c r="A9" t="s">
        <v>25</v>
      </c>
      <c r="B9">
        <v>0.68398000000000003</v>
      </c>
    </row>
    <row r="10" spans="1:3" x14ac:dyDescent="0.3">
      <c r="A10" t="s">
        <v>69</v>
      </c>
      <c r="B10">
        <v>0.68398000000000003</v>
      </c>
    </row>
    <row r="11" spans="1:3" x14ac:dyDescent="0.3">
      <c r="A11" t="s">
        <v>20</v>
      </c>
      <c r="B11">
        <v>0.68398000000000003</v>
      </c>
    </row>
    <row r="12" spans="1:3" x14ac:dyDescent="0.3">
      <c r="A12" t="s">
        <v>32</v>
      </c>
      <c r="B12">
        <v>0.33229999999999998</v>
      </c>
    </row>
    <row r="13" spans="1:3" x14ac:dyDescent="0.3">
      <c r="A13" t="s">
        <v>36</v>
      </c>
      <c r="B13" s="4">
        <f>0.095746154*3.6</f>
        <v>0.3446861544</v>
      </c>
    </row>
    <row r="14" spans="1:3" x14ac:dyDescent="0.3">
      <c r="A14" t="s">
        <v>71</v>
      </c>
      <c r="B14" s="4">
        <f>0.16616938*3.6</f>
        <v>0.59820976800000003</v>
      </c>
    </row>
    <row r="15" spans="1:3" x14ac:dyDescent="0.3">
      <c r="A15" t="s">
        <v>34</v>
      </c>
      <c r="B15">
        <v>0.33229999999999998</v>
      </c>
    </row>
    <row r="16" spans="1:3" x14ac:dyDescent="0.3">
      <c r="A16" t="s">
        <v>31</v>
      </c>
      <c r="B16">
        <v>0.33229999999999998</v>
      </c>
    </row>
    <row r="17" spans="1:2" x14ac:dyDescent="0.3">
      <c r="A17" t="s">
        <v>33</v>
      </c>
      <c r="B17">
        <v>0.33229999999999998</v>
      </c>
    </row>
    <row r="18" spans="1:2" x14ac:dyDescent="0.3">
      <c r="A18" t="s">
        <v>35</v>
      </c>
      <c r="B18">
        <v>0.33229999999999998</v>
      </c>
    </row>
    <row r="19" spans="1:2" x14ac:dyDescent="0.3">
      <c r="A19" t="s">
        <v>29</v>
      </c>
      <c r="B19">
        <v>0.75127999999999995</v>
      </c>
    </row>
    <row r="20" spans="1:2" x14ac:dyDescent="0.3">
      <c r="A20" t="s">
        <v>105</v>
      </c>
      <c r="B20">
        <v>0.75127999999999995</v>
      </c>
    </row>
    <row r="21" spans="1:2" x14ac:dyDescent="0.3">
      <c r="A21" t="s">
        <v>24</v>
      </c>
      <c r="B21">
        <v>0.75127999999999995</v>
      </c>
    </row>
    <row r="22" spans="1:2" x14ac:dyDescent="0.3">
      <c r="A22" t="s">
        <v>28</v>
      </c>
      <c r="B22">
        <v>0.75127999999999995</v>
      </c>
    </row>
    <row r="23" spans="1:2" x14ac:dyDescent="0.3">
      <c r="A23" t="s">
        <v>30</v>
      </c>
      <c r="B23">
        <v>0.75127999999999995</v>
      </c>
    </row>
    <row r="24" spans="1:2" x14ac:dyDescent="0.3">
      <c r="A24" t="s">
        <v>26</v>
      </c>
      <c r="B24">
        <v>0.75127999999999995</v>
      </c>
    </row>
    <row r="25" spans="1:2" x14ac:dyDescent="0.3">
      <c r="A25" t="s">
        <v>106</v>
      </c>
      <c r="B25">
        <v>0.75127999999999995</v>
      </c>
    </row>
    <row r="26" spans="1:2" x14ac:dyDescent="0.3">
      <c r="A26" t="s">
        <v>27</v>
      </c>
      <c r="B26">
        <v>0.75127999999999995</v>
      </c>
    </row>
    <row r="27" spans="1:2" x14ac:dyDescent="0.3">
      <c r="A27" t="s">
        <v>77</v>
      </c>
      <c r="B27">
        <v>0.75127999999999995</v>
      </c>
    </row>
    <row r="28" spans="1:2" x14ac:dyDescent="0.3">
      <c r="A28" t="s">
        <v>78</v>
      </c>
      <c r="B28">
        <v>0.75127999999999995</v>
      </c>
    </row>
    <row r="29" spans="1:2" x14ac:dyDescent="0.3">
      <c r="A29" t="s">
        <v>45</v>
      </c>
      <c r="B29">
        <v>0.75127999999999995</v>
      </c>
    </row>
    <row r="30" spans="1:2" x14ac:dyDescent="0.3">
      <c r="A30" t="s">
        <v>80</v>
      </c>
      <c r="B30">
        <v>0.69233999999999996</v>
      </c>
    </row>
    <row r="31" spans="1:2" x14ac:dyDescent="0.3">
      <c r="A31" t="s">
        <v>37</v>
      </c>
      <c r="B31" s="4">
        <f>0.19688207*3.6</f>
        <v>0.70877545200000003</v>
      </c>
    </row>
    <row r="32" spans="1:2" x14ac:dyDescent="0.3">
      <c r="A32" t="s">
        <v>38</v>
      </c>
      <c r="B32">
        <v>0.69233999999999996</v>
      </c>
    </row>
    <row r="33" spans="1:2" x14ac:dyDescent="0.3">
      <c r="A33" t="s">
        <v>42</v>
      </c>
      <c r="B33">
        <v>0.69233999999999996</v>
      </c>
    </row>
    <row r="34" spans="1:2" x14ac:dyDescent="0.3">
      <c r="A34" t="s">
        <v>43</v>
      </c>
      <c r="B34">
        <v>0.69233999999999996</v>
      </c>
    </row>
    <row r="35" spans="1:2" x14ac:dyDescent="0.3">
      <c r="A35" t="s">
        <v>40</v>
      </c>
      <c r="B35" s="4">
        <f>0.22254466*3.6</f>
        <v>0.80116077600000002</v>
      </c>
    </row>
    <row r="36" spans="1:2" x14ac:dyDescent="0.3">
      <c r="A36" t="s">
        <v>21</v>
      </c>
      <c r="B36">
        <v>0.69233999999999996</v>
      </c>
    </row>
    <row r="37" spans="1:2" x14ac:dyDescent="0.3">
      <c r="A37" t="s">
        <v>39</v>
      </c>
      <c r="B37">
        <v>0.76687000000000005</v>
      </c>
    </row>
    <row r="38" spans="1:2" x14ac:dyDescent="0.3">
      <c r="A38" t="s">
        <v>22</v>
      </c>
      <c r="B38">
        <v>0.76687000000000005</v>
      </c>
    </row>
    <row r="39" spans="1:2" x14ac:dyDescent="0.3">
      <c r="A39" t="s">
        <v>46</v>
      </c>
      <c r="B39">
        <v>0.72648999999999997</v>
      </c>
    </row>
    <row r="40" spans="1:2" x14ac:dyDescent="0.3">
      <c r="A40" t="s">
        <v>83</v>
      </c>
      <c r="B40">
        <v>0.76687000000000005</v>
      </c>
    </row>
    <row r="41" spans="1:2" x14ac:dyDescent="0.3">
      <c r="A41" t="s">
        <v>44</v>
      </c>
      <c r="B41">
        <v>0.76687000000000005</v>
      </c>
    </row>
    <row r="42" spans="1:2" x14ac:dyDescent="0.3">
      <c r="A42" t="s">
        <v>84</v>
      </c>
      <c r="B42">
        <v>0.59518000000000004</v>
      </c>
    </row>
    <row r="43" spans="1:2" x14ac:dyDescent="0.3">
      <c r="A43" t="s">
        <v>17</v>
      </c>
      <c r="B43" s="4">
        <f>0.038799757*3.6</f>
        <v>0.1396791252</v>
      </c>
    </row>
    <row r="44" spans="1:2" x14ac:dyDescent="0.3">
      <c r="A44" t="s">
        <v>13</v>
      </c>
      <c r="B44">
        <v>0.59518000000000004</v>
      </c>
    </row>
    <row r="45" spans="1:2" x14ac:dyDescent="0.3">
      <c r="A45" t="s">
        <v>14</v>
      </c>
      <c r="B45">
        <v>0.59518000000000004</v>
      </c>
    </row>
    <row r="46" spans="1:2" x14ac:dyDescent="0.3">
      <c r="A46" t="s">
        <v>107</v>
      </c>
      <c r="B46" s="4">
        <f>0.1249151*3.6</f>
        <v>0.44969436000000002</v>
      </c>
    </row>
    <row r="47" spans="1:2" x14ac:dyDescent="0.3">
      <c r="A47" t="s">
        <v>89</v>
      </c>
      <c r="B47">
        <v>0.59518000000000004</v>
      </c>
    </row>
    <row r="48" spans="1:2" x14ac:dyDescent="0.3">
      <c r="A48" t="s">
        <v>90</v>
      </c>
      <c r="B48">
        <v>0.59518000000000004</v>
      </c>
    </row>
    <row r="49" spans="1:52" x14ac:dyDescent="0.3">
      <c r="A49" t="s">
        <v>91</v>
      </c>
      <c r="B49">
        <v>0.59518000000000004</v>
      </c>
    </row>
    <row r="50" spans="1:52" x14ac:dyDescent="0.3">
      <c r="A50" t="s">
        <v>92</v>
      </c>
      <c r="B50">
        <v>0.59518000000000004</v>
      </c>
    </row>
    <row r="51" spans="1:52" x14ac:dyDescent="0.3">
      <c r="A51" t="s">
        <v>16</v>
      </c>
      <c r="B51">
        <v>0.59518000000000004</v>
      </c>
    </row>
    <row r="52" spans="1:52" x14ac:dyDescent="0.3">
      <c r="A52" t="s">
        <v>18</v>
      </c>
      <c r="B52" s="4">
        <f>0.060393839*3.6</f>
        <v>0.21741782039999999</v>
      </c>
    </row>
    <row r="56" spans="1:52" x14ac:dyDescent="0.3">
      <c r="A56" t="s">
        <v>61</v>
      </c>
      <c r="B56" t="s">
        <v>103</v>
      </c>
      <c r="C56" t="s">
        <v>15</v>
      </c>
      <c r="D56" t="s">
        <v>41</v>
      </c>
      <c r="E56" t="s">
        <v>65</v>
      </c>
      <c r="F56" t="s">
        <v>19</v>
      </c>
      <c r="G56" t="s">
        <v>67</v>
      </c>
      <c r="H56" t="s">
        <v>68</v>
      </c>
      <c r="I56" t="s">
        <v>23</v>
      </c>
      <c r="J56" t="s">
        <v>25</v>
      </c>
      <c r="K56" t="s">
        <v>69</v>
      </c>
      <c r="L56" t="s">
        <v>20</v>
      </c>
      <c r="M56" t="s">
        <v>32</v>
      </c>
      <c r="N56" t="s">
        <v>36</v>
      </c>
      <c r="O56" t="s">
        <v>71</v>
      </c>
      <c r="P56" t="s">
        <v>34</v>
      </c>
      <c r="Q56" t="s">
        <v>31</v>
      </c>
      <c r="R56" t="s">
        <v>33</v>
      </c>
      <c r="S56" t="s">
        <v>35</v>
      </c>
      <c r="T56" t="s">
        <v>29</v>
      </c>
      <c r="U56" t="s">
        <v>73</v>
      </c>
      <c r="V56" t="s">
        <v>24</v>
      </c>
      <c r="W56" t="s">
        <v>28</v>
      </c>
      <c r="X56" t="s">
        <v>74</v>
      </c>
      <c r="Y56" t="s">
        <v>26</v>
      </c>
      <c r="Z56" t="s">
        <v>75</v>
      </c>
      <c r="AA56" t="s">
        <v>76</v>
      </c>
      <c r="AB56" t="s">
        <v>77</v>
      </c>
      <c r="AC56" t="s">
        <v>78</v>
      </c>
      <c r="AD56" t="s">
        <v>45</v>
      </c>
      <c r="AE56" t="s">
        <v>80</v>
      </c>
      <c r="AF56" t="s">
        <v>37</v>
      </c>
      <c r="AG56" t="s">
        <v>38</v>
      </c>
      <c r="AH56" t="s">
        <v>81</v>
      </c>
      <c r="AI56" t="s">
        <v>82</v>
      </c>
      <c r="AJ56" t="s">
        <v>40</v>
      </c>
      <c r="AK56" t="s">
        <v>21</v>
      </c>
      <c r="AL56" t="s">
        <v>39</v>
      </c>
      <c r="AM56" t="s">
        <v>22</v>
      </c>
      <c r="AN56" t="s">
        <v>46</v>
      </c>
      <c r="AO56" t="s">
        <v>83</v>
      </c>
      <c r="AP56" t="s">
        <v>44</v>
      </c>
      <c r="AQ56" t="s">
        <v>84</v>
      </c>
      <c r="AR56" t="s">
        <v>17</v>
      </c>
      <c r="AS56" t="s">
        <v>13</v>
      </c>
      <c r="AT56" t="s">
        <v>14</v>
      </c>
      <c r="AU56" t="s">
        <v>88</v>
      </c>
      <c r="AV56" t="s">
        <v>89</v>
      </c>
      <c r="AW56" t="s">
        <v>90</v>
      </c>
      <c r="AX56" t="s">
        <v>91</v>
      </c>
      <c r="AY56" t="s">
        <v>92</v>
      </c>
      <c r="AZ56" t="s">
        <v>16</v>
      </c>
    </row>
    <row r="57" spans="1:52" x14ac:dyDescent="0.3">
      <c r="A57" t="s">
        <v>62</v>
      </c>
      <c r="B57">
        <v>0.66008999999999995</v>
      </c>
      <c r="C57" s="4" t="s">
        <v>93</v>
      </c>
    </row>
    <row r="58" spans="1:52" x14ac:dyDescent="0.3">
      <c r="A58" t="s">
        <v>63</v>
      </c>
      <c r="B58">
        <v>0.79574999999999996</v>
      </c>
      <c r="D58" s="4" t="s">
        <v>94</v>
      </c>
    </row>
    <row r="59" spans="1:52" x14ac:dyDescent="0.3">
      <c r="A59" t="s">
        <v>64</v>
      </c>
      <c r="B59">
        <v>3.4126099999999999</v>
      </c>
      <c r="E59" s="4" t="s">
        <v>95</v>
      </c>
    </row>
    <row r="60" spans="1:52" x14ac:dyDescent="0.3">
      <c r="A60" t="s">
        <v>66</v>
      </c>
      <c r="B60">
        <v>0.68398000000000003</v>
      </c>
      <c r="F60" s="4" t="s">
        <v>96</v>
      </c>
      <c r="G60" s="4" t="s">
        <v>96</v>
      </c>
      <c r="H60" s="4" t="s">
        <v>96</v>
      </c>
      <c r="I60" s="7"/>
      <c r="J60" s="4" t="s">
        <v>96</v>
      </c>
      <c r="K60" s="4" t="s">
        <v>96</v>
      </c>
      <c r="L60" s="6"/>
    </row>
    <row r="61" spans="1:52" x14ac:dyDescent="0.3">
      <c r="A61" t="s">
        <v>70</v>
      </c>
      <c r="B61">
        <v>0.33229999999999998</v>
      </c>
      <c r="M61" s="4" t="s">
        <v>97</v>
      </c>
      <c r="N61" s="4" t="s">
        <v>97</v>
      </c>
      <c r="O61" s="4" t="s">
        <v>97</v>
      </c>
      <c r="P61" s="4" t="s">
        <v>97</v>
      </c>
      <c r="Q61" s="4" t="s">
        <v>97</v>
      </c>
      <c r="R61" s="4" t="s">
        <v>97</v>
      </c>
      <c r="S61" s="4" t="s">
        <v>97</v>
      </c>
    </row>
    <row r="62" spans="1:52" x14ac:dyDescent="0.3">
      <c r="A62" t="s">
        <v>72</v>
      </c>
      <c r="B62">
        <v>0.75127999999999995</v>
      </c>
      <c r="J62" s="5"/>
      <c r="L62" s="4"/>
      <c r="T62" s="4" t="s">
        <v>98</v>
      </c>
      <c r="U62" s="4" t="s">
        <v>98</v>
      </c>
      <c r="V62" s="4" t="s">
        <v>98</v>
      </c>
      <c r="W62" s="4" t="s">
        <v>98</v>
      </c>
      <c r="X62" s="4" t="s">
        <v>98</v>
      </c>
      <c r="Y62" s="4" t="s">
        <v>98</v>
      </c>
      <c r="Z62" s="4" t="s">
        <v>98</v>
      </c>
      <c r="AA62" s="7"/>
      <c r="AB62" s="7"/>
      <c r="AC62" s="7"/>
      <c r="AD62" s="7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52" x14ac:dyDescent="0.3">
      <c r="A63" t="s">
        <v>79</v>
      </c>
      <c r="B63">
        <v>0.69233999999999996</v>
      </c>
      <c r="D63" s="5"/>
      <c r="I63" s="5"/>
      <c r="AB63" s="5"/>
      <c r="AC63" s="5"/>
      <c r="AD63" s="5"/>
      <c r="AE63" s="4" t="s">
        <v>99</v>
      </c>
      <c r="AF63" s="4" t="s">
        <v>99</v>
      </c>
      <c r="AG63" s="4" t="s">
        <v>99</v>
      </c>
      <c r="AH63" s="4" t="s">
        <v>99</v>
      </c>
      <c r="AI63" s="4" t="s">
        <v>99</v>
      </c>
      <c r="AJ63" s="5"/>
      <c r="AK63" s="7"/>
      <c r="AL63" s="5"/>
      <c r="AM63" s="5"/>
      <c r="AN63" s="5"/>
    </row>
    <row r="64" spans="1:52" x14ac:dyDescent="0.3">
      <c r="A64" t="s">
        <v>86</v>
      </c>
      <c r="B64">
        <v>0.76687000000000005</v>
      </c>
      <c r="AJ64" s="7"/>
      <c r="AL64" s="7"/>
      <c r="AM64" s="7"/>
      <c r="AN64" s="5"/>
      <c r="AO64" s="4" t="s">
        <v>100</v>
      </c>
      <c r="AP64" s="4" t="s">
        <v>100</v>
      </c>
      <c r="AQ64" s="5"/>
    </row>
    <row r="65" spans="1:52" x14ac:dyDescent="0.3">
      <c r="A65" t="s">
        <v>85</v>
      </c>
      <c r="B65">
        <v>0.72648999999999997</v>
      </c>
      <c r="AN65" s="4" t="s">
        <v>101</v>
      </c>
    </row>
    <row r="66" spans="1:52" x14ac:dyDescent="0.3">
      <c r="A66" t="s">
        <v>87</v>
      </c>
      <c r="B66">
        <v>0.59518000000000004</v>
      </c>
      <c r="G66" s="5"/>
      <c r="AN66" s="5"/>
      <c r="AQ66" s="4" t="s">
        <v>102</v>
      </c>
      <c r="AR66" s="4" t="s">
        <v>102</v>
      </c>
      <c r="AS66" s="4" t="s">
        <v>102</v>
      </c>
      <c r="AT66" s="4" t="s">
        <v>102</v>
      </c>
      <c r="AU66" s="4" t="s">
        <v>102</v>
      </c>
      <c r="AV66" s="4" t="s">
        <v>102</v>
      </c>
      <c r="AW66" s="4" t="s">
        <v>102</v>
      </c>
      <c r="AX66" s="4" t="s">
        <v>102</v>
      </c>
      <c r="AY66" s="4" t="s">
        <v>102</v>
      </c>
      <c r="AZ66" s="4" t="s">
        <v>102</v>
      </c>
    </row>
  </sheetData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2147-8C3F-4830-9EFD-ACC945933456}">
  <dimension ref="A1:Z183"/>
  <sheetViews>
    <sheetView zoomScale="87" zoomScaleNormal="87" workbookViewId="0">
      <selection activeCell="N23" sqref="N23"/>
    </sheetView>
  </sheetViews>
  <sheetFormatPr defaultRowHeight="14.4" x14ac:dyDescent="0.3"/>
  <cols>
    <col min="1" max="2" width="16.33203125" style="1" customWidth="1"/>
    <col min="3" max="3" width="22" style="1" customWidth="1"/>
    <col min="4" max="4" width="20.88671875" style="1" customWidth="1"/>
    <col min="5" max="10" width="8.88671875" style="1"/>
    <col min="11" max="11" width="12" style="1" bestFit="1" customWidth="1"/>
    <col min="12" max="12" width="19.33203125" style="1" customWidth="1"/>
    <col min="13" max="13" width="8.88671875" style="1"/>
    <col min="14" max="14" width="11" style="1" bestFit="1" customWidth="1"/>
    <col min="15" max="16384" width="8.88671875" style="1"/>
  </cols>
  <sheetData>
    <row r="1" spans="1:26" x14ac:dyDescent="0.3">
      <c r="A1" s="1" t="s">
        <v>12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54</v>
      </c>
      <c r="G1" s="1" t="s">
        <v>147</v>
      </c>
      <c r="H1" s="1" t="s">
        <v>52</v>
      </c>
    </row>
    <row r="2" spans="1:26" x14ac:dyDescent="0.3">
      <c r="A2" s="1" t="s">
        <v>15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 t="s">
        <v>108</v>
      </c>
    </row>
    <row r="3" spans="1:26" x14ac:dyDescent="0.3">
      <c r="A3" s="1" t="s">
        <v>41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26" x14ac:dyDescent="0.3">
      <c r="A4" s="1" t="s">
        <v>65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26" x14ac:dyDescent="0.3">
      <c r="A5" s="1" t="s">
        <v>19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26" x14ac:dyDescent="0.3">
      <c r="A6" s="1" t="s">
        <v>67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26" x14ac:dyDescent="0.3">
      <c r="A7" s="1" t="s">
        <v>104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26" x14ac:dyDescent="0.3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26" x14ac:dyDescent="0.3">
      <c r="A9" s="1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26" x14ac:dyDescent="0.3">
      <c r="A10" s="1" t="s">
        <v>69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26" x14ac:dyDescent="0.3">
      <c r="A11" s="1" t="s">
        <v>20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26" x14ac:dyDescent="0.3">
      <c r="A12" s="1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26" x14ac:dyDescent="0.3">
      <c r="A13" s="1" t="s">
        <v>36</v>
      </c>
      <c r="B13" s="1">
        <v>4.6331046000000002</v>
      </c>
      <c r="C13" s="1">
        <v>0.66795497999999998</v>
      </c>
      <c r="D13" s="1">
        <v>2.2626910440000001E-6</v>
      </c>
      <c r="E13" s="1">
        <v>0.38436184800000001</v>
      </c>
      <c r="F13" s="1">
        <v>2.92866822</v>
      </c>
      <c r="G13" s="1">
        <v>1.0913242320000001</v>
      </c>
    </row>
    <row r="14" spans="1:26" x14ac:dyDescent="0.3">
      <c r="A14" s="1" t="s">
        <v>71</v>
      </c>
      <c r="B14" s="1">
        <v>8.3780675999999996</v>
      </c>
      <c r="C14" s="1">
        <v>3.68189856</v>
      </c>
      <c r="D14" s="1">
        <v>3.2137720559999999E-6</v>
      </c>
      <c r="E14" s="1">
        <v>7.2783007199999999E-2</v>
      </c>
      <c r="F14" s="1">
        <v>0.89357446800000007</v>
      </c>
      <c r="G14" s="1">
        <v>0.13078574279999999</v>
      </c>
      <c r="R14" s="23"/>
      <c r="V14" s="23"/>
      <c r="X14" s="23"/>
      <c r="Y14" s="23"/>
      <c r="Z14" s="23"/>
    </row>
    <row r="15" spans="1:26" x14ac:dyDescent="0.3">
      <c r="A15" s="1" t="s">
        <v>34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R15" s="23"/>
      <c r="Z15" s="23"/>
    </row>
    <row r="16" spans="1:26" x14ac:dyDescent="0.3">
      <c r="A16" s="1" t="s">
        <v>31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N16" s="23"/>
      <c r="P16" s="23"/>
      <c r="Q16" s="23"/>
      <c r="R16" s="23"/>
      <c r="Y16" s="23"/>
      <c r="Z16" s="23"/>
    </row>
    <row r="17" spans="1:26" x14ac:dyDescent="0.3">
      <c r="A17" s="1" t="s">
        <v>33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R17" s="23"/>
      <c r="Y17" s="23"/>
      <c r="Z17" s="23"/>
    </row>
    <row r="18" spans="1:26" x14ac:dyDescent="0.3">
      <c r="A18" s="1" t="s">
        <v>35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Q18" s="23"/>
      <c r="R18" s="23"/>
      <c r="V18" s="23"/>
      <c r="X18" s="23"/>
      <c r="Y18" s="23"/>
      <c r="Z18" s="23"/>
    </row>
    <row r="19" spans="1:26" x14ac:dyDescent="0.3">
      <c r="A19" s="1" t="s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R19" s="23"/>
      <c r="V19" s="23"/>
      <c r="X19" s="23"/>
      <c r="Y19" s="23"/>
      <c r="Z19" s="23"/>
    </row>
    <row r="20" spans="1:26" x14ac:dyDescent="0.3">
      <c r="A20" s="1" t="s">
        <v>105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V20" s="23"/>
      <c r="X20" s="23"/>
      <c r="Y20" s="23"/>
      <c r="Z20" s="23"/>
    </row>
    <row r="21" spans="1:26" x14ac:dyDescent="0.3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V21" s="23"/>
      <c r="X21" s="23"/>
      <c r="Y21" s="23"/>
      <c r="Z21" s="23"/>
    </row>
    <row r="22" spans="1:26" x14ac:dyDescent="0.3">
      <c r="A22" s="1" t="s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Z22" s="23"/>
    </row>
    <row r="23" spans="1:26" x14ac:dyDescent="0.3">
      <c r="A23" s="1" t="s">
        <v>30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Z23" s="23"/>
    </row>
    <row r="24" spans="1:26" x14ac:dyDescent="0.3">
      <c r="A24" s="1" t="s">
        <v>26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26" x14ac:dyDescent="0.3">
      <c r="A25" s="1" t="s">
        <v>106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26" x14ac:dyDescent="0.3">
      <c r="A26" s="1" t="s">
        <v>27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26" x14ac:dyDescent="0.3">
      <c r="A27" s="1" t="s">
        <v>77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26" x14ac:dyDescent="0.3">
      <c r="A28" s="1" t="s">
        <v>78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26" x14ac:dyDescent="0.3">
      <c r="A29" s="1" t="s">
        <v>45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26" x14ac:dyDescent="0.3">
      <c r="A30" s="1" t="s">
        <v>80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26" x14ac:dyDescent="0.3">
      <c r="A31" s="1" t="s">
        <v>37</v>
      </c>
      <c r="B31" s="1">
        <v>8.4427459200000001</v>
      </c>
      <c r="C31" s="1">
        <v>4.9310870399999995</v>
      </c>
      <c r="D31" s="1">
        <v>1.623999168E-6</v>
      </c>
      <c r="E31" s="1">
        <v>6.3396068400000003E-3</v>
      </c>
      <c r="F31" s="1">
        <v>0.10735112519999999</v>
      </c>
      <c r="G31" s="1">
        <v>0.10626795360000001</v>
      </c>
    </row>
    <row r="32" spans="1:26" x14ac:dyDescent="0.3">
      <c r="A32" s="1" t="s">
        <v>38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26" x14ac:dyDescent="0.3">
      <c r="A33" s="1" t="s">
        <v>42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26" x14ac:dyDescent="0.3">
      <c r="A34" s="1" t="s">
        <v>43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26" x14ac:dyDescent="0.3">
      <c r="A35" s="1" t="s">
        <v>40</v>
      </c>
      <c r="B35" s="1">
        <v>8.9231259600000001</v>
      </c>
      <c r="C35" s="1">
        <v>4.270365</v>
      </c>
      <c r="D35" s="1">
        <v>1.151686008E-6</v>
      </c>
      <c r="E35" s="1">
        <v>3.0773456280000001E-3</v>
      </c>
      <c r="F35" s="1">
        <v>7.4411686800000001E-2</v>
      </c>
      <c r="G35" s="1">
        <v>0.17438428440000001</v>
      </c>
    </row>
    <row r="36" spans="1:26" x14ac:dyDescent="0.3">
      <c r="A36" s="1" t="s">
        <v>21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26" x14ac:dyDescent="0.3">
      <c r="A37" s="1" t="s">
        <v>39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26" x14ac:dyDescent="0.3">
      <c r="A38" s="1" t="s">
        <v>22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R38" s="23"/>
      <c r="V38" s="23"/>
      <c r="X38" s="23"/>
      <c r="Y38" s="23"/>
      <c r="Z38" s="23"/>
    </row>
    <row r="39" spans="1:26" x14ac:dyDescent="0.3">
      <c r="A39" s="1" t="s">
        <v>46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R39" s="23"/>
      <c r="Z39" s="23"/>
    </row>
    <row r="40" spans="1:26" x14ac:dyDescent="0.3">
      <c r="A40" s="1" t="s">
        <v>83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N40" s="23"/>
      <c r="P40" s="23"/>
      <c r="Q40" s="23"/>
      <c r="R40" s="23"/>
      <c r="Y40" s="23"/>
      <c r="Z40" s="23"/>
    </row>
    <row r="41" spans="1:26" x14ac:dyDescent="0.3">
      <c r="A41" s="1" t="s">
        <v>44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R41" s="23"/>
      <c r="Y41" s="23"/>
      <c r="Z41" s="23"/>
    </row>
    <row r="42" spans="1:26" x14ac:dyDescent="0.3">
      <c r="A42" s="1" t="s">
        <v>84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Q42" s="23"/>
      <c r="R42" s="23"/>
      <c r="V42" s="23"/>
      <c r="X42" s="23"/>
      <c r="Y42" s="23"/>
      <c r="Z42" s="23"/>
    </row>
    <row r="43" spans="1:26" x14ac:dyDescent="0.3">
      <c r="A43" s="1" t="s">
        <v>17</v>
      </c>
      <c r="B43" s="1">
        <v>1.704825504</v>
      </c>
      <c r="C43" s="1">
        <v>1.4200221239999999</v>
      </c>
      <c r="D43" s="1">
        <v>5.8031820000000003E-7</v>
      </c>
      <c r="E43" s="1">
        <v>0.25245462239999999</v>
      </c>
      <c r="F43" s="1">
        <v>8.7596917200000013E-2</v>
      </c>
      <c r="G43" s="1">
        <v>2.7315967680000002</v>
      </c>
      <c r="R43" s="23"/>
      <c r="V43" s="23"/>
      <c r="X43" s="23"/>
      <c r="Y43" s="23"/>
      <c r="Z43" s="23"/>
    </row>
    <row r="44" spans="1:26" x14ac:dyDescent="0.3">
      <c r="A44" s="1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V44" s="23"/>
      <c r="X44" s="23"/>
      <c r="Y44" s="23"/>
      <c r="Z44" s="23"/>
    </row>
    <row r="45" spans="1:26" x14ac:dyDescent="0.3">
      <c r="A45" s="1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V45" s="23"/>
      <c r="X45" s="23"/>
      <c r="Y45" s="23"/>
      <c r="Z45" s="23"/>
    </row>
    <row r="46" spans="1:26" x14ac:dyDescent="0.3">
      <c r="A46" s="1" t="s">
        <v>107</v>
      </c>
      <c r="B46" s="1">
        <v>6.6818429999999998</v>
      </c>
      <c r="C46" s="1">
        <v>1.8988582679999999</v>
      </c>
      <c r="D46" s="1">
        <v>2.9548163880000002E-6</v>
      </c>
      <c r="E46" s="1">
        <v>0.52188145200000002</v>
      </c>
      <c r="F46" s="1">
        <v>0.56232709199999997</v>
      </c>
      <c r="G46" s="1">
        <v>0.385682472</v>
      </c>
      <c r="Z46" s="23"/>
    </row>
    <row r="47" spans="1:26" x14ac:dyDescent="0.3">
      <c r="A47" s="1" t="s">
        <v>89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Z47" s="23"/>
    </row>
    <row r="48" spans="1:26" x14ac:dyDescent="0.3">
      <c r="A48" s="1" t="s">
        <v>90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91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92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18</v>
      </c>
      <c r="B52" s="1">
        <v>2.8852372800000001</v>
      </c>
      <c r="C52" s="1">
        <v>1.8379661039999998E-2</v>
      </c>
      <c r="D52" s="1">
        <v>1.148203188E-6</v>
      </c>
      <c r="E52" s="1">
        <v>0.52634311200000006</v>
      </c>
      <c r="F52" s="1">
        <v>0.17079335280000002</v>
      </c>
      <c r="G52" s="1">
        <v>2.3962804200000001</v>
      </c>
    </row>
    <row r="56" spans="1:7" x14ac:dyDescent="0.3"/>
    <row r="78" spans="14:26" x14ac:dyDescent="0.3">
      <c r="R78" s="23"/>
      <c r="V78" s="23"/>
      <c r="X78" s="23"/>
      <c r="Y78" s="23"/>
      <c r="Z78" s="23"/>
    </row>
    <row r="79" spans="14:26" x14ac:dyDescent="0.3">
      <c r="R79" s="23"/>
      <c r="Z79" s="23"/>
    </row>
    <row r="80" spans="14:26" x14ac:dyDescent="0.3">
      <c r="N80" s="23"/>
      <c r="P80" s="23"/>
      <c r="Q80" s="23"/>
      <c r="R80" s="23"/>
      <c r="Y80" s="23"/>
      <c r="Z80" s="23"/>
    </row>
    <row r="81" spans="17:26" x14ac:dyDescent="0.3">
      <c r="R81" s="23"/>
      <c r="Y81" s="23"/>
      <c r="Z81" s="23"/>
    </row>
    <row r="82" spans="17:26" x14ac:dyDescent="0.3">
      <c r="Q82" s="23"/>
      <c r="R82" s="23"/>
      <c r="Y82" s="23"/>
      <c r="Z82" s="23"/>
    </row>
    <row r="83" spans="17:26" x14ac:dyDescent="0.3">
      <c r="R83" s="23"/>
      <c r="V83" s="23"/>
      <c r="X83" s="23"/>
      <c r="Y83" s="23"/>
      <c r="Z83" s="23"/>
    </row>
    <row r="84" spans="17:26" x14ac:dyDescent="0.3">
      <c r="V84" s="23"/>
      <c r="X84" s="23"/>
      <c r="Y84" s="23"/>
      <c r="Z84" s="23"/>
    </row>
    <row r="85" spans="17:26" x14ac:dyDescent="0.3">
      <c r="V85" s="23"/>
      <c r="X85" s="23"/>
      <c r="Y85" s="23"/>
      <c r="Z85" s="23"/>
    </row>
    <row r="86" spans="17:26" x14ac:dyDescent="0.3">
      <c r="Z86" s="23"/>
    </row>
    <row r="87" spans="17:26" x14ac:dyDescent="0.3">
      <c r="Z87" s="23"/>
    </row>
    <row r="102" spans="14:26" x14ac:dyDescent="0.3">
      <c r="R102" s="23"/>
      <c r="V102" s="23"/>
      <c r="X102" s="23"/>
      <c r="Y102" s="23"/>
      <c r="Z102" s="23"/>
    </row>
    <row r="103" spans="14:26" x14ac:dyDescent="0.3">
      <c r="R103" s="23"/>
      <c r="Z103" s="23"/>
    </row>
    <row r="104" spans="14:26" x14ac:dyDescent="0.3">
      <c r="N104" s="23"/>
      <c r="P104" s="23"/>
      <c r="Q104" s="23"/>
      <c r="R104" s="23"/>
      <c r="Y104" s="23"/>
      <c r="Z104" s="23"/>
    </row>
    <row r="105" spans="14:26" x14ac:dyDescent="0.3">
      <c r="R105" s="23"/>
      <c r="Y105" s="23"/>
      <c r="Z105" s="23"/>
    </row>
    <row r="106" spans="14:26" x14ac:dyDescent="0.3">
      <c r="Q106" s="23"/>
      <c r="R106" s="23"/>
      <c r="V106" s="23"/>
      <c r="X106" s="23"/>
      <c r="Y106" s="23"/>
      <c r="Z106" s="23"/>
    </row>
    <row r="107" spans="14:26" x14ac:dyDescent="0.3">
      <c r="R107" s="23"/>
      <c r="V107" s="23"/>
      <c r="X107" s="23"/>
      <c r="Y107" s="23"/>
      <c r="Z107" s="23"/>
    </row>
    <row r="108" spans="14:26" x14ac:dyDescent="0.3">
      <c r="V108" s="23"/>
      <c r="X108" s="23"/>
      <c r="Y108" s="23"/>
      <c r="Z108" s="23"/>
    </row>
    <row r="109" spans="14:26" x14ac:dyDescent="0.3">
      <c r="V109" s="23"/>
      <c r="X109" s="23"/>
      <c r="Y109" s="23"/>
      <c r="Z109" s="23"/>
    </row>
    <row r="110" spans="14:26" x14ac:dyDescent="0.3">
      <c r="Z110" s="23"/>
    </row>
    <row r="111" spans="14:26" x14ac:dyDescent="0.3">
      <c r="Z111" s="23"/>
    </row>
    <row r="126" spans="14:26" x14ac:dyDescent="0.3">
      <c r="R126" s="23"/>
      <c r="V126" s="23"/>
      <c r="X126" s="23"/>
      <c r="Y126" s="23"/>
      <c r="Z126" s="23"/>
    </row>
    <row r="127" spans="14:26" x14ac:dyDescent="0.3">
      <c r="R127" s="23"/>
      <c r="Z127" s="23"/>
    </row>
    <row r="128" spans="14:26" x14ac:dyDescent="0.3">
      <c r="N128" s="23"/>
      <c r="P128" s="23"/>
      <c r="Q128" s="23"/>
      <c r="R128" s="23"/>
      <c r="Y128" s="23"/>
      <c r="Z128" s="23"/>
    </row>
    <row r="129" spans="17:26" x14ac:dyDescent="0.3">
      <c r="R129" s="23"/>
      <c r="Y129" s="23"/>
      <c r="Z129" s="23"/>
    </row>
    <row r="130" spans="17:26" x14ac:dyDescent="0.3">
      <c r="Q130" s="23"/>
      <c r="R130" s="23"/>
      <c r="Y130" s="23"/>
      <c r="Z130" s="23"/>
    </row>
    <row r="131" spans="17:26" x14ac:dyDescent="0.3">
      <c r="R131" s="23"/>
      <c r="V131" s="23"/>
      <c r="X131" s="23"/>
      <c r="Y131" s="23"/>
      <c r="Z131" s="23"/>
    </row>
    <row r="132" spans="17:26" x14ac:dyDescent="0.3">
      <c r="V132" s="23"/>
      <c r="X132" s="23"/>
      <c r="Y132" s="23"/>
      <c r="Z132" s="23"/>
    </row>
    <row r="133" spans="17:26" x14ac:dyDescent="0.3">
      <c r="V133" s="23"/>
      <c r="X133" s="23"/>
      <c r="Y133" s="23"/>
      <c r="Z133" s="23"/>
    </row>
    <row r="134" spans="17:26" x14ac:dyDescent="0.3">
      <c r="Z134" s="23"/>
    </row>
    <row r="135" spans="17:26" x14ac:dyDescent="0.3">
      <c r="Z135" s="23"/>
    </row>
    <row r="150" spans="14:26" x14ac:dyDescent="0.3">
      <c r="R150" s="23"/>
      <c r="V150" s="23"/>
      <c r="X150" s="23"/>
      <c r="Y150" s="23"/>
      <c r="Z150" s="23"/>
    </row>
    <row r="151" spans="14:26" x14ac:dyDescent="0.3">
      <c r="R151" s="23"/>
      <c r="Z151" s="23"/>
    </row>
    <row r="152" spans="14:26" x14ac:dyDescent="0.3">
      <c r="N152" s="23"/>
      <c r="P152" s="23"/>
      <c r="Q152" s="23"/>
      <c r="R152" s="23"/>
      <c r="Y152" s="23"/>
      <c r="Z152" s="23"/>
    </row>
    <row r="153" spans="14:26" x14ac:dyDescent="0.3">
      <c r="R153" s="23"/>
      <c r="Y153" s="23"/>
      <c r="Z153" s="23"/>
    </row>
    <row r="154" spans="14:26" x14ac:dyDescent="0.3">
      <c r="Q154" s="23"/>
      <c r="R154" s="23"/>
      <c r="Y154" s="23"/>
      <c r="Z154" s="23"/>
    </row>
    <row r="155" spans="14:26" x14ac:dyDescent="0.3">
      <c r="R155" s="23"/>
      <c r="V155" s="23"/>
      <c r="X155" s="23"/>
      <c r="Y155" s="23"/>
      <c r="Z155" s="23"/>
    </row>
    <row r="156" spans="14:26" x14ac:dyDescent="0.3">
      <c r="V156" s="23"/>
      <c r="X156" s="23"/>
      <c r="Y156" s="23"/>
      <c r="Z156" s="23"/>
    </row>
    <row r="157" spans="14:26" x14ac:dyDescent="0.3">
      <c r="V157" s="23"/>
      <c r="X157" s="23"/>
      <c r="Y157" s="23"/>
      <c r="Z157" s="23"/>
    </row>
    <row r="158" spans="14:26" x14ac:dyDescent="0.3">
      <c r="Z158" s="23"/>
    </row>
    <row r="159" spans="14:26" x14ac:dyDescent="0.3">
      <c r="Z159" s="23"/>
    </row>
    <row r="174" spans="14:26" x14ac:dyDescent="0.3">
      <c r="R174" s="23"/>
      <c r="V174" s="23"/>
      <c r="X174" s="23"/>
      <c r="Y174" s="23"/>
      <c r="Z174" s="23"/>
    </row>
    <row r="175" spans="14:26" x14ac:dyDescent="0.3">
      <c r="R175" s="23"/>
      <c r="Z175" s="23"/>
    </row>
    <row r="176" spans="14:26" x14ac:dyDescent="0.3">
      <c r="N176" s="23"/>
      <c r="P176" s="23"/>
      <c r="Q176" s="23"/>
      <c r="R176" s="23"/>
      <c r="Y176" s="23"/>
      <c r="Z176" s="23"/>
    </row>
    <row r="177" spans="17:26" x14ac:dyDescent="0.3">
      <c r="R177" s="23"/>
      <c r="Y177" s="23"/>
      <c r="Z177" s="23"/>
    </row>
    <row r="178" spans="17:26" x14ac:dyDescent="0.3">
      <c r="Q178" s="23"/>
      <c r="R178" s="23"/>
      <c r="Y178" s="23"/>
      <c r="Z178" s="23"/>
    </row>
    <row r="179" spans="17:26" x14ac:dyDescent="0.3">
      <c r="R179" s="23"/>
      <c r="V179" s="23"/>
      <c r="X179" s="23"/>
      <c r="Y179" s="23"/>
      <c r="Z179" s="23"/>
    </row>
    <row r="180" spans="17:26" x14ac:dyDescent="0.3">
      <c r="V180" s="23"/>
      <c r="X180" s="23"/>
      <c r="Y180" s="23"/>
      <c r="Z180" s="23"/>
    </row>
    <row r="181" spans="17:26" x14ac:dyDescent="0.3">
      <c r="V181" s="23"/>
      <c r="X181" s="23"/>
      <c r="Y181" s="23"/>
      <c r="Z181" s="23"/>
    </row>
    <row r="182" spans="17:26" x14ac:dyDescent="0.3">
      <c r="Z182" s="23"/>
    </row>
    <row r="183" spans="17:26" x14ac:dyDescent="0.3">
      <c r="Z183" s="23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3253-5119-40CF-8EFE-26D5F0D3667C}">
  <dimension ref="A1:BJ46"/>
  <sheetViews>
    <sheetView topLeftCell="A13" workbookViewId="0">
      <selection activeCell="E45" sqref="E45"/>
    </sheetView>
  </sheetViews>
  <sheetFormatPr defaultRowHeight="14.4" x14ac:dyDescent="0.3"/>
  <cols>
    <col min="1" max="1" width="24" customWidth="1"/>
    <col min="3" max="3" width="12" bestFit="1" customWidth="1"/>
  </cols>
  <sheetData>
    <row r="1" spans="1:62" x14ac:dyDescent="0.3">
      <c r="H1">
        <f>0.4601*0.5</f>
        <v>0.23005</v>
      </c>
      <c r="M1">
        <f>0.4601*0.25</f>
        <v>0.115025</v>
      </c>
      <c r="R1">
        <f>0.4601*0.25</f>
        <v>0.115025</v>
      </c>
      <c r="W1">
        <v>8.3400000000000002E-2</v>
      </c>
      <c r="AB1">
        <v>0.20019999999999999</v>
      </c>
      <c r="AG1">
        <v>4.6721000000000004</v>
      </c>
    </row>
    <row r="2" spans="1:62" x14ac:dyDescent="0.3">
      <c r="A2" t="s">
        <v>168</v>
      </c>
      <c r="B2" t="s">
        <v>169</v>
      </c>
      <c r="F2" t="s">
        <v>168</v>
      </c>
      <c r="G2" t="s">
        <v>169</v>
      </c>
      <c r="K2" t="s">
        <v>168</v>
      </c>
      <c r="L2" t="s">
        <v>261</v>
      </c>
      <c r="P2" t="s">
        <v>168</v>
      </c>
      <c r="Q2" t="s">
        <v>169</v>
      </c>
      <c r="U2" t="s">
        <v>168</v>
      </c>
      <c r="V2" t="s">
        <v>169</v>
      </c>
      <c r="Z2" t="s">
        <v>168</v>
      </c>
      <c r="AA2" t="s">
        <v>169</v>
      </c>
      <c r="AE2" t="s">
        <v>168</v>
      </c>
      <c r="AF2" t="s">
        <v>169</v>
      </c>
    </row>
    <row r="3" spans="1:62" x14ac:dyDescent="0.3">
      <c r="A3" t="s">
        <v>170</v>
      </c>
      <c r="B3" t="s">
        <v>171</v>
      </c>
      <c r="F3" t="s">
        <v>170</v>
      </c>
      <c r="G3" t="s">
        <v>171</v>
      </c>
      <c r="K3" t="s">
        <v>170</v>
      </c>
      <c r="L3" t="s">
        <v>171</v>
      </c>
      <c r="P3" t="s">
        <v>170</v>
      </c>
      <c r="Q3" t="s">
        <v>171</v>
      </c>
      <c r="U3" t="s">
        <v>170</v>
      </c>
      <c r="V3" t="s">
        <v>171</v>
      </c>
      <c r="Z3" t="s">
        <v>170</v>
      </c>
      <c r="AA3" t="s">
        <v>171</v>
      </c>
      <c r="AE3" t="s">
        <v>170</v>
      </c>
      <c r="AF3" t="s">
        <v>171</v>
      </c>
    </row>
    <row r="4" spans="1:62" x14ac:dyDescent="0.3">
      <c r="A4" t="s">
        <v>172</v>
      </c>
      <c r="B4" t="s">
        <v>254</v>
      </c>
      <c r="F4" t="s">
        <v>172</v>
      </c>
      <c r="G4" t="s">
        <v>259</v>
      </c>
      <c r="K4" t="s">
        <v>262</v>
      </c>
      <c r="L4" t="s">
        <v>263</v>
      </c>
      <c r="P4" t="s">
        <v>172</v>
      </c>
      <c r="Q4" t="s">
        <v>265</v>
      </c>
      <c r="U4" t="s">
        <v>172</v>
      </c>
      <c r="V4" t="s">
        <v>267</v>
      </c>
      <c r="Z4" t="s">
        <v>172</v>
      </c>
      <c r="AA4" t="s">
        <v>268</v>
      </c>
      <c r="AE4" t="s">
        <v>172</v>
      </c>
      <c r="AF4" t="s">
        <v>270</v>
      </c>
    </row>
    <row r="5" spans="1:62" x14ac:dyDescent="0.3">
      <c r="A5" t="s">
        <v>173</v>
      </c>
      <c r="B5" t="s">
        <v>174</v>
      </c>
      <c r="F5" t="s">
        <v>173</v>
      </c>
      <c r="G5" t="s">
        <v>174</v>
      </c>
      <c r="K5" t="s">
        <v>173</v>
      </c>
      <c r="L5" t="s">
        <v>174</v>
      </c>
      <c r="P5" t="s">
        <v>173</v>
      </c>
      <c r="Q5" t="s">
        <v>174</v>
      </c>
      <c r="U5" t="s">
        <v>173</v>
      </c>
      <c r="V5" t="s">
        <v>174</v>
      </c>
      <c r="Z5" t="s">
        <v>173</v>
      </c>
      <c r="AA5" t="s">
        <v>174</v>
      </c>
      <c r="AE5" t="s">
        <v>173</v>
      </c>
      <c r="AF5" t="s">
        <v>174</v>
      </c>
    </row>
    <row r="6" spans="1:62" x14ac:dyDescent="0.3">
      <c r="A6" t="s">
        <v>175</v>
      </c>
      <c r="B6" t="s">
        <v>176</v>
      </c>
      <c r="F6" t="s">
        <v>175</v>
      </c>
      <c r="G6" t="s">
        <v>176</v>
      </c>
      <c r="K6" t="s">
        <v>175</v>
      </c>
      <c r="L6" t="s">
        <v>176</v>
      </c>
      <c r="P6" t="s">
        <v>175</v>
      </c>
      <c r="Q6" t="s">
        <v>176</v>
      </c>
      <c r="U6" t="s">
        <v>175</v>
      </c>
      <c r="V6" t="s">
        <v>176</v>
      </c>
      <c r="Z6" t="s">
        <v>175</v>
      </c>
      <c r="AA6" t="s">
        <v>176</v>
      </c>
      <c r="AE6" t="s">
        <v>175</v>
      </c>
      <c r="AF6" t="s">
        <v>176</v>
      </c>
    </row>
    <row r="7" spans="1:62" x14ac:dyDescent="0.3">
      <c r="A7" t="s">
        <v>177</v>
      </c>
      <c r="B7" t="s">
        <v>178</v>
      </c>
      <c r="F7" t="s">
        <v>177</v>
      </c>
      <c r="G7" t="s">
        <v>178</v>
      </c>
      <c r="K7" t="s">
        <v>177</v>
      </c>
      <c r="L7" t="s">
        <v>178</v>
      </c>
      <c r="P7" t="s">
        <v>177</v>
      </c>
      <c r="Q7" t="s">
        <v>178</v>
      </c>
      <c r="U7" t="s">
        <v>177</v>
      </c>
      <c r="V7" t="s">
        <v>178</v>
      </c>
      <c r="Z7" t="s">
        <v>177</v>
      </c>
      <c r="AA7" t="s">
        <v>178</v>
      </c>
      <c r="AE7" t="s">
        <v>177</v>
      </c>
      <c r="AF7" t="s">
        <v>178</v>
      </c>
    </row>
    <row r="8" spans="1:62" x14ac:dyDescent="0.3">
      <c r="A8" t="s">
        <v>179</v>
      </c>
      <c r="B8" t="s">
        <v>121</v>
      </c>
      <c r="F8" t="s">
        <v>179</v>
      </c>
      <c r="G8" t="s">
        <v>121</v>
      </c>
      <c r="K8" t="s">
        <v>179</v>
      </c>
      <c r="L8" t="s">
        <v>121</v>
      </c>
      <c r="P8" t="s">
        <v>179</v>
      </c>
      <c r="Q8" t="s">
        <v>121</v>
      </c>
      <c r="U8" t="s">
        <v>179</v>
      </c>
      <c r="V8" t="s">
        <v>121</v>
      </c>
      <c r="Z8" t="s">
        <v>179</v>
      </c>
      <c r="AA8" t="s">
        <v>121</v>
      </c>
      <c r="AE8" t="s">
        <v>179</v>
      </c>
      <c r="AF8" t="s">
        <v>121</v>
      </c>
    </row>
    <row r="9" spans="1:62" x14ac:dyDescent="0.3">
      <c r="A9" t="s">
        <v>180</v>
      </c>
      <c r="B9" t="s">
        <v>121</v>
      </c>
      <c r="F9" t="s">
        <v>180</v>
      </c>
      <c r="G9" t="s">
        <v>121</v>
      </c>
      <c r="K9" t="s">
        <v>180</v>
      </c>
      <c r="L9" t="s">
        <v>121</v>
      </c>
      <c r="P9" t="s">
        <v>180</v>
      </c>
      <c r="Q9" t="s">
        <v>121</v>
      </c>
      <c r="U9" t="s">
        <v>180</v>
      </c>
      <c r="V9" t="s">
        <v>121</v>
      </c>
      <c r="Z9" t="s">
        <v>180</v>
      </c>
      <c r="AA9" t="s">
        <v>121</v>
      </c>
      <c r="AE9" t="s">
        <v>180</v>
      </c>
      <c r="AF9" t="s">
        <v>121</v>
      </c>
    </row>
    <row r="10" spans="1:62" x14ac:dyDescent="0.3">
      <c r="A10" t="s">
        <v>181</v>
      </c>
      <c r="B10" t="s">
        <v>182</v>
      </c>
      <c r="F10" t="s">
        <v>181</v>
      </c>
      <c r="G10" t="s">
        <v>182</v>
      </c>
      <c r="K10" t="s">
        <v>181</v>
      </c>
      <c r="L10" t="s">
        <v>182</v>
      </c>
      <c r="P10" t="s">
        <v>181</v>
      </c>
      <c r="Q10" t="s">
        <v>182</v>
      </c>
      <c r="U10" t="s">
        <v>181</v>
      </c>
      <c r="V10" t="s">
        <v>182</v>
      </c>
      <c r="Z10" t="s">
        <v>181</v>
      </c>
      <c r="AA10" t="s">
        <v>182</v>
      </c>
      <c r="AE10" t="s">
        <v>181</v>
      </c>
      <c r="AF10" t="s">
        <v>182</v>
      </c>
    </row>
    <row r="11" spans="1:62" x14ac:dyDescent="0.3">
      <c r="A11" t="s">
        <v>183</v>
      </c>
      <c r="B11" t="s">
        <v>184</v>
      </c>
      <c r="F11" t="s">
        <v>183</v>
      </c>
      <c r="G11" t="s">
        <v>184</v>
      </c>
      <c r="K11" t="s">
        <v>183</v>
      </c>
      <c r="L11" t="s">
        <v>184</v>
      </c>
      <c r="P11" t="s">
        <v>183</v>
      </c>
      <c r="Q11" t="s">
        <v>184</v>
      </c>
      <c r="U11" t="s">
        <v>183</v>
      </c>
      <c r="V11" t="s">
        <v>184</v>
      </c>
      <c r="Z11" t="s">
        <v>183</v>
      </c>
      <c r="AA11" t="s">
        <v>184</v>
      </c>
      <c r="AE11" t="s">
        <v>183</v>
      </c>
      <c r="AF11" t="s">
        <v>184</v>
      </c>
    </row>
    <row r="13" spans="1:62" x14ac:dyDescent="0.3">
      <c r="A13" t="s">
        <v>182</v>
      </c>
      <c r="B13" t="s">
        <v>142</v>
      </c>
      <c r="C13" t="s">
        <v>255</v>
      </c>
      <c r="F13" t="s">
        <v>182</v>
      </c>
      <c r="G13" t="s">
        <v>142</v>
      </c>
      <c r="H13" t="s">
        <v>260</v>
      </c>
      <c r="K13" t="s">
        <v>182</v>
      </c>
      <c r="L13" t="s">
        <v>142</v>
      </c>
      <c r="M13" t="s">
        <v>264</v>
      </c>
      <c r="P13" t="s">
        <v>182</v>
      </c>
      <c r="Q13" t="s">
        <v>142</v>
      </c>
      <c r="R13" t="s">
        <v>185</v>
      </c>
      <c r="U13" t="s">
        <v>182</v>
      </c>
      <c r="V13" t="s">
        <v>142</v>
      </c>
      <c r="W13" t="s">
        <v>185</v>
      </c>
      <c r="Z13" t="s">
        <v>182</v>
      </c>
      <c r="AA13" t="s">
        <v>142</v>
      </c>
      <c r="AB13" t="s">
        <v>185</v>
      </c>
      <c r="AE13" t="s">
        <v>182</v>
      </c>
      <c r="AF13" t="s">
        <v>142</v>
      </c>
      <c r="AG13" t="s">
        <v>185</v>
      </c>
    </row>
    <row r="14" spans="1:62" s="37" customFormat="1" x14ac:dyDescent="0.3">
      <c r="A14" s="37" t="s">
        <v>143</v>
      </c>
      <c r="B14" s="37" t="s">
        <v>186</v>
      </c>
      <c r="F14" s="37" t="s">
        <v>143</v>
      </c>
      <c r="G14" s="37" t="s">
        <v>186</v>
      </c>
      <c r="K14" s="37" t="s">
        <v>143</v>
      </c>
      <c r="L14" s="37" t="s">
        <v>186</v>
      </c>
      <c r="P14" s="37" t="s">
        <v>143</v>
      </c>
      <c r="Q14" s="37" t="s">
        <v>186</v>
      </c>
      <c r="U14" s="37" t="s">
        <v>143</v>
      </c>
      <c r="V14" s="37" t="s">
        <v>186</v>
      </c>
      <c r="Z14" s="37" t="s">
        <v>143</v>
      </c>
      <c r="AA14" s="37" t="s">
        <v>186</v>
      </c>
      <c r="AC14" s="38"/>
      <c r="AE14" s="37" t="s">
        <v>143</v>
      </c>
      <c r="AF14" s="37" t="s">
        <v>186</v>
      </c>
      <c r="AL14" s="38"/>
      <c r="AM14" s="38"/>
      <c r="AN14" s="38"/>
    </row>
    <row r="15" spans="1:62" s="37" customFormat="1" x14ac:dyDescent="0.3">
      <c r="A15" s="37" t="s">
        <v>144</v>
      </c>
      <c r="B15" s="37" t="s">
        <v>186</v>
      </c>
      <c r="F15" s="37" t="s">
        <v>144</v>
      </c>
      <c r="G15" s="37" t="s">
        <v>186</v>
      </c>
      <c r="K15" s="37" t="s">
        <v>144</v>
      </c>
      <c r="L15" s="37" t="s">
        <v>186</v>
      </c>
      <c r="P15" s="37" t="s">
        <v>144</v>
      </c>
      <c r="Q15" s="37" t="s">
        <v>186</v>
      </c>
      <c r="U15" s="37" t="s">
        <v>144</v>
      </c>
      <c r="V15" s="37" t="s">
        <v>186</v>
      </c>
      <c r="X15" s="38"/>
      <c r="Z15" s="37" t="s">
        <v>144</v>
      </c>
      <c r="AA15" s="38" t="s">
        <v>186</v>
      </c>
      <c r="AB15" s="38"/>
      <c r="AC15" s="38"/>
      <c r="AE15" s="37" t="s">
        <v>144</v>
      </c>
      <c r="AF15" s="37" t="s">
        <v>186</v>
      </c>
      <c r="AJ15" s="38"/>
      <c r="AK15" s="38"/>
      <c r="AL15" s="38"/>
      <c r="AM15" s="38"/>
      <c r="AN15" s="38"/>
      <c r="AP15" s="38"/>
      <c r="AR15" s="38"/>
      <c r="AS15" s="38"/>
      <c r="BH15" s="38"/>
      <c r="BJ15" s="38"/>
    </row>
    <row r="16" spans="1:62" s="37" customFormat="1" x14ac:dyDescent="0.3">
      <c r="A16" s="37" t="s">
        <v>145</v>
      </c>
      <c r="B16" s="37" t="s">
        <v>186</v>
      </c>
      <c r="F16" s="37" t="s">
        <v>145</v>
      </c>
      <c r="G16" s="37" t="s">
        <v>186</v>
      </c>
      <c r="K16" s="37" t="s">
        <v>145</v>
      </c>
      <c r="L16" s="37" t="s">
        <v>186</v>
      </c>
      <c r="M16" s="38"/>
      <c r="P16" s="37" t="s">
        <v>145</v>
      </c>
      <c r="Q16" s="37" t="s">
        <v>186</v>
      </c>
      <c r="R16" s="38"/>
      <c r="T16" s="38"/>
      <c r="U16" s="38" t="s">
        <v>145</v>
      </c>
      <c r="V16" s="38" t="s">
        <v>186</v>
      </c>
      <c r="W16" s="38"/>
      <c r="X16" s="38"/>
      <c r="Y16" s="38"/>
      <c r="Z16" s="38" t="s">
        <v>145</v>
      </c>
      <c r="AA16" s="38" t="s">
        <v>186</v>
      </c>
      <c r="AB16" s="38"/>
      <c r="AC16" s="38"/>
      <c r="AD16" s="38"/>
      <c r="AE16" s="38" t="s">
        <v>145</v>
      </c>
      <c r="AF16" s="38" t="s">
        <v>186</v>
      </c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</row>
    <row r="17" spans="1:62" s="37" customFormat="1" x14ac:dyDescent="0.3">
      <c r="A17" s="37" t="s">
        <v>54</v>
      </c>
      <c r="B17" s="37" t="s">
        <v>186</v>
      </c>
      <c r="F17" s="37" t="s">
        <v>54</v>
      </c>
      <c r="G17" s="37" t="s">
        <v>186</v>
      </c>
      <c r="K17" s="37" t="s">
        <v>54</v>
      </c>
      <c r="L17" s="37" t="s">
        <v>186</v>
      </c>
      <c r="P17" s="37" t="s">
        <v>54</v>
      </c>
      <c r="Q17" s="37" t="s">
        <v>186</v>
      </c>
      <c r="U17" s="37" t="s">
        <v>54</v>
      </c>
      <c r="V17" s="38" t="s">
        <v>186</v>
      </c>
      <c r="X17" s="38"/>
      <c r="Z17" s="38" t="s">
        <v>54</v>
      </c>
      <c r="AA17" s="38" t="s">
        <v>186</v>
      </c>
      <c r="AB17" s="38"/>
      <c r="AC17" s="38"/>
      <c r="AE17" s="38" t="s">
        <v>54</v>
      </c>
      <c r="AF17" s="37" t="s">
        <v>186</v>
      </c>
      <c r="AI17" s="38"/>
      <c r="AJ17" s="38"/>
      <c r="AK17" s="38"/>
      <c r="AL17" s="38"/>
      <c r="AM17" s="38"/>
      <c r="AN17" s="38"/>
      <c r="AP17" s="38"/>
      <c r="AQ17" s="38"/>
      <c r="AR17" s="38"/>
      <c r="AS17" s="38"/>
      <c r="AZ17" s="38"/>
      <c r="BF17" s="38"/>
      <c r="BG17" s="38"/>
      <c r="BH17" s="38"/>
      <c r="BI17" s="38"/>
      <c r="BJ17" s="38"/>
    </row>
    <row r="18" spans="1:62" s="37" customFormat="1" x14ac:dyDescent="0.3">
      <c r="A18" s="37" t="s">
        <v>146</v>
      </c>
      <c r="B18" s="37" t="s">
        <v>186</v>
      </c>
      <c r="F18" s="37" t="s">
        <v>146</v>
      </c>
      <c r="G18" s="37" t="s">
        <v>186</v>
      </c>
      <c r="K18" s="37" t="s">
        <v>146</v>
      </c>
      <c r="L18" s="37" t="s">
        <v>186</v>
      </c>
      <c r="P18" s="37" t="s">
        <v>146</v>
      </c>
      <c r="Q18" s="37" t="s">
        <v>186</v>
      </c>
      <c r="U18" s="37" t="s">
        <v>146</v>
      </c>
      <c r="V18" s="38" t="s">
        <v>186</v>
      </c>
      <c r="X18" s="38"/>
      <c r="Z18" s="38" t="s">
        <v>146</v>
      </c>
      <c r="AA18" s="38" t="s">
        <v>186</v>
      </c>
      <c r="AB18" s="38"/>
      <c r="AC18" s="38"/>
      <c r="AE18" s="38" t="s">
        <v>146</v>
      </c>
      <c r="AF18" s="37" t="s">
        <v>186</v>
      </c>
      <c r="AI18" s="38"/>
      <c r="AJ18" s="38"/>
      <c r="AK18" s="38"/>
      <c r="AL18" s="38"/>
      <c r="AM18" s="38"/>
      <c r="AN18" s="38"/>
      <c r="AP18" s="38"/>
      <c r="AQ18" s="38"/>
      <c r="AR18" s="38"/>
      <c r="AS18" s="38"/>
      <c r="BA18" s="38"/>
      <c r="BF18" s="38"/>
      <c r="BG18" s="38"/>
      <c r="BH18" s="38"/>
      <c r="BI18" s="38"/>
      <c r="BJ18" s="38"/>
    </row>
    <row r="19" spans="1:62" s="37" customFormat="1" x14ac:dyDescent="0.3">
      <c r="A19" s="37" t="s">
        <v>147</v>
      </c>
      <c r="B19" s="37" t="s">
        <v>186</v>
      </c>
      <c r="F19" s="37" t="s">
        <v>147</v>
      </c>
      <c r="G19" s="37" t="s">
        <v>186</v>
      </c>
      <c r="K19" s="37" t="s">
        <v>147</v>
      </c>
      <c r="L19" s="37" t="s">
        <v>186</v>
      </c>
      <c r="P19" s="37" t="s">
        <v>147</v>
      </c>
      <c r="Q19" s="37" t="s">
        <v>186</v>
      </c>
      <c r="U19" s="37" t="s">
        <v>147</v>
      </c>
      <c r="V19" s="37" t="s">
        <v>186</v>
      </c>
      <c r="X19" s="38"/>
      <c r="Z19" s="38" t="s">
        <v>147</v>
      </c>
      <c r="AA19" s="38" t="s">
        <v>186</v>
      </c>
      <c r="AB19" s="38"/>
      <c r="AC19" s="38"/>
      <c r="AE19" s="37" t="s">
        <v>147</v>
      </c>
      <c r="AF19" s="37" t="s">
        <v>186</v>
      </c>
      <c r="AJ19" s="38"/>
      <c r="AK19" s="38"/>
      <c r="AL19" s="38"/>
      <c r="AM19" s="38"/>
      <c r="AN19" s="38"/>
      <c r="AP19" s="38"/>
      <c r="AQ19" s="38"/>
      <c r="AR19" s="38"/>
      <c r="AS19" s="38"/>
      <c r="BA19" s="38"/>
      <c r="BF19" s="38"/>
      <c r="BG19" s="38"/>
      <c r="BH19" s="38"/>
      <c r="BI19" s="38"/>
      <c r="BJ19" s="38"/>
    </row>
    <row r="22" spans="1:62" x14ac:dyDescent="0.3">
      <c r="A22" t="s">
        <v>168</v>
      </c>
      <c r="B22" t="s">
        <v>169</v>
      </c>
      <c r="F22" t="s">
        <v>168</v>
      </c>
      <c r="G22" t="s">
        <v>169</v>
      </c>
      <c r="K22" t="s">
        <v>168</v>
      </c>
      <c r="L22" t="s">
        <v>169</v>
      </c>
      <c r="P22" t="s">
        <v>168</v>
      </c>
      <c r="Q22" t="s">
        <v>169</v>
      </c>
      <c r="U22" t="s">
        <v>168</v>
      </c>
      <c r="V22" t="s">
        <v>169</v>
      </c>
      <c r="Z22" t="s">
        <v>168</v>
      </c>
      <c r="AA22" t="s">
        <v>169</v>
      </c>
      <c r="AE22" t="s">
        <v>168</v>
      </c>
      <c r="AF22" t="s">
        <v>169</v>
      </c>
    </row>
    <row r="23" spans="1:62" x14ac:dyDescent="0.3">
      <c r="A23" t="s">
        <v>170</v>
      </c>
      <c r="B23" t="s">
        <v>171</v>
      </c>
      <c r="F23" t="s">
        <v>170</v>
      </c>
      <c r="G23" t="s">
        <v>171</v>
      </c>
      <c r="K23" t="s">
        <v>170</v>
      </c>
      <c r="L23" t="s">
        <v>171</v>
      </c>
      <c r="P23" t="s">
        <v>170</v>
      </c>
      <c r="Q23" t="s">
        <v>171</v>
      </c>
      <c r="U23" t="s">
        <v>170</v>
      </c>
      <c r="V23" t="s">
        <v>171</v>
      </c>
      <c r="Z23" t="s">
        <v>170</v>
      </c>
      <c r="AA23" t="s">
        <v>171</v>
      </c>
      <c r="AE23" t="s">
        <v>170</v>
      </c>
      <c r="AF23" t="s">
        <v>171</v>
      </c>
    </row>
    <row r="24" spans="1:62" x14ac:dyDescent="0.3">
      <c r="A24" t="s">
        <v>172</v>
      </c>
      <c r="B24" t="s">
        <v>254</v>
      </c>
      <c r="F24" t="s">
        <v>172</v>
      </c>
      <c r="G24" t="s">
        <v>259</v>
      </c>
      <c r="K24" t="s">
        <v>172</v>
      </c>
      <c r="L24" t="s">
        <v>263</v>
      </c>
      <c r="P24" t="s">
        <v>172</v>
      </c>
      <c r="Q24" t="s">
        <v>265</v>
      </c>
      <c r="U24" t="s">
        <v>172</v>
      </c>
      <c r="V24" t="s">
        <v>267</v>
      </c>
      <c r="Z24" t="s">
        <v>172</v>
      </c>
      <c r="AA24" t="s">
        <v>268</v>
      </c>
      <c r="AE24" t="s">
        <v>172</v>
      </c>
      <c r="AF24" t="s">
        <v>270</v>
      </c>
    </row>
    <row r="25" spans="1:62" x14ac:dyDescent="0.3">
      <c r="A25" t="s">
        <v>173</v>
      </c>
      <c r="B25" t="s">
        <v>256</v>
      </c>
      <c r="F25" t="s">
        <v>173</v>
      </c>
      <c r="G25" t="s">
        <v>256</v>
      </c>
      <c r="K25" t="s">
        <v>173</v>
      </c>
      <c r="L25" t="s">
        <v>256</v>
      </c>
      <c r="P25" t="s">
        <v>173</v>
      </c>
      <c r="Q25" t="s">
        <v>256</v>
      </c>
      <c r="U25" t="s">
        <v>173</v>
      </c>
      <c r="V25" t="s">
        <v>256</v>
      </c>
      <c r="Z25" t="s">
        <v>173</v>
      </c>
      <c r="AA25" t="s">
        <v>256</v>
      </c>
      <c r="AE25" t="s">
        <v>173</v>
      </c>
      <c r="AF25" t="s">
        <v>256</v>
      </c>
    </row>
    <row r="26" spans="1:62" x14ac:dyDescent="0.3">
      <c r="A26" t="s">
        <v>175</v>
      </c>
      <c r="B26" t="s">
        <v>176</v>
      </c>
      <c r="F26" t="s">
        <v>175</v>
      </c>
      <c r="G26" t="s">
        <v>176</v>
      </c>
      <c r="K26" t="s">
        <v>175</v>
      </c>
      <c r="L26" t="s">
        <v>176</v>
      </c>
      <c r="P26" t="s">
        <v>175</v>
      </c>
      <c r="Q26" t="s">
        <v>176</v>
      </c>
      <c r="U26" t="s">
        <v>175</v>
      </c>
      <c r="V26" t="s">
        <v>176</v>
      </c>
      <c r="Z26" t="s">
        <v>175</v>
      </c>
      <c r="AA26" t="s">
        <v>176</v>
      </c>
      <c r="AE26" t="s">
        <v>175</v>
      </c>
      <c r="AF26" t="s">
        <v>176</v>
      </c>
    </row>
    <row r="27" spans="1:62" x14ac:dyDescent="0.3">
      <c r="A27" t="s">
        <v>177</v>
      </c>
      <c r="B27" t="s">
        <v>178</v>
      </c>
      <c r="F27" t="s">
        <v>177</v>
      </c>
      <c r="G27" t="s">
        <v>178</v>
      </c>
      <c r="K27" t="s">
        <v>177</v>
      </c>
      <c r="L27" t="s">
        <v>178</v>
      </c>
      <c r="P27" t="s">
        <v>177</v>
      </c>
      <c r="Q27" t="s">
        <v>178</v>
      </c>
      <c r="U27" t="s">
        <v>177</v>
      </c>
      <c r="V27" t="s">
        <v>178</v>
      </c>
      <c r="Z27" t="s">
        <v>177</v>
      </c>
      <c r="AA27" t="s">
        <v>178</v>
      </c>
      <c r="AE27" t="s">
        <v>177</v>
      </c>
      <c r="AF27" t="s">
        <v>178</v>
      </c>
    </row>
    <row r="28" spans="1:62" x14ac:dyDescent="0.3">
      <c r="A28" t="s">
        <v>179</v>
      </c>
      <c r="B28" t="s">
        <v>121</v>
      </c>
      <c r="F28" t="s">
        <v>179</v>
      </c>
      <c r="G28" t="s">
        <v>121</v>
      </c>
      <c r="K28" t="s">
        <v>179</v>
      </c>
      <c r="L28" t="s">
        <v>121</v>
      </c>
      <c r="P28" t="s">
        <v>179</v>
      </c>
      <c r="Q28" t="s">
        <v>121</v>
      </c>
      <c r="U28" t="s">
        <v>179</v>
      </c>
      <c r="V28" t="s">
        <v>121</v>
      </c>
      <c r="Z28" t="s">
        <v>179</v>
      </c>
      <c r="AA28" t="s">
        <v>121</v>
      </c>
      <c r="AE28" t="s">
        <v>179</v>
      </c>
      <c r="AF28" t="s">
        <v>121</v>
      </c>
    </row>
    <row r="29" spans="1:62" x14ac:dyDescent="0.3">
      <c r="A29" t="s">
        <v>180</v>
      </c>
      <c r="B29" t="s">
        <v>121</v>
      </c>
      <c r="F29" t="s">
        <v>180</v>
      </c>
      <c r="G29" t="s">
        <v>121</v>
      </c>
      <c r="K29" t="s">
        <v>180</v>
      </c>
      <c r="L29" t="s">
        <v>121</v>
      </c>
      <c r="P29" t="s">
        <v>180</v>
      </c>
      <c r="Q29" t="s">
        <v>121</v>
      </c>
      <c r="U29" t="s">
        <v>180</v>
      </c>
      <c r="V29" t="s">
        <v>121</v>
      </c>
      <c r="Z29" t="s">
        <v>180</v>
      </c>
      <c r="AA29" t="s">
        <v>121</v>
      </c>
      <c r="AE29" t="s">
        <v>180</v>
      </c>
      <c r="AF29" t="s">
        <v>121</v>
      </c>
    </row>
    <row r="30" spans="1:62" x14ac:dyDescent="0.3">
      <c r="A30" t="s">
        <v>181</v>
      </c>
      <c r="B30" t="s">
        <v>182</v>
      </c>
      <c r="F30" t="s">
        <v>181</v>
      </c>
      <c r="G30" t="s">
        <v>182</v>
      </c>
      <c r="K30" t="s">
        <v>181</v>
      </c>
      <c r="L30" t="s">
        <v>182</v>
      </c>
      <c r="P30" t="s">
        <v>181</v>
      </c>
      <c r="Q30" t="s">
        <v>182</v>
      </c>
      <c r="U30" t="s">
        <v>181</v>
      </c>
      <c r="V30" t="s">
        <v>182</v>
      </c>
      <c r="Z30" t="s">
        <v>181</v>
      </c>
      <c r="AA30" t="s">
        <v>182</v>
      </c>
      <c r="AE30" t="s">
        <v>181</v>
      </c>
      <c r="AF30" t="s">
        <v>182</v>
      </c>
    </row>
    <row r="31" spans="1:62" x14ac:dyDescent="0.3">
      <c r="A31" t="s">
        <v>183</v>
      </c>
      <c r="B31" t="s">
        <v>184</v>
      </c>
      <c r="F31" t="s">
        <v>183</v>
      </c>
      <c r="G31" t="s">
        <v>184</v>
      </c>
      <c r="K31" t="s">
        <v>183</v>
      </c>
      <c r="L31" t="s">
        <v>184</v>
      </c>
      <c r="P31" t="s">
        <v>183</v>
      </c>
      <c r="Q31" t="s">
        <v>184</v>
      </c>
      <c r="U31" t="s">
        <v>183</v>
      </c>
      <c r="V31" t="s">
        <v>184</v>
      </c>
      <c r="Z31" t="s">
        <v>183</v>
      </c>
      <c r="AA31" t="s">
        <v>184</v>
      </c>
      <c r="AE31" t="s">
        <v>183</v>
      </c>
      <c r="AF31" t="s">
        <v>184</v>
      </c>
    </row>
    <row r="33" spans="1:62" x14ac:dyDescent="0.3">
      <c r="A33" t="s">
        <v>182</v>
      </c>
      <c r="B33" t="s">
        <v>142</v>
      </c>
      <c r="C33" t="s">
        <v>255</v>
      </c>
      <c r="F33" t="s">
        <v>182</v>
      </c>
      <c r="G33" t="s">
        <v>142</v>
      </c>
      <c r="H33" t="s">
        <v>260</v>
      </c>
      <c r="K33" t="s">
        <v>182</v>
      </c>
      <c r="L33" t="s">
        <v>142</v>
      </c>
      <c r="M33" t="s">
        <v>185</v>
      </c>
      <c r="P33" t="s">
        <v>182</v>
      </c>
      <c r="Q33" t="s">
        <v>142</v>
      </c>
      <c r="R33" t="s">
        <v>185</v>
      </c>
      <c r="S33" t="s">
        <v>266</v>
      </c>
      <c r="U33" t="s">
        <v>182</v>
      </c>
      <c r="V33" t="s">
        <v>142</v>
      </c>
      <c r="W33" t="s">
        <v>185</v>
      </c>
      <c r="Z33" t="s">
        <v>182</v>
      </c>
      <c r="AA33" t="s">
        <v>142</v>
      </c>
      <c r="AB33" t="s">
        <v>185</v>
      </c>
      <c r="AE33" t="s">
        <v>182</v>
      </c>
      <c r="AF33" t="s">
        <v>142</v>
      </c>
      <c r="AG33" t="s">
        <v>185</v>
      </c>
    </row>
    <row r="34" spans="1:62" s="37" customFormat="1" x14ac:dyDescent="0.3">
      <c r="A34" s="37" t="s">
        <v>257</v>
      </c>
      <c r="B34" s="37" t="s">
        <v>258</v>
      </c>
      <c r="F34" s="37" t="s">
        <v>257</v>
      </c>
      <c r="G34" s="37" t="s">
        <v>258</v>
      </c>
      <c r="K34" s="37" t="s">
        <v>257</v>
      </c>
      <c r="L34" s="37" t="s">
        <v>258</v>
      </c>
      <c r="P34" s="37" t="s">
        <v>257</v>
      </c>
      <c r="Q34" s="37" t="s">
        <v>258</v>
      </c>
      <c r="S34" s="38"/>
      <c r="U34" s="37" t="s">
        <v>257</v>
      </c>
      <c r="V34" s="38" t="s">
        <v>258</v>
      </c>
      <c r="X34" s="38"/>
      <c r="Z34" s="37" t="s">
        <v>257</v>
      </c>
      <c r="AA34" s="37" t="s">
        <v>258</v>
      </c>
      <c r="AC34" s="38"/>
      <c r="AE34" s="37" t="s">
        <v>257</v>
      </c>
      <c r="AF34" s="37" t="s">
        <v>258</v>
      </c>
      <c r="AJ34" s="38"/>
      <c r="AL34" s="38"/>
      <c r="AM34" s="38"/>
      <c r="AN34" s="38"/>
      <c r="AP34" s="38"/>
      <c r="BA34" s="38"/>
      <c r="BH34" s="38"/>
      <c r="BJ34" s="38"/>
    </row>
    <row r="36" spans="1:62" x14ac:dyDescent="0.3">
      <c r="A36" t="s">
        <v>269</v>
      </c>
    </row>
    <row r="37" spans="1:62" x14ac:dyDescent="0.3">
      <c r="A37" t="s">
        <v>182</v>
      </c>
      <c r="B37" t="s">
        <v>142</v>
      </c>
    </row>
    <row r="38" spans="1:62" x14ac:dyDescent="0.3">
      <c r="A38" t="s">
        <v>143</v>
      </c>
      <c r="B38" t="s">
        <v>186</v>
      </c>
      <c r="C38" s="37">
        <f>H$1*H14+M$1*M14+R$1*R14+W$1*W14+AB$1*AB14+AG$1*AG14</f>
        <v>0</v>
      </c>
    </row>
    <row r="39" spans="1:62" x14ac:dyDescent="0.3">
      <c r="A39" t="s">
        <v>144</v>
      </c>
      <c r="B39" t="s">
        <v>186</v>
      </c>
      <c r="C39" s="37">
        <f t="shared" ref="C39:C43" si="0">H$1*H15+M$1*M15+R$1*R15+W$1*W15+AB$1*AB15+AG$1*AG15</f>
        <v>0</v>
      </c>
    </row>
    <row r="40" spans="1:62" x14ac:dyDescent="0.3">
      <c r="A40" t="s">
        <v>145</v>
      </c>
      <c r="B40" t="s">
        <v>186</v>
      </c>
      <c r="C40" s="37">
        <f t="shared" si="0"/>
        <v>0</v>
      </c>
    </row>
    <row r="41" spans="1:62" x14ac:dyDescent="0.3">
      <c r="A41" t="s">
        <v>54</v>
      </c>
      <c r="B41" t="s">
        <v>186</v>
      </c>
      <c r="C41" s="37">
        <f t="shared" si="0"/>
        <v>0</v>
      </c>
    </row>
    <row r="42" spans="1:62" x14ac:dyDescent="0.3">
      <c r="A42" t="s">
        <v>146</v>
      </c>
      <c r="B42" t="s">
        <v>186</v>
      </c>
      <c r="C42" s="37">
        <f t="shared" si="0"/>
        <v>0</v>
      </c>
    </row>
    <row r="43" spans="1:62" x14ac:dyDescent="0.3">
      <c r="A43" t="s">
        <v>147</v>
      </c>
      <c r="B43" t="s">
        <v>186</v>
      </c>
      <c r="C43" s="37">
        <f t="shared" si="0"/>
        <v>0</v>
      </c>
    </row>
    <row r="44" spans="1:62" x14ac:dyDescent="0.3">
      <c r="A44" t="s">
        <v>257</v>
      </c>
      <c r="B44" t="s">
        <v>258</v>
      </c>
      <c r="C44" s="37">
        <f>H$1*H34+M$1*M34+R$1*R34+W$1*W34+AB$1*AB34+AG$1*AG34</f>
        <v>0</v>
      </c>
    </row>
    <row r="46" spans="1:62" x14ac:dyDescent="0.3">
      <c r="A46" t="s">
        <v>274</v>
      </c>
      <c r="B46" t="s">
        <v>275</v>
      </c>
      <c r="C46" s="3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F73D-2245-450A-883D-6F7644A49C1D}">
  <dimension ref="A1:M25"/>
  <sheetViews>
    <sheetView workbookViewId="0">
      <selection activeCell="B2" sqref="B2:G7"/>
    </sheetView>
  </sheetViews>
  <sheetFormatPr defaultRowHeight="14.4" x14ac:dyDescent="0.3"/>
  <cols>
    <col min="1" max="1" width="31.6640625" customWidth="1"/>
    <col min="3" max="3" width="10" bestFit="1" customWidth="1"/>
  </cols>
  <sheetData>
    <row r="1" spans="1:10" x14ac:dyDescent="0.3">
      <c r="A1" t="s">
        <v>0</v>
      </c>
      <c r="B1" s="11" t="s">
        <v>143</v>
      </c>
      <c r="C1" s="11" t="s">
        <v>144</v>
      </c>
      <c r="D1" s="11" t="s">
        <v>145</v>
      </c>
      <c r="E1" s="11" t="s">
        <v>54</v>
      </c>
      <c r="F1" s="11" t="s">
        <v>146</v>
      </c>
      <c r="G1" s="11" t="s">
        <v>147</v>
      </c>
      <c r="H1" s="11" t="s">
        <v>142</v>
      </c>
      <c r="I1" s="11" t="s">
        <v>194</v>
      </c>
    </row>
    <row r="2" spans="1:10" x14ac:dyDescent="0.3">
      <c r="A2" t="s">
        <v>252</v>
      </c>
      <c r="B2" s="37"/>
      <c r="C2" s="37"/>
      <c r="D2" s="38"/>
      <c r="E2" s="37"/>
      <c r="F2" s="37"/>
      <c r="G2" s="37"/>
      <c r="H2" t="s">
        <v>186</v>
      </c>
      <c r="I2">
        <v>36</v>
      </c>
    </row>
    <row r="3" spans="1:10" x14ac:dyDescent="0.3">
      <c r="A3" t="s">
        <v>251</v>
      </c>
      <c r="B3" s="37"/>
      <c r="C3" s="37"/>
      <c r="D3" s="38"/>
      <c r="E3" s="38"/>
      <c r="F3" s="38"/>
      <c r="G3" s="38"/>
      <c r="H3" t="s">
        <v>159</v>
      </c>
    </row>
    <row r="4" spans="1:10" x14ac:dyDescent="0.3">
      <c r="A4" t="s">
        <v>60</v>
      </c>
      <c r="B4" s="37"/>
      <c r="C4" s="37"/>
      <c r="D4" s="37"/>
      <c r="E4" s="37"/>
      <c r="F4" s="37"/>
      <c r="G4" s="37"/>
      <c r="H4" t="s">
        <v>240</v>
      </c>
    </row>
    <row r="5" spans="1:10" x14ac:dyDescent="0.3">
      <c r="A5" t="s">
        <v>253</v>
      </c>
      <c r="B5" s="37"/>
      <c r="C5" s="37"/>
      <c r="D5" s="38"/>
      <c r="E5" s="37"/>
      <c r="F5" s="37"/>
      <c r="G5" s="37"/>
      <c r="H5" t="s">
        <v>186</v>
      </c>
      <c r="J5" t="s">
        <v>248</v>
      </c>
    </row>
    <row r="6" spans="1:10" x14ac:dyDescent="0.3">
      <c r="A6" s="12" t="s">
        <v>138</v>
      </c>
      <c r="B6" s="37"/>
      <c r="C6" s="38"/>
      <c r="D6" s="38"/>
      <c r="E6" s="38"/>
      <c r="F6" s="37"/>
      <c r="G6" s="37"/>
      <c r="H6" s="4" t="s">
        <v>115</v>
      </c>
      <c r="I6" t="s">
        <v>249</v>
      </c>
    </row>
    <row r="7" spans="1:10" x14ac:dyDescent="0.3">
      <c r="A7" s="12" t="s">
        <v>139</v>
      </c>
      <c r="B7" s="37"/>
      <c r="C7" s="37"/>
      <c r="D7" s="37"/>
      <c r="E7" s="37"/>
      <c r="F7" s="37"/>
      <c r="G7" s="37"/>
      <c r="H7" t="s">
        <v>115</v>
      </c>
      <c r="I7" t="s">
        <v>250</v>
      </c>
    </row>
    <row r="22" spans="6:13" x14ac:dyDescent="0.3">
      <c r="L22" s="10"/>
      <c r="M22" s="10"/>
    </row>
    <row r="23" spans="6:13" x14ac:dyDescent="0.3">
      <c r="F23" s="10"/>
      <c r="L23" s="10"/>
      <c r="M23" s="10"/>
    </row>
    <row r="24" spans="6:13" x14ac:dyDescent="0.3">
      <c r="L24" s="10"/>
      <c r="M24" s="10"/>
    </row>
    <row r="25" spans="6:13" x14ac:dyDescent="0.3">
      <c r="L25" s="10"/>
      <c r="M25" s="1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D2B4-A197-4CD1-8B21-EA25297A9703}">
  <dimension ref="A1:I32"/>
  <sheetViews>
    <sheetView workbookViewId="0">
      <selection activeCell="K14" sqref="K14"/>
    </sheetView>
  </sheetViews>
  <sheetFormatPr defaultRowHeight="14.4" x14ac:dyDescent="0.3"/>
  <cols>
    <col min="1" max="1" width="31.6640625" customWidth="1"/>
  </cols>
  <sheetData>
    <row r="1" spans="1:7" x14ac:dyDescent="0.3">
      <c r="A1" t="s">
        <v>0</v>
      </c>
      <c r="B1" t="s">
        <v>55</v>
      </c>
      <c r="C1" s="11"/>
      <c r="D1" s="11"/>
      <c r="E1" s="11"/>
      <c r="F1" s="11"/>
      <c r="G1" s="11"/>
    </row>
    <row r="2" spans="1:7" x14ac:dyDescent="0.3">
      <c r="A2" t="s">
        <v>138</v>
      </c>
      <c r="B2" s="37"/>
    </row>
    <row r="3" spans="1:7" x14ac:dyDescent="0.3">
      <c r="A3" t="s">
        <v>139</v>
      </c>
      <c r="B3" s="37"/>
    </row>
    <row r="4" spans="1:7" x14ac:dyDescent="0.3">
      <c r="A4" t="s">
        <v>60</v>
      </c>
      <c r="B4" s="37"/>
    </row>
    <row r="19" spans="7:9" x14ac:dyDescent="0.3">
      <c r="G19" s="10"/>
      <c r="H19" s="10"/>
    </row>
    <row r="21" spans="7:9" x14ac:dyDescent="0.3">
      <c r="G21" s="10"/>
      <c r="H21" s="10"/>
    </row>
    <row r="22" spans="7:9" x14ac:dyDescent="0.3">
      <c r="G22" s="10"/>
      <c r="H22" s="10"/>
    </row>
    <row r="23" spans="7:9" x14ac:dyDescent="0.3">
      <c r="G23" s="10"/>
      <c r="H23" s="10"/>
    </row>
    <row r="24" spans="7:9" x14ac:dyDescent="0.3">
      <c r="G24" s="10"/>
      <c r="H24" s="10"/>
    </row>
    <row r="25" spans="7:9" x14ac:dyDescent="0.3">
      <c r="G25" s="10"/>
      <c r="H25" s="10"/>
    </row>
    <row r="26" spans="7:9" x14ac:dyDescent="0.3">
      <c r="G26" s="10"/>
      <c r="H26" s="10"/>
      <c r="I26" s="10"/>
    </row>
    <row r="31" spans="7:9" x14ac:dyDescent="0.3">
      <c r="H31" s="10"/>
      <c r="I31" s="10"/>
    </row>
    <row r="32" spans="7:9" x14ac:dyDescent="0.3">
      <c r="H32" s="10"/>
      <c r="I32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8251-D8FB-4CBE-A821-22EC91E3BF6B}">
  <dimension ref="A1:E20"/>
  <sheetViews>
    <sheetView tabSelected="1" workbookViewId="0">
      <selection activeCell="F24" sqref="F24"/>
    </sheetView>
  </sheetViews>
  <sheetFormatPr defaultRowHeight="14.4" x14ac:dyDescent="0.3"/>
  <cols>
    <col min="1" max="1" width="42.88671875" customWidth="1"/>
  </cols>
  <sheetData>
    <row r="1" spans="1:5" x14ac:dyDescent="0.3">
      <c r="B1" t="s">
        <v>116</v>
      </c>
    </row>
    <row r="2" spans="1:5" x14ac:dyDescent="0.3">
      <c r="B2" t="s">
        <v>117</v>
      </c>
      <c r="C2" t="s">
        <v>118</v>
      </c>
      <c r="D2" t="s">
        <v>119</v>
      </c>
      <c r="E2" t="s">
        <v>120</v>
      </c>
    </row>
    <row r="3" spans="1:5" x14ac:dyDescent="0.3">
      <c r="A3" t="s">
        <v>122</v>
      </c>
    </row>
    <row r="4" spans="1:5" x14ac:dyDescent="0.3">
      <c r="A4" t="s">
        <v>123</v>
      </c>
      <c r="B4" s="4">
        <v>70.599999999999994</v>
      </c>
      <c r="C4" s="4">
        <v>67.3</v>
      </c>
      <c r="D4" s="4">
        <v>71.25</v>
      </c>
      <c r="E4" s="4">
        <v>74.45</v>
      </c>
    </row>
    <row r="5" spans="1:5" x14ac:dyDescent="0.3">
      <c r="A5" t="s">
        <v>124</v>
      </c>
      <c r="B5">
        <v>0</v>
      </c>
      <c r="C5">
        <v>24.74</v>
      </c>
      <c r="D5">
        <v>45.38</v>
      </c>
      <c r="E5">
        <v>50.72</v>
      </c>
    </row>
    <row r="6" spans="1:5" x14ac:dyDescent="0.3">
      <c r="A6" t="s">
        <v>125</v>
      </c>
      <c r="B6">
        <v>70.59</v>
      </c>
      <c r="C6">
        <v>92.03</v>
      </c>
      <c r="D6">
        <v>116.63</v>
      </c>
      <c r="E6">
        <v>126.96</v>
      </c>
    </row>
    <row r="7" spans="1:5" x14ac:dyDescent="0.3">
      <c r="A7" t="s">
        <v>126</v>
      </c>
      <c r="B7">
        <v>70.59</v>
      </c>
      <c r="C7">
        <v>95.56</v>
      </c>
      <c r="D7">
        <v>125.46</v>
      </c>
      <c r="E7">
        <v>142.19999999999999</v>
      </c>
    </row>
    <row r="8" spans="1:5" x14ac:dyDescent="0.3">
      <c r="A8" t="s">
        <v>127</v>
      </c>
      <c r="B8">
        <v>70.59</v>
      </c>
      <c r="C8">
        <v>165.69</v>
      </c>
      <c r="D8">
        <v>266.18</v>
      </c>
      <c r="E8">
        <v>360.28</v>
      </c>
    </row>
    <row r="9" spans="1:5" x14ac:dyDescent="0.3">
      <c r="A9" t="s">
        <v>128</v>
      </c>
    </row>
    <row r="10" spans="1:5" x14ac:dyDescent="0.3">
      <c r="A10" t="s">
        <v>123</v>
      </c>
      <c r="B10" s="4">
        <v>69.47</v>
      </c>
      <c r="C10" s="4">
        <v>68.33</v>
      </c>
      <c r="D10" s="4">
        <v>71.95</v>
      </c>
      <c r="E10" s="4">
        <v>74.47</v>
      </c>
    </row>
    <row r="11" spans="1:5" x14ac:dyDescent="0.3">
      <c r="A11" t="s">
        <v>124</v>
      </c>
      <c r="B11">
        <v>5.07</v>
      </c>
      <c r="C11">
        <v>30.36</v>
      </c>
      <c r="D11">
        <v>51.1</v>
      </c>
      <c r="E11">
        <v>56.68</v>
      </c>
    </row>
    <row r="12" spans="1:5" x14ac:dyDescent="0.3">
      <c r="A12" t="s">
        <v>125</v>
      </c>
      <c r="B12">
        <v>74.53</v>
      </c>
      <c r="C12">
        <v>98.69</v>
      </c>
      <c r="D12">
        <v>123.6</v>
      </c>
      <c r="E12">
        <v>133.13999999999999</v>
      </c>
    </row>
    <row r="13" spans="1:5" x14ac:dyDescent="0.3">
      <c r="A13" t="s">
        <v>126</v>
      </c>
      <c r="B13">
        <v>74.81</v>
      </c>
      <c r="C13">
        <v>103.24</v>
      </c>
      <c r="D13">
        <v>134.34</v>
      </c>
      <c r="E13">
        <v>151.13999999999999</v>
      </c>
    </row>
    <row r="14" spans="1:5" x14ac:dyDescent="0.3">
      <c r="A14" t="s">
        <v>127</v>
      </c>
      <c r="B14">
        <v>86.93</v>
      </c>
      <c r="C14">
        <v>190.53</v>
      </c>
      <c r="D14">
        <v>300.61</v>
      </c>
      <c r="E14">
        <v>404.98</v>
      </c>
    </row>
    <row r="15" spans="1:5" x14ac:dyDescent="0.3">
      <c r="A15" t="s">
        <v>129</v>
      </c>
    </row>
    <row r="16" spans="1:5" x14ac:dyDescent="0.3">
      <c r="A16" t="s">
        <v>123</v>
      </c>
      <c r="B16" s="4">
        <v>69.709999999999994</v>
      </c>
      <c r="C16" s="4">
        <v>77.489999999999995</v>
      </c>
      <c r="D16" s="4">
        <v>89.77</v>
      </c>
      <c r="E16" s="4">
        <v>96.05</v>
      </c>
    </row>
    <row r="17" spans="1:5" x14ac:dyDescent="0.3">
      <c r="A17" t="s">
        <v>124</v>
      </c>
      <c r="B17">
        <v>5.25</v>
      </c>
      <c r="C17">
        <v>29.88</v>
      </c>
      <c r="D17">
        <v>50.09</v>
      </c>
      <c r="E17">
        <v>54.46</v>
      </c>
    </row>
    <row r="18" spans="1:5" x14ac:dyDescent="0.3">
      <c r="A18" t="s">
        <v>125</v>
      </c>
      <c r="B18">
        <v>74.959999999999994</v>
      </c>
      <c r="C18">
        <v>107.36</v>
      </c>
      <c r="D18">
        <v>139.86000000000001</v>
      </c>
      <c r="E18">
        <v>152.27000000000001</v>
      </c>
    </row>
    <row r="19" spans="1:5" x14ac:dyDescent="0.3">
      <c r="A19" t="s">
        <v>126</v>
      </c>
      <c r="B19">
        <v>75.16</v>
      </c>
      <c r="C19">
        <v>111</v>
      </c>
      <c r="D19">
        <v>149.30000000000001</v>
      </c>
      <c r="E19">
        <v>169.56</v>
      </c>
    </row>
    <row r="20" spans="1:5" x14ac:dyDescent="0.3">
      <c r="A20" t="s">
        <v>127</v>
      </c>
      <c r="B20">
        <v>87.28</v>
      </c>
      <c r="C20">
        <v>192.57</v>
      </c>
      <c r="D20">
        <v>305.61</v>
      </c>
      <c r="E20">
        <v>411.52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CE6C-01BB-4193-9A98-285AF5A4AB92}">
  <dimension ref="A1:P19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0.33203125" customWidth="1"/>
    <col min="3" max="3" width="15" customWidth="1"/>
    <col min="4" max="4" width="18.88671875" customWidth="1"/>
    <col min="7" max="7" width="17.6640625" bestFit="1" customWidth="1"/>
  </cols>
  <sheetData>
    <row r="1" spans="1:16" x14ac:dyDescent="0.3">
      <c r="A1" t="s">
        <v>10</v>
      </c>
      <c r="B1" t="s">
        <v>0</v>
      </c>
      <c r="C1" t="s">
        <v>143</v>
      </c>
      <c r="D1" t="s">
        <v>144</v>
      </c>
      <c r="E1" t="s">
        <v>146</v>
      </c>
      <c r="F1" t="s">
        <v>145</v>
      </c>
      <c r="G1" t="s">
        <v>54</v>
      </c>
      <c r="H1" t="s">
        <v>147</v>
      </c>
      <c r="I1" s="3"/>
      <c r="K1" t="s">
        <v>52</v>
      </c>
      <c r="L1" t="s">
        <v>59</v>
      </c>
    </row>
    <row r="2" spans="1:16" x14ac:dyDescent="0.3">
      <c r="A2" t="s">
        <v>1</v>
      </c>
      <c r="B2" t="s">
        <v>49</v>
      </c>
      <c r="C2">
        <v>126.48057336227751</v>
      </c>
      <c r="D2">
        <v>1.8388289945918752</v>
      </c>
      <c r="E2">
        <v>6.4294720090625007E-2</v>
      </c>
      <c r="F2">
        <v>0</v>
      </c>
      <c r="G2">
        <v>5.1435776072500008E-2</v>
      </c>
      <c r="H2">
        <v>6.4294720090625007E-2</v>
      </c>
      <c r="K2" s="2" t="s">
        <v>58</v>
      </c>
      <c r="L2">
        <v>2013</v>
      </c>
    </row>
    <row r="3" spans="1:16" x14ac:dyDescent="0.3">
      <c r="A3" t="s">
        <v>2</v>
      </c>
      <c r="B3" t="s">
        <v>50</v>
      </c>
      <c r="C3">
        <v>126.15358535359999</v>
      </c>
      <c r="D3">
        <v>1.2872814832000001</v>
      </c>
      <c r="E3">
        <v>0</v>
      </c>
      <c r="F3">
        <v>0</v>
      </c>
      <c r="G3">
        <v>0</v>
      </c>
      <c r="H3">
        <v>0</v>
      </c>
      <c r="K3" s="2" t="s">
        <v>130</v>
      </c>
      <c r="L3">
        <v>2013</v>
      </c>
    </row>
    <row r="4" spans="1:16" x14ac:dyDescent="0.3">
      <c r="A4" t="s">
        <v>11</v>
      </c>
      <c r="B4" t="s">
        <v>51</v>
      </c>
      <c r="C4">
        <v>154.90067224000001</v>
      </c>
      <c r="D4">
        <v>2.2520126199999999</v>
      </c>
      <c r="E4">
        <v>7.8741699999999998E-2</v>
      </c>
      <c r="F4">
        <v>0</v>
      </c>
      <c r="G4">
        <v>6.2993359999999998E-2</v>
      </c>
      <c r="H4">
        <v>0.20472841999999997</v>
      </c>
      <c r="K4" s="2" t="s">
        <v>53</v>
      </c>
      <c r="L4">
        <v>2015</v>
      </c>
    </row>
    <row r="5" spans="1:16" x14ac:dyDescent="0.3">
      <c r="A5" t="s">
        <v>3</v>
      </c>
      <c r="B5" t="s">
        <v>48</v>
      </c>
      <c r="C5" s="1">
        <v>157.96616</v>
      </c>
      <c r="D5" s="1">
        <v>2.2965800000000001</v>
      </c>
      <c r="E5" s="1">
        <v>8.0299999999999996E-2</v>
      </c>
      <c r="F5">
        <v>0</v>
      </c>
      <c r="G5" s="1">
        <v>6.4240000000000005E-2</v>
      </c>
      <c r="H5" s="1">
        <v>0.20877999999999999</v>
      </c>
      <c r="K5" s="2" t="s">
        <v>57</v>
      </c>
      <c r="L5">
        <v>2015</v>
      </c>
    </row>
    <row r="11" spans="1:16" x14ac:dyDescent="0.3">
      <c r="L11" s="16"/>
      <c r="M11" s="16"/>
      <c r="N11" s="16"/>
      <c r="O11" s="16"/>
      <c r="P11" s="16"/>
    </row>
    <row r="12" spans="1:16" x14ac:dyDescent="0.3">
      <c r="L12" s="16"/>
      <c r="M12" s="16"/>
      <c r="N12" s="16"/>
      <c r="O12" s="16"/>
      <c r="P12" s="16"/>
    </row>
    <row r="13" spans="1:16" x14ac:dyDescent="0.3">
      <c r="I13" s="15"/>
      <c r="J13" s="16"/>
      <c r="K13" s="16"/>
      <c r="L13" s="16"/>
      <c r="M13" s="16"/>
      <c r="N13" s="16"/>
      <c r="O13" s="16"/>
      <c r="P13" s="16"/>
    </row>
    <row r="14" spans="1:16" x14ac:dyDescent="0.3">
      <c r="J14" s="16"/>
      <c r="K14" s="16"/>
      <c r="L14" s="16"/>
      <c r="M14" s="16"/>
      <c r="N14" s="16"/>
      <c r="O14" s="16"/>
      <c r="P14" s="16"/>
    </row>
    <row r="15" spans="1:16" x14ac:dyDescent="0.3">
      <c r="J15" s="16"/>
      <c r="K15" s="16"/>
      <c r="L15" s="16"/>
      <c r="M15" s="16"/>
      <c r="N15" s="16"/>
      <c r="O15" s="16"/>
      <c r="P15" s="16"/>
    </row>
    <row r="16" spans="1:16" x14ac:dyDescent="0.3">
      <c r="I16" s="15"/>
      <c r="J16" s="16"/>
      <c r="K16" s="16"/>
      <c r="L16" s="16"/>
      <c r="M16" s="16"/>
      <c r="N16" s="16"/>
      <c r="O16" s="16"/>
      <c r="P16" s="16"/>
    </row>
    <row r="17" spans="10:13" x14ac:dyDescent="0.3">
      <c r="J17" s="16"/>
      <c r="K17" s="16"/>
      <c r="L17" s="16"/>
      <c r="M17" s="16"/>
    </row>
    <row r="18" spans="10:13" x14ac:dyDescent="0.3">
      <c r="J18" s="16"/>
      <c r="K18" s="16"/>
      <c r="L18" s="16"/>
      <c r="M18" s="16"/>
    </row>
    <row r="19" spans="10:13" x14ac:dyDescent="0.3">
      <c r="M19" s="16"/>
    </row>
  </sheetData>
  <hyperlinks>
    <hyperlink ref="K3" r:id="rId1" xr:uid="{9E41C76B-F60F-4889-9530-12428A824A84}"/>
    <hyperlink ref="K2" r:id="rId2" xr:uid="{51B8E9F4-2DC6-4DAE-905F-B616EB724EFC}"/>
    <hyperlink ref="K5" r:id="rId3" xr:uid="{AB13F011-633F-456D-89E1-469EF0DE4F54}"/>
    <hyperlink ref="K4" r:id="rId4" xr:uid="{B440D9AF-7C36-4545-A678-597CBC2824D1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B061-017D-4E4E-9D4F-D5C279996D39}">
  <dimension ref="A1:P19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0.33203125" customWidth="1"/>
    <col min="3" max="3" width="15" customWidth="1"/>
    <col min="4" max="4" width="18.88671875" customWidth="1"/>
    <col min="6" max="6" width="10.88671875" customWidth="1"/>
    <col min="7" max="7" width="17.6640625" bestFit="1" customWidth="1"/>
  </cols>
  <sheetData>
    <row r="1" spans="1:16" x14ac:dyDescent="0.3">
      <c r="A1" t="s">
        <v>10</v>
      </c>
      <c r="B1" t="s">
        <v>0</v>
      </c>
      <c r="C1" t="s">
        <v>143</v>
      </c>
      <c r="D1" t="s">
        <v>144</v>
      </c>
      <c r="E1" t="s">
        <v>146</v>
      </c>
      <c r="F1" t="s">
        <v>145</v>
      </c>
      <c r="G1" t="s">
        <v>54</v>
      </c>
      <c r="H1" t="s">
        <v>147</v>
      </c>
      <c r="I1" s="3"/>
      <c r="K1" t="s">
        <v>52</v>
      </c>
      <c r="L1" t="s">
        <v>59</v>
      </c>
    </row>
    <row r="2" spans="1:16" x14ac:dyDescent="0.3">
      <c r="A2" t="s">
        <v>1</v>
      </c>
      <c r="B2" t="s">
        <v>49</v>
      </c>
      <c r="C2" s="17">
        <v>379.82719662463313</v>
      </c>
      <c r="D2" s="17">
        <v>302.51502922237688</v>
      </c>
      <c r="E2" s="17">
        <v>6.7336403866481254</v>
      </c>
      <c r="F2" s="17">
        <v>0</v>
      </c>
      <c r="G2" s="17">
        <v>1769.4510571580909</v>
      </c>
      <c r="H2" s="17">
        <v>6.7336403866481254</v>
      </c>
      <c r="K2" s="2" t="s">
        <v>58</v>
      </c>
      <c r="L2">
        <v>2013</v>
      </c>
    </row>
    <row r="3" spans="1:16" x14ac:dyDescent="0.3">
      <c r="A3" t="s">
        <v>2</v>
      </c>
      <c r="B3" t="s">
        <v>50</v>
      </c>
      <c r="C3">
        <v>1103.9352375836002</v>
      </c>
      <c r="D3">
        <v>142.44325646240003</v>
      </c>
      <c r="E3">
        <v>35.610814115600007</v>
      </c>
      <c r="F3" s="17">
        <v>0</v>
      </c>
      <c r="G3">
        <v>2172.2596610516002</v>
      </c>
      <c r="H3">
        <v>71.221628231200015</v>
      </c>
      <c r="K3" s="2" t="s">
        <v>130</v>
      </c>
      <c r="L3">
        <v>2013</v>
      </c>
    </row>
    <row r="4" spans="1:16" x14ac:dyDescent="0.3">
      <c r="A4" t="s">
        <v>11</v>
      </c>
      <c r="B4" t="s">
        <v>51</v>
      </c>
      <c r="C4">
        <v>493.07269183999995</v>
      </c>
      <c r="D4">
        <v>70.787663679999994</v>
      </c>
      <c r="E4">
        <v>20.748108319999996</v>
      </c>
      <c r="F4" s="17">
        <v>0</v>
      </c>
      <c r="G4">
        <v>2430.8849850799998</v>
      </c>
      <c r="H4">
        <v>36.004070319999997</v>
      </c>
      <c r="K4" s="2" t="s">
        <v>53</v>
      </c>
      <c r="L4">
        <v>2015</v>
      </c>
    </row>
    <row r="5" spans="1:16" x14ac:dyDescent="0.3">
      <c r="A5" t="s">
        <v>3</v>
      </c>
      <c r="B5" t="s">
        <v>48</v>
      </c>
      <c r="C5" s="18">
        <v>676.98206856759987</v>
      </c>
      <c r="D5" s="18">
        <v>275.24603347639993</v>
      </c>
      <c r="E5" s="18">
        <v>3.3162172707999997</v>
      </c>
      <c r="F5" s="17">
        <v>0</v>
      </c>
      <c r="G5" s="18">
        <v>3768.6440556019993</v>
      </c>
      <c r="H5" s="18">
        <v>13.264869083199999</v>
      </c>
      <c r="K5" s="2" t="s">
        <v>57</v>
      </c>
      <c r="L5">
        <v>2015</v>
      </c>
    </row>
    <row r="11" spans="1:16" x14ac:dyDescent="0.3">
      <c r="L11" s="16"/>
      <c r="M11" s="16"/>
      <c r="N11" s="16"/>
      <c r="O11" s="16"/>
      <c r="P11" s="16"/>
    </row>
    <row r="12" spans="1:16" x14ac:dyDescent="0.3">
      <c r="L12" s="16"/>
      <c r="M12" s="16"/>
      <c r="N12" s="16"/>
      <c r="O12" s="16"/>
      <c r="P12" s="16"/>
    </row>
    <row r="13" spans="1:16" x14ac:dyDescent="0.3">
      <c r="I13" s="15"/>
      <c r="J13" s="16"/>
      <c r="K13" s="16"/>
      <c r="L13" s="16"/>
      <c r="M13" s="16"/>
      <c r="N13" s="16"/>
      <c r="O13" s="16"/>
      <c r="P13" s="16"/>
    </row>
    <row r="14" spans="1:16" x14ac:dyDescent="0.3">
      <c r="J14" s="16"/>
      <c r="K14" s="16"/>
      <c r="L14" s="16"/>
      <c r="M14" s="16"/>
      <c r="N14" s="16"/>
      <c r="O14" s="16"/>
      <c r="P14" s="16"/>
    </row>
    <row r="15" spans="1:16" x14ac:dyDescent="0.3">
      <c r="J15" s="16"/>
      <c r="K15" s="16"/>
      <c r="L15" s="16"/>
      <c r="M15" s="16"/>
      <c r="N15" s="16"/>
      <c r="O15" s="16"/>
      <c r="P15" s="16"/>
    </row>
    <row r="16" spans="1:16" x14ac:dyDescent="0.3">
      <c r="I16" s="15"/>
      <c r="J16" s="16"/>
      <c r="K16" s="16"/>
      <c r="L16" s="16"/>
      <c r="M16" s="16"/>
      <c r="N16" s="16"/>
      <c r="O16" s="16"/>
      <c r="P16" s="16"/>
    </row>
    <row r="17" spans="10:13" x14ac:dyDescent="0.3">
      <c r="J17" s="16"/>
      <c r="K17" s="16"/>
      <c r="L17" s="16"/>
      <c r="M17" s="16"/>
    </row>
    <row r="18" spans="10:13" x14ac:dyDescent="0.3">
      <c r="J18" s="16"/>
      <c r="K18" s="16"/>
      <c r="L18" s="16"/>
      <c r="M18" s="16"/>
    </row>
    <row r="19" spans="10:13" x14ac:dyDescent="0.3">
      <c r="M19" s="16"/>
    </row>
  </sheetData>
  <hyperlinks>
    <hyperlink ref="K3" r:id="rId1" xr:uid="{4F01BCA9-AC64-430A-9830-E3C581FB36B7}"/>
    <hyperlink ref="K2" r:id="rId2" xr:uid="{34BEED0B-C56B-45A1-97B5-02AB9737AF31}"/>
    <hyperlink ref="K5" r:id="rId3" xr:uid="{A154178D-9031-456A-A4B1-B3C26544F6C0}"/>
    <hyperlink ref="K4" r:id="rId4" xr:uid="{F9CEF81F-D581-4818-816B-C717221211E1}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A63D-8D2D-4603-8B71-F2E7529FDA64}">
  <dimension ref="A1:D5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0.33203125" customWidth="1"/>
    <col min="3" max="3" width="20.109375" style="1" customWidth="1"/>
    <col min="4" max="4" width="26" customWidth="1"/>
  </cols>
  <sheetData>
    <row r="1" spans="1:4" x14ac:dyDescent="0.3">
      <c r="A1" t="s">
        <v>10</v>
      </c>
      <c r="B1" t="s">
        <v>0</v>
      </c>
      <c r="C1" s="1" t="s">
        <v>55</v>
      </c>
      <c r="D1" t="s">
        <v>56</v>
      </c>
    </row>
    <row r="2" spans="1:4" x14ac:dyDescent="0.3">
      <c r="A2" t="s">
        <v>1</v>
      </c>
      <c r="B2" t="s">
        <v>49</v>
      </c>
      <c r="C2" s="1">
        <f>'Lumber Production- CO2 A1'!C2+'Lumber Production- CO2 A2'!C2+'Lumber Production- CO2 A3'!C2</f>
        <v>46.769999999999996</v>
      </c>
      <c r="D2">
        <v>678.32</v>
      </c>
    </row>
    <row r="3" spans="1:4" x14ac:dyDescent="0.3">
      <c r="A3" t="s">
        <v>2</v>
      </c>
      <c r="B3" t="s">
        <v>50</v>
      </c>
      <c r="C3" s="1">
        <f>'Lumber Production- CO2 A1'!C3+'Lumber Production- CO2 A2'!C3+'Lumber Production- CO2 A3'!C3</f>
        <v>108.53999999999999</v>
      </c>
      <c r="D3">
        <v>799.33</v>
      </c>
    </row>
    <row r="4" spans="1:4" x14ac:dyDescent="0.3">
      <c r="A4" t="s">
        <v>11</v>
      </c>
      <c r="B4" t="s">
        <v>51</v>
      </c>
      <c r="C4" s="1">
        <f>'Lumber Production- CO2 A1'!C4+'Lumber Production- CO2 A2'!C4+'Lumber Production- CO2 A3'!C4</f>
        <v>60.97</v>
      </c>
      <c r="D4">
        <v>856</v>
      </c>
    </row>
    <row r="5" spans="1:4" x14ac:dyDescent="0.3">
      <c r="A5" t="s">
        <v>3</v>
      </c>
      <c r="B5" t="s">
        <v>48</v>
      </c>
      <c r="C5" s="1">
        <f>'Lumber Production- CO2 A1'!C5+'Lumber Production- CO2 A2'!C5+'Lumber Production- CO2 A3'!C5</f>
        <v>85.02000000000001</v>
      </c>
      <c r="D5">
        <v>935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54B8-C987-4D76-ADBE-961CA10CD423}">
  <dimension ref="A1:F26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0.33203125" customWidth="1"/>
    <col min="3" max="3" width="20.109375" style="1" customWidth="1"/>
    <col min="4" max="4" width="26" customWidth="1"/>
  </cols>
  <sheetData>
    <row r="1" spans="1:6" x14ac:dyDescent="0.3">
      <c r="A1" t="s">
        <v>10</v>
      </c>
      <c r="B1" t="s">
        <v>0</v>
      </c>
      <c r="C1" s="1" t="s">
        <v>55</v>
      </c>
      <c r="D1" t="s">
        <v>56</v>
      </c>
      <c r="E1" t="s">
        <v>52</v>
      </c>
      <c r="F1" t="s">
        <v>59</v>
      </c>
    </row>
    <row r="2" spans="1:6" x14ac:dyDescent="0.3">
      <c r="A2" t="s">
        <v>1</v>
      </c>
      <c r="B2" t="s">
        <v>49</v>
      </c>
      <c r="C2" s="1">
        <v>11.67</v>
      </c>
      <c r="D2">
        <v>678.32</v>
      </c>
      <c r="E2" s="2" t="s">
        <v>58</v>
      </c>
      <c r="F2">
        <v>2013</v>
      </c>
    </row>
    <row r="3" spans="1:6" x14ac:dyDescent="0.3">
      <c r="A3" t="s">
        <v>2</v>
      </c>
      <c r="B3" t="s">
        <v>50</v>
      </c>
      <c r="C3" s="1">
        <v>13.15</v>
      </c>
      <c r="D3">
        <v>799.33</v>
      </c>
      <c r="E3" s="2" t="s">
        <v>130</v>
      </c>
      <c r="F3">
        <v>2013</v>
      </c>
    </row>
    <row r="4" spans="1:6" x14ac:dyDescent="0.3">
      <c r="A4" t="s">
        <v>11</v>
      </c>
      <c r="B4" t="s">
        <v>51</v>
      </c>
      <c r="C4" s="1">
        <v>13.58</v>
      </c>
      <c r="D4">
        <v>856</v>
      </c>
      <c r="E4" s="2" t="s">
        <v>53</v>
      </c>
      <c r="F4">
        <v>2015</v>
      </c>
    </row>
    <row r="5" spans="1:6" x14ac:dyDescent="0.3">
      <c r="A5" t="s">
        <v>3</v>
      </c>
      <c r="B5" t="s">
        <v>48</v>
      </c>
      <c r="C5" s="1">
        <v>12.78</v>
      </c>
      <c r="D5">
        <v>935</v>
      </c>
      <c r="E5" s="2" t="s">
        <v>57</v>
      </c>
      <c r="F5">
        <v>2015</v>
      </c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</sheetData>
  <hyperlinks>
    <hyperlink ref="E4" r:id="rId1" xr:uid="{F0B65544-C420-4613-82C0-BFE862BB65D6}"/>
    <hyperlink ref="E5" r:id="rId2" xr:uid="{87747F30-D4A5-48F1-A18A-8BA4FEB32E47}"/>
    <hyperlink ref="E2" r:id="rId3" xr:uid="{8B7E8A85-B109-4A33-8439-6E9DDCB65570}"/>
    <hyperlink ref="E3" r:id="rId4" xr:uid="{717C415F-EA28-404A-A59B-95B17661CE6C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9A15-E267-4C7A-B8C4-A56277500B87}">
  <dimension ref="A1:F26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0.33203125" customWidth="1"/>
    <col min="3" max="3" width="20.109375" style="1" customWidth="1"/>
    <col min="4" max="4" width="26" customWidth="1"/>
  </cols>
  <sheetData>
    <row r="1" spans="1:6" x14ac:dyDescent="0.3">
      <c r="A1" t="s">
        <v>10</v>
      </c>
      <c r="B1" t="s">
        <v>0</v>
      </c>
      <c r="C1" s="1" t="s">
        <v>55</v>
      </c>
      <c r="D1" t="s">
        <v>56</v>
      </c>
      <c r="E1" t="s">
        <v>52</v>
      </c>
      <c r="F1" t="s">
        <v>59</v>
      </c>
    </row>
    <row r="2" spans="1:6" x14ac:dyDescent="0.3">
      <c r="A2" t="s">
        <v>1</v>
      </c>
      <c r="B2" t="s">
        <v>49</v>
      </c>
      <c r="C2" s="1">
        <v>10.119999999999999</v>
      </c>
      <c r="D2">
        <v>678.32</v>
      </c>
      <c r="E2" s="2" t="s">
        <v>58</v>
      </c>
      <c r="F2">
        <v>2013</v>
      </c>
    </row>
    <row r="3" spans="1:6" x14ac:dyDescent="0.3">
      <c r="A3" t="s">
        <v>2</v>
      </c>
      <c r="B3" t="s">
        <v>50</v>
      </c>
      <c r="C3" s="1">
        <v>10.119999999999999</v>
      </c>
      <c r="D3">
        <v>799.33</v>
      </c>
      <c r="E3" s="2" t="s">
        <v>130</v>
      </c>
      <c r="F3">
        <v>2013</v>
      </c>
    </row>
    <row r="4" spans="1:6" x14ac:dyDescent="0.3">
      <c r="A4" t="s">
        <v>11</v>
      </c>
      <c r="B4" t="s">
        <v>51</v>
      </c>
      <c r="C4" s="1">
        <v>10.220000000000001</v>
      </c>
      <c r="D4">
        <v>856</v>
      </c>
      <c r="E4" s="2" t="s">
        <v>53</v>
      </c>
      <c r="F4">
        <v>2015</v>
      </c>
    </row>
    <row r="5" spans="1:6" x14ac:dyDescent="0.3">
      <c r="A5" t="s">
        <v>3</v>
      </c>
      <c r="B5" t="s">
        <v>48</v>
      </c>
      <c r="C5" s="1">
        <v>11.54</v>
      </c>
      <c r="D5">
        <v>935</v>
      </c>
      <c r="E5" s="2" t="s">
        <v>57</v>
      </c>
      <c r="F5">
        <v>2015</v>
      </c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</sheetData>
  <hyperlinks>
    <hyperlink ref="E4" r:id="rId1" xr:uid="{C3329C1C-C180-4E53-A11A-DD4445FB304C}"/>
    <hyperlink ref="E5" r:id="rId2" xr:uid="{D090AFFB-545F-4A14-8B4B-79872CDD5FCB}"/>
    <hyperlink ref="E2" r:id="rId3" xr:uid="{014E906E-B299-48D2-8161-D172B90ADC40}"/>
    <hyperlink ref="E3" r:id="rId4" xr:uid="{8FF717A0-AE3C-4056-A0FA-30548312F01A}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6B60-2EC1-477F-9C35-94D898C42869}">
  <dimension ref="A1:F26"/>
  <sheetViews>
    <sheetView workbookViewId="0">
      <selection activeCell="A8" sqref="A8"/>
    </sheetView>
  </sheetViews>
  <sheetFormatPr defaultRowHeight="14.4" x14ac:dyDescent="0.3"/>
  <cols>
    <col min="1" max="1" width="11.6640625" customWidth="1"/>
    <col min="2" max="2" width="20.33203125" customWidth="1"/>
    <col min="3" max="3" width="20.109375" style="1" customWidth="1"/>
    <col min="4" max="4" width="26" customWidth="1"/>
  </cols>
  <sheetData>
    <row r="1" spans="1:6" x14ac:dyDescent="0.3">
      <c r="A1" t="s">
        <v>10</v>
      </c>
      <c r="B1" t="s">
        <v>0</v>
      </c>
      <c r="C1" s="1" t="s">
        <v>55</v>
      </c>
      <c r="D1" t="s">
        <v>56</v>
      </c>
      <c r="E1" t="s">
        <v>52</v>
      </c>
      <c r="F1" t="s">
        <v>59</v>
      </c>
    </row>
    <row r="2" spans="1:6" x14ac:dyDescent="0.3">
      <c r="A2" t="s">
        <v>1</v>
      </c>
      <c r="B2" t="s">
        <v>49</v>
      </c>
      <c r="C2" s="1">
        <v>24.98</v>
      </c>
      <c r="D2">
        <v>678.32</v>
      </c>
      <c r="E2" s="2" t="s">
        <v>58</v>
      </c>
      <c r="F2">
        <v>2013</v>
      </c>
    </row>
    <row r="3" spans="1:6" x14ac:dyDescent="0.3">
      <c r="A3" t="s">
        <v>2</v>
      </c>
      <c r="B3" t="s">
        <v>50</v>
      </c>
      <c r="C3" s="1">
        <v>85.27</v>
      </c>
      <c r="D3">
        <v>799.33</v>
      </c>
      <c r="E3" s="2" t="s">
        <v>130</v>
      </c>
      <c r="F3">
        <v>2013</v>
      </c>
    </row>
    <row r="4" spans="1:6" x14ac:dyDescent="0.3">
      <c r="A4" t="s">
        <v>11</v>
      </c>
      <c r="B4" t="s">
        <v>51</v>
      </c>
      <c r="C4" s="1">
        <v>37.17</v>
      </c>
      <c r="D4">
        <v>856</v>
      </c>
      <c r="E4" s="2" t="s">
        <v>53</v>
      </c>
      <c r="F4">
        <v>2015</v>
      </c>
    </row>
    <row r="5" spans="1:6" x14ac:dyDescent="0.3">
      <c r="A5" t="s">
        <v>3</v>
      </c>
      <c r="B5" t="s">
        <v>48</v>
      </c>
      <c r="C5" s="35">
        <v>60.7</v>
      </c>
      <c r="D5">
        <v>935</v>
      </c>
      <c r="E5" s="2" t="s">
        <v>57</v>
      </c>
      <c r="F5">
        <v>2015</v>
      </c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</sheetData>
  <hyperlinks>
    <hyperlink ref="E4" r:id="rId1" xr:uid="{194B12A4-58B3-4A72-9472-CF344E8BA7E3}"/>
    <hyperlink ref="E5" r:id="rId2" xr:uid="{5A7FE546-BC06-4850-93EE-415B4460846D}"/>
    <hyperlink ref="E2" r:id="rId3" xr:uid="{22AE2B97-2117-4422-94F7-A23628FE1F58}"/>
    <hyperlink ref="E3" r:id="rId4" xr:uid="{0BE92287-2F9D-48DB-BA22-546BB5CA82B2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AA81B-376E-49FA-936B-3C47DD410868}">
  <dimension ref="A1:R30"/>
  <sheetViews>
    <sheetView workbookViewId="0">
      <selection activeCell="G4" sqref="G4"/>
    </sheetView>
  </sheetViews>
  <sheetFormatPr defaultRowHeight="14.4" x14ac:dyDescent="0.3"/>
  <cols>
    <col min="1" max="1" width="32" customWidth="1"/>
    <col min="2" max="2" width="18.77734375" bestFit="1" customWidth="1"/>
    <col min="3" max="3" width="20.77734375" bestFit="1" customWidth="1"/>
    <col min="4" max="4" width="21.5546875" bestFit="1" customWidth="1"/>
    <col min="5" max="5" width="26.6640625" bestFit="1" customWidth="1"/>
    <col min="6" max="6" width="17.77734375" bestFit="1" customWidth="1"/>
    <col min="7" max="7" width="15.77734375" bestFit="1" customWidth="1"/>
  </cols>
  <sheetData>
    <row r="1" spans="1:9" x14ac:dyDescent="0.3">
      <c r="A1" t="s">
        <v>47</v>
      </c>
      <c r="B1" t="s">
        <v>143</v>
      </c>
      <c r="C1" t="s">
        <v>144</v>
      </c>
      <c r="D1" t="s">
        <v>145</v>
      </c>
      <c r="E1" t="s">
        <v>146</v>
      </c>
      <c r="F1" t="s">
        <v>54</v>
      </c>
      <c r="G1" t="s">
        <v>147</v>
      </c>
      <c r="H1" t="s">
        <v>142</v>
      </c>
      <c r="I1" t="s">
        <v>137</v>
      </c>
    </row>
    <row r="2" spans="1:9" x14ac:dyDescent="0.3">
      <c r="A2" t="s">
        <v>133</v>
      </c>
      <c r="B2">
        <v>1.2592342999999999</v>
      </c>
      <c r="C2">
        <v>1.7308724000000001E-2</v>
      </c>
      <c r="D2" s="10">
        <v>8.8999865999999993E-9</v>
      </c>
      <c r="E2">
        <v>6.0450046000000001E-4</v>
      </c>
      <c r="F2">
        <v>5.4841966000000004E-4</v>
      </c>
      <c r="G2">
        <v>1.5596306E-3</v>
      </c>
      <c r="H2" t="s">
        <v>162</v>
      </c>
      <c r="I2" t="s">
        <v>131</v>
      </c>
    </row>
    <row r="3" spans="1:9" x14ac:dyDescent="0.3">
      <c r="A3" t="s">
        <v>132</v>
      </c>
      <c r="B3">
        <v>1.2592342999999999</v>
      </c>
      <c r="C3">
        <v>1.7308724000000001E-2</v>
      </c>
      <c r="D3" s="10">
        <v>8.8999865999999993E-9</v>
      </c>
      <c r="E3">
        <v>6.0450046000000001E-4</v>
      </c>
      <c r="F3">
        <v>5.4841966000000004E-4</v>
      </c>
      <c r="G3">
        <v>1.5596306E-3</v>
      </c>
      <c r="H3" t="s">
        <v>162</v>
      </c>
      <c r="I3" t="s">
        <v>134</v>
      </c>
    </row>
    <row r="4" spans="1:9" x14ac:dyDescent="0.3">
      <c r="A4" t="s">
        <v>161</v>
      </c>
      <c r="B4" s="37"/>
      <c r="C4" s="37"/>
      <c r="D4" s="38"/>
      <c r="E4" s="37"/>
      <c r="F4" s="37"/>
      <c r="G4" s="37"/>
      <c r="H4" t="s">
        <v>162</v>
      </c>
      <c r="I4" t="s">
        <v>160</v>
      </c>
    </row>
    <row r="22" spans="4:18" x14ac:dyDescent="0.3">
      <c r="D22" s="10"/>
    </row>
    <row r="30" spans="4:18" x14ac:dyDescent="0.3">
      <c r="Q30" s="10"/>
      <c r="R3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Lumber Production- Energy</vt:lpstr>
      <vt:lpstr>Lumber Production- Energy A1</vt:lpstr>
      <vt:lpstr>Lumber Production- Energy A2</vt:lpstr>
      <vt:lpstr>Lumber Production- Energy A3</vt:lpstr>
      <vt:lpstr>Lumber Production- CO2</vt:lpstr>
      <vt:lpstr>Lumber Production- CO2 A1</vt:lpstr>
      <vt:lpstr>Lumber Production- CO2 A2</vt:lpstr>
      <vt:lpstr>Lumber Production- CO2 A3</vt:lpstr>
      <vt:lpstr>Transportation- Energy</vt:lpstr>
      <vt:lpstr>Transportation- CO2</vt:lpstr>
      <vt:lpstr>CLT Manufacturing Inventory</vt:lpstr>
      <vt:lpstr>CLT Manufacturing- CO2</vt:lpstr>
      <vt:lpstr>CLT Manufacturing- Energy</vt:lpstr>
      <vt:lpstr>Material Impacts- CO2 A1</vt:lpstr>
      <vt:lpstr>Material Impacts- CO2 A2</vt:lpstr>
      <vt:lpstr>Material Impacts- CO2 A3</vt:lpstr>
      <vt:lpstr>Material Impacts- Energy A1</vt:lpstr>
      <vt:lpstr>Material Impacts- Energy A2</vt:lpstr>
      <vt:lpstr>Material Impacts- Energy A3</vt:lpstr>
      <vt:lpstr>Electricity by state- CO2</vt:lpstr>
      <vt:lpstr>Electricity by state- Energy</vt:lpstr>
      <vt:lpstr>Packaging</vt:lpstr>
      <vt:lpstr>Construction- Energy</vt:lpstr>
      <vt:lpstr>Construction- CO2</vt:lpstr>
      <vt:lpstr>Carbon Sequestration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2020-04-25T22:55:14Z</dcterms:created>
  <dcterms:modified xsi:type="dcterms:W3CDTF">2021-06-29T02:52:32Z</dcterms:modified>
</cp:coreProperties>
</file>