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PV_ICE\baselines\SupportingMaterial\"/>
    </mc:Choice>
  </mc:AlternateContent>
  <xr:revisionPtr revIDLastSave="0" documentId="13_ncr:1_{5C70D681-0B21-4D97-BB7C-2CA6BE63FF3D}" xr6:coauthVersionLast="47" xr6:coauthVersionMax="47" xr10:uidLastSave="{00000000-0000-0000-0000-000000000000}"/>
  <bookViews>
    <workbookView xWindow="-120" yWindow="-120" windowWidth="29040" windowHeight="15840" xr2:uid="{5BE1F150-7134-4CFB-BE40-3A858F874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1" l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39" i="1"/>
  <c r="H38" i="1"/>
  <c r="H35" i="1"/>
  <c r="H32" i="1"/>
  <c r="H30" i="1"/>
  <c r="H28" i="1"/>
  <c r="H27" i="1"/>
  <c r="S27" i="1" s="1"/>
  <c r="I38" i="1"/>
  <c r="I35" i="1"/>
  <c r="I32" i="1"/>
  <c r="I30" i="1"/>
  <c r="I28" i="1"/>
  <c r="L38" i="1"/>
  <c r="L35" i="1"/>
  <c r="L32" i="1"/>
  <c r="L30" i="1"/>
  <c r="L28" i="1"/>
  <c r="L27" i="1"/>
  <c r="K38" i="1"/>
  <c r="K35" i="1"/>
  <c r="K32" i="1"/>
  <c r="K30" i="1"/>
  <c r="K28" i="1"/>
  <c r="K27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F2" i="1"/>
  <c r="E2" i="1"/>
  <c r="C29" i="1"/>
  <c r="E29" i="1" s="1"/>
  <c r="D29" i="1"/>
  <c r="F29" i="1" s="1"/>
  <c r="S38" i="1" l="1"/>
  <c r="S32" i="1"/>
  <c r="S28" i="1"/>
  <c r="S35" i="1"/>
  <c r="S30" i="1"/>
  <c r="S31" i="1" l="1"/>
  <c r="S33" i="1"/>
  <c r="S34" i="1" s="1"/>
  <c r="S29" i="1"/>
  <c r="S36" i="1"/>
  <c r="S37" i="1" s="1"/>
</calcChain>
</file>

<file path=xl/sharedStrings.xml><?xml version="1.0" encoding="utf-8"?>
<sst xmlns="http://schemas.openxmlformats.org/spreadsheetml/2006/main" count="23" uniqueCount="18">
  <si>
    <t>Total</t>
  </si>
  <si>
    <t>Monofacial</t>
  </si>
  <si>
    <t>Bifacial</t>
  </si>
  <si>
    <t>Year</t>
  </si>
  <si>
    <t>Installs Mono</t>
  </si>
  <si>
    <t>Installs Bifacial</t>
  </si>
  <si>
    <t>Source</t>
  </si>
  <si>
    <t>ITRPV 2021, Fig. 64</t>
  </si>
  <si>
    <t>Bifaciality Factor PERC</t>
  </si>
  <si>
    <t>Bifaciality Factor TopCon</t>
  </si>
  <si>
    <t>Bifaciality Factor HJT</t>
  </si>
  <si>
    <t>Cell Market Share HJT</t>
  </si>
  <si>
    <t>Cell Market Share PERC+Topcon</t>
  </si>
  <si>
    <t>Guestimated Bifacial Cell Market Share PERC</t>
  </si>
  <si>
    <t>Guestimated Bifacial Cell Market Share TOPCON</t>
  </si>
  <si>
    <t>Bifacial Cell MarketShare HJT of Bifacials</t>
  </si>
  <si>
    <t>Bifacial cell MarketShare PERC of Bifacials</t>
  </si>
  <si>
    <t>Assumtipon of share topcon to HJT (both new technology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</si>
</sst>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EB9C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right" wrapText="1"/>
    </xf>
    <xf numFmtId="0" fontId="2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AAAA-8822-44EC-9EC6-CFFDE53D14C3}">
  <dimension ref="A1:S57"/>
  <sheetViews>
    <sheetView tabSelected="1" topLeftCell="A24" workbookViewId="0">
      <selection activeCell="N34" sqref="N34"/>
    </sheetView>
  </sheetViews>
  <sheetFormatPr defaultRowHeight="15" x14ac:dyDescent="0.25"/>
  <cols>
    <col min="13" max="13" width="12" customWidth="1"/>
    <col min="14" max="14" width="14.28515625" customWidth="1"/>
    <col min="18" max="18" width="32.28515625" customWidth="1"/>
  </cols>
  <sheetData>
    <row r="1" spans="1:19" ht="103.5" thickBot="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H1" s="1" t="s">
        <v>13</v>
      </c>
      <c r="I1" s="1" t="s">
        <v>14</v>
      </c>
      <c r="J1" s="1" t="s">
        <v>17</v>
      </c>
      <c r="K1" s="1" t="s">
        <v>15</v>
      </c>
      <c r="L1" s="1" t="s">
        <v>16</v>
      </c>
      <c r="M1" s="1" t="s">
        <v>11</v>
      </c>
      <c r="N1" s="1" t="s">
        <v>12</v>
      </c>
      <c r="O1" s="1" t="s">
        <v>8</v>
      </c>
      <c r="P1" s="1" t="s">
        <v>9</v>
      </c>
      <c r="Q1" s="1" t="s">
        <v>10</v>
      </c>
      <c r="R1" s="1" t="s">
        <v>6</v>
      </c>
    </row>
    <row r="2" spans="1:19" ht="15.75" thickBot="1" x14ac:dyDescent="0.3">
      <c r="A2">
        <v>1995</v>
      </c>
      <c r="B2">
        <v>12.5</v>
      </c>
      <c r="C2">
        <v>100</v>
      </c>
      <c r="D2" s="1">
        <v>0</v>
      </c>
      <c r="E2">
        <f>$B2*C2/100</f>
        <v>12.5</v>
      </c>
      <c r="F2">
        <f>$B2*D2/100</f>
        <v>0</v>
      </c>
      <c r="S2">
        <v>0</v>
      </c>
    </row>
    <row r="3" spans="1:19" ht="15.75" thickBot="1" x14ac:dyDescent="0.3">
      <c r="A3">
        <v>1996</v>
      </c>
      <c r="B3">
        <v>9.6676666670000007</v>
      </c>
      <c r="C3">
        <v>100</v>
      </c>
      <c r="D3" s="1">
        <v>0</v>
      </c>
      <c r="E3">
        <f t="shared" ref="E3:E57" si="0">$B3*C3/100</f>
        <v>9.6676666670000007</v>
      </c>
      <c r="F3">
        <f t="shared" ref="F3:F57" si="1">$B3*D3/100</f>
        <v>0</v>
      </c>
      <c r="S3">
        <v>0</v>
      </c>
    </row>
    <row r="4" spans="1:19" ht="15.75" thickBot="1" x14ac:dyDescent="0.3">
      <c r="A4">
        <v>1997</v>
      </c>
      <c r="B4">
        <v>11.622</v>
      </c>
      <c r="C4">
        <v>100</v>
      </c>
      <c r="D4" s="1">
        <v>0</v>
      </c>
      <c r="E4">
        <f t="shared" si="0"/>
        <v>11.622</v>
      </c>
      <c r="F4">
        <f t="shared" si="1"/>
        <v>0</v>
      </c>
      <c r="O4" s="1"/>
      <c r="P4" s="1"/>
      <c r="Q4" s="1"/>
      <c r="R4" s="1"/>
      <c r="S4">
        <v>0</v>
      </c>
    </row>
    <row r="5" spans="1:19" ht="15.75" thickBot="1" x14ac:dyDescent="0.3">
      <c r="A5">
        <v>1998</v>
      </c>
      <c r="B5">
        <v>11.781000000000001</v>
      </c>
      <c r="C5">
        <v>100</v>
      </c>
      <c r="D5" s="1">
        <v>0</v>
      </c>
      <c r="E5">
        <f t="shared" si="0"/>
        <v>11.781000000000001</v>
      </c>
      <c r="F5">
        <f t="shared" si="1"/>
        <v>0</v>
      </c>
      <c r="O5" s="1"/>
      <c r="P5" s="1"/>
      <c r="Q5" s="1"/>
      <c r="R5" s="1"/>
      <c r="S5">
        <v>0</v>
      </c>
    </row>
    <row r="6" spans="1:19" ht="15.75" thickBot="1" x14ac:dyDescent="0.3">
      <c r="A6">
        <v>1999</v>
      </c>
      <c r="B6">
        <v>16.884666670000001</v>
      </c>
      <c r="C6">
        <v>100</v>
      </c>
      <c r="D6" s="1">
        <v>0</v>
      </c>
      <c r="E6">
        <f t="shared" si="0"/>
        <v>16.884666670000001</v>
      </c>
      <c r="F6">
        <f t="shared" si="1"/>
        <v>0</v>
      </c>
      <c r="O6" s="1"/>
      <c r="P6" s="1"/>
      <c r="Q6" s="1"/>
      <c r="R6" s="1"/>
      <c r="S6">
        <v>0</v>
      </c>
    </row>
    <row r="7" spans="1:19" ht="15.75" thickBot="1" x14ac:dyDescent="0.3">
      <c r="A7">
        <v>2000</v>
      </c>
      <c r="B7">
        <v>20.926666669999999</v>
      </c>
      <c r="C7">
        <v>100</v>
      </c>
      <c r="D7" s="1">
        <v>0</v>
      </c>
      <c r="E7">
        <f t="shared" si="0"/>
        <v>20.926666669999999</v>
      </c>
      <c r="F7">
        <f t="shared" si="1"/>
        <v>0</v>
      </c>
      <c r="O7" s="1"/>
      <c r="P7" s="1"/>
      <c r="Q7" s="1"/>
      <c r="R7" s="1"/>
      <c r="S7">
        <v>0</v>
      </c>
    </row>
    <row r="8" spans="1:19" ht="15.75" thickBot="1" x14ac:dyDescent="0.3">
      <c r="A8">
        <v>2001</v>
      </c>
      <c r="B8">
        <v>27.984999999999999</v>
      </c>
      <c r="C8">
        <v>100</v>
      </c>
      <c r="D8" s="1">
        <v>0</v>
      </c>
      <c r="E8">
        <f t="shared" si="0"/>
        <v>27.984999999999999</v>
      </c>
      <c r="F8">
        <f t="shared" si="1"/>
        <v>0</v>
      </c>
      <c r="O8" s="1"/>
      <c r="P8" s="1"/>
      <c r="Q8" s="1"/>
      <c r="R8" s="1"/>
      <c r="S8">
        <v>0</v>
      </c>
    </row>
    <row r="9" spans="1:19" ht="15.75" thickBot="1" x14ac:dyDescent="0.3">
      <c r="A9">
        <v>2002</v>
      </c>
      <c r="B9">
        <v>42.475999999999999</v>
      </c>
      <c r="C9">
        <v>100</v>
      </c>
      <c r="D9" s="1">
        <v>0</v>
      </c>
      <c r="E9">
        <f t="shared" si="0"/>
        <v>42.476000000000006</v>
      </c>
      <c r="F9">
        <f t="shared" si="1"/>
        <v>0</v>
      </c>
      <c r="O9" s="1"/>
      <c r="P9" s="1"/>
      <c r="Q9" s="1"/>
      <c r="R9" s="1"/>
      <c r="S9">
        <v>0</v>
      </c>
    </row>
    <row r="10" spans="1:19" ht="15.75" thickBot="1" x14ac:dyDescent="0.3">
      <c r="A10">
        <v>2003</v>
      </c>
      <c r="B10">
        <v>59.744999999999997</v>
      </c>
      <c r="C10">
        <v>100</v>
      </c>
      <c r="D10" s="1">
        <v>0</v>
      </c>
      <c r="E10">
        <f t="shared" si="0"/>
        <v>59.744999999999997</v>
      </c>
      <c r="F10">
        <f t="shared" si="1"/>
        <v>0</v>
      </c>
      <c r="O10" s="1"/>
      <c r="P10" s="1"/>
      <c r="Q10" s="1"/>
      <c r="R10" s="1"/>
      <c r="S10">
        <v>0</v>
      </c>
    </row>
    <row r="11" spans="1:19" ht="15.75" thickBot="1" x14ac:dyDescent="0.3">
      <c r="A11">
        <v>2004</v>
      </c>
      <c r="B11">
        <v>94.751999999999995</v>
      </c>
      <c r="C11">
        <v>100</v>
      </c>
      <c r="D11" s="1">
        <v>0</v>
      </c>
      <c r="E11">
        <f t="shared" si="0"/>
        <v>94.751999999999995</v>
      </c>
      <c r="F11">
        <f t="shared" si="1"/>
        <v>0</v>
      </c>
      <c r="O11" s="1"/>
      <c r="P11" s="1"/>
      <c r="Q11" s="1"/>
      <c r="R11" s="1"/>
      <c r="S11">
        <v>0</v>
      </c>
    </row>
    <row r="12" spans="1:19" ht="15.75" thickBot="1" x14ac:dyDescent="0.3">
      <c r="A12">
        <v>2005</v>
      </c>
      <c r="B12">
        <v>96.581173219999997</v>
      </c>
      <c r="C12">
        <v>100</v>
      </c>
      <c r="D12" s="1">
        <v>0</v>
      </c>
      <c r="E12">
        <f t="shared" si="0"/>
        <v>96.581173219999997</v>
      </c>
      <c r="F12">
        <f t="shared" si="1"/>
        <v>0</v>
      </c>
      <c r="O12" s="1"/>
      <c r="P12" s="1"/>
      <c r="Q12" s="1"/>
      <c r="R12" s="1"/>
      <c r="S12">
        <v>0</v>
      </c>
    </row>
    <row r="13" spans="1:19" ht="15.75" thickBot="1" x14ac:dyDescent="0.3">
      <c r="A13">
        <v>2006</v>
      </c>
      <c r="B13">
        <v>98.21307161</v>
      </c>
      <c r="C13">
        <v>100</v>
      </c>
      <c r="D13" s="1">
        <v>0</v>
      </c>
      <c r="E13">
        <f t="shared" si="0"/>
        <v>98.21307161</v>
      </c>
      <c r="F13">
        <f t="shared" si="1"/>
        <v>0</v>
      </c>
      <c r="O13" s="1"/>
      <c r="P13" s="1"/>
      <c r="Q13" s="1"/>
      <c r="R13" s="1"/>
      <c r="S13">
        <v>0</v>
      </c>
    </row>
    <row r="14" spans="1:19" ht="15.75" thickBot="1" x14ac:dyDescent="0.3">
      <c r="A14">
        <v>2007</v>
      </c>
      <c r="B14">
        <v>324.23274839999999</v>
      </c>
      <c r="C14">
        <v>100</v>
      </c>
      <c r="D14" s="1">
        <v>0</v>
      </c>
      <c r="E14">
        <f t="shared" si="0"/>
        <v>324.23274839999999</v>
      </c>
      <c r="F14">
        <f t="shared" si="1"/>
        <v>0</v>
      </c>
      <c r="O14" s="1"/>
      <c r="P14" s="1"/>
      <c r="Q14" s="1"/>
      <c r="R14" s="1"/>
      <c r="S14">
        <v>0</v>
      </c>
    </row>
    <row r="15" spans="1:19" ht="15.75" thickBot="1" x14ac:dyDescent="0.3">
      <c r="A15">
        <v>2008</v>
      </c>
      <c r="B15">
        <v>314.58510869999998</v>
      </c>
      <c r="C15">
        <v>100</v>
      </c>
      <c r="D15" s="1">
        <v>0</v>
      </c>
      <c r="E15">
        <f t="shared" si="0"/>
        <v>314.58510869999998</v>
      </c>
      <c r="F15">
        <f t="shared" si="1"/>
        <v>0</v>
      </c>
      <c r="O15" s="1"/>
      <c r="P15" s="1"/>
      <c r="Q15" s="1"/>
      <c r="R15" s="1"/>
      <c r="S15">
        <v>0</v>
      </c>
    </row>
    <row r="16" spans="1:19" ht="15.75" thickBot="1" x14ac:dyDescent="0.3">
      <c r="A16">
        <v>2009</v>
      </c>
      <c r="B16">
        <v>431.24480390000002</v>
      </c>
      <c r="C16">
        <v>100</v>
      </c>
      <c r="D16" s="1">
        <v>0</v>
      </c>
      <c r="E16">
        <f t="shared" si="0"/>
        <v>431.24480390000002</v>
      </c>
      <c r="F16">
        <f t="shared" si="1"/>
        <v>0</v>
      </c>
      <c r="O16" s="1"/>
      <c r="P16" s="1"/>
      <c r="Q16" s="1"/>
      <c r="R16" s="1"/>
      <c r="S16">
        <v>0</v>
      </c>
    </row>
    <row r="17" spans="1:19" ht="15.75" thickBot="1" x14ac:dyDescent="0.3">
      <c r="A17">
        <v>2010</v>
      </c>
      <c r="B17">
        <v>719.84443759999999</v>
      </c>
      <c r="C17">
        <v>100</v>
      </c>
      <c r="D17" s="1">
        <v>0</v>
      </c>
      <c r="E17">
        <f t="shared" si="0"/>
        <v>719.84443759999999</v>
      </c>
      <c r="F17">
        <f t="shared" si="1"/>
        <v>0</v>
      </c>
      <c r="O17" s="1"/>
      <c r="P17" s="1"/>
      <c r="Q17" s="1"/>
      <c r="R17" s="1"/>
      <c r="S17">
        <v>0</v>
      </c>
    </row>
    <row r="18" spans="1:19" ht="15.75" thickBot="1" x14ac:dyDescent="0.3">
      <c r="A18">
        <v>2011</v>
      </c>
      <c r="B18">
        <v>1781.377078</v>
      </c>
      <c r="C18">
        <v>100</v>
      </c>
      <c r="D18" s="1">
        <v>0</v>
      </c>
      <c r="E18">
        <f t="shared" si="0"/>
        <v>1781.377078</v>
      </c>
      <c r="F18">
        <f t="shared" si="1"/>
        <v>0</v>
      </c>
      <c r="O18" s="1"/>
      <c r="P18" s="1"/>
      <c r="Q18" s="1"/>
      <c r="R18" s="1"/>
      <c r="S18">
        <v>0</v>
      </c>
    </row>
    <row r="19" spans="1:19" ht="15.75" thickBot="1" x14ac:dyDescent="0.3">
      <c r="A19">
        <v>2012</v>
      </c>
      <c r="B19">
        <v>3064.1622809999999</v>
      </c>
      <c r="C19">
        <v>100</v>
      </c>
      <c r="D19" s="1">
        <v>0</v>
      </c>
      <c r="E19">
        <f t="shared" si="0"/>
        <v>3064.1622809999999</v>
      </c>
      <c r="F19">
        <f t="shared" si="1"/>
        <v>0</v>
      </c>
      <c r="O19" s="1"/>
      <c r="P19" s="1"/>
      <c r="Q19" s="1"/>
      <c r="R19" s="1"/>
      <c r="S19">
        <v>0</v>
      </c>
    </row>
    <row r="20" spans="1:19" ht="15.75" thickBot="1" x14ac:dyDescent="0.3">
      <c r="A20">
        <v>2013</v>
      </c>
      <c r="B20">
        <v>4037.4491130000001</v>
      </c>
      <c r="C20">
        <v>100</v>
      </c>
      <c r="D20" s="1">
        <v>0</v>
      </c>
      <c r="E20">
        <f t="shared" si="0"/>
        <v>4037.4491130000006</v>
      </c>
      <c r="F20">
        <f t="shared" si="1"/>
        <v>0</v>
      </c>
      <c r="O20" s="1"/>
      <c r="P20" s="1"/>
      <c r="Q20" s="1"/>
      <c r="R20" s="1"/>
      <c r="S20">
        <v>0</v>
      </c>
    </row>
    <row r="21" spans="1:19" ht="15.75" thickBot="1" x14ac:dyDescent="0.3">
      <c r="A21">
        <v>2014</v>
      </c>
      <c r="B21">
        <v>3722.1994850000001</v>
      </c>
      <c r="C21">
        <v>100</v>
      </c>
      <c r="D21" s="1">
        <v>0</v>
      </c>
      <c r="E21">
        <f t="shared" si="0"/>
        <v>3722.1994850000001</v>
      </c>
      <c r="F21">
        <f t="shared" si="1"/>
        <v>0</v>
      </c>
      <c r="O21" s="1"/>
      <c r="P21" s="1"/>
      <c r="Q21" s="1"/>
      <c r="R21" s="1"/>
      <c r="S21">
        <v>0</v>
      </c>
    </row>
    <row r="22" spans="1:19" ht="15.75" thickBot="1" x14ac:dyDescent="0.3">
      <c r="A22">
        <v>2015</v>
      </c>
      <c r="B22">
        <v>6834.3288130000001</v>
      </c>
      <c r="C22">
        <v>98</v>
      </c>
      <c r="D22" s="1">
        <v>2</v>
      </c>
      <c r="E22">
        <f t="shared" si="0"/>
        <v>6697.64223674</v>
      </c>
      <c r="F22">
        <f t="shared" si="1"/>
        <v>136.68657626000001</v>
      </c>
      <c r="O22" s="1"/>
      <c r="P22" s="1"/>
      <c r="Q22" s="1"/>
      <c r="R22" s="1"/>
      <c r="S22">
        <v>0.6</v>
      </c>
    </row>
    <row r="23" spans="1:19" ht="15.75" thickBot="1" x14ac:dyDescent="0.3">
      <c r="A23">
        <v>2016</v>
      </c>
      <c r="B23">
        <v>12897.665950000001</v>
      </c>
      <c r="C23">
        <v>98</v>
      </c>
      <c r="D23" s="1">
        <v>2</v>
      </c>
      <c r="E23">
        <f t="shared" si="0"/>
        <v>12639.712631</v>
      </c>
      <c r="F23">
        <f t="shared" si="1"/>
        <v>257.95331900000002</v>
      </c>
      <c r="O23" s="1"/>
      <c r="P23" s="1"/>
      <c r="Q23" s="1"/>
      <c r="R23" s="1"/>
      <c r="S23">
        <v>0.6</v>
      </c>
    </row>
    <row r="24" spans="1:19" ht="15.75" thickBot="1" x14ac:dyDescent="0.3">
      <c r="A24">
        <v>2017</v>
      </c>
      <c r="B24">
        <v>9784.5062149999994</v>
      </c>
      <c r="C24">
        <v>98</v>
      </c>
      <c r="D24" s="1">
        <v>2</v>
      </c>
      <c r="E24">
        <f t="shared" si="0"/>
        <v>9588.8160906999983</v>
      </c>
      <c r="F24">
        <f t="shared" si="1"/>
        <v>195.69012429999998</v>
      </c>
      <c r="O24" s="1"/>
      <c r="P24" s="1"/>
      <c r="Q24" s="1"/>
      <c r="R24" s="1"/>
      <c r="S24">
        <v>0.6</v>
      </c>
    </row>
    <row r="25" spans="1:19" ht="15.75" thickBot="1" x14ac:dyDescent="0.3">
      <c r="A25">
        <v>2018</v>
      </c>
      <c r="B25">
        <v>9352.5294479999993</v>
      </c>
      <c r="C25">
        <v>96</v>
      </c>
      <c r="D25" s="2">
        <v>4</v>
      </c>
      <c r="E25">
        <f t="shared" si="0"/>
        <v>8978.4282700799995</v>
      </c>
      <c r="F25">
        <f t="shared" si="1"/>
        <v>374.10117792</v>
      </c>
      <c r="O25" s="1"/>
      <c r="P25" s="1"/>
      <c r="Q25" s="1"/>
      <c r="R25" s="1"/>
      <c r="S25">
        <v>0.6</v>
      </c>
    </row>
    <row r="26" spans="1:19" ht="15.75" thickBot="1" x14ac:dyDescent="0.3">
      <c r="A26">
        <v>2019</v>
      </c>
      <c r="B26">
        <v>10949.78234</v>
      </c>
      <c r="C26">
        <v>96</v>
      </c>
      <c r="D26" s="2">
        <v>4</v>
      </c>
      <c r="E26">
        <f t="shared" si="0"/>
        <v>10511.7910464</v>
      </c>
      <c r="F26">
        <f t="shared" si="1"/>
        <v>437.99129360000001</v>
      </c>
      <c r="O26" s="1"/>
      <c r="P26" s="1"/>
      <c r="Q26" s="1"/>
      <c r="R26" s="1"/>
      <c r="S26">
        <v>0.65</v>
      </c>
    </row>
    <row r="27" spans="1:19" ht="15.75" thickBot="1" x14ac:dyDescent="0.3">
      <c r="A27">
        <v>2020</v>
      </c>
      <c r="B27">
        <v>14454.770399999999</v>
      </c>
      <c r="C27">
        <v>82</v>
      </c>
      <c r="D27" s="2">
        <v>18</v>
      </c>
      <c r="E27">
        <f t="shared" si="0"/>
        <v>11852.911728000001</v>
      </c>
      <c r="F27">
        <f t="shared" si="1"/>
        <v>2601.8586719999998</v>
      </c>
      <c r="H27">
        <f>100-I27-K27</f>
        <v>97.590361445783131</v>
      </c>
      <c r="I27">
        <v>0</v>
      </c>
      <c r="J27" s="6">
        <v>0</v>
      </c>
      <c r="K27">
        <f>M27*100/(M27+N27)</f>
        <v>2.4096385542168677</v>
      </c>
      <c r="L27">
        <f>N27*100/(M27+N27)</f>
        <v>97.590361445783131</v>
      </c>
      <c r="M27">
        <v>2</v>
      </c>
      <c r="N27">
        <v>81</v>
      </c>
      <c r="O27" s="2">
        <v>0.7</v>
      </c>
      <c r="P27" s="2">
        <v>0.82499999999999996</v>
      </c>
      <c r="Q27" s="2">
        <v>0.9</v>
      </c>
      <c r="R27" s="4" t="s">
        <v>7</v>
      </c>
      <c r="S27">
        <f>(O27*H27/100+P27*I27/100+Q27*M27/100)</f>
        <v>0.70113253012048193</v>
      </c>
    </row>
    <row r="28" spans="1:19" ht="15.75" thickBot="1" x14ac:dyDescent="0.3">
      <c r="A28">
        <v>2021</v>
      </c>
      <c r="B28">
        <v>29515.260989999999</v>
      </c>
      <c r="C28">
        <v>72</v>
      </c>
      <c r="D28" s="3">
        <v>28</v>
      </c>
      <c r="E28">
        <f t="shared" si="0"/>
        <v>21250.987912799999</v>
      </c>
      <c r="F28">
        <f t="shared" si="1"/>
        <v>8264.2730771999995</v>
      </c>
      <c r="H28">
        <f>100-I28-K28</f>
        <v>95</v>
      </c>
      <c r="I28">
        <f>K28*J28</f>
        <v>1</v>
      </c>
      <c r="J28">
        <v>0.25</v>
      </c>
      <c r="K28">
        <f>M28*100/(M28+N28)</f>
        <v>4</v>
      </c>
      <c r="L28">
        <f>N28*100/(M28+N28)</f>
        <v>96</v>
      </c>
      <c r="M28">
        <v>3.5</v>
      </c>
      <c r="N28">
        <v>84</v>
      </c>
      <c r="O28" s="5">
        <v>0.72</v>
      </c>
      <c r="P28" s="5">
        <v>0.83</v>
      </c>
      <c r="Q28" s="5">
        <v>0.92</v>
      </c>
      <c r="R28" s="4" t="s">
        <v>7</v>
      </c>
      <c r="S28">
        <f>(O28*H28/100+P28*I28/100+Q28*M28/100)</f>
        <v>0.72449999999999992</v>
      </c>
    </row>
    <row r="29" spans="1:19" ht="15.75" thickBot="1" x14ac:dyDescent="0.3">
      <c r="A29">
        <v>2022</v>
      </c>
      <c r="B29">
        <v>29515.260989999999</v>
      </c>
      <c r="C29">
        <f>C28-3.5</f>
        <v>68.5</v>
      </c>
      <c r="D29" s="1">
        <f>28+3.5</f>
        <v>31.5</v>
      </c>
      <c r="E29">
        <f t="shared" si="0"/>
        <v>20217.95377815</v>
      </c>
      <c r="F29">
        <f t="shared" si="1"/>
        <v>9297.3072118499986</v>
      </c>
      <c r="O29" s="1"/>
      <c r="P29" s="1"/>
      <c r="Q29" s="1"/>
      <c r="R29" s="1"/>
      <c r="S29">
        <f>(S28+S30)/2</f>
        <v>0.74301092391304346</v>
      </c>
    </row>
    <row r="30" spans="1:19" ht="15.75" thickBot="1" x14ac:dyDescent="0.3">
      <c r="A30">
        <v>2023</v>
      </c>
      <c r="B30">
        <v>18890.512640000001</v>
      </c>
      <c r="C30">
        <v>65</v>
      </c>
      <c r="D30" s="2">
        <v>35</v>
      </c>
      <c r="E30">
        <f t="shared" si="0"/>
        <v>12278.833216000001</v>
      </c>
      <c r="F30">
        <f t="shared" si="1"/>
        <v>6611.6794240000008</v>
      </c>
      <c r="H30">
        <f>100-I30-K30</f>
        <v>89.857608695652175</v>
      </c>
      <c r="I30">
        <f>K30*J30</f>
        <v>2.5336956521739133</v>
      </c>
      <c r="J30">
        <v>0.33300000000000002</v>
      </c>
      <c r="K30">
        <f>M30*100/(M30+N30)</f>
        <v>7.6086956521739131</v>
      </c>
      <c r="L30">
        <f>N30*100/(M30+N30)</f>
        <v>92.391304347826093</v>
      </c>
      <c r="M30">
        <v>7</v>
      </c>
      <c r="N30">
        <v>85</v>
      </c>
      <c r="O30" s="2">
        <v>0.75</v>
      </c>
      <c r="P30" s="2">
        <v>0.86</v>
      </c>
      <c r="Q30" s="2">
        <v>0.94</v>
      </c>
      <c r="R30" s="4" t="s">
        <v>7</v>
      </c>
      <c r="S30">
        <f>(O30*H30/100+P30*I30/100+Q30*M30/100)</f>
        <v>0.76152184782608701</v>
      </c>
    </row>
    <row r="31" spans="1:19" ht="15.75" thickBot="1" x14ac:dyDescent="0.3">
      <c r="A31">
        <v>2024</v>
      </c>
      <c r="B31">
        <v>18890.512640000001</v>
      </c>
      <c r="C31">
        <v>62.5</v>
      </c>
      <c r="D31" s="1">
        <v>37.5</v>
      </c>
      <c r="E31">
        <f t="shared" si="0"/>
        <v>11806.570400000001</v>
      </c>
      <c r="F31">
        <f t="shared" si="1"/>
        <v>7083.9422400000003</v>
      </c>
      <c r="O31" s="1"/>
      <c r="P31" s="1"/>
      <c r="Q31" s="1"/>
      <c r="R31" s="1"/>
      <c r="S31">
        <f>(S30+S32)/2</f>
        <v>0.77049210670874246</v>
      </c>
    </row>
    <row r="32" spans="1:19" ht="15.75" thickBot="1" x14ac:dyDescent="0.3">
      <c r="A32">
        <v>2025</v>
      </c>
      <c r="B32">
        <v>16238.879779999999</v>
      </c>
      <c r="C32">
        <v>60</v>
      </c>
      <c r="D32" s="2">
        <v>40</v>
      </c>
      <c r="E32">
        <f t="shared" si="0"/>
        <v>9743.3278680000003</v>
      </c>
      <c r="F32">
        <f t="shared" si="1"/>
        <v>6495.5519119999999</v>
      </c>
      <c r="H32">
        <f>100-I32-K32</f>
        <v>83.870967741935488</v>
      </c>
      <c r="I32">
        <f>K32*J32</f>
        <v>5.376344086021505</v>
      </c>
      <c r="J32">
        <v>0.5</v>
      </c>
      <c r="K32">
        <f>M32*100/(M32+N32)</f>
        <v>10.75268817204301</v>
      </c>
      <c r="L32">
        <f>N32*100/(M32+N32)</f>
        <v>89.247311827956992</v>
      </c>
      <c r="M32">
        <v>10</v>
      </c>
      <c r="N32">
        <v>83</v>
      </c>
      <c r="O32" s="2">
        <v>0.76</v>
      </c>
      <c r="P32" s="2">
        <v>0.875</v>
      </c>
      <c r="Q32" s="2">
        <v>0.95</v>
      </c>
      <c r="R32" s="4" t="s">
        <v>7</v>
      </c>
      <c r="S32">
        <f>(O32*H32/100+P32*I32/100+Q32*M32/100)</f>
        <v>0.77946236559139781</v>
      </c>
    </row>
    <row r="33" spans="1:19" ht="15.75" thickBot="1" x14ac:dyDescent="0.3">
      <c r="A33">
        <v>2026</v>
      </c>
      <c r="B33">
        <v>16238.879779999999</v>
      </c>
      <c r="C33">
        <v>58</v>
      </c>
      <c r="D33" s="1">
        <v>42</v>
      </c>
      <c r="E33">
        <f t="shared" si="0"/>
        <v>9418.5502723999998</v>
      </c>
      <c r="F33">
        <f t="shared" si="1"/>
        <v>6820.3295075999995</v>
      </c>
      <c r="O33" s="1"/>
      <c r="P33" s="1"/>
      <c r="Q33" s="1"/>
      <c r="R33" s="1"/>
      <c r="S33">
        <f>S32+(S35-S32)/3</f>
        <v>0.78706984587813622</v>
      </c>
    </row>
    <row r="34" spans="1:19" ht="15.75" thickBot="1" x14ac:dyDescent="0.3">
      <c r="A34">
        <v>2027</v>
      </c>
      <c r="B34">
        <v>31283.15955</v>
      </c>
      <c r="C34">
        <v>55</v>
      </c>
      <c r="D34" s="1">
        <v>45</v>
      </c>
      <c r="E34">
        <f t="shared" si="0"/>
        <v>17205.737752500001</v>
      </c>
      <c r="F34">
        <f t="shared" si="1"/>
        <v>14077.421797500001</v>
      </c>
      <c r="O34" s="1"/>
      <c r="P34" s="1"/>
      <c r="Q34" s="1"/>
      <c r="R34" s="1"/>
      <c r="S34">
        <f>S33+(S35-S32)/3</f>
        <v>0.79467732616487463</v>
      </c>
    </row>
    <row r="35" spans="1:19" ht="15.75" thickBot="1" x14ac:dyDescent="0.3">
      <c r="A35">
        <v>2028</v>
      </c>
      <c r="B35">
        <v>31283.15955</v>
      </c>
      <c r="C35">
        <v>52</v>
      </c>
      <c r="D35" s="2">
        <v>48</v>
      </c>
      <c r="E35">
        <f t="shared" si="0"/>
        <v>16267.242966</v>
      </c>
      <c r="F35">
        <f t="shared" si="1"/>
        <v>15015.916584000001</v>
      </c>
      <c r="H35">
        <f>100-I35-K35</f>
        <v>73.1183870967742</v>
      </c>
      <c r="I35">
        <f>K35*J35</f>
        <v>10.752580645161292</v>
      </c>
      <c r="J35">
        <v>0.66666000000000003</v>
      </c>
      <c r="K35">
        <f>M35*100/(M35+N35)</f>
        <v>16.129032258064516</v>
      </c>
      <c r="L35">
        <f>N35*100/(M35+N35)</f>
        <v>83.870967741935488</v>
      </c>
      <c r="M35">
        <v>15</v>
      </c>
      <c r="N35">
        <v>78</v>
      </c>
      <c r="O35" s="2">
        <v>0.77</v>
      </c>
      <c r="P35" s="2">
        <v>0.9</v>
      </c>
      <c r="Q35" s="2">
        <v>0.95</v>
      </c>
      <c r="R35" s="4" t="s">
        <v>7</v>
      </c>
      <c r="S35">
        <f>(O35*H35/100+P35*I35/100+Q35*M35/100)</f>
        <v>0.80228480645161293</v>
      </c>
    </row>
    <row r="36" spans="1:19" ht="15.75" thickBot="1" x14ac:dyDescent="0.3">
      <c r="A36">
        <v>2029</v>
      </c>
      <c r="B36">
        <v>43951.271439999997</v>
      </c>
      <c r="C36">
        <v>49</v>
      </c>
      <c r="D36" s="1">
        <v>51</v>
      </c>
      <c r="E36">
        <f t="shared" si="0"/>
        <v>21536.123005599999</v>
      </c>
      <c r="F36">
        <f t="shared" si="1"/>
        <v>22415.148434399998</v>
      </c>
      <c r="O36" s="1"/>
      <c r="P36" s="1"/>
      <c r="Q36" s="1"/>
      <c r="R36" s="1"/>
      <c r="S36">
        <f>S35+(S38-S35)/3</f>
        <v>0.80635091965688055</v>
      </c>
    </row>
    <row r="37" spans="1:19" ht="15.75" thickBot="1" x14ac:dyDescent="0.3">
      <c r="A37">
        <v>2030</v>
      </c>
      <c r="B37">
        <v>43951.271439999997</v>
      </c>
      <c r="C37">
        <v>47</v>
      </c>
      <c r="D37" s="1">
        <v>53</v>
      </c>
      <c r="E37">
        <f t="shared" si="0"/>
        <v>20657.097576799999</v>
      </c>
      <c r="F37">
        <f t="shared" si="1"/>
        <v>23294.173863200002</v>
      </c>
      <c r="O37" s="1"/>
      <c r="P37" s="1"/>
      <c r="Q37" s="1"/>
      <c r="R37" s="1"/>
      <c r="S37">
        <f>S36+(S38-S35)/3</f>
        <v>0.81041703286214817</v>
      </c>
    </row>
    <row r="38" spans="1:19" ht="15.75" thickBot="1" x14ac:dyDescent="0.3">
      <c r="A38">
        <v>2031</v>
      </c>
      <c r="B38">
        <v>48105.304320000003</v>
      </c>
      <c r="C38">
        <v>45</v>
      </c>
      <c r="D38" s="2">
        <v>55</v>
      </c>
      <c r="E38">
        <f t="shared" si="0"/>
        <v>21647.386943999998</v>
      </c>
      <c r="F38">
        <f t="shared" si="1"/>
        <v>26457.917376000001</v>
      </c>
      <c r="H38">
        <f>100-I38-K38</f>
        <v>64.606741573033702</v>
      </c>
      <c r="I38">
        <f>K38*J38</f>
        <v>15.168539325842698</v>
      </c>
      <c r="J38">
        <v>0.75</v>
      </c>
      <c r="K38">
        <f>M38*100/(M38+N38)</f>
        <v>20.224719101123597</v>
      </c>
      <c r="L38">
        <f>N38*100/(M38+N38)</f>
        <v>79.775280898876403</v>
      </c>
      <c r="M38">
        <v>18</v>
      </c>
      <c r="N38">
        <v>71</v>
      </c>
      <c r="O38" s="2">
        <v>0.78</v>
      </c>
      <c r="P38" s="2">
        <v>0.92</v>
      </c>
      <c r="Q38" s="2">
        <v>0.95</v>
      </c>
      <c r="R38" s="4" t="s">
        <v>7</v>
      </c>
      <c r="S38">
        <f>(O38*H38/100+P38*I38/100+Q38*M38/100)</f>
        <v>0.81448314606741579</v>
      </c>
    </row>
    <row r="39" spans="1:19" ht="15.75" thickBot="1" x14ac:dyDescent="0.3">
      <c r="A39">
        <v>2032</v>
      </c>
      <c r="B39">
        <v>48105.304320000003</v>
      </c>
      <c r="C39">
        <v>45</v>
      </c>
      <c r="D39" s="2">
        <v>55</v>
      </c>
      <c r="E39">
        <f t="shared" si="0"/>
        <v>21647.386943999998</v>
      </c>
      <c r="F39">
        <f t="shared" si="1"/>
        <v>26457.917376000001</v>
      </c>
      <c r="S39">
        <f>S38</f>
        <v>0.81448314606741579</v>
      </c>
    </row>
    <row r="40" spans="1:19" ht="15.75" thickBot="1" x14ac:dyDescent="0.3">
      <c r="A40">
        <v>2033</v>
      </c>
      <c r="B40">
        <v>32257.627380000002</v>
      </c>
      <c r="C40">
        <v>45</v>
      </c>
      <c r="D40" s="2">
        <v>55</v>
      </c>
      <c r="E40">
        <f t="shared" si="0"/>
        <v>14515.932321000002</v>
      </c>
      <c r="F40">
        <f t="shared" si="1"/>
        <v>17741.695059000001</v>
      </c>
      <c r="S40">
        <f t="shared" ref="S40:S57" si="2">S39</f>
        <v>0.81448314606741579</v>
      </c>
    </row>
    <row r="41" spans="1:19" ht="15.75" thickBot="1" x14ac:dyDescent="0.3">
      <c r="A41">
        <v>2034</v>
      </c>
      <c r="B41">
        <v>32257.627380000002</v>
      </c>
      <c r="C41">
        <v>45</v>
      </c>
      <c r="D41" s="2">
        <v>55</v>
      </c>
      <c r="E41">
        <f t="shared" si="0"/>
        <v>14515.932321000002</v>
      </c>
      <c r="F41">
        <f t="shared" si="1"/>
        <v>17741.695059000001</v>
      </c>
      <c r="S41">
        <f t="shared" si="2"/>
        <v>0.81448314606741579</v>
      </c>
    </row>
    <row r="42" spans="1:19" ht="15.75" thickBot="1" x14ac:dyDescent="0.3">
      <c r="A42">
        <v>2035</v>
      </c>
      <c r="B42">
        <v>20055.842860000001</v>
      </c>
      <c r="C42">
        <v>45</v>
      </c>
      <c r="D42" s="2">
        <v>55</v>
      </c>
      <c r="E42">
        <f t="shared" si="0"/>
        <v>9025.1292869999997</v>
      </c>
      <c r="F42">
        <f t="shared" si="1"/>
        <v>11030.713573000001</v>
      </c>
      <c r="S42">
        <f t="shared" si="2"/>
        <v>0.81448314606741579</v>
      </c>
    </row>
    <row r="43" spans="1:19" ht="15.75" thickBot="1" x14ac:dyDescent="0.3">
      <c r="A43">
        <v>2036</v>
      </c>
      <c r="B43">
        <v>20055.842860000001</v>
      </c>
      <c r="C43">
        <v>45</v>
      </c>
      <c r="D43" s="2">
        <v>55</v>
      </c>
      <c r="E43">
        <f t="shared" si="0"/>
        <v>9025.1292869999997</v>
      </c>
      <c r="F43">
        <f t="shared" si="1"/>
        <v>11030.713573000001</v>
      </c>
      <c r="S43">
        <f t="shared" si="2"/>
        <v>0.81448314606741579</v>
      </c>
    </row>
    <row r="44" spans="1:19" ht="15.75" thickBot="1" x14ac:dyDescent="0.3">
      <c r="A44">
        <v>2037</v>
      </c>
      <c r="B44">
        <v>19293.698110000001</v>
      </c>
      <c r="C44">
        <v>45</v>
      </c>
      <c r="D44" s="2">
        <v>55</v>
      </c>
      <c r="E44">
        <f t="shared" si="0"/>
        <v>8682.1641495000003</v>
      </c>
      <c r="F44">
        <f t="shared" si="1"/>
        <v>10611.533960500001</v>
      </c>
      <c r="S44">
        <f t="shared" si="2"/>
        <v>0.81448314606741579</v>
      </c>
    </row>
    <row r="45" spans="1:19" ht="15.75" thickBot="1" x14ac:dyDescent="0.3">
      <c r="A45">
        <v>2038</v>
      </c>
      <c r="B45">
        <v>19293.698110000001</v>
      </c>
      <c r="C45">
        <v>45</v>
      </c>
      <c r="D45" s="2">
        <v>55</v>
      </c>
      <c r="E45">
        <f t="shared" si="0"/>
        <v>8682.1641495000003</v>
      </c>
      <c r="F45">
        <f t="shared" si="1"/>
        <v>10611.533960500001</v>
      </c>
      <c r="S45">
        <f t="shared" si="2"/>
        <v>0.81448314606741579</v>
      </c>
    </row>
    <row r="46" spans="1:19" ht="15.75" thickBot="1" x14ac:dyDescent="0.3">
      <c r="A46">
        <v>2039</v>
      </c>
      <c r="B46">
        <v>50646.427669999997</v>
      </c>
      <c r="C46">
        <v>45</v>
      </c>
      <c r="D46" s="2">
        <v>55</v>
      </c>
      <c r="E46">
        <f t="shared" si="0"/>
        <v>22790.8924515</v>
      </c>
      <c r="F46">
        <f t="shared" si="1"/>
        <v>27855.535218499997</v>
      </c>
      <c r="S46">
        <f t="shared" si="2"/>
        <v>0.81448314606741579</v>
      </c>
    </row>
    <row r="47" spans="1:19" ht="15.75" thickBot="1" x14ac:dyDescent="0.3">
      <c r="A47">
        <v>2040</v>
      </c>
      <c r="B47">
        <v>50646.427669999997</v>
      </c>
      <c r="C47">
        <v>45</v>
      </c>
      <c r="D47" s="2">
        <v>55</v>
      </c>
      <c r="E47">
        <f t="shared" si="0"/>
        <v>22790.8924515</v>
      </c>
      <c r="F47">
        <f t="shared" si="1"/>
        <v>27855.535218499997</v>
      </c>
      <c r="S47">
        <f t="shared" si="2"/>
        <v>0.81448314606741579</v>
      </c>
    </row>
    <row r="48" spans="1:19" ht="15.75" thickBot="1" x14ac:dyDescent="0.3">
      <c r="A48">
        <v>2041</v>
      </c>
      <c r="B48">
        <v>19860.369070000001</v>
      </c>
      <c r="C48">
        <v>45</v>
      </c>
      <c r="D48" s="2">
        <v>55</v>
      </c>
      <c r="E48">
        <f t="shared" si="0"/>
        <v>8937.1660814999996</v>
      </c>
      <c r="F48">
        <f t="shared" si="1"/>
        <v>10923.202988500001</v>
      </c>
      <c r="S48">
        <f t="shared" si="2"/>
        <v>0.81448314606741579</v>
      </c>
    </row>
    <row r="49" spans="1:19" ht="15.75" thickBot="1" x14ac:dyDescent="0.3">
      <c r="A49">
        <v>2042</v>
      </c>
      <c r="B49">
        <v>19860.369070000001</v>
      </c>
      <c r="C49">
        <v>45</v>
      </c>
      <c r="D49" s="2">
        <v>55</v>
      </c>
      <c r="E49">
        <f t="shared" si="0"/>
        <v>8937.1660814999996</v>
      </c>
      <c r="F49">
        <f t="shared" si="1"/>
        <v>10923.202988500001</v>
      </c>
      <c r="S49">
        <f t="shared" si="2"/>
        <v>0.81448314606741579</v>
      </c>
    </row>
    <row r="50" spans="1:19" ht="15.75" thickBot="1" x14ac:dyDescent="0.3">
      <c r="A50">
        <v>2043</v>
      </c>
      <c r="B50">
        <v>39937.784019999999</v>
      </c>
      <c r="C50">
        <v>45</v>
      </c>
      <c r="D50" s="2">
        <v>55</v>
      </c>
      <c r="E50">
        <f t="shared" si="0"/>
        <v>17972.002808999998</v>
      </c>
      <c r="F50">
        <f t="shared" si="1"/>
        <v>21965.781211000001</v>
      </c>
      <c r="S50">
        <f t="shared" si="2"/>
        <v>0.81448314606741579</v>
      </c>
    </row>
    <row r="51" spans="1:19" ht="15.75" thickBot="1" x14ac:dyDescent="0.3">
      <c r="A51">
        <v>2044</v>
      </c>
      <c r="B51">
        <v>39937.784019999999</v>
      </c>
      <c r="C51">
        <v>45</v>
      </c>
      <c r="D51" s="2">
        <v>55</v>
      </c>
      <c r="E51">
        <f t="shared" si="0"/>
        <v>17972.002808999998</v>
      </c>
      <c r="F51">
        <f t="shared" si="1"/>
        <v>21965.781211000001</v>
      </c>
      <c r="S51">
        <f t="shared" si="2"/>
        <v>0.81448314606741579</v>
      </c>
    </row>
    <row r="52" spans="1:19" ht="15.75" thickBot="1" x14ac:dyDescent="0.3">
      <c r="A52">
        <v>2045</v>
      </c>
      <c r="B52">
        <v>32400.914339999999</v>
      </c>
      <c r="C52">
        <v>45</v>
      </c>
      <c r="D52" s="2">
        <v>55</v>
      </c>
      <c r="E52">
        <f t="shared" si="0"/>
        <v>14580.411453000001</v>
      </c>
      <c r="F52">
        <f t="shared" si="1"/>
        <v>17820.502886999999</v>
      </c>
      <c r="S52">
        <f t="shared" si="2"/>
        <v>0.81448314606741579</v>
      </c>
    </row>
    <row r="53" spans="1:19" ht="15.75" thickBot="1" x14ac:dyDescent="0.3">
      <c r="A53">
        <v>2046</v>
      </c>
      <c r="B53">
        <v>32400.914339999999</v>
      </c>
      <c r="C53">
        <v>45</v>
      </c>
      <c r="D53" s="2">
        <v>55</v>
      </c>
      <c r="E53">
        <f t="shared" si="0"/>
        <v>14580.411453000001</v>
      </c>
      <c r="F53">
        <f t="shared" si="1"/>
        <v>17820.502886999999</v>
      </c>
      <c r="S53">
        <f t="shared" si="2"/>
        <v>0.81448314606741579</v>
      </c>
    </row>
    <row r="54" spans="1:19" ht="15.75" thickBot="1" x14ac:dyDescent="0.3">
      <c r="A54">
        <v>2047</v>
      </c>
      <c r="B54">
        <v>44431.939709999999</v>
      </c>
      <c r="C54">
        <v>45</v>
      </c>
      <c r="D54" s="2">
        <v>55</v>
      </c>
      <c r="E54">
        <f t="shared" si="0"/>
        <v>19994.372869499999</v>
      </c>
      <c r="F54">
        <f t="shared" si="1"/>
        <v>24437.5668405</v>
      </c>
      <c r="S54">
        <f t="shared" si="2"/>
        <v>0.81448314606741579</v>
      </c>
    </row>
    <row r="55" spans="1:19" ht="15.75" thickBot="1" x14ac:dyDescent="0.3">
      <c r="A55">
        <v>2048</v>
      </c>
      <c r="B55">
        <v>44431.939709999999</v>
      </c>
      <c r="C55">
        <v>45</v>
      </c>
      <c r="D55" s="2">
        <v>55</v>
      </c>
      <c r="E55">
        <f t="shared" si="0"/>
        <v>19994.372869499999</v>
      </c>
      <c r="F55">
        <f t="shared" si="1"/>
        <v>24437.5668405</v>
      </c>
      <c r="S55">
        <f t="shared" si="2"/>
        <v>0.81448314606741579</v>
      </c>
    </row>
    <row r="56" spans="1:19" ht="15.75" thickBot="1" x14ac:dyDescent="0.3">
      <c r="A56">
        <v>2049</v>
      </c>
      <c r="B56">
        <v>62577.89993</v>
      </c>
      <c r="C56">
        <v>45</v>
      </c>
      <c r="D56" s="2">
        <v>55</v>
      </c>
      <c r="E56">
        <f t="shared" si="0"/>
        <v>28160.054968499997</v>
      </c>
      <c r="F56">
        <f t="shared" si="1"/>
        <v>34417.844961499999</v>
      </c>
      <c r="S56">
        <f t="shared" si="2"/>
        <v>0.81448314606741579</v>
      </c>
    </row>
    <row r="57" spans="1:19" ht="15.75" thickBot="1" x14ac:dyDescent="0.3">
      <c r="A57">
        <v>2050</v>
      </c>
      <c r="B57">
        <v>62577.89993</v>
      </c>
      <c r="C57">
        <v>45</v>
      </c>
      <c r="D57" s="2">
        <v>55</v>
      </c>
      <c r="E57">
        <f t="shared" si="0"/>
        <v>28160.054968499997</v>
      </c>
      <c r="F57">
        <f t="shared" si="1"/>
        <v>34417.844961499999</v>
      </c>
      <c r="S57">
        <f t="shared" si="2"/>
        <v>0.81448314606741579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2021-06-13T17:40:54Z</dcterms:created>
  <dcterms:modified xsi:type="dcterms:W3CDTF">2021-06-14T00:30:08Z</dcterms:modified>
</cp:coreProperties>
</file>