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"/>
    </mc:Choice>
  </mc:AlternateContent>
  <xr:revisionPtr revIDLastSave="0" documentId="13_ncr:1_{8D9F9073-521C-46A4-A955-89DFE0F80845}" xr6:coauthVersionLast="46" xr6:coauthVersionMax="46" xr10:uidLastSave="{00000000-0000-0000-0000-000000000000}"/>
  <bookViews>
    <workbookView xWindow="28680" yWindow="-2340" windowWidth="29040" windowHeight="15840" xr2:uid="{31D47E9D-A833-4D35-B79A-EFF0E4DE6D01}"/>
  </bookViews>
  <sheets>
    <sheet name="mass per m2" sheetId="1" r:id="rId1"/>
    <sheet name="all on one" sheetId="2" r:id="rId2"/>
    <sheet name="VirginMatEff" sheetId="5" r:id="rId3"/>
    <sheet name="MFG Eff" sheetId="3" r:id="rId4"/>
    <sheet name="SiliconMarketShareLitCompar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18" i="1"/>
  <c r="G18" i="1"/>
  <c r="U18" i="1" s="1"/>
  <c r="G19" i="1"/>
  <c r="V19" i="1" s="1"/>
  <c r="G20" i="1"/>
  <c r="Y20" i="1" s="1"/>
  <c r="G21" i="1"/>
  <c r="V21" i="1" s="1"/>
  <c r="G22" i="1"/>
  <c r="U22" i="1" s="1"/>
  <c r="G23" i="1"/>
  <c r="W23" i="1" s="1"/>
  <c r="G24" i="1"/>
  <c r="Y24" i="1" s="1"/>
  <c r="G25" i="1"/>
  <c r="W25" i="1" s="1"/>
  <c r="G26" i="1"/>
  <c r="U26" i="1" s="1"/>
  <c r="G27" i="1"/>
  <c r="W27" i="1" s="1"/>
  <c r="G28" i="1"/>
  <c r="Y28" i="1" s="1"/>
  <c r="G29" i="1"/>
  <c r="U29" i="1" s="1"/>
  <c r="G30" i="1"/>
  <c r="U30" i="1" s="1"/>
  <c r="G31" i="1"/>
  <c r="W31" i="1" s="1"/>
  <c r="G33" i="1"/>
  <c r="V33" i="1" s="1"/>
  <c r="G34" i="1"/>
  <c r="V34" i="1" s="1"/>
  <c r="G35" i="1"/>
  <c r="Y35" i="1" s="1"/>
  <c r="G36" i="1"/>
  <c r="V36" i="1" s="1"/>
  <c r="G37" i="1"/>
  <c r="W37" i="1" s="1"/>
  <c r="G38" i="1"/>
  <c r="V38" i="1" s="1"/>
  <c r="G39" i="1"/>
  <c r="U39" i="1" s="1"/>
  <c r="G40" i="1"/>
  <c r="X40" i="1" s="1"/>
  <c r="G41" i="1"/>
  <c r="U41" i="1" s="1"/>
  <c r="G42" i="1"/>
  <c r="V42" i="1" s="1"/>
  <c r="G43" i="1"/>
  <c r="Y43" i="1" s="1"/>
  <c r="G44" i="1"/>
  <c r="V44" i="1" s="1"/>
  <c r="G45" i="1"/>
  <c r="W45" i="1" s="1"/>
  <c r="G46" i="1"/>
  <c r="V46" i="1" s="1"/>
  <c r="G47" i="1"/>
  <c r="U47" i="1" s="1"/>
  <c r="G48" i="1"/>
  <c r="X48" i="1" s="1"/>
  <c r="G49" i="1"/>
  <c r="U49" i="1" s="1"/>
  <c r="G50" i="1"/>
  <c r="V50" i="1" s="1"/>
  <c r="G51" i="1"/>
  <c r="Y51" i="1" s="1"/>
  <c r="G52" i="1"/>
  <c r="V52" i="1" s="1"/>
  <c r="G53" i="1"/>
  <c r="W53" i="1" s="1"/>
  <c r="G54" i="1"/>
  <c r="V54" i="1" s="1"/>
  <c r="G55" i="1"/>
  <c r="U55" i="1" s="1"/>
  <c r="G56" i="1"/>
  <c r="X56" i="1" s="1"/>
  <c r="G57" i="1"/>
  <c r="U57" i="1" s="1"/>
  <c r="G58" i="1"/>
  <c r="V58" i="1" s="1"/>
  <c r="G59" i="1"/>
  <c r="Y59" i="1" s="1"/>
  <c r="G60" i="1"/>
  <c r="V60" i="1" s="1"/>
  <c r="G61" i="1"/>
  <c r="W61" i="1" s="1"/>
  <c r="G62" i="1"/>
  <c r="V62" i="1" s="1"/>
  <c r="G63" i="1"/>
  <c r="U63" i="1" s="1"/>
  <c r="G64" i="1"/>
  <c r="X64" i="1" s="1"/>
  <c r="G65" i="1"/>
  <c r="U65" i="1" s="1"/>
  <c r="G66" i="1"/>
  <c r="V66" i="1" s="1"/>
  <c r="G67" i="1"/>
  <c r="Y67" i="1" s="1"/>
  <c r="G68" i="1"/>
  <c r="V68" i="1" s="1"/>
  <c r="G69" i="1"/>
  <c r="W69" i="1" s="1"/>
  <c r="G70" i="1"/>
  <c r="V70" i="1" s="1"/>
  <c r="G71" i="1"/>
  <c r="U71" i="1" s="1"/>
  <c r="G72" i="1"/>
  <c r="X72" i="1" s="1"/>
  <c r="G73" i="1"/>
  <c r="U73" i="1" s="1"/>
  <c r="G32" i="1"/>
  <c r="V32" i="1" s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3" i="2"/>
  <c r="U23" i="1" l="1"/>
  <c r="X28" i="1"/>
  <c r="H18" i="1"/>
  <c r="K18" i="1" s="1"/>
  <c r="H66" i="1"/>
  <c r="K66" i="1" s="1"/>
  <c r="X21" i="1"/>
  <c r="H58" i="1"/>
  <c r="K58" i="1" s="1"/>
  <c r="U21" i="1"/>
  <c r="H50" i="1"/>
  <c r="K50" i="1" s="1"/>
  <c r="W24" i="1"/>
  <c r="H42" i="1"/>
  <c r="K42" i="1" s="1"/>
  <c r="V29" i="1"/>
  <c r="V24" i="1"/>
  <c r="H34" i="1"/>
  <c r="K34" i="1" s="1"/>
  <c r="H26" i="1"/>
  <c r="K26" i="1" s="1"/>
  <c r="H73" i="1"/>
  <c r="K73" i="1" s="1"/>
  <c r="H65" i="1"/>
  <c r="K65" i="1" s="1"/>
  <c r="H57" i="1"/>
  <c r="K57" i="1" s="1"/>
  <c r="H49" i="1"/>
  <c r="K49" i="1" s="1"/>
  <c r="H41" i="1"/>
  <c r="K41" i="1" s="1"/>
  <c r="H33" i="1"/>
  <c r="K33" i="1" s="1"/>
  <c r="H25" i="1"/>
  <c r="K25" i="1" s="1"/>
  <c r="W29" i="1"/>
  <c r="Y25" i="1"/>
  <c r="V23" i="1"/>
  <c r="X20" i="1"/>
  <c r="H72" i="1"/>
  <c r="K72" i="1" s="1"/>
  <c r="H64" i="1"/>
  <c r="K64" i="1" s="1"/>
  <c r="H56" i="1"/>
  <c r="K56" i="1" s="1"/>
  <c r="H48" i="1"/>
  <c r="K48" i="1" s="1"/>
  <c r="H40" i="1"/>
  <c r="K40" i="1" s="1"/>
  <c r="H32" i="1"/>
  <c r="K32" i="1" s="1"/>
  <c r="H24" i="1"/>
  <c r="K24" i="1" s="1"/>
  <c r="V25" i="1"/>
  <c r="H71" i="1"/>
  <c r="K71" i="1" s="1"/>
  <c r="H63" i="1"/>
  <c r="K63" i="1" s="1"/>
  <c r="H55" i="1"/>
  <c r="K55" i="1" s="1"/>
  <c r="H47" i="1"/>
  <c r="K47" i="1" s="1"/>
  <c r="H39" i="1"/>
  <c r="K39" i="1" s="1"/>
  <c r="H31" i="1"/>
  <c r="K31" i="1" s="1"/>
  <c r="H23" i="1"/>
  <c r="K23" i="1" s="1"/>
  <c r="U25" i="1"/>
  <c r="Y19" i="1"/>
  <c r="H70" i="1"/>
  <c r="K70" i="1" s="1"/>
  <c r="H62" i="1"/>
  <c r="K62" i="1" s="1"/>
  <c r="H54" i="1"/>
  <c r="K54" i="1" s="1"/>
  <c r="H46" i="1"/>
  <c r="K46" i="1" s="1"/>
  <c r="H38" i="1"/>
  <c r="K38" i="1" s="1"/>
  <c r="H30" i="1"/>
  <c r="K30" i="1" s="1"/>
  <c r="H22" i="1"/>
  <c r="K22" i="1" s="1"/>
  <c r="H69" i="1"/>
  <c r="K69" i="1" s="1"/>
  <c r="H61" i="1"/>
  <c r="K61" i="1" s="1"/>
  <c r="H53" i="1"/>
  <c r="K53" i="1" s="1"/>
  <c r="H45" i="1"/>
  <c r="K45" i="1" s="1"/>
  <c r="H37" i="1"/>
  <c r="K37" i="1" s="1"/>
  <c r="H29" i="1"/>
  <c r="K29" i="1" s="1"/>
  <c r="H21" i="1"/>
  <c r="K21" i="1" s="1"/>
  <c r="X24" i="1"/>
  <c r="Y21" i="1"/>
  <c r="Y18" i="1"/>
  <c r="H68" i="1"/>
  <c r="K68" i="1" s="1"/>
  <c r="H60" i="1"/>
  <c r="K60" i="1" s="1"/>
  <c r="H52" i="1"/>
  <c r="K52" i="1" s="1"/>
  <c r="H44" i="1"/>
  <c r="K44" i="1" s="1"/>
  <c r="H36" i="1"/>
  <c r="K36" i="1" s="1"/>
  <c r="H28" i="1"/>
  <c r="K28" i="1" s="1"/>
  <c r="H20" i="1"/>
  <c r="K20" i="1" s="1"/>
  <c r="V27" i="1"/>
  <c r="H67" i="1"/>
  <c r="K67" i="1" s="1"/>
  <c r="H59" i="1"/>
  <c r="K59" i="1" s="1"/>
  <c r="H51" i="1"/>
  <c r="K51" i="1" s="1"/>
  <c r="H43" i="1"/>
  <c r="K43" i="1" s="1"/>
  <c r="H35" i="1"/>
  <c r="K35" i="1" s="1"/>
  <c r="H27" i="1"/>
  <c r="K27" i="1" s="1"/>
  <c r="H19" i="1"/>
  <c r="K19" i="1" s="1"/>
  <c r="U31" i="1"/>
  <c r="W28" i="1"/>
  <c r="X19" i="1"/>
  <c r="Y29" i="1"/>
  <c r="V28" i="1"/>
  <c r="X25" i="1"/>
  <c r="U24" i="1"/>
  <c r="W21" i="1"/>
  <c r="W19" i="1"/>
  <c r="X29" i="1"/>
  <c r="U28" i="1"/>
  <c r="U19" i="1"/>
  <c r="V31" i="1"/>
  <c r="U27" i="1"/>
  <c r="W20" i="1"/>
  <c r="V20" i="1"/>
  <c r="U20" i="1"/>
  <c r="X18" i="1"/>
  <c r="W18" i="1"/>
  <c r="V18" i="1"/>
  <c r="Y30" i="1"/>
  <c r="Y26" i="1"/>
  <c r="Y22" i="1"/>
  <c r="X30" i="1"/>
  <c r="X26" i="1"/>
  <c r="X22" i="1"/>
  <c r="Y31" i="1"/>
  <c r="W30" i="1"/>
  <c r="Y27" i="1"/>
  <c r="W26" i="1"/>
  <c r="Y23" i="1"/>
  <c r="W22" i="1"/>
  <c r="X31" i="1"/>
  <c r="V30" i="1"/>
  <c r="X27" i="1"/>
  <c r="V26" i="1"/>
  <c r="X23" i="1"/>
  <c r="V22" i="1"/>
  <c r="U54" i="1"/>
  <c r="U46" i="1"/>
  <c r="Y38" i="1"/>
  <c r="U38" i="1"/>
  <c r="X32" i="1"/>
  <c r="Y70" i="1"/>
  <c r="U62" i="1"/>
  <c r="Y54" i="1"/>
  <c r="U70" i="1"/>
  <c r="U53" i="1"/>
  <c r="U37" i="1"/>
  <c r="X66" i="1"/>
  <c r="X50" i="1"/>
  <c r="X34" i="1"/>
  <c r="Y62" i="1"/>
  <c r="Y46" i="1"/>
  <c r="U33" i="1"/>
  <c r="U61" i="1"/>
  <c r="U45" i="1"/>
  <c r="X58" i="1"/>
  <c r="X42" i="1"/>
  <c r="Y32" i="1"/>
  <c r="Y69" i="1"/>
  <c r="U66" i="1"/>
  <c r="Y61" i="1"/>
  <c r="U58" i="1"/>
  <c r="Y53" i="1"/>
  <c r="U50" i="1"/>
  <c r="Y45" i="1"/>
  <c r="U42" i="1"/>
  <c r="Y37" i="1"/>
  <c r="U34" i="1"/>
  <c r="Y71" i="1"/>
  <c r="V69" i="1"/>
  <c r="Y63" i="1"/>
  <c r="V61" i="1"/>
  <c r="Y55" i="1"/>
  <c r="V53" i="1"/>
  <c r="Y47" i="1"/>
  <c r="V45" i="1"/>
  <c r="Y39" i="1"/>
  <c r="V37" i="1"/>
  <c r="Y33" i="1"/>
  <c r="X71" i="1"/>
  <c r="U69" i="1"/>
  <c r="X63" i="1"/>
  <c r="X55" i="1"/>
  <c r="X47" i="1"/>
  <c r="X39" i="1"/>
  <c r="X36" i="1"/>
  <c r="X60" i="1"/>
  <c r="X52" i="1"/>
  <c r="X70" i="1"/>
  <c r="X67" i="1"/>
  <c r="X62" i="1"/>
  <c r="X59" i="1"/>
  <c r="X54" i="1"/>
  <c r="X51" i="1"/>
  <c r="X46" i="1"/>
  <c r="X43" i="1"/>
  <c r="X38" i="1"/>
  <c r="X35" i="1"/>
  <c r="X68" i="1"/>
  <c r="X44" i="1"/>
  <c r="W70" i="1"/>
  <c r="U67" i="1"/>
  <c r="W62" i="1"/>
  <c r="U59" i="1"/>
  <c r="W54" i="1"/>
  <c r="U51" i="1"/>
  <c r="W46" i="1"/>
  <c r="U43" i="1"/>
  <c r="W38" i="1"/>
  <c r="U35" i="1"/>
  <c r="U32" i="1"/>
  <c r="Y66" i="1"/>
  <c r="Y58" i="1"/>
  <c r="Y50" i="1"/>
  <c r="Y42" i="1"/>
  <c r="Y34" i="1"/>
  <c r="W57" i="1"/>
  <c r="W49" i="1"/>
  <c r="W72" i="1"/>
  <c r="W64" i="1"/>
  <c r="W56" i="1"/>
  <c r="W48" i="1"/>
  <c r="W40" i="1"/>
  <c r="Y73" i="1"/>
  <c r="V72" i="1"/>
  <c r="W67" i="1"/>
  <c r="Y65" i="1"/>
  <c r="V64" i="1"/>
  <c r="W59" i="1"/>
  <c r="Y57" i="1"/>
  <c r="V56" i="1"/>
  <c r="W51" i="1"/>
  <c r="Y49" i="1"/>
  <c r="V48" i="1"/>
  <c r="W43" i="1"/>
  <c r="Y41" i="1"/>
  <c r="V40" i="1"/>
  <c r="W35" i="1"/>
  <c r="X73" i="1"/>
  <c r="U72" i="1"/>
  <c r="Y68" i="1"/>
  <c r="V67" i="1"/>
  <c r="X65" i="1"/>
  <c r="U64" i="1"/>
  <c r="Y60" i="1"/>
  <c r="V59" i="1"/>
  <c r="X57" i="1"/>
  <c r="U56" i="1"/>
  <c r="Y52" i="1"/>
  <c r="V51" i="1"/>
  <c r="X49" i="1"/>
  <c r="U48" i="1"/>
  <c r="Y44" i="1"/>
  <c r="V43" i="1"/>
  <c r="X41" i="1"/>
  <c r="U40" i="1"/>
  <c r="Y36" i="1"/>
  <c r="V35" i="1"/>
  <c r="X33" i="1"/>
  <c r="W33" i="1"/>
  <c r="W32" i="1"/>
  <c r="Y72" i="1"/>
  <c r="V71" i="1"/>
  <c r="X69" i="1"/>
  <c r="U68" i="1"/>
  <c r="W66" i="1"/>
  <c r="Y64" i="1"/>
  <c r="V63" i="1"/>
  <c r="X61" i="1"/>
  <c r="U60" i="1"/>
  <c r="W58" i="1"/>
  <c r="Y56" i="1"/>
  <c r="V55" i="1"/>
  <c r="X53" i="1"/>
  <c r="U52" i="1"/>
  <c r="W50" i="1"/>
  <c r="Y48" i="1"/>
  <c r="V47" i="1"/>
  <c r="X45" i="1"/>
  <c r="U44" i="1"/>
  <c r="W42" i="1"/>
  <c r="Y40" i="1"/>
  <c r="V39" i="1"/>
  <c r="X37" i="1"/>
  <c r="U36" i="1"/>
  <c r="W34" i="1"/>
  <c r="W73" i="1"/>
  <c r="W65" i="1"/>
  <c r="W41" i="1"/>
  <c r="V73" i="1"/>
  <c r="W68" i="1"/>
  <c r="V65" i="1"/>
  <c r="W60" i="1"/>
  <c r="V57" i="1"/>
  <c r="W52" i="1"/>
  <c r="V49" i="1"/>
  <c r="W44" i="1"/>
  <c r="V41" i="1"/>
  <c r="W36" i="1"/>
  <c r="W71" i="1"/>
  <c r="W63" i="1"/>
  <c r="W55" i="1"/>
  <c r="W47" i="1"/>
  <c r="W39" i="1"/>
</calcChain>
</file>

<file path=xl/sharedStrings.xml><?xml version="1.0" encoding="utf-8"?>
<sst xmlns="http://schemas.openxmlformats.org/spreadsheetml/2006/main" count="91" uniqueCount="55">
  <si>
    <t>Year</t>
  </si>
  <si>
    <t>Mass per Module m^2</t>
  </si>
  <si>
    <t>Glass</t>
  </si>
  <si>
    <t>Silicon</t>
  </si>
  <si>
    <t>Aluminium</t>
  </si>
  <si>
    <t>Copper</t>
  </si>
  <si>
    <t>Silver</t>
  </si>
  <si>
    <t>Module Properties</t>
  </si>
  <si>
    <t>Efficiency</t>
  </si>
  <si>
    <t>T50</t>
  </si>
  <si>
    <t>T90</t>
  </si>
  <si>
    <t>Degradation</t>
  </si>
  <si>
    <t>Glass (kg)</t>
  </si>
  <si>
    <t>Aluminium (kg)</t>
  </si>
  <si>
    <t>Silver (g)</t>
  </si>
  <si>
    <t>Silicon (hectogram)</t>
  </si>
  <si>
    <t>Copper (g)</t>
  </si>
  <si>
    <t>Degradation Rate</t>
  </si>
  <si>
    <t>Mahmoudi, Sajjad, Nazmul Huda, and Masud Behnia. 2020. “Critical Assessment of Renewable Energy Waste Generation in OECD Countries: Decommissioned PV Panels.” Resources, Conservation and Recycling 164 (September): 105145. https://doi.org/10.1016/j.resconrec.2020.105145.</t>
  </si>
  <si>
    <t>Average Module Efficiency</t>
  </si>
  <si>
    <t>ton/MW</t>
  </si>
  <si>
    <t>Weckend, Stephanie, Andreas Wade, and Garvin A Heath. 2016. “End of Life Management: Solar Photovoltaic Panels.” NREL/TP-6A20-73852, 1561525. IRENA. https://doi.org/10.2172/1561525.</t>
  </si>
  <si>
    <t>r</t>
  </si>
  <si>
    <t>b</t>
  </si>
  <si>
    <t>g</t>
  </si>
  <si>
    <t>USA</t>
  </si>
  <si>
    <t>(Global) P. Mints SPV Market Research 2019</t>
  </si>
  <si>
    <t>(Global) Faunhofer ISE “Photovoltaics Report” 2020</t>
  </si>
  <si>
    <t>(Global) Fraunhofer ISE “Photovoltaics Report” 2014</t>
  </si>
  <si>
    <t>(USA) Dominguez and Geyer 2019</t>
  </si>
  <si>
    <t>(USA) Mahmoudi et al 2020</t>
  </si>
  <si>
    <t>(USA) M. A. Green 2006</t>
  </si>
  <si>
    <t>(USA) IEA PVPS T1-1997</t>
  </si>
  <si>
    <t>(USA) A. Goetzberger and C. Hebling 2000</t>
  </si>
  <si>
    <t>(Global) IRENA 2016</t>
  </si>
  <si>
    <t>(North America) CSA Group 2020</t>
  </si>
  <si>
    <t>(USA) M. Bolinger et al 2019 [utility scale]</t>
  </si>
  <si>
    <t>(USA) PV ICE 2021</t>
  </si>
  <si>
    <t>Total Mass</t>
  </si>
  <si>
    <t>Percent of Module Composition</t>
  </si>
  <si>
    <t>Module Lifetime</t>
  </si>
  <si>
    <t>Total Mass +plastics</t>
  </si>
  <si>
    <t>Total Mass +plastics g/m^2</t>
  </si>
  <si>
    <t>Total Mass g/m^2</t>
  </si>
  <si>
    <t>Module Power W/m^2</t>
  </si>
  <si>
    <t>Mass per Power Factor Graphing</t>
  </si>
  <si>
    <t>PV ICE (including +8% for "plastics")</t>
  </si>
  <si>
    <t>IRENA 2016 Fit Equation</t>
  </si>
  <si>
    <t>IRENA 2016 Fitted Data</t>
  </si>
  <si>
    <t>Sander et al 2007</t>
  </si>
  <si>
    <t>Paiano et al 2015</t>
  </si>
  <si>
    <t>Dominguez and Geyer 2017</t>
  </si>
  <si>
    <t>Dominguez and Geyer 2019</t>
  </si>
  <si>
    <t>Kim and Park 2018</t>
  </si>
  <si>
    <t>Heath et al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</si>
</sst>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 applyAlignment="1">
      <alignment horizontal="left" vertical="center" indent="2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/>
    <xf numFmtId="2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BFBF"/>
      <color rgb="FF19809E"/>
      <color rgb="FF0000FF"/>
      <color rgb="FFFF7F0E"/>
      <color rgb="FFD62728"/>
      <color rgb="FF2CA02C"/>
      <color rgb="FF1F77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Glass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m2'!$B$2</c:f>
              <c:strCache>
                <c:ptCount val="1"/>
                <c:pt idx="0">
                  <c:v>Glass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m2'!$B$18:$B$73</c:f>
              <c:numCache>
                <c:formatCode>0.00</c:formatCode>
                <c:ptCount val="56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8080</c:v>
                </c:pt>
                <c:pt idx="18">
                  <c:v>8160</c:v>
                </c:pt>
                <c:pt idx="19">
                  <c:v>8292.7000000000007</c:v>
                </c:pt>
                <c:pt idx="20">
                  <c:v>8225.6625000000004</c:v>
                </c:pt>
                <c:pt idx="21">
                  <c:v>8158.8874999999998</c:v>
                </c:pt>
                <c:pt idx="22">
                  <c:v>8289.75</c:v>
                </c:pt>
                <c:pt idx="23">
                  <c:v>8350.15</c:v>
                </c:pt>
                <c:pt idx="24">
                  <c:v>8607.5</c:v>
                </c:pt>
                <c:pt idx="25">
                  <c:v>8898.125</c:v>
                </c:pt>
                <c:pt idx="26">
                  <c:v>8924.75</c:v>
                </c:pt>
                <c:pt idx="27">
                  <c:v>8950.5</c:v>
                </c:pt>
                <c:pt idx="28">
                  <c:v>8940.8250000000007</c:v>
                </c:pt>
                <c:pt idx="29">
                  <c:v>8928</c:v>
                </c:pt>
                <c:pt idx="30">
                  <c:v>8945.9333330000009</c:v>
                </c:pt>
                <c:pt idx="31">
                  <c:v>8962.9333330000009</c:v>
                </c:pt>
                <c:pt idx="32">
                  <c:v>8979</c:v>
                </c:pt>
                <c:pt idx="33">
                  <c:v>9040.0694440000007</c:v>
                </c:pt>
                <c:pt idx="34">
                  <c:v>9100.3611110000002</c:v>
                </c:pt>
                <c:pt idx="35">
                  <c:v>9159.875</c:v>
                </c:pt>
                <c:pt idx="36">
                  <c:v>9159.875</c:v>
                </c:pt>
                <c:pt idx="37">
                  <c:v>9159.875</c:v>
                </c:pt>
                <c:pt idx="38">
                  <c:v>9159.875</c:v>
                </c:pt>
                <c:pt idx="39">
                  <c:v>9159.875</c:v>
                </c:pt>
                <c:pt idx="40">
                  <c:v>9159.875</c:v>
                </c:pt>
                <c:pt idx="41">
                  <c:v>9159.875</c:v>
                </c:pt>
                <c:pt idx="42">
                  <c:v>9159.875</c:v>
                </c:pt>
                <c:pt idx="43">
                  <c:v>9159.875</c:v>
                </c:pt>
                <c:pt idx="44">
                  <c:v>9159.875</c:v>
                </c:pt>
                <c:pt idx="45">
                  <c:v>9159.875</c:v>
                </c:pt>
                <c:pt idx="46">
                  <c:v>9159.875</c:v>
                </c:pt>
                <c:pt idx="47">
                  <c:v>9159.875</c:v>
                </c:pt>
                <c:pt idx="48">
                  <c:v>9159.875</c:v>
                </c:pt>
                <c:pt idx="49">
                  <c:v>9159.875</c:v>
                </c:pt>
                <c:pt idx="50">
                  <c:v>9159.875</c:v>
                </c:pt>
                <c:pt idx="51">
                  <c:v>9159.875</c:v>
                </c:pt>
                <c:pt idx="52">
                  <c:v>9159.875</c:v>
                </c:pt>
                <c:pt idx="53">
                  <c:v>9159.875</c:v>
                </c:pt>
                <c:pt idx="54">
                  <c:v>9159.875</c:v>
                </c:pt>
                <c:pt idx="55">
                  <c:v>9159.875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1F-476C-8BE9-721589820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987272"/>
        <c:axId val="625989896"/>
      </c:scatterChart>
      <c:valAx>
        <c:axId val="625987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9896"/>
        <c:crosses val="autoZero"/>
        <c:crossBetween val="midCat"/>
      </c:valAx>
      <c:valAx>
        <c:axId val="6259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Glass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on one'!$B$2</c:f>
              <c:strCache>
                <c:ptCount val="1"/>
                <c:pt idx="0">
                  <c:v>Glass (kg)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one'!$B$3:$B$44</c:f>
              <c:numCache>
                <c:formatCode>General</c:formatCode>
                <c:ptCount val="4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8.08</c:v>
                </c:pt>
                <c:pt idx="4">
                  <c:v>8.16</c:v>
                </c:pt>
                <c:pt idx="5">
                  <c:v>8.2927</c:v>
                </c:pt>
                <c:pt idx="6">
                  <c:v>8.2256625000000003</c:v>
                </c:pt>
                <c:pt idx="7">
                  <c:v>8.1588875000000005</c:v>
                </c:pt>
                <c:pt idx="8">
                  <c:v>8.2897499999999997</c:v>
                </c:pt>
                <c:pt idx="9">
                  <c:v>8.3501499999999993</c:v>
                </c:pt>
                <c:pt idx="10">
                  <c:v>8.6074999999999999</c:v>
                </c:pt>
                <c:pt idx="11">
                  <c:v>8.8981250000000003</c:v>
                </c:pt>
                <c:pt idx="12">
                  <c:v>8.9247499999999995</c:v>
                </c:pt>
                <c:pt idx="13">
                  <c:v>8.9504999999999999</c:v>
                </c:pt>
                <c:pt idx="14">
                  <c:v>8.9408250000000002</c:v>
                </c:pt>
                <c:pt idx="15">
                  <c:v>8.9280000000000008</c:v>
                </c:pt>
                <c:pt idx="16">
                  <c:v>8.945933333000001</c:v>
                </c:pt>
                <c:pt idx="17">
                  <c:v>8.9629333330000005</c:v>
                </c:pt>
                <c:pt idx="18">
                  <c:v>8.9789999999999992</c:v>
                </c:pt>
                <c:pt idx="19">
                  <c:v>9.0400694440000002</c:v>
                </c:pt>
                <c:pt idx="20">
                  <c:v>9.1003611109999998</c:v>
                </c:pt>
                <c:pt idx="21">
                  <c:v>9.1598749999999995</c:v>
                </c:pt>
                <c:pt idx="22">
                  <c:v>9.1598749999999995</c:v>
                </c:pt>
                <c:pt idx="23">
                  <c:v>9.1598749999999995</c:v>
                </c:pt>
                <c:pt idx="24">
                  <c:v>9.1598749999999995</c:v>
                </c:pt>
                <c:pt idx="25">
                  <c:v>9.1598749999999995</c:v>
                </c:pt>
                <c:pt idx="26">
                  <c:v>9.1598749999999995</c:v>
                </c:pt>
                <c:pt idx="27">
                  <c:v>9.1598749999999995</c:v>
                </c:pt>
                <c:pt idx="28">
                  <c:v>9.1598749999999995</c:v>
                </c:pt>
                <c:pt idx="29">
                  <c:v>9.1598749999999995</c:v>
                </c:pt>
                <c:pt idx="30">
                  <c:v>9.1598749999999995</c:v>
                </c:pt>
                <c:pt idx="31">
                  <c:v>9.1598749999999995</c:v>
                </c:pt>
                <c:pt idx="32">
                  <c:v>9.1598749999999995</c:v>
                </c:pt>
                <c:pt idx="33">
                  <c:v>9.1598749999999995</c:v>
                </c:pt>
                <c:pt idx="34">
                  <c:v>9.1598749999999995</c:v>
                </c:pt>
                <c:pt idx="35">
                  <c:v>9.1598749999999995</c:v>
                </c:pt>
                <c:pt idx="36">
                  <c:v>9.1598749999999995</c:v>
                </c:pt>
                <c:pt idx="37">
                  <c:v>9.1598749999999995</c:v>
                </c:pt>
                <c:pt idx="38">
                  <c:v>9.1598749999999995</c:v>
                </c:pt>
                <c:pt idx="39">
                  <c:v>9.1598749999999995</c:v>
                </c:pt>
                <c:pt idx="40">
                  <c:v>9.1598749999999995</c:v>
                </c:pt>
                <c:pt idx="41">
                  <c:v>9.1598749999999995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F0-468A-811D-8291E67F0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987272"/>
        <c:axId val="625989896"/>
      </c:scatterChart>
      <c:valAx>
        <c:axId val="625987272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9896"/>
        <c:crosses val="autoZero"/>
        <c:crossBetween val="midCat"/>
      </c:valAx>
      <c:valAx>
        <c:axId val="62598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Silicon and Aluminium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on one'!$C$2</c:f>
              <c:strCache>
                <c:ptCount val="1"/>
                <c:pt idx="0">
                  <c:v>Silicon (hectogram)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one'!$C$3:$C$44</c:f>
              <c:numCache>
                <c:formatCode>General</c:formatCode>
                <c:ptCount val="42"/>
                <c:pt idx="0">
                  <c:v>4.1922000000000006</c:v>
                </c:pt>
                <c:pt idx="1">
                  <c:v>4.1922000000000006</c:v>
                </c:pt>
                <c:pt idx="2">
                  <c:v>4.1922000000000006</c:v>
                </c:pt>
                <c:pt idx="3">
                  <c:v>4.1922000000000006</c:v>
                </c:pt>
                <c:pt idx="4">
                  <c:v>4.1922000000000006</c:v>
                </c:pt>
                <c:pt idx="5">
                  <c:v>4.1922000000000006</c:v>
                </c:pt>
                <c:pt idx="6">
                  <c:v>4.1922000000000006</c:v>
                </c:pt>
                <c:pt idx="7">
                  <c:v>4.1922000000000006</c:v>
                </c:pt>
                <c:pt idx="8">
                  <c:v>4.1922000000000006</c:v>
                </c:pt>
                <c:pt idx="9">
                  <c:v>4.1922000000000006</c:v>
                </c:pt>
                <c:pt idx="10">
                  <c:v>4.1922000000000006</c:v>
                </c:pt>
                <c:pt idx="11">
                  <c:v>4.1922000000000006</c:v>
                </c:pt>
                <c:pt idx="12">
                  <c:v>4.1922000000000006</c:v>
                </c:pt>
                <c:pt idx="13">
                  <c:v>4.1922000000000006</c:v>
                </c:pt>
                <c:pt idx="14">
                  <c:v>4.1922000000000006</c:v>
                </c:pt>
                <c:pt idx="15">
                  <c:v>4.1922000000000006</c:v>
                </c:pt>
                <c:pt idx="16">
                  <c:v>4.1922000000000006</c:v>
                </c:pt>
                <c:pt idx="17">
                  <c:v>4.1922000000000006</c:v>
                </c:pt>
                <c:pt idx="18">
                  <c:v>4.1922000000000006</c:v>
                </c:pt>
                <c:pt idx="19">
                  <c:v>4.1922000000000006</c:v>
                </c:pt>
                <c:pt idx="20">
                  <c:v>4.1922000000000006</c:v>
                </c:pt>
                <c:pt idx="21">
                  <c:v>4.1922000000000006</c:v>
                </c:pt>
                <c:pt idx="22">
                  <c:v>4.1922000000000006</c:v>
                </c:pt>
                <c:pt idx="23">
                  <c:v>4.1922000000000006</c:v>
                </c:pt>
                <c:pt idx="24">
                  <c:v>4.1922000000000006</c:v>
                </c:pt>
                <c:pt idx="25">
                  <c:v>4.1922000000000006</c:v>
                </c:pt>
                <c:pt idx="26">
                  <c:v>4.1922000000000006</c:v>
                </c:pt>
                <c:pt idx="27">
                  <c:v>4.1922000000000006</c:v>
                </c:pt>
                <c:pt idx="28">
                  <c:v>4.1922000000000006</c:v>
                </c:pt>
                <c:pt idx="29">
                  <c:v>4.1922000000000006</c:v>
                </c:pt>
                <c:pt idx="30">
                  <c:v>4.1922000000000006</c:v>
                </c:pt>
                <c:pt idx="31">
                  <c:v>4.1922000000000006</c:v>
                </c:pt>
                <c:pt idx="32">
                  <c:v>4.1922000000000006</c:v>
                </c:pt>
                <c:pt idx="33">
                  <c:v>4.1922000000000006</c:v>
                </c:pt>
                <c:pt idx="34">
                  <c:v>4.1922000000000006</c:v>
                </c:pt>
                <c:pt idx="35">
                  <c:v>4.1922000000000006</c:v>
                </c:pt>
                <c:pt idx="36">
                  <c:v>4.1922000000000006</c:v>
                </c:pt>
                <c:pt idx="37">
                  <c:v>4.1922000000000006</c:v>
                </c:pt>
                <c:pt idx="38">
                  <c:v>4.1922000000000006</c:v>
                </c:pt>
                <c:pt idx="39">
                  <c:v>4.1922000000000006</c:v>
                </c:pt>
                <c:pt idx="40">
                  <c:v>4.1922000000000006</c:v>
                </c:pt>
                <c:pt idx="41">
                  <c:v>4.1922000000000006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6-4308-A4F2-1DB098C36BFA}"/>
            </c:ext>
          </c:extLst>
        </c:ser>
        <c:ser>
          <c:idx val="1"/>
          <c:order val="1"/>
          <c:tx>
            <c:strRef>
              <c:f>'all on one'!$D$2</c:f>
              <c:strCache>
                <c:ptCount val="1"/>
                <c:pt idx="0">
                  <c:v>Aluminium (kg)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one'!$D$3:$D$44</c:f>
              <c:numCache>
                <c:formatCode>General</c:formatCode>
                <c:ptCount val="42"/>
                <c:pt idx="0">
                  <c:v>2.0013003899999999</c:v>
                </c:pt>
                <c:pt idx="1">
                  <c:v>1.9871506589999999</c:v>
                </c:pt>
                <c:pt idx="2">
                  <c:v>1.9665931299999999</c:v>
                </c:pt>
                <c:pt idx="3">
                  <c:v>1.9629861980000001</c:v>
                </c:pt>
                <c:pt idx="4">
                  <c:v>1.619458128</c:v>
                </c:pt>
                <c:pt idx="5">
                  <c:v>1.592739726</c:v>
                </c:pt>
                <c:pt idx="6">
                  <c:v>1.495242424</c:v>
                </c:pt>
                <c:pt idx="7">
                  <c:v>1.4125263159999999</c:v>
                </c:pt>
                <c:pt idx="8">
                  <c:v>1.379820896</c:v>
                </c:pt>
                <c:pt idx="9">
                  <c:v>1.3616666669999999</c:v>
                </c:pt>
                <c:pt idx="10">
                  <c:v>1.3436470589999998</c:v>
                </c:pt>
                <c:pt idx="11">
                  <c:v>1.3150588239999998</c:v>
                </c:pt>
                <c:pt idx="12">
                  <c:v>1.293617647</c:v>
                </c:pt>
                <c:pt idx="13">
                  <c:v>1.2721764710000001</c:v>
                </c:pt>
                <c:pt idx="14">
                  <c:v>1.2292941180000001</c:v>
                </c:pt>
                <c:pt idx="15">
                  <c:v>1.1864117650000001</c:v>
                </c:pt>
                <c:pt idx="16">
                  <c:v>1.1578235290000001</c:v>
                </c:pt>
                <c:pt idx="17">
                  <c:v>1.1292352940000001</c:v>
                </c:pt>
                <c:pt idx="18">
                  <c:v>1.1006470589999999</c:v>
                </c:pt>
                <c:pt idx="19">
                  <c:v>1.0815882349999999</c:v>
                </c:pt>
                <c:pt idx="20">
                  <c:v>1.0625294120000002</c:v>
                </c:pt>
                <c:pt idx="21">
                  <c:v>1.0434705879999999</c:v>
                </c:pt>
                <c:pt idx="22">
                  <c:v>1.0434705879999999</c:v>
                </c:pt>
                <c:pt idx="23">
                  <c:v>1.0434705879999999</c:v>
                </c:pt>
                <c:pt idx="24">
                  <c:v>1.0434705879999999</c:v>
                </c:pt>
                <c:pt idx="25">
                  <c:v>1.0434705879999999</c:v>
                </c:pt>
                <c:pt idx="26">
                  <c:v>1.0434705879999999</c:v>
                </c:pt>
                <c:pt idx="27">
                  <c:v>1.0434705879999999</c:v>
                </c:pt>
                <c:pt idx="28">
                  <c:v>1.0434705879999999</c:v>
                </c:pt>
                <c:pt idx="29">
                  <c:v>1.0434705879999999</c:v>
                </c:pt>
                <c:pt idx="30">
                  <c:v>1.0434705879999999</c:v>
                </c:pt>
                <c:pt idx="31">
                  <c:v>1.0434705879999999</c:v>
                </c:pt>
                <c:pt idx="32">
                  <c:v>1.0434705879999999</c:v>
                </c:pt>
                <c:pt idx="33">
                  <c:v>1.0434705879999999</c:v>
                </c:pt>
                <c:pt idx="34">
                  <c:v>1.0434705879999999</c:v>
                </c:pt>
                <c:pt idx="35">
                  <c:v>1.0434705879999999</c:v>
                </c:pt>
                <c:pt idx="36">
                  <c:v>1.0434705879999999</c:v>
                </c:pt>
                <c:pt idx="37">
                  <c:v>1.0434705879999999</c:v>
                </c:pt>
                <c:pt idx="38">
                  <c:v>1.0434705879999999</c:v>
                </c:pt>
                <c:pt idx="39">
                  <c:v>1.0434705879999999</c:v>
                </c:pt>
                <c:pt idx="40">
                  <c:v>1.0434705879999999</c:v>
                </c:pt>
                <c:pt idx="41">
                  <c:v>1.0434705879999999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26-4308-A4F2-1DB098C36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29488"/>
        <c:axId val="621430144"/>
      </c:scatterChart>
      <c:valAx>
        <c:axId val="621429488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30144"/>
        <c:crosses val="autoZero"/>
        <c:crossBetween val="midCat"/>
      </c:valAx>
      <c:valAx>
        <c:axId val="62143014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Copper and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on one'!$E$2</c:f>
              <c:strCache>
                <c:ptCount val="1"/>
                <c:pt idx="0">
                  <c:v>Copper (g)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one'!$E$3:$E$44</c:f>
              <c:numCache>
                <c:formatCode>General</c:formatCode>
                <c:ptCount val="42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5.7881600000000004</c:v>
                </c:pt>
                <c:pt idx="7">
                  <c:v>6.2003199999999996</c:v>
                </c:pt>
                <c:pt idx="8">
                  <c:v>7.2038399999999996</c:v>
                </c:pt>
                <c:pt idx="9">
                  <c:v>7.45472</c:v>
                </c:pt>
                <c:pt idx="10">
                  <c:v>8.26112</c:v>
                </c:pt>
                <c:pt idx="11">
                  <c:v>8.2252799999999997</c:v>
                </c:pt>
                <c:pt idx="12">
                  <c:v>8.2700800000000001</c:v>
                </c:pt>
                <c:pt idx="13">
                  <c:v>8.3148800000000005</c:v>
                </c:pt>
                <c:pt idx="14">
                  <c:v>8.3865599999999993</c:v>
                </c:pt>
                <c:pt idx="15">
                  <c:v>8.45824</c:v>
                </c:pt>
                <c:pt idx="16">
                  <c:v>8.1954133329999994</c:v>
                </c:pt>
                <c:pt idx="17">
                  <c:v>7.9325866669999998</c:v>
                </c:pt>
                <c:pt idx="18">
                  <c:v>7.6697600000000001</c:v>
                </c:pt>
                <c:pt idx="19">
                  <c:v>7.3949866670000004</c:v>
                </c:pt>
                <c:pt idx="20">
                  <c:v>7.1202133329999997</c:v>
                </c:pt>
                <c:pt idx="21">
                  <c:v>6.84544</c:v>
                </c:pt>
                <c:pt idx="22">
                  <c:v>6.84544</c:v>
                </c:pt>
                <c:pt idx="23">
                  <c:v>6.84544</c:v>
                </c:pt>
                <c:pt idx="24">
                  <c:v>6.84544</c:v>
                </c:pt>
                <c:pt idx="25">
                  <c:v>6.84544</c:v>
                </c:pt>
                <c:pt idx="26">
                  <c:v>6.84544</c:v>
                </c:pt>
                <c:pt idx="27">
                  <c:v>6.84544</c:v>
                </c:pt>
                <c:pt idx="28">
                  <c:v>6.84544</c:v>
                </c:pt>
                <c:pt idx="29">
                  <c:v>6.84544</c:v>
                </c:pt>
                <c:pt idx="30">
                  <c:v>6.84544</c:v>
                </c:pt>
                <c:pt idx="31">
                  <c:v>6.84544</c:v>
                </c:pt>
                <c:pt idx="32">
                  <c:v>6.84544</c:v>
                </c:pt>
                <c:pt idx="33">
                  <c:v>6.84544</c:v>
                </c:pt>
                <c:pt idx="34">
                  <c:v>6.84544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0-47F6-8AC2-17A11378BDE7}"/>
            </c:ext>
          </c:extLst>
        </c:ser>
        <c:ser>
          <c:idx val="1"/>
          <c:order val="1"/>
          <c:tx>
            <c:strRef>
              <c:f>'all on one'!$F$2</c:f>
              <c:strCache>
                <c:ptCount val="1"/>
                <c:pt idx="0">
                  <c:v>Silver (g)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one'!$F$3:$F$44</c:f>
              <c:numCache>
                <c:formatCode>General</c:formatCode>
                <c:ptCount val="42"/>
                <c:pt idx="0">
                  <c:v>25.6</c:v>
                </c:pt>
                <c:pt idx="1">
                  <c:v>12.327416169999999</c:v>
                </c:pt>
                <c:pt idx="2">
                  <c:v>10.272846810000001</c:v>
                </c:pt>
                <c:pt idx="3">
                  <c:v>8.2182774490000003</c:v>
                </c:pt>
                <c:pt idx="4">
                  <c:v>5.7527942139999997</c:v>
                </c:pt>
                <c:pt idx="5">
                  <c:v>5.3418803419999996</c:v>
                </c:pt>
                <c:pt idx="6">
                  <c:v>4.5200525970000003</c:v>
                </c:pt>
                <c:pt idx="7">
                  <c:v>4.0997570090000002</c:v>
                </c:pt>
                <c:pt idx="8">
                  <c:v>4.079110301</c:v>
                </c:pt>
                <c:pt idx="9">
                  <c:v>4.3128338230000001</c:v>
                </c:pt>
                <c:pt idx="10">
                  <c:v>4.1473098100000003</c:v>
                </c:pt>
                <c:pt idx="11">
                  <c:v>3.5949654450000001</c:v>
                </c:pt>
                <c:pt idx="12">
                  <c:v>3.3412788689999999</c:v>
                </c:pt>
                <c:pt idx="13">
                  <c:v>3.0936340219999998</c:v>
                </c:pt>
                <c:pt idx="14">
                  <c:v>2.8988638820000001</c:v>
                </c:pt>
                <c:pt idx="15">
                  <c:v>2.692895407</c:v>
                </c:pt>
                <c:pt idx="16">
                  <c:v>2.542951049</c:v>
                </c:pt>
                <c:pt idx="17">
                  <c:v>2.4012622069999998</c:v>
                </c:pt>
                <c:pt idx="18">
                  <c:v>2.2668844890000002</c:v>
                </c:pt>
                <c:pt idx="19">
                  <c:v>2.1296348279999999</c:v>
                </c:pt>
                <c:pt idx="20">
                  <c:v>1.9927764130000001</c:v>
                </c:pt>
                <c:pt idx="21">
                  <c:v>1.856311209</c:v>
                </c:pt>
                <c:pt idx="22">
                  <c:v>1.856311209</c:v>
                </c:pt>
                <c:pt idx="23">
                  <c:v>1.856311209</c:v>
                </c:pt>
                <c:pt idx="24">
                  <c:v>1.856311209</c:v>
                </c:pt>
                <c:pt idx="25">
                  <c:v>1.856311209</c:v>
                </c:pt>
                <c:pt idx="26">
                  <c:v>1.856311209</c:v>
                </c:pt>
                <c:pt idx="27">
                  <c:v>1.856311209</c:v>
                </c:pt>
                <c:pt idx="28">
                  <c:v>1.856311209</c:v>
                </c:pt>
                <c:pt idx="29">
                  <c:v>1.856311209</c:v>
                </c:pt>
                <c:pt idx="30">
                  <c:v>1.856311209</c:v>
                </c:pt>
                <c:pt idx="31">
                  <c:v>1.856311209</c:v>
                </c:pt>
                <c:pt idx="32">
                  <c:v>1.856311209</c:v>
                </c:pt>
                <c:pt idx="33">
                  <c:v>1.856311209</c:v>
                </c:pt>
                <c:pt idx="34">
                  <c:v>1.856311209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10-47F6-8AC2-17A11378B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75856"/>
        <c:axId val="664776512"/>
      </c:scatterChart>
      <c:valAx>
        <c:axId val="664775856"/>
        <c:scaling>
          <c:orientation val="minMax"/>
          <c:max val="205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6512"/>
        <c:crosses val="autoZero"/>
        <c:crossBetween val="midCat"/>
      </c:valAx>
      <c:valAx>
        <c:axId val="66477651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98413468732433"/>
          <c:y val="3.051149687266726E-2"/>
          <c:w val="0.82777703634503319"/>
          <c:h val="0.86975746844771684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on one'!$B$2</c:f>
              <c:strCache>
                <c:ptCount val="1"/>
                <c:pt idx="0">
                  <c:v>Glass (kg)</c:v>
                </c:pt>
              </c:strCache>
            </c:strRef>
          </c:tx>
          <c:spPr>
            <a:ln w="25400" cap="rnd">
              <a:solidFill>
                <a:srgbClr val="00BFBF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one'!$B$3:$B$44</c:f>
              <c:numCache>
                <c:formatCode>General</c:formatCode>
                <c:ptCount val="4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8.08</c:v>
                </c:pt>
                <c:pt idx="4">
                  <c:v>8.16</c:v>
                </c:pt>
                <c:pt idx="5">
                  <c:v>8.2927</c:v>
                </c:pt>
                <c:pt idx="6">
                  <c:v>8.2256625000000003</c:v>
                </c:pt>
                <c:pt idx="7">
                  <c:v>8.1588875000000005</c:v>
                </c:pt>
                <c:pt idx="8">
                  <c:v>8.2897499999999997</c:v>
                </c:pt>
                <c:pt idx="9">
                  <c:v>8.3501499999999993</c:v>
                </c:pt>
                <c:pt idx="10">
                  <c:v>8.6074999999999999</c:v>
                </c:pt>
                <c:pt idx="11">
                  <c:v>8.8981250000000003</c:v>
                </c:pt>
                <c:pt idx="12">
                  <c:v>8.9247499999999995</c:v>
                </c:pt>
                <c:pt idx="13">
                  <c:v>8.9504999999999999</c:v>
                </c:pt>
                <c:pt idx="14">
                  <c:v>8.9408250000000002</c:v>
                </c:pt>
                <c:pt idx="15">
                  <c:v>8.9280000000000008</c:v>
                </c:pt>
                <c:pt idx="16">
                  <c:v>8.945933333000001</c:v>
                </c:pt>
                <c:pt idx="17">
                  <c:v>8.9629333330000005</c:v>
                </c:pt>
                <c:pt idx="18">
                  <c:v>8.9789999999999992</c:v>
                </c:pt>
                <c:pt idx="19">
                  <c:v>9.0400694440000002</c:v>
                </c:pt>
                <c:pt idx="20">
                  <c:v>9.1003611109999998</c:v>
                </c:pt>
                <c:pt idx="21">
                  <c:v>9.1598749999999995</c:v>
                </c:pt>
                <c:pt idx="22">
                  <c:v>9.1598749999999995</c:v>
                </c:pt>
                <c:pt idx="23">
                  <c:v>9.1598749999999995</c:v>
                </c:pt>
                <c:pt idx="24">
                  <c:v>9.1598749999999995</c:v>
                </c:pt>
                <c:pt idx="25">
                  <c:v>9.1598749999999995</c:v>
                </c:pt>
                <c:pt idx="26">
                  <c:v>9.1598749999999995</c:v>
                </c:pt>
                <c:pt idx="27">
                  <c:v>9.1598749999999995</c:v>
                </c:pt>
                <c:pt idx="28">
                  <c:v>9.1598749999999995</c:v>
                </c:pt>
                <c:pt idx="29">
                  <c:v>9.1598749999999995</c:v>
                </c:pt>
                <c:pt idx="30">
                  <c:v>9.1598749999999995</c:v>
                </c:pt>
                <c:pt idx="31">
                  <c:v>9.1598749999999995</c:v>
                </c:pt>
                <c:pt idx="32">
                  <c:v>9.1598749999999995</c:v>
                </c:pt>
                <c:pt idx="33">
                  <c:v>9.1598749999999995</c:v>
                </c:pt>
                <c:pt idx="34">
                  <c:v>9.1598749999999995</c:v>
                </c:pt>
                <c:pt idx="35">
                  <c:v>9.1598749999999995</c:v>
                </c:pt>
                <c:pt idx="36">
                  <c:v>9.1598749999999995</c:v>
                </c:pt>
                <c:pt idx="37">
                  <c:v>9.1598749999999995</c:v>
                </c:pt>
                <c:pt idx="38">
                  <c:v>9.1598749999999995</c:v>
                </c:pt>
                <c:pt idx="39">
                  <c:v>9.1598749999999995</c:v>
                </c:pt>
                <c:pt idx="40">
                  <c:v>9.1598749999999995</c:v>
                </c:pt>
                <c:pt idx="41">
                  <c:v>9.1598749999999995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F-40CB-ABFD-D3E66A9D9648}"/>
            </c:ext>
          </c:extLst>
        </c:ser>
        <c:ser>
          <c:idx val="1"/>
          <c:order val="1"/>
          <c:tx>
            <c:strRef>
              <c:f>'all on one'!$C$2</c:f>
              <c:strCache>
                <c:ptCount val="1"/>
                <c:pt idx="0">
                  <c:v>Silicon (hectogram)</c:v>
                </c:pt>
              </c:strCache>
            </c:strRef>
          </c:tx>
          <c:spPr>
            <a:ln w="25400" cap="rnd">
              <a:solidFill>
                <a:srgbClr val="FF7F0E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one'!$C$3:$C$44</c:f>
              <c:numCache>
                <c:formatCode>General</c:formatCode>
                <c:ptCount val="42"/>
                <c:pt idx="0">
                  <c:v>4.1922000000000006</c:v>
                </c:pt>
                <c:pt idx="1">
                  <c:v>4.1922000000000006</c:v>
                </c:pt>
                <c:pt idx="2">
                  <c:v>4.1922000000000006</c:v>
                </c:pt>
                <c:pt idx="3">
                  <c:v>4.1922000000000006</c:v>
                </c:pt>
                <c:pt idx="4">
                  <c:v>4.1922000000000006</c:v>
                </c:pt>
                <c:pt idx="5">
                  <c:v>4.1922000000000006</c:v>
                </c:pt>
                <c:pt idx="6">
                  <c:v>4.1922000000000006</c:v>
                </c:pt>
                <c:pt idx="7">
                  <c:v>4.1922000000000006</c:v>
                </c:pt>
                <c:pt idx="8">
                  <c:v>4.1922000000000006</c:v>
                </c:pt>
                <c:pt idx="9">
                  <c:v>4.1922000000000006</c:v>
                </c:pt>
                <c:pt idx="10">
                  <c:v>4.1922000000000006</c:v>
                </c:pt>
                <c:pt idx="11">
                  <c:v>4.1922000000000006</c:v>
                </c:pt>
                <c:pt idx="12">
                  <c:v>4.1922000000000006</c:v>
                </c:pt>
                <c:pt idx="13">
                  <c:v>4.1922000000000006</c:v>
                </c:pt>
                <c:pt idx="14">
                  <c:v>4.1922000000000006</c:v>
                </c:pt>
                <c:pt idx="15">
                  <c:v>4.1922000000000006</c:v>
                </c:pt>
                <c:pt idx="16">
                  <c:v>4.1922000000000006</c:v>
                </c:pt>
                <c:pt idx="17">
                  <c:v>4.1922000000000006</c:v>
                </c:pt>
                <c:pt idx="18">
                  <c:v>4.1922000000000006</c:v>
                </c:pt>
                <c:pt idx="19">
                  <c:v>4.1922000000000006</c:v>
                </c:pt>
                <c:pt idx="20">
                  <c:v>4.1922000000000006</c:v>
                </c:pt>
                <c:pt idx="21">
                  <c:v>4.1922000000000006</c:v>
                </c:pt>
                <c:pt idx="22">
                  <c:v>4.1922000000000006</c:v>
                </c:pt>
                <c:pt idx="23">
                  <c:v>4.1922000000000006</c:v>
                </c:pt>
                <c:pt idx="24">
                  <c:v>4.1922000000000006</c:v>
                </c:pt>
                <c:pt idx="25">
                  <c:v>4.1922000000000006</c:v>
                </c:pt>
                <c:pt idx="26">
                  <c:v>4.1922000000000006</c:v>
                </c:pt>
                <c:pt idx="27">
                  <c:v>4.1922000000000006</c:v>
                </c:pt>
                <c:pt idx="28">
                  <c:v>4.1922000000000006</c:v>
                </c:pt>
                <c:pt idx="29">
                  <c:v>4.1922000000000006</c:v>
                </c:pt>
                <c:pt idx="30">
                  <c:v>4.1922000000000006</c:v>
                </c:pt>
                <c:pt idx="31">
                  <c:v>4.1922000000000006</c:v>
                </c:pt>
                <c:pt idx="32">
                  <c:v>4.1922000000000006</c:v>
                </c:pt>
                <c:pt idx="33">
                  <c:v>4.1922000000000006</c:v>
                </c:pt>
                <c:pt idx="34">
                  <c:v>4.1922000000000006</c:v>
                </c:pt>
                <c:pt idx="35">
                  <c:v>4.1922000000000006</c:v>
                </c:pt>
                <c:pt idx="36">
                  <c:v>4.1922000000000006</c:v>
                </c:pt>
                <c:pt idx="37">
                  <c:v>4.1922000000000006</c:v>
                </c:pt>
                <c:pt idx="38">
                  <c:v>4.1922000000000006</c:v>
                </c:pt>
                <c:pt idx="39">
                  <c:v>4.1922000000000006</c:v>
                </c:pt>
                <c:pt idx="40">
                  <c:v>4.1922000000000006</c:v>
                </c:pt>
                <c:pt idx="41">
                  <c:v>4.1922000000000006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AF-40CB-ABFD-D3E66A9D9648}"/>
            </c:ext>
          </c:extLst>
        </c:ser>
        <c:ser>
          <c:idx val="2"/>
          <c:order val="2"/>
          <c:tx>
            <c:strRef>
              <c:f>'all on one'!$D$2</c:f>
              <c:strCache>
                <c:ptCount val="1"/>
                <c:pt idx="0">
                  <c:v>Aluminium (kg)</c:v>
                </c:pt>
              </c:strCache>
            </c:strRef>
          </c:tx>
          <c:spPr>
            <a:ln w="25400" cap="rnd">
              <a:solidFill>
                <a:srgbClr val="1F77B4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one'!$D$3:$D$44</c:f>
              <c:numCache>
                <c:formatCode>General</c:formatCode>
                <c:ptCount val="42"/>
                <c:pt idx="0">
                  <c:v>2.0013003899999999</c:v>
                </c:pt>
                <c:pt idx="1">
                  <c:v>1.9871506589999999</c:v>
                </c:pt>
                <c:pt idx="2">
                  <c:v>1.9665931299999999</c:v>
                </c:pt>
                <c:pt idx="3">
                  <c:v>1.9629861980000001</c:v>
                </c:pt>
                <c:pt idx="4">
                  <c:v>1.619458128</c:v>
                </c:pt>
                <c:pt idx="5">
                  <c:v>1.592739726</c:v>
                </c:pt>
                <c:pt idx="6">
                  <c:v>1.495242424</c:v>
                </c:pt>
                <c:pt idx="7">
                  <c:v>1.4125263159999999</c:v>
                </c:pt>
                <c:pt idx="8">
                  <c:v>1.379820896</c:v>
                </c:pt>
                <c:pt idx="9">
                  <c:v>1.3616666669999999</c:v>
                </c:pt>
                <c:pt idx="10">
                  <c:v>1.3436470589999998</c:v>
                </c:pt>
                <c:pt idx="11">
                  <c:v>1.3150588239999998</c:v>
                </c:pt>
                <c:pt idx="12">
                  <c:v>1.293617647</c:v>
                </c:pt>
                <c:pt idx="13">
                  <c:v>1.2721764710000001</c:v>
                </c:pt>
                <c:pt idx="14">
                  <c:v>1.2292941180000001</c:v>
                </c:pt>
                <c:pt idx="15">
                  <c:v>1.1864117650000001</c:v>
                </c:pt>
                <c:pt idx="16">
                  <c:v>1.1578235290000001</c:v>
                </c:pt>
                <c:pt idx="17">
                  <c:v>1.1292352940000001</c:v>
                </c:pt>
                <c:pt idx="18">
                  <c:v>1.1006470589999999</c:v>
                </c:pt>
                <c:pt idx="19">
                  <c:v>1.0815882349999999</c:v>
                </c:pt>
                <c:pt idx="20">
                  <c:v>1.0625294120000002</c:v>
                </c:pt>
                <c:pt idx="21">
                  <c:v>1.0434705879999999</c:v>
                </c:pt>
                <c:pt idx="22">
                  <c:v>1.0434705879999999</c:v>
                </c:pt>
                <c:pt idx="23">
                  <c:v>1.0434705879999999</c:v>
                </c:pt>
                <c:pt idx="24">
                  <c:v>1.0434705879999999</c:v>
                </c:pt>
                <c:pt idx="25">
                  <c:v>1.0434705879999999</c:v>
                </c:pt>
                <c:pt idx="26">
                  <c:v>1.0434705879999999</c:v>
                </c:pt>
                <c:pt idx="27">
                  <c:v>1.0434705879999999</c:v>
                </c:pt>
                <c:pt idx="28">
                  <c:v>1.0434705879999999</c:v>
                </c:pt>
                <c:pt idx="29">
                  <c:v>1.0434705879999999</c:v>
                </c:pt>
                <c:pt idx="30">
                  <c:v>1.0434705879999999</c:v>
                </c:pt>
                <c:pt idx="31">
                  <c:v>1.0434705879999999</c:v>
                </c:pt>
                <c:pt idx="32">
                  <c:v>1.0434705879999999</c:v>
                </c:pt>
                <c:pt idx="33">
                  <c:v>1.0434705879999999</c:v>
                </c:pt>
                <c:pt idx="34">
                  <c:v>1.0434705879999999</c:v>
                </c:pt>
                <c:pt idx="35">
                  <c:v>1.0434705879999999</c:v>
                </c:pt>
                <c:pt idx="36">
                  <c:v>1.0434705879999999</c:v>
                </c:pt>
                <c:pt idx="37">
                  <c:v>1.0434705879999999</c:v>
                </c:pt>
                <c:pt idx="38">
                  <c:v>1.0434705879999999</c:v>
                </c:pt>
                <c:pt idx="39">
                  <c:v>1.0434705879999999</c:v>
                </c:pt>
                <c:pt idx="40">
                  <c:v>1.0434705879999999</c:v>
                </c:pt>
                <c:pt idx="41">
                  <c:v>1.0434705879999999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AF-40CB-ABFD-D3E66A9D9648}"/>
            </c:ext>
          </c:extLst>
        </c:ser>
        <c:ser>
          <c:idx val="3"/>
          <c:order val="3"/>
          <c:tx>
            <c:strRef>
              <c:f>'all on one'!$E$2</c:f>
              <c:strCache>
                <c:ptCount val="1"/>
                <c:pt idx="0">
                  <c:v>Copper (g)</c:v>
                </c:pt>
              </c:strCache>
            </c:strRef>
          </c:tx>
          <c:spPr>
            <a:ln w="25400" cap="rnd">
              <a:solidFill>
                <a:srgbClr val="2CA02C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one'!$E$3:$E$44</c:f>
              <c:numCache>
                <c:formatCode>General</c:formatCode>
                <c:ptCount val="42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5.7881600000000004</c:v>
                </c:pt>
                <c:pt idx="7">
                  <c:v>6.2003199999999996</c:v>
                </c:pt>
                <c:pt idx="8">
                  <c:v>7.2038399999999996</c:v>
                </c:pt>
                <c:pt idx="9">
                  <c:v>7.45472</c:v>
                </c:pt>
                <c:pt idx="10">
                  <c:v>8.26112</c:v>
                </c:pt>
                <c:pt idx="11">
                  <c:v>8.2252799999999997</c:v>
                </c:pt>
                <c:pt idx="12">
                  <c:v>8.2700800000000001</c:v>
                </c:pt>
                <c:pt idx="13">
                  <c:v>8.3148800000000005</c:v>
                </c:pt>
                <c:pt idx="14">
                  <c:v>8.3865599999999993</c:v>
                </c:pt>
                <c:pt idx="15">
                  <c:v>8.45824</c:v>
                </c:pt>
                <c:pt idx="16">
                  <c:v>8.1954133329999994</c:v>
                </c:pt>
                <c:pt idx="17">
                  <c:v>7.9325866669999998</c:v>
                </c:pt>
                <c:pt idx="18">
                  <c:v>7.6697600000000001</c:v>
                </c:pt>
                <c:pt idx="19">
                  <c:v>7.3949866670000004</c:v>
                </c:pt>
                <c:pt idx="20">
                  <c:v>7.1202133329999997</c:v>
                </c:pt>
                <c:pt idx="21">
                  <c:v>6.84544</c:v>
                </c:pt>
                <c:pt idx="22">
                  <c:v>6.84544</c:v>
                </c:pt>
                <c:pt idx="23">
                  <c:v>6.84544</c:v>
                </c:pt>
                <c:pt idx="24">
                  <c:v>6.84544</c:v>
                </c:pt>
                <c:pt idx="25">
                  <c:v>6.84544</c:v>
                </c:pt>
                <c:pt idx="26">
                  <c:v>6.84544</c:v>
                </c:pt>
                <c:pt idx="27">
                  <c:v>6.84544</c:v>
                </c:pt>
                <c:pt idx="28">
                  <c:v>6.84544</c:v>
                </c:pt>
                <c:pt idx="29">
                  <c:v>6.84544</c:v>
                </c:pt>
                <c:pt idx="30">
                  <c:v>6.84544</c:v>
                </c:pt>
                <c:pt idx="31">
                  <c:v>6.84544</c:v>
                </c:pt>
                <c:pt idx="32">
                  <c:v>6.84544</c:v>
                </c:pt>
                <c:pt idx="33">
                  <c:v>6.84544</c:v>
                </c:pt>
                <c:pt idx="34">
                  <c:v>6.84544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AF-40CB-ABFD-D3E66A9D9648}"/>
            </c:ext>
          </c:extLst>
        </c:ser>
        <c:ser>
          <c:idx val="4"/>
          <c:order val="4"/>
          <c:tx>
            <c:strRef>
              <c:f>'all on one'!$F$2</c:f>
              <c:strCache>
                <c:ptCount val="1"/>
                <c:pt idx="0">
                  <c:v>Silver (g)</c:v>
                </c:pt>
              </c:strCache>
            </c:strRef>
          </c:tx>
          <c:spPr>
            <a:ln w="25400" cap="rnd">
              <a:solidFill>
                <a:srgbClr val="D62728"/>
              </a:solidFill>
              <a:round/>
            </a:ln>
            <a:effectLst/>
          </c:spPr>
          <c:marker>
            <c:symbol val="none"/>
          </c:marker>
          <c:xVal>
            <c:numRef>
              <c:f>'all on one'!$A$3:$A$44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'all on one'!$F$3:$F$44</c:f>
              <c:numCache>
                <c:formatCode>General</c:formatCode>
                <c:ptCount val="42"/>
                <c:pt idx="0">
                  <c:v>25.6</c:v>
                </c:pt>
                <c:pt idx="1">
                  <c:v>12.327416169999999</c:v>
                </c:pt>
                <c:pt idx="2">
                  <c:v>10.272846810000001</c:v>
                </c:pt>
                <c:pt idx="3">
                  <c:v>8.2182774490000003</c:v>
                </c:pt>
                <c:pt idx="4">
                  <c:v>5.7527942139999997</c:v>
                </c:pt>
                <c:pt idx="5">
                  <c:v>5.3418803419999996</c:v>
                </c:pt>
                <c:pt idx="6">
                  <c:v>4.5200525970000003</c:v>
                </c:pt>
                <c:pt idx="7">
                  <c:v>4.0997570090000002</c:v>
                </c:pt>
                <c:pt idx="8">
                  <c:v>4.079110301</c:v>
                </c:pt>
                <c:pt idx="9">
                  <c:v>4.3128338230000001</c:v>
                </c:pt>
                <c:pt idx="10">
                  <c:v>4.1473098100000003</c:v>
                </c:pt>
                <c:pt idx="11">
                  <c:v>3.5949654450000001</c:v>
                </c:pt>
                <c:pt idx="12">
                  <c:v>3.3412788689999999</c:v>
                </c:pt>
                <c:pt idx="13">
                  <c:v>3.0936340219999998</c:v>
                </c:pt>
                <c:pt idx="14">
                  <c:v>2.8988638820000001</c:v>
                </c:pt>
                <c:pt idx="15">
                  <c:v>2.692895407</c:v>
                </c:pt>
                <c:pt idx="16">
                  <c:v>2.542951049</c:v>
                </c:pt>
                <c:pt idx="17">
                  <c:v>2.4012622069999998</c:v>
                </c:pt>
                <c:pt idx="18">
                  <c:v>2.2668844890000002</c:v>
                </c:pt>
                <c:pt idx="19">
                  <c:v>2.1296348279999999</c:v>
                </c:pt>
                <c:pt idx="20">
                  <c:v>1.9927764130000001</c:v>
                </c:pt>
                <c:pt idx="21">
                  <c:v>1.856311209</c:v>
                </c:pt>
                <c:pt idx="22">
                  <c:v>1.856311209</c:v>
                </c:pt>
                <c:pt idx="23">
                  <c:v>1.856311209</c:v>
                </c:pt>
                <c:pt idx="24">
                  <c:v>1.856311209</c:v>
                </c:pt>
                <c:pt idx="25">
                  <c:v>1.856311209</c:v>
                </c:pt>
                <c:pt idx="26">
                  <c:v>1.856311209</c:v>
                </c:pt>
                <c:pt idx="27">
                  <c:v>1.856311209</c:v>
                </c:pt>
                <c:pt idx="28">
                  <c:v>1.856311209</c:v>
                </c:pt>
                <c:pt idx="29">
                  <c:v>1.856311209</c:v>
                </c:pt>
                <c:pt idx="30">
                  <c:v>1.856311209</c:v>
                </c:pt>
                <c:pt idx="31">
                  <c:v>1.856311209</c:v>
                </c:pt>
                <c:pt idx="32">
                  <c:v>1.856311209</c:v>
                </c:pt>
                <c:pt idx="33">
                  <c:v>1.856311209</c:v>
                </c:pt>
                <c:pt idx="34">
                  <c:v>1.856311209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AF-40CB-ABFD-D3E66A9D9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49616"/>
        <c:axId val="664746664"/>
      </c:scatterChart>
      <c:valAx>
        <c:axId val="664749616"/>
        <c:scaling>
          <c:orientation val="minMax"/>
          <c:max val="203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64746664"/>
        <c:crosses val="autoZero"/>
        <c:crossBetween val="midCat"/>
        <c:majorUnit val="2"/>
      </c:valAx>
      <c:valAx>
        <c:axId val="664746664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Mass per m2 of module </a:t>
                </a:r>
                <a:br>
                  <a:rPr lang="en-US"/>
                </a:br>
                <a:r>
                  <a:rPr lang="en-US"/>
                  <a:t>[grams | hectograms | kilograms]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64749616"/>
        <c:crosses val="autoZero"/>
        <c:crossBetween val="midCat"/>
        <c:minorUnit val="0.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1839438020940762"/>
          <c:y val="4.4953407888784415E-2"/>
          <c:w val="0.33095260627090334"/>
          <c:h val="0.26249354509180456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37024874260385"/>
          <c:y val="3.0293108697248401E-2"/>
          <c:w val="0.83091241556890694"/>
          <c:h val="0.86550303731906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'MFG Eff'!$B$1</c:f>
              <c:strCache>
                <c:ptCount val="1"/>
                <c:pt idx="0">
                  <c:v>Glass</c:v>
                </c:pt>
              </c:strCache>
            </c:strRef>
          </c:tx>
          <c:spPr>
            <a:ln w="25400" cap="rnd">
              <a:solidFill>
                <a:srgbClr val="00BFBF"/>
              </a:solidFill>
              <a:round/>
            </a:ln>
            <a:effectLst/>
          </c:spPr>
          <c:marker>
            <c:symbol val="none"/>
          </c:marker>
          <c:xVal>
            <c:numRef>
              <c:f>'MFG Eff'!$A$16:$A$57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Eff'!$B$16:$B$57</c:f>
              <c:numCache>
                <c:formatCode>General</c:formatCode>
                <c:ptCount val="42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95.2</c:v>
                </c:pt>
                <c:pt idx="6">
                  <c:v>95.5</c:v>
                </c:pt>
                <c:pt idx="7">
                  <c:v>95.7</c:v>
                </c:pt>
                <c:pt idx="8">
                  <c:v>95.9</c:v>
                </c:pt>
                <c:pt idx="9">
                  <c:v>96.2</c:v>
                </c:pt>
                <c:pt idx="10">
                  <c:v>96.4</c:v>
                </c:pt>
                <c:pt idx="11">
                  <c:v>96.6</c:v>
                </c:pt>
                <c:pt idx="12">
                  <c:v>96.9</c:v>
                </c:pt>
                <c:pt idx="13">
                  <c:v>97.1</c:v>
                </c:pt>
                <c:pt idx="14">
                  <c:v>97.4</c:v>
                </c:pt>
                <c:pt idx="15">
                  <c:v>97.6</c:v>
                </c:pt>
                <c:pt idx="16">
                  <c:v>97.8</c:v>
                </c:pt>
                <c:pt idx="17">
                  <c:v>98.1</c:v>
                </c:pt>
                <c:pt idx="18">
                  <c:v>98.3</c:v>
                </c:pt>
                <c:pt idx="19">
                  <c:v>98.5</c:v>
                </c:pt>
                <c:pt idx="20">
                  <c:v>98.8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7-4FF0-BD24-3D6F355E3E18}"/>
            </c:ext>
          </c:extLst>
        </c:ser>
        <c:ser>
          <c:idx val="1"/>
          <c:order val="1"/>
          <c:tx>
            <c:strRef>
              <c:f>'MFG Eff'!$C$1</c:f>
              <c:strCache>
                <c:ptCount val="1"/>
                <c:pt idx="0">
                  <c:v>Silicon</c:v>
                </c:pt>
              </c:strCache>
            </c:strRef>
          </c:tx>
          <c:spPr>
            <a:ln w="25400" cap="rnd">
              <a:solidFill>
                <a:srgbClr val="FF7F0E"/>
              </a:solidFill>
              <a:round/>
            </a:ln>
            <a:effectLst/>
          </c:spPr>
          <c:marker>
            <c:symbol val="none"/>
          </c:marker>
          <c:xVal>
            <c:numRef>
              <c:f>'MFG Eff'!$A$16:$A$57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Eff'!$C$16:$C$57</c:f>
              <c:numCache>
                <c:formatCode>General</c:formatCode>
                <c:ptCount val="42"/>
                <c:pt idx="0">
                  <c:v>31.313555950000001</c:v>
                </c:pt>
                <c:pt idx="1">
                  <c:v>49.33536239</c:v>
                </c:pt>
                <c:pt idx="2">
                  <c:v>49.661818310000001</c:v>
                </c:pt>
                <c:pt idx="3">
                  <c:v>48.63711241</c:v>
                </c:pt>
                <c:pt idx="4">
                  <c:v>49.920500959999998</c:v>
                </c:pt>
                <c:pt idx="5">
                  <c:v>50.133176429999999</c:v>
                </c:pt>
                <c:pt idx="6">
                  <c:v>50.540356459999998</c:v>
                </c:pt>
                <c:pt idx="7">
                  <c:v>53.417000399999999</c:v>
                </c:pt>
                <c:pt idx="8">
                  <c:v>59.32333715</c:v>
                </c:pt>
                <c:pt idx="9">
                  <c:v>63.600552669999999</c:v>
                </c:pt>
                <c:pt idx="10">
                  <c:v>65.063940110000004</c:v>
                </c:pt>
                <c:pt idx="11">
                  <c:v>66.726759759999993</c:v>
                </c:pt>
                <c:pt idx="12">
                  <c:v>66.180844960000002</c:v>
                </c:pt>
                <c:pt idx="13">
                  <c:v>65.587672920000003</c:v>
                </c:pt>
                <c:pt idx="14">
                  <c:v>66.98371616</c:v>
                </c:pt>
                <c:pt idx="15">
                  <c:v>68.784939679999994</c:v>
                </c:pt>
                <c:pt idx="16">
                  <c:v>69.379740209999994</c:v>
                </c:pt>
                <c:pt idx="17">
                  <c:v>69.848360650000004</c:v>
                </c:pt>
                <c:pt idx="18">
                  <c:v>70.190564620000004</c:v>
                </c:pt>
                <c:pt idx="19">
                  <c:v>70.655697110000006</c:v>
                </c:pt>
                <c:pt idx="20">
                  <c:v>71.125574380000003</c:v>
                </c:pt>
                <c:pt idx="21">
                  <c:v>71.600236780000003</c:v>
                </c:pt>
                <c:pt idx="22">
                  <c:v>71.600236780000003</c:v>
                </c:pt>
                <c:pt idx="23">
                  <c:v>71.600236780000003</c:v>
                </c:pt>
                <c:pt idx="24">
                  <c:v>71.600236780000003</c:v>
                </c:pt>
                <c:pt idx="25">
                  <c:v>71.600236780000003</c:v>
                </c:pt>
                <c:pt idx="26">
                  <c:v>71.600236780000003</c:v>
                </c:pt>
                <c:pt idx="27">
                  <c:v>71.600236780000003</c:v>
                </c:pt>
                <c:pt idx="28">
                  <c:v>71.600236780000003</c:v>
                </c:pt>
                <c:pt idx="29">
                  <c:v>71.600236780000003</c:v>
                </c:pt>
                <c:pt idx="30">
                  <c:v>71.600236780000003</c:v>
                </c:pt>
                <c:pt idx="31">
                  <c:v>71.600236780000003</c:v>
                </c:pt>
                <c:pt idx="32">
                  <c:v>71.600236780000003</c:v>
                </c:pt>
                <c:pt idx="33">
                  <c:v>71.600236780000003</c:v>
                </c:pt>
                <c:pt idx="34">
                  <c:v>71.600236780000003</c:v>
                </c:pt>
                <c:pt idx="35">
                  <c:v>71.600236780000003</c:v>
                </c:pt>
                <c:pt idx="36">
                  <c:v>71.600236780000003</c:v>
                </c:pt>
                <c:pt idx="37">
                  <c:v>71.600236780000003</c:v>
                </c:pt>
                <c:pt idx="38">
                  <c:v>71.600236780000003</c:v>
                </c:pt>
                <c:pt idx="39">
                  <c:v>71.600236780000003</c:v>
                </c:pt>
                <c:pt idx="40">
                  <c:v>71.600236780000003</c:v>
                </c:pt>
                <c:pt idx="41">
                  <c:v>71.600236780000003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C7-4FF0-BD24-3D6F355E3E18}"/>
            </c:ext>
          </c:extLst>
        </c:ser>
        <c:ser>
          <c:idx val="2"/>
          <c:order val="2"/>
          <c:tx>
            <c:strRef>
              <c:f>'MFG Eff'!$D$1</c:f>
              <c:strCache>
                <c:ptCount val="1"/>
                <c:pt idx="0">
                  <c:v>Aluminium</c:v>
                </c:pt>
              </c:strCache>
            </c:strRef>
          </c:tx>
          <c:spPr>
            <a:ln w="25400" cap="rnd">
              <a:solidFill>
                <a:srgbClr val="1F77B4"/>
              </a:solidFill>
              <a:round/>
            </a:ln>
            <a:effectLst/>
          </c:spPr>
          <c:marker>
            <c:symbol val="none"/>
          </c:marker>
          <c:xVal>
            <c:numRef>
              <c:f>'MFG Eff'!$A$16:$A$57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Eff'!$D$16:$D$57</c:f>
              <c:numCache>
                <c:formatCode>General</c:formatCode>
                <c:ptCount val="4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C7-4FF0-BD24-3D6F355E3E18}"/>
            </c:ext>
          </c:extLst>
        </c:ser>
        <c:ser>
          <c:idx val="3"/>
          <c:order val="3"/>
          <c:tx>
            <c:strRef>
              <c:f>'MFG Eff'!$E$1</c:f>
              <c:strCache>
                <c:ptCount val="1"/>
                <c:pt idx="0">
                  <c:v>Copper</c:v>
                </c:pt>
              </c:strCache>
            </c:strRef>
          </c:tx>
          <c:spPr>
            <a:ln w="25400" cap="rnd">
              <a:solidFill>
                <a:srgbClr val="2CA02C"/>
              </a:solidFill>
              <a:round/>
            </a:ln>
            <a:effectLst/>
          </c:spPr>
          <c:marker>
            <c:symbol val="none"/>
          </c:marker>
          <c:xVal>
            <c:numRef>
              <c:f>'MFG Eff'!$A$16:$A$57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Eff'!$E$16:$E$57</c:f>
              <c:numCache>
                <c:formatCode>General</c:formatCode>
                <c:ptCount val="4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C7-4FF0-BD24-3D6F355E3E18}"/>
            </c:ext>
          </c:extLst>
        </c:ser>
        <c:ser>
          <c:idx val="4"/>
          <c:order val="4"/>
          <c:tx>
            <c:strRef>
              <c:f>'MFG Eff'!$F$1</c:f>
              <c:strCache>
                <c:ptCount val="1"/>
                <c:pt idx="0">
                  <c:v>Silver</c:v>
                </c:pt>
              </c:strCache>
            </c:strRef>
          </c:tx>
          <c:spPr>
            <a:ln w="25400" cap="rnd">
              <a:solidFill>
                <a:srgbClr val="D62728"/>
              </a:solidFill>
              <a:round/>
            </a:ln>
            <a:effectLst/>
          </c:spPr>
          <c:marker>
            <c:symbol val="none"/>
          </c:marker>
          <c:xVal>
            <c:numRef>
              <c:f>'MFG Eff'!$A$16:$A$57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'MFG Eff'!$F$16:$F$57</c:f>
              <c:numCache>
                <c:formatCode>General</c:formatCode>
                <c:ptCount val="4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C7-4FF0-BD24-3D6F355E3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18312"/>
        <c:axId val="644815360"/>
      </c:scatterChart>
      <c:valAx>
        <c:axId val="644818312"/>
        <c:scaling>
          <c:orientation val="minMax"/>
          <c:max val="2030"/>
          <c:min val="20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5360"/>
        <c:crosses val="autoZero"/>
        <c:crossBetween val="midCat"/>
        <c:majorUnit val="2"/>
      </c:valAx>
      <c:valAx>
        <c:axId val="644815360"/>
        <c:scaling>
          <c:orientation val="minMax"/>
          <c:max val="101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Manufacturing Efficiency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8312"/>
        <c:crosses val="autoZero"/>
        <c:crossBetween val="midCat"/>
        <c:min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/>
              <a:t>Virgin Material</a:t>
            </a:r>
            <a:r>
              <a:rPr lang="en-US" baseline="0"/>
              <a:t> Efficiencies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VirginMatEff!$B$1</c:f>
              <c:strCache>
                <c:ptCount val="1"/>
                <c:pt idx="0">
                  <c:v>Glass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VirginMatEff!$A$2:$A$57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VirginMatEff!$B$2:$B$57</c:f>
              <c:numCache>
                <c:formatCode>General</c:formatCode>
                <c:ptCount val="56"/>
                <c:pt idx="0">
                  <c:v>99.9</c:v>
                </c:pt>
                <c:pt idx="1">
                  <c:v>99.9</c:v>
                </c:pt>
                <c:pt idx="2">
                  <c:v>99.9</c:v>
                </c:pt>
                <c:pt idx="3">
                  <c:v>99.9</c:v>
                </c:pt>
                <c:pt idx="4">
                  <c:v>99.9</c:v>
                </c:pt>
                <c:pt idx="5">
                  <c:v>99.9</c:v>
                </c:pt>
                <c:pt idx="6">
                  <c:v>99.9</c:v>
                </c:pt>
                <c:pt idx="7">
                  <c:v>99.9</c:v>
                </c:pt>
                <c:pt idx="8">
                  <c:v>99.9</c:v>
                </c:pt>
                <c:pt idx="9">
                  <c:v>99.9</c:v>
                </c:pt>
                <c:pt idx="10">
                  <c:v>99.9</c:v>
                </c:pt>
                <c:pt idx="11">
                  <c:v>99.9</c:v>
                </c:pt>
                <c:pt idx="12">
                  <c:v>99.9</c:v>
                </c:pt>
                <c:pt idx="13">
                  <c:v>99.9</c:v>
                </c:pt>
                <c:pt idx="14">
                  <c:v>99.9</c:v>
                </c:pt>
                <c:pt idx="15">
                  <c:v>99.9</c:v>
                </c:pt>
                <c:pt idx="16">
                  <c:v>99.9</c:v>
                </c:pt>
                <c:pt idx="17">
                  <c:v>99.9</c:v>
                </c:pt>
                <c:pt idx="18">
                  <c:v>99.9</c:v>
                </c:pt>
                <c:pt idx="19">
                  <c:v>99.9</c:v>
                </c:pt>
                <c:pt idx="20">
                  <c:v>99.9</c:v>
                </c:pt>
                <c:pt idx="21">
                  <c:v>99.9</c:v>
                </c:pt>
                <c:pt idx="22">
                  <c:v>99.9</c:v>
                </c:pt>
                <c:pt idx="23">
                  <c:v>99.9</c:v>
                </c:pt>
                <c:pt idx="24">
                  <c:v>99.9</c:v>
                </c:pt>
                <c:pt idx="25">
                  <c:v>99.9</c:v>
                </c:pt>
                <c:pt idx="26">
                  <c:v>99.9</c:v>
                </c:pt>
                <c:pt idx="27">
                  <c:v>99.9</c:v>
                </c:pt>
                <c:pt idx="28">
                  <c:v>99.9</c:v>
                </c:pt>
                <c:pt idx="29">
                  <c:v>99.9</c:v>
                </c:pt>
                <c:pt idx="30">
                  <c:v>99.9</c:v>
                </c:pt>
                <c:pt idx="31">
                  <c:v>99.9</c:v>
                </c:pt>
                <c:pt idx="32">
                  <c:v>99.9</c:v>
                </c:pt>
                <c:pt idx="33">
                  <c:v>99.9</c:v>
                </c:pt>
                <c:pt idx="34">
                  <c:v>99.9</c:v>
                </c:pt>
                <c:pt idx="35">
                  <c:v>99.9</c:v>
                </c:pt>
                <c:pt idx="36">
                  <c:v>99.9</c:v>
                </c:pt>
                <c:pt idx="37">
                  <c:v>99.9</c:v>
                </c:pt>
                <c:pt idx="38">
                  <c:v>99.9</c:v>
                </c:pt>
                <c:pt idx="39">
                  <c:v>99.9</c:v>
                </c:pt>
                <c:pt idx="40">
                  <c:v>99.9</c:v>
                </c:pt>
                <c:pt idx="41">
                  <c:v>99.9</c:v>
                </c:pt>
                <c:pt idx="42">
                  <c:v>99.9</c:v>
                </c:pt>
                <c:pt idx="43">
                  <c:v>99.9</c:v>
                </c:pt>
                <c:pt idx="44">
                  <c:v>99.9</c:v>
                </c:pt>
                <c:pt idx="45">
                  <c:v>99.9</c:v>
                </c:pt>
                <c:pt idx="46">
                  <c:v>99.9</c:v>
                </c:pt>
                <c:pt idx="47">
                  <c:v>99.9</c:v>
                </c:pt>
                <c:pt idx="48">
                  <c:v>99.9</c:v>
                </c:pt>
                <c:pt idx="49">
                  <c:v>99.9</c:v>
                </c:pt>
                <c:pt idx="50">
                  <c:v>99.9</c:v>
                </c:pt>
                <c:pt idx="51">
                  <c:v>99.9</c:v>
                </c:pt>
                <c:pt idx="52">
                  <c:v>99.9</c:v>
                </c:pt>
                <c:pt idx="53">
                  <c:v>99.9</c:v>
                </c:pt>
                <c:pt idx="54">
                  <c:v>99.9</c:v>
                </c:pt>
                <c:pt idx="55">
                  <c:v>99.9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A1-484B-AA41-480A68CBE2AE}"/>
            </c:ext>
          </c:extLst>
        </c:ser>
        <c:ser>
          <c:idx val="1"/>
          <c:order val="1"/>
          <c:tx>
            <c:strRef>
              <c:f>VirginMatEff!$C$1</c:f>
              <c:strCache>
                <c:ptCount val="1"/>
                <c:pt idx="0">
                  <c:v>Silicon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VirginMatEff!$A$2:$A$57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VirginMatEff!$C$2:$C$57</c:f>
              <c:numCache>
                <c:formatCode>General</c:formatCode>
                <c:ptCount val="56"/>
                <c:pt idx="0">
                  <c:v>20</c:v>
                </c:pt>
                <c:pt idx="1">
                  <c:v>20.399999999999999</c:v>
                </c:pt>
                <c:pt idx="2">
                  <c:v>20.8</c:v>
                </c:pt>
                <c:pt idx="3">
                  <c:v>21.2</c:v>
                </c:pt>
                <c:pt idx="4">
                  <c:v>21.6</c:v>
                </c:pt>
                <c:pt idx="5">
                  <c:v>22</c:v>
                </c:pt>
                <c:pt idx="6">
                  <c:v>22.4</c:v>
                </c:pt>
                <c:pt idx="7">
                  <c:v>22.8</c:v>
                </c:pt>
                <c:pt idx="8">
                  <c:v>23.2</c:v>
                </c:pt>
                <c:pt idx="9">
                  <c:v>23.6</c:v>
                </c:pt>
                <c:pt idx="10">
                  <c:v>24</c:v>
                </c:pt>
                <c:pt idx="11">
                  <c:v>24.4</c:v>
                </c:pt>
                <c:pt idx="12">
                  <c:v>24.8</c:v>
                </c:pt>
                <c:pt idx="13">
                  <c:v>25.2</c:v>
                </c:pt>
                <c:pt idx="14">
                  <c:v>25.6</c:v>
                </c:pt>
                <c:pt idx="15">
                  <c:v>26</c:v>
                </c:pt>
                <c:pt idx="16">
                  <c:v>26.4</c:v>
                </c:pt>
                <c:pt idx="17">
                  <c:v>26.8</c:v>
                </c:pt>
                <c:pt idx="18">
                  <c:v>27.2</c:v>
                </c:pt>
                <c:pt idx="19">
                  <c:v>27.6</c:v>
                </c:pt>
                <c:pt idx="20">
                  <c:v>28</c:v>
                </c:pt>
                <c:pt idx="21">
                  <c:v>28.4</c:v>
                </c:pt>
                <c:pt idx="22">
                  <c:v>28.8</c:v>
                </c:pt>
                <c:pt idx="23">
                  <c:v>29.2</c:v>
                </c:pt>
                <c:pt idx="24">
                  <c:v>29.6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A1-484B-AA41-480A68CBE2AE}"/>
            </c:ext>
          </c:extLst>
        </c:ser>
        <c:ser>
          <c:idx val="2"/>
          <c:order val="2"/>
          <c:tx>
            <c:strRef>
              <c:f>VirginMatEff!$D$1</c:f>
              <c:strCache>
                <c:ptCount val="1"/>
                <c:pt idx="0">
                  <c:v>Aluminium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VirginMatEff!$A$2:$A$57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VirginMatEff!$D$2:$D$57</c:f>
              <c:numCache>
                <c:formatCode>General</c:formatCode>
                <c:ptCount val="56"/>
                <c:pt idx="0">
                  <c:v>18.600000000000001</c:v>
                </c:pt>
                <c:pt idx="1">
                  <c:v>18.600000000000001</c:v>
                </c:pt>
                <c:pt idx="2">
                  <c:v>18.600000000000001</c:v>
                </c:pt>
                <c:pt idx="3">
                  <c:v>18.600000000000001</c:v>
                </c:pt>
                <c:pt idx="4">
                  <c:v>18.600000000000001</c:v>
                </c:pt>
                <c:pt idx="5">
                  <c:v>18.600000000000001</c:v>
                </c:pt>
                <c:pt idx="6">
                  <c:v>18.600000000000001</c:v>
                </c:pt>
                <c:pt idx="7">
                  <c:v>18.600000000000001</c:v>
                </c:pt>
                <c:pt idx="8">
                  <c:v>18.600000000000001</c:v>
                </c:pt>
                <c:pt idx="9">
                  <c:v>18.600000000000001</c:v>
                </c:pt>
                <c:pt idx="10">
                  <c:v>18.600000000000001</c:v>
                </c:pt>
                <c:pt idx="11">
                  <c:v>18.600000000000001</c:v>
                </c:pt>
                <c:pt idx="12">
                  <c:v>18.600000000000001</c:v>
                </c:pt>
                <c:pt idx="13">
                  <c:v>18.600000000000001</c:v>
                </c:pt>
                <c:pt idx="14">
                  <c:v>18.600000000000001</c:v>
                </c:pt>
                <c:pt idx="15">
                  <c:v>18.600000000000001</c:v>
                </c:pt>
                <c:pt idx="16">
                  <c:v>18.600000000000001</c:v>
                </c:pt>
                <c:pt idx="17">
                  <c:v>18.600000000000001</c:v>
                </c:pt>
                <c:pt idx="18">
                  <c:v>18.600000000000001</c:v>
                </c:pt>
                <c:pt idx="19">
                  <c:v>18.600000000000001</c:v>
                </c:pt>
                <c:pt idx="20">
                  <c:v>18.600000000000001</c:v>
                </c:pt>
                <c:pt idx="21">
                  <c:v>18.600000000000001</c:v>
                </c:pt>
                <c:pt idx="22">
                  <c:v>18.600000000000001</c:v>
                </c:pt>
                <c:pt idx="23">
                  <c:v>18.600000000000001</c:v>
                </c:pt>
                <c:pt idx="24">
                  <c:v>18.600000000000001</c:v>
                </c:pt>
                <c:pt idx="25">
                  <c:v>18.600000000000001</c:v>
                </c:pt>
                <c:pt idx="26">
                  <c:v>18.600000000000001</c:v>
                </c:pt>
                <c:pt idx="27">
                  <c:v>18.600000000000001</c:v>
                </c:pt>
                <c:pt idx="28">
                  <c:v>18.600000000000001</c:v>
                </c:pt>
                <c:pt idx="29">
                  <c:v>18.600000000000001</c:v>
                </c:pt>
                <c:pt idx="30">
                  <c:v>18.600000000000001</c:v>
                </c:pt>
                <c:pt idx="31">
                  <c:v>18.600000000000001</c:v>
                </c:pt>
                <c:pt idx="32">
                  <c:v>18.600000000000001</c:v>
                </c:pt>
                <c:pt idx="33">
                  <c:v>18.600000000000001</c:v>
                </c:pt>
                <c:pt idx="34">
                  <c:v>18.600000000000001</c:v>
                </c:pt>
                <c:pt idx="35">
                  <c:v>18.600000000000001</c:v>
                </c:pt>
                <c:pt idx="36">
                  <c:v>18.600000000000001</c:v>
                </c:pt>
                <c:pt idx="37">
                  <c:v>18.600000000000001</c:v>
                </c:pt>
                <c:pt idx="38">
                  <c:v>18.600000000000001</c:v>
                </c:pt>
                <c:pt idx="39">
                  <c:v>18.600000000000001</c:v>
                </c:pt>
                <c:pt idx="40">
                  <c:v>18.600000000000001</c:v>
                </c:pt>
                <c:pt idx="41">
                  <c:v>18.600000000000001</c:v>
                </c:pt>
                <c:pt idx="42">
                  <c:v>18.600000000000001</c:v>
                </c:pt>
                <c:pt idx="43">
                  <c:v>18.600000000000001</c:v>
                </c:pt>
                <c:pt idx="44">
                  <c:v>18.600000000000001</c:v>
                </c:pt>
                <c:pt idx="45">
                  <c:v>18.600000000000001</c:v>
                </c:pt>
                <c:pt idx="46">
                  <c:v>18.600000000000001</c:v>
                </c:pt>
                <c:pt idx="47">
                  <c:v>18.600000000000001</c:v>
                </c:pt>
                <c:pt idx="48">
                  <c:v>18.600000000000001</c:v>
                </c:pt>
                <c:pt idx="49">
                  <c:v>18.600000000000001</c:v>
                </c:pt>
                <c:pt idx="50">
                  <c:v>18.600000000000001</c:v>
                </c:pt>
                <c:pt idx="51">
                  <c:v>18.600000000000001</c:v>
                </c:pt>
                <c:pt idx="52">
                  <c:v>18.600000000000001</c:v>
                </c:pt>
                <c:pt idx="53">
                  <c:v>18.600000000000001</c:v>
                </c:pt>
                <c:pt idx="54">
                  <c:v>18.600000000000001</c:v>
                </c:pt>
                <c:pt idx="55">
                  <c:v>18.600000000000001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A1-484B-AA41-480A68CBE2AE}"/>
            </c:ext>
          </c:extLst>
        </c:ser>
        <c:ser>
          <c:idx val="3"/>
          <c:order val="3"/>
          <c:tx>
            <c:strRef>
              <c:f>VirginMatEff!$E$1</c:f>
              <c:strCache>
                <c:ptCount val="1"/>
                <c:pt idx="0">
                  <c:v>Copper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VirginMatEff!$A$2:$A$57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VirginMatEff!$E$2:$E$57</c:f>
              <c:numCache>
                <c:formatCode>General</c:formatCode>
                <c:ptCount val="56"/>
                <c:pt idx="0">
                  <c:v>76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76</c:v>
                </c:pt>
                <c:pt idx="5">
                  <c:v>76</c:v>
                </c:pt>
                <c:pt idx="6">
                  <c:v>76</c:v>
                </c:pt>
                <c:pt idx="7">
                  <c:v>76</c:v>
                </c:pt>
                <c:pt idx="8">
                  <c:v>76</c:v>
                </c:pt>
                <c:pt idx="9">
                  <c:v>76</c:v>
                </c:pt>
                <c:pt idx="10">
                  <c:v>76</c:v>
                </c:pt>
                <c:pt idx="11">
                  <c:v>76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76</c:v>
                </c:pt>
                <c:pt idx="16">
                  <c:v>76</c:v>
                </c:pt>
                <c:pt idx="17">
                  <c:v>76</c:v>
                </c:pt>
                <c:pt idx="18">
                  <c:v>76</c:v>
                </c:pt>
                <c:pt idx="19">
                  <c:v>76</c:v>
                </c:pt>
                <c:pt idx="20">
                  <c:v>76</c:v>
                </c:pt>
                <c:pt idx="21">
                  <c:v>76</c:v>
                </c:pt>
                <c:pt idx="22">
                  <c:v>76</c:v>
                </c:pt>
                <c:pt idx="23">
                  <c:v>76</c:v>
                </c:pt>
                <c:pt idx="24">
                  <c:v>76</c:v>
                </c:pt>
                <c:pt idx="25">
                  <c:v>76</c:v>
                </c:pt>
                <c:pt idx="26">
                  <c:v>76</c:v>
                </c:pt>
                <c:pt idx="27">
                  <c:v>76</c:v>
                </c:pt>
                <c:pt idx="28">
                  <c:v>76</c:v>
                </c:pt>
                <c:pt idx="29">
                  <c:v>76</c:v>
                </c:pt>
                <c:pt idx="30">
                  <c:v>76</c:v>
                </c:pt>
                <c:pt idx="31">
                  <c:v>76</c:v>
                </c:pt>
                <c:pt idx="32">
                  <c:v>76</c:v>
                </c:pt>
                <c:pt idx="33">
                  <c:v>76</c:v>
                </c:pt>
                <c:pt idx="34">
                  <c:v>76</c:v>
                </c:pt>
                <c:pt idx="35">
                  <c:v>76</c:v>
                </c:pt>
                <c:pt idx="36">
                  <c:v>76</c:v>
                </c:pt>
                <c:pt idx="37">
                  <c:v>76</c:v>
                </c:pt>
                <c:pt idx="38">
                  <c:v>76</c:v>
                </c:pt>
                <c:pt idx="39">
                  <c:v>76</c:v>
                </c:pt>
                <c:pt idx="40">
                  <c:v>76</c:v>
                </c:pt>
                <c:pt idx="41">
                  <c:v>76</c:v>
                </c:pt>
                <c:pt idx="42">
                  <c:v>76</c:v>
                </c:pt>
                <c:pt idx="43">
                  <c:v>76</c:v>
                </c:pt>
                <c:pt idx="44">
                  <c:v>76</c:v>
                </c:pt>
                <c:pt idx="45">
                  <c:v>76</c:v>
                </c:pt>
                <c:pt idx="46">
                  <c:v>76</c:v>
                </c:pt>
                <c:pt idx="47">
                  <c:v>76</c:v>
                </c:pt>
                <c:pt idx="48">
                  <c:v>76</c:v>
                </c:pt>
                <c:pt idx="49">
                  <c:v>76</c:v>
                </c:pt>
                <c:pt idx="50">
                  <c:v>76</c:v>
                </c:pt>
                <c:pt idx="51">
                  <c:v>76</c:v>
                </c:pt>
                <c:pt idx="52">
                  <c:v>76</c:v>
                </c:pt>
                <c:pt idx="53">
                  <c:v>76</c:v>
                </c:pt>
                <c:pt idx="54">
                  <c:v>76</c:v>
                </c:pt>
                <c:pt idx="55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A1-484B-AA41-480A68CBE2AE}"/>
            </c:ext>
          </c:extLst>
        </c:ser>
        <c:ser>
          <c:idx val="4"/>
          <c:order val="4"/>
          <c:tx>
            <c:strRef>
              <c:f>VirginMatEff!$F$1</c:f>
              <c:strCache>
                <c:ptCount val="1"/>
                <c:pt idx="0">
                  <c:v>Silver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VirginMatEff!$A$2:$A$57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VirginMatEff!$F$2:$F$57</c:f>
              <c:numCache>
                <c:formatCode>General</c:formatCode>
                <c:ptCount val="5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75</c:v>
                </c:pt>
                <c:pt idx="37">
                  <c:v>75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A1-484B-AA41-480A68CB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18312"/>
        <c:axId val="644815360"/>
      </c:scatterChart>
      <c:valAx>
        <c:axId val="644818312"/>
        <c:scaling>
          <c:orientation val="minMax"/>
          <c:max val="2030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5360"/>
        <c:crosses val="autoZero"/>
        <c:crossBetween val="midCat"/>
      </c:valAx>
      <c:valAx>
        <c:axId val="644815360"/>
        <c:scaling>
          <c:orientation val="minMax"/>
          <c:max val="1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8312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r>
              <a:rPr lang="en-US"/>
              <a:t>Material Manufacturing Efficiencies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'MFG Eff'!$B$1</c:f>
              <c:strCache>
                <c:ptCount val="1"/>
                <c:pt idx="0">
                  <c:v>Glass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'MFG Eff'!$B$2:$B$57</c:f>
              <c:numCache>
                <c:formatCode>General</c:formatCode>
                <c:ptCount val="56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  <c:pt idx="11">
                  <c:v>95</c:v>
                </c:pt>
                <c:pt idx="12">
                  <c:v>95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95.2</c:v>
                </c:pt>
                <c:pt idx="20">
                  <c:v>95.5</c:v>
                </c:pt>
                <c:pt idx="21">
                  <c:v>95.7</c:v>
                </c:pt>
                <c:pt idx="22">
                  <c:v>95.9</c:v>
                </c:pt>
                <c:pt idx="23">
                  <c:v>96.2</c:v>
                </c:pt>
                <c:pt idx="24">
                  <c:v>96.4</c:v>
                </c:pt>
                <c:pt idx="25">
                  <c:v>96.6</c:v>
                </c:pt>
                <c:pt idx="26">
                  <c:v>96.9</c:v>
                </c:pt>
                <c:pt idx="27">
                  <c:v>97.1</c:v>
                </c:pt>
                <c:pt idx="28">
                  <c:v>97.4</c:v>
                </c:pt>
                <c:pt idx="29">
                  <c:v>97.6</c:v>
                </c:pt>
                <c:pt idx="30">
                  <c:v>97.8</c:v>
                </c:pt>
                <c:pt idx="31">
                  <c:v>98.1</c:v>
                </c:pt>
                <c:pt idx="32">
                  <c:v>98.3</c:v>
                </c:pt>
                <c:pt idx="33">
                  <c:v>98.5</c:v>
                </c:pt>
                <c:pt idx="34">
                  <c:v>98.8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6-46B4-9DF1-2F12F703F471}"/>
            </c:ext>
          </c:extLst>
        </c:ser>
        <c:ser>
          <c:idx val="1"/>
          <c:order val="1"/>
          <c:tx>
            <c:strRef>
              <c:f>'MFG Eff'!$C$1</c:f>
              <c:strCache>
                <c:ptCount val="1"/>
                <c:pt idx="0">
                  <c:v>Silicon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'MFG Eff'!$C$2:$C$57</c:f>
              <c:numCache>
                <c:formatCode>General</c:formatCode>
                <c:ptCount val="5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49.365658340000003</c:v>
                </c:pt>
                <c:pt idx="10">
                  <c:v>41.588057310000003</c:v>
                </c:pt>
                <c:pt idx="11">
                  <c:v>33.638416139999997</c:v>
                </c:pt>
                <c:pt idx="12">
                  <c:v>32.313886099999998</c:v>
                </c:pt>
                <c:pt idx="13">
                  <c:v>30.95939478</c:v>
                </c:pt>
                <c:pt idx="14">
                  <c:v>31.313555950000001</c:v>
                </c:pt>
                <c:pt idx="15">
                  <c:v>49.33536239</c:v>
                </c:pt>
                <c:pt idx="16">
                  <c:v>49.661818310000001</c:v>
                </c:pt>
                <c:pt idx="17">
                  <c:v>48.63711241</c:v>
                </c:pt>
                <c:pt idx="18">
                  <c:v>49.920500959999998</c:v>
                </c:pt>
                <c:pt idx="19">
                  <c:v>50.133176429999999</c:v>
                </c:pt>
                <c:pt idx="20">
                  <c:v>50.540356459999998</c:v>
                </c:pt>
                <c:pt idx="21">
                  <c:v>53.417000399999999</c:v>
                </c:pt>
                <c:pt idx="22">
                  <c:v>59.32333715</c:v>
                </c:pt>
                <c:pt idx="23">
                  <c:v>63.600552669999999</c:v>
                </c:pt>
                <c:pt idx="24">
                  <c:v>65.063940110000004</c:v>
                </c:pt>
                <c:pt idx="25">
                  <c:v>66.726759759999993</c:v>
                </c:pt>
                <c:pt idx="26">
                  <c:v>66.180844960000002</c:v>
                </c:pt>
                <c:pt idx="27">
                  <c:v>65.587672920000003</c:v>
                </c:pt>
                <c:pt idx="28">
                  <c:v>66.98371616</c:v>
                </c:pt>
                <c:pt idx="29">
                  <c:v>68.784939679999994</c:v>
                </c:pt>
                <c:pt idx="30">
                  <c:v>69.379740209999994</c:v>
                </c:pt>
                <c:pt idx="31">
                  <c:v>69.848360650000004</c:v>
                </c:pt>
                <c:pt idx="32">
                  <c:v>70.190564620000004</c:v>
                </c:pt>
                <c:pt idx="33">
                  <c:v>70.655697110000006</c:v>
                </c:pt>
                <c:pt idx="34">
                  <c:v>71.125574380000003</c:v>
                </c:pt>
                <c:pt idx="35">
                  <c:v>71.600236780000003</c:v>
                </c:pt>
                <c:pt idx="36">
                  <c:v>71.600236780000003</c:v>
                </c:pt>
                <c:pt idx="37">
                  <c:v>71.600236780000003</c:v>
                </c:pt>
                <c:pt idx="38">
                  <c:v>71.600236780000003</c:v>
                </c:pt>
                <c:pt idx="39">
                  <c:v>71.600236780000003</c:v>
                </c:pt>
                <c:pt idx="40">
                  <c:v>71.600236780000003</c:v>
                </c:pt>
                <c:pt idx="41">
                  <c:v>71.600236780000003</c:v>
                </c:pt>
                <c:pt idx="42">
                  <c:v>71.600236780000003</c:v>
                </c:pt>
                <c:pt idx="43">
                  <c:v>71.600236780000003</c:v>
                </c:pt>
                <c:pt idx="44">
                  <c:v>71.600236780000003</c:v>
                </c:pt>
                <c:pt idx="45">
                  <c:v>71.600236780000003</c:v>
                </c:pt>
                <c:pt idx="46">
                  <c:v>71.600236780000003</c:v>
                </c:pt>
                <c:pt idx="47">
                  <c:v>71.600236780000003</c:v>
                </c:pt>
                <c:pt idx="48">
                  <c:v>71.600236780000003</c:v>
                </c:pt>
                <c:pt idx="49">
                  <c:v>71.600236780000003</c:v>
                </c:pt>
                <c:pt idx="50">
                  <c:v>71.600236780000003</c:v>
                </c:pt>
                <c:pt idx="51">
                  <c:v>71.600236780000003</c:v>
                </c:pt>
                <c:pt idx="52">
                  <c:v>71.600236780000003</c:v>
                </c:pt>
                <c:pt idx="53">
                  <c:v>71.600236780000003</c:v>
                </c:pt>
                <c:pt idx="54">
                  <c:v>71.600236780000003</c:v>
                </c:pt>
                <c:pt idx="55">
                  <c:v>71.600236780000003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6-46B4-9DF1-2F12F703F471}"/>
            </c:ext>
          </c:extLst>
        </c:ser>
        <c:ser>
          <c:idx val="2"/>
          <c:order val="2"/>
          <c:tx>
            <c:strRef>
              <c:f>'MFG Eff'!$D$1</c:f>
              <c:strCache>
                <c:ptCount val="1"/>
                <c:pt idx="0">
                  <c:v>Aluminium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'MFG Eff'!$D$2:$D$57</c:f>
              <c:numCache>
                <c:formatCode>General</c:formatCode>
                <c:ptCount val="5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26-46B4-9DF1-2F12F703F471}"/>
            </c:ext>
          </c:extLst>
        </c:ser>
        <c:ser>
          <c:idx val="3"/>
          <c:order val="3"/>
          <c:tx>
            <c:strRef>
              <c:f>'MFG Eff'!$E$1</c:f>
              <c:strCache>
                <c:ptCount val="1"/>
                <c:pt idx="0">
                  <c:v>Copper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'MFG Eff'!$E$2:$E$57</c:f>
              <c:numCache>
                <c:formatCode>General</c:formatCode>
                <c:ptCount val="5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26-46B4-9DF1-2F12F703F471}"/>
            </c:ext>
          </c:extLst>
        </c:ser>
        <c:ser>
          <c:idx val="4"/>
          <c:order val="4"/>
          <c:tx>
            <c:strRef>
              <c:f>'MFG Eff'!$F$1</c:f>
              <c:strCache>
                <c:ptCount val="1"/>
                <c:pt idx="0">
                  <c:v>Silver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'MFG Eff'!$A$2:$A$57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'MFG Eff'!$F$2:$F$57</c:f>
              <c:numCache>
                <c:formatCode>General</c:formatCode>
                <c:ptCount val="56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26-46B4-9DF1-2F12F703F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818312"/>
        <c:axId val="644815360"/>
      </c:scatterChart>
      <c:valAx>
        <c:axId val="644818312"/>
        <c:scaling>
          <c:orientation val="minMax"/>
          <c:max val="2030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5360"/>
        <c:crosses val="autoZero"/>
        <c:crossBetween val="midCat"/>
      </c:valAx>
      <c:valAx>
        <c:axId val="644815360"/>
        <c:scaling>
          <c:orientation val="minMax"/>
          <c:max val="1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44818312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227765715926135E-2"/>
          <c:y val="2.4216535433070858E-2"/>
          <c:w val="0.86855520722448443"/>
          <c:h val="0.513379119276757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SiliconMarketShareLitCompare!$B$2</c:f>
              <c:strCache>
                <c:ptCount val="1"/>
                <c:pt idx="0">
                  <c:v>(USA) PV ICE 2021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SiliconMarketShareLitCompare!$B$3:$B$58</c:f>
              <c:numCache>
                <c:formatCode>General</c:formatCode>
                <c:ptCount val="56"/>
                <c:pt idx="0">
                  <c:v>100</c:v>
                </c:pt>
                <c:pt idx="1">
                  <c:v>99.666666699999993</c:v>
                </c:pt>
                <c:pt idx="2">
                  <c:v>99.333333300000007</c:v>
                </c:pt>
                <c:pt idx="3">
                  <c:v>99</c:v>
                </c:pt>
                <c:pt idx="4">
                  <c:v>98.166666700000007</c:v>
                </c:pt>
                <c:pt idx="5">
                  <c:v>97.333333300000007</c:v>
                </c:pt>
                <c:pt idx="6">
                  <c:v>96.5</c:v>
                </c:pt>
                <c:pt idx="7">
                  <c:v>95.666666700000007</c:v>
                </c:pt>
                <c:pt idx="8">
                  <c:v>94.833333300000007</c:v>
                </c:pt>
                <c:pt idx="9">
                  <c:v>94</c:v>
                </c:pt>
                <c:pt idx="10">
                  <c:v>86.082000000000008</c:v>
                </c:pt>
                <c:pt idx="11">
                  <c:v>78.164000000000001</c:v>
                </c:pt>
                <c:pt idx="12">
                  <c:v>70.245999999999995</c:v>
                </c:pt>
                <c:pt idx="13">
                  <c:v>62.327999999999996</c:v>
                </c:pt>
                <c:pt idx="14">
                  <c:v>54.410000000000004</c:v>
                </c:pt>
                <c:pt idx="15">
                  <c:v>34.29</c:v>
                </c:pt>
                <c:pt idx="16">
                  <c:v>75.63</c:v>
                </c:pt>
                <c:pt idx="17">
                  <c:v>75.11</c:v>
                </c:pt>
                <c:pt idx="18">
                  <c:v>63.019999999999996</c:v>
                </c:pt>
                <c:pt idx="19">
                  <c:v>29.98</c:v>
                </c:pt>
                <c:pt idx="20">
                  <c:v>81.069999999999993</c:v>
                </c:pt>
                <c:pt idx="21">
                  <c:v>77.02</c:v>
                </c:pt>
                <c:pt idx="22">
                  <c:v>76.92</c:v>
                </c:pt>
                <c:pt idx="23">
                  <c:v>72.27</c:v>
                </c:pt>
                <c:pt idx="24">
                  <c:v>72.27</c:v>
                </c:pt>
                <c:pt idx="25">
                  <c:v>72.27</c:v>
                </c:pt>
                <c:pt idx="26">
                  <c:v>72.27</c:v>
                </c:pt>
                <c:pt idx="27">
                  <c:v>72.27</c:v>
                </c:pt>
                <c:pt idx="28">
                  <c:v>72.27</c:v>
                </c:pt>
                <c:pt idx="29">
                  <c:v>72.27</c:v>
                </c:pt>
                <c:pt idx="30">
                  <c:v>72.27</c:v>
                </c:pt>
                <c:pt idx="31">
                  <c:v>72.27</c:v>
                </c:pt>
                <c:pt idx="32">
                  <c:v>72.27</c:v>
                </c:pt>
                <c:pt idx="33">
                  <c:v>72.27</c:v>
                </c:pt>
                <c:pt idx="34">
                  <c:v>72.27</c:v>
                </c:pt>
                <c:pt idx="35">
                  <c:v>72.27</c:v>
                </c:pt>
                <c:pt idx="36">
                  <c:v>72.27</c:v>
                </c:pt>
                <c:pt idx="37">
                  <c:v>72.27</c:v>
                </c:pt>
                <c:pt idx="38">
                  <c:v>72.27</c:v>
                </c:pt>
                <c:pt idx="39">
                  <c:v>72.27</c:v>
                </c:pt>
                <c:pt idx="40">
                  <c:v>72.27</c:v>
                </c:pt>
                <c:pt idx="41">
                  <c:v>72.27</c:v>
                </c:pt>
                <c:pt idx="42">
                  <c:v>72.27</c:v>
                </c:pt>
                <c:pt idx="43">
                  <c:v>72.27</c:v>
                </c:pt>
                <c:pt idx="44">
                  <c:v>72.27</c:v>
                </c:pt>
                <c:pt idx="45">
                  <c:v>72.27</c:v>
                </c:pt>
                <c:pt idx="46">
                  <c:v>72.27</c:v>
                </c:pt>
                <c:pt idx="47">
                  <c:v>72.27</c:v>
                </c:pt>
                <c:pt idx="48">
                  <c:v>72.27</c:v>
                </c:pt>
                <c:pt idx="49">
                  <c:v>72.27</c:v>
                </c:pt>
                <c:pt idx="50">
                  <c:v>72.27</c:v>
                </c:pt>
                <c:pt idx="51">
                  <c:v>72.27</c:v>
                </c:pt>
                <c:pt idx="52">
                  <c:v>72.27</c:v>
                </c:pt>
                <c:pt idx="53">
                  <c:v>72.27</c:v>
                </c:pt>
                <c:pt idx="54">
                  <c:v>72.27</c:v>
                </c:pt>
                <c:pt idx="55">
                  <c:v>72.27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F-4B97-A841-5E7DFA7A6661}"/>
            </c:ext>
          </c:extLst>
        </c:ser>
        <c:ser>
          <c:idx val="3"/>
          <c:order val="1"/>
          <c:tx>
            <c:strRef>
              <c:f>SiliconMarketShareLitCompare!$E$2</c:f>
              <c:strCache>
                <c:ptCount val="1"/>
                <c:pt idx="0">
                  <c:v>(USA) IEA PVPS T1-1997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square"/>
              <c:size val="8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4AF-4671-86D6-B0583E92DB1B}"/>
              </c:ext>
            </c:extLst>
          </c:dPt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SiliconMarketShareLitCompare!$E$3:$E$58</c:f>
              <c:numCache>
                <c:formatCode>General</c:formatCode>
                <c:ptCount val="56"/>
                <c:pt idx="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BF-4B97-A841-5E7DFA7A6661}"/>
            </c:ext>
          </c:extLst>
        </c:ser>
        <c:ser>
          <c:idx val="4"/>
          <c:order val="2"/>
          <c:tx>
            <c:strRef>
              <c:f>SiliconMarketShareLitCompare!$F$2</c:f>
              <c:strCache>
                <c:ptCount val="1"/>
                <c:pt idx="0">
                  <c:v>(USA) A. Goetzberger and C. Hebling 2000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SiliconMarketShareLitCompare!$F$3:$F$58</c:f>
              <c:numCache>
                <c:formatCode>General</c:formatCode>
                <c:ptCount val="56"/>
                <c:pt idx="3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BF-4B97-A841-5E7DFA7A6661}"/>
            </c:ext>
          </c:extLst>
        </c:ser>
        <c:ser>
          <c:idx val="2"/>
          <c:order val="3"/>
          <c:tx>
            <c:strRef>
              <c:f>SiliconMarketShareLitCompare!$D$2</c:f>
              <c:strCache>
                <c:ptCount val="1"/>
                <c:pt idx="0">
                  <c:v>(USA) M. A. Green 2006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SiliconMarketShareLitCompare!$D$3:$D$58</c:f>
              <c:numCache>
                <c:formatCode>General</c:formatCode>
                <c:ptCount val="56"/>
                <c:pt idx="9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BF-4B97-A841-5E7DFA7A6661}"/>
            </c:ext>
          </c:extLst>
        </c:ser>
        <c:ser>
          <c:idx val="1"/>
          <c:order val="4"/>
          <c:tx>
            <c:strRef>
              <c:f>SiliconMarketShareLitCompare!$C$2</c:f>
              <c:strCache>
                <c:ptCount val="1"/>
                <c:pt idx="0">
                  <c:v>(USA) M. Bolinger et al 2019 [utility scale]</c:v>
                </c:pt>
              </c:strCache>
            </c:strRef>
          </c:tx>
          <c:spPr>
            <a:ln w="25400" cap="rnd">
              <a:solidFill>
                <a:schemeClr val="accent4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SiliconMarketShareLitCompare!$C$3:$C$58</c:f>
              <c:numCache>
                <c:formatCode>General</c:formatCode>
                <c:ptCount val="56"/>
                <c:pt idx="14">
                  <c:v>54.410000000000004</c:v>
                </c:pt>
                <c:pt idx="15">
                  <c:v>34.29</c:v>
                </c:pt>
                <c:pt idx="16">
                  <c:v>75.63</c:v>
                </c:pt>
                <c:pt idx="17">
                  <c:v>75.11</c:v>
                </c:pt>
                <c:pt idx="18">
                  <c:v>63.019999999999996</c:v>
                </c:pt>
                <c:pt idx="19">
                  <c:v>29.98</c:v>
                </c:pt>
                <c:pt idx="20">
                  <c:v>81.069999999999993</c:v>
                </c:pt>
                <c:pt idx="21">
                  <c:v>77.02</c:v>
                </c:pt>
                <c:pt idx="22">
                  <c:v>76.92</c:v>
                </c:pt>
                <c:pt idx="23">
                  <c:v>72.27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BF-4B97-A841-5E7DFA7A6661}"/>
            </c:ext>
          </c:extLst>
        </c:ser>
        <c:ser>
          <c:idx val="10"/>
          <c:order val="5"/>
          <c:tx>
            <c:strRef>
              <c:f>SiliconMarketShareLitCompare!$L$2</c:f>
              <c:strCache>
                <c:ptCount val="1"/>
                <c:pt idx="0">
                  <c:v>(USA) Mahmoudi et al 2020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SiliconMarketShareLitCompare!$L$3:$L$58</c:f>
              <c:numCache>
                <c:formatCode>General</c:formatCode>
                <c:ptCount val="56"/>
                <c:pt idx="0">
                  <c:v>88</c:v>
                </c:pt>
                <c:pt idx="5">
                  <c:v>90</c:v>
                </c:pt>
                <c:pt idx="6">
                  <c:v>92</c:v>
                </c:pt>
                <c:pt idx="7">
                  <c:v>94</c:v>
                </c:pt>
                <c:pt idx="8">
                  <c:v>96</c:v>
                </c:pt>
                <c:pt idx="9">
                  <c:v>95</c:v>
                </c:pt>
                <c:pt idx="10">
                  <c:v>95</c:v>
                </c:pt>
                <c:pt idx="11">
                  <c:v>93</c:v>
                </c:pt>
                <c:pt idx="12">
                  <c:v>89</c:v>
                </c:pt>
                <c:pt idx="13">
                  <c:v>86</c:v>
                </c:pt>
                <c:pt idx="14">
                  <c:v>84</c:v>
                </c:pt>
                <c:pt idx="15">
                  <c:v>80</c:v>
                </c:pt>
                <c:pt idx="16">
                  <c:v>87</c:v>
                </c:pt>
                <c:pt idx="17">
                  <c:v>90</c:v>
                </c:pt>
                <c:pt idx="18">
                  <c:v>91</c:v>
                </c:pt>
                <c:pt idx="19">
                  <c:v>87</c:v>
                </c:pt>
                <c:pt idx="20">
                  <c:v>68</c:v>
                </c:pt>
                <c:pt idx="21">
                  <c:v>71</c:v>
                </c:pt>
                <c:pt idx="22">
                  <c:v>70</c:v>
                </c:pt>
                <c:pt idx="25">
                  <c:v>73.3</c:v>
                </c:pt>
                <c:pt idx="35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ABF-4B97-A841-5E7DFA7A6661}"/>
            </c:ext>
          </c:extLst>
        </c:ser>
        <c:ser>
          <c:idx val="11"/>
          <c:order val="6"/>
          <c:tx>
            <c:strRef>
              <c:f>SiliconMarketShareLitCompare!$M$2</c:f>
              <c:strCache>
                <c:ptCount val="1"/>
                <c:pt idx="0">
                  <c:v>(USA) Dominguez and Geyer 2019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SiliconMarketShareLitCompare!$M$3:$M$58</c:f>
              <c:numCache>
                <c:formatCode>General</c:formatCode>
                <c:ptCount val="56"/>
                <c:pt idx="5">
                  <c:v>91</c:v>
                </c:pt>
                <c:pt idx="6">
                  <c:v>91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91</c:v>
                </c:pt>
                <c:pt idx="13">
                  <c:v>91</c:v>
                </c:pt>
                <c:pt idx="14">
                  <c:v>91</c:v>
                </c:pt>
                <c:pt idx="15">
                  <c:v>91</c:v>
                </c:pt>
                <c:pt idx="16">
                  <c:v>91</c:v>
                </c:pt>
                <c:pt idx="17">
                  <c:v>91</c:v>
                </c:pt>
                <c:pt idx="18">
                  <c:v>91</c:v>
                </c:pt>
                <c:pt idx="19">
                  <c:v>91</c:v>
                </c:pt>
                <c:pt idx="20">
                  <c:v>91</c:v>
                </c:pt>
                <c:pt idx="21">
                  <c:v>91</c:v>
                </c:pt>
                <c:pt idx="22">
                  <c:v>91</c:v>
                </c:pt>
                <c:pt idx="23">
                  <c:v>91</c:v>
                </c:pt>
                <c:pt idx="24">
                  <c:v>91</c:v>
                </c:pt>
                <c:pt idx="25">
                  <c:v>91</c:v>
                </c:pt>
                <c:pt idx="26">
                  <c:v>91</c:v>
                </c:pt>
                <c:pt idx="27">
                  <c:v>91</c:v>
                </c:pt>
                <c:pt idx="28">
                  <c:v>91</c:v>
                </c:pt>
                <c:pt idx="29">
                  <c:v>91</c:v>
                </c:pt>
                <c:pt idx="30">
                  <c:v>91</c:v>
                </c:pt>
                <c:pt idx="31">
                  <c:v>91</c:v>
                </c:pt>
                <c:pt idx="32">
                  <c:v>91</c:v>
                </c:pt>
                <c:pt idx="33">
                  <c:v>91</c:v>
                </c:pt>
                <c:pt idx="34">
                  <c:v>91</c:v>
                </c:pt>
                <c:pt idx="35">
                  <c:v>91</c:v>
                </c:pt>
                <c:pt idx="36">
                  <c:v>91</c:v>
                </c:pt>
                <c:pt idx="37">
                  <c:v>91</c:v>
                </c:pt>
                <c:pt idx="38">
                  <c:v>91</c:v>
                </c:pt>
                <c:pt idx="39">
                  <c:v>91</c:v>
                </c:pt>
                <c:pt idx="40">
                  <c:v>91</c:v>
                </c:pt>
                <c:pt idx="41">
                  <c:v>91</c:v>
                </c:pt>
                <c:pt idx="42">
                  <c:v>91</c:v>
                </c:pt>
                <c:pt idx="43">
                  <c:v>91</c:v>
                </c:pt>
                <c:pt idx="44">
                  <c:v>91</c:v>
                </c:pt>
                <c:pt idx="45">
                  <c:v>91</c:v>
                </c:pt>
                <c:pt idx="46">
                  <c:v>91</c:v>
                </c:pt>
                <c:pt idx="47">
                  <c:v>91</c:v>
                </c:pt>
                <c:pt idx="48">
                  <c:v>91</c:v>
                </c:pt>
                <c:pt idx="49">
                  <c:v>91</c:v>
                </c:pt>
                <c:pt idx="50">
                  <c:v>91</c:v>
                </c:pt>
                <c:pt idx="51">
                  <c:v>91</c:v>
                </c:pt>
                <c:pt idx="52">
                  <c:v>91</c:v>
                </c:pt>
                <c:pt idx="53">
                  <c:v>91</c:v>
                </c:pt>
                <c:pt idx="54">
                  <c:v>91</c:v>
                </c:pt>
                <c:pt idx="55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ABF-4B97-A841-5E7DFA7A6661}"/>
            </c:ext>
          </c:extLst>
        </c:ser>
        <c:ser>
          <c:idx val="6"/>
          <c:order val="7"/>
          <c:tx>
            <c:strRef>
              <c:f>SiliconMarketShareLitCompare!$H$2</c:f>
              <c:strCache>
                <c:ptCount val="1"/>
                <c:pt idx="0">
                  <c:v>(North America) CSA Group 2020</c:v>
                </c:pt>
              </c:strCache>
            </c:strRef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SiliconMarketShareLitCompare!$H$3:$H$58</c:f>
              <c:numCache>
                <c:formatCode>General</c:formatCode>
                <c:ptCount val="56"/>
                <c:pt idx="0">
                  <c:v>92</c:v>
                </c:pt>
                <c:pt idx="1">
                  <c:v>92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92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  <c:pt idx="12">
                  <c:v>92</c:v>
                </c:pt>
                <c:pt idx="13">
                  <c:v>92</c:v>
                </c:pt>
                <c:pt idx="14">
                  <c:v>92</c:v>
                </c:pt>
                <c:pt idx="15">
                  <c:v>92</c:v>
                </c:pt>
                <c:pt idx="16">
                  <c:v>92</c:v>
                </c:pt>
                <c:pt idx="17">
                  <c:v>92</c:v>
                </c:pt>
                <c:pt idx="18">
                  <c:v>92</c:v>
                </c:pt>
                <c:pt idx="19">
                  <c:v>92</c:v>
                </c:pt>
                <c:pt idx="20">
                  <c:v>92</c:v>
                </c:pt>
                <c:pt idx="21">
                  <c:v>92</c:v>
                </c:pt>
                <c:pt idx="22">
                  <c:v>92</c:v>
                </c:pt>
                <c:pt idx="23">
                  <c:v>92</c:v>
                </c:pt>
                <c:pt idx="24">
                  <c:v>92</c:v>
                </c:pt>
                <c:pt idx="25">
                  <c:v>92</c:v>
                </c:pt>
                <c:pt idx="26">
                  <c:v>92</c:v>
                </c:pt>
                <c:pt idx="27">
                  <c:v>92</c:v>
                </c:pt>
                <c:pt idx="28">
                  <c:v>92</c:v>
                </c:pt>
                <c:pt idx="29">
                  <c:v>92</c:v>
                </c:pt>
                <c:pt idx="30">
                  <c:v>92</c:v>
                </c:pt>
                <c:pt idx="31">
                  <c:v>92</c:v>
                </c:pt>
                <c:pt idx="32">
                  <c:v>92</c:v>
                </c:pt>
                <c:pt idx="33">
                  <c:v>92</c:v>
                </c:pt>
                <c:pt idx="34">
                  <c:v>92</c:v>
                </c:pt>
                <c:pt idx="35">
                  <c:v>92</c:v>
                </c:pt>
                <c:pt idx="36">
                  <c:v>92</c:v>
                </c:pt>
                <c:pt idx="37">
                  <c:v>92</c:v>
                </c:pt>
                <c:pt idx="38">
                  <c:v>92</c:v>
                </c:pt>
                <c:pt idx="39">
                  <c:v>92</c:v>
                </c:pt>
                <c:pt idx="40">
                  <c:v>92</c:v>
                </c:pt>
                <c:pt idx="41">
                  <c:v>92</c:v>
                </c:pt>
                <c:pt idx="42">
                  <c:v>92</c:v>
                </c:pt>
                <c:pt idx="43">
                  <c:v>92</c:v>
                </c:pt>
                <c:pt idx="44">
                  <c:v>92</c:v>
                </c:pt>
                <c:pt idx="45">
                  <c:v>92</c:v>
                </c:pt>
                <c:pt idx="46">
                  <c:v>92</c:v>
                </c:pt>
                <c:pt idx="47">
                  <c:v>92</c:v>
                </c:pt>
                <c:pt idx="48">
                  <c:v>92</c:v>
                </c:pt>
                <c:pt idx="49">
                  <c:v>92</c:v>
                </c:pt>
                <c:pt idx="50">
                  <c:v>92</c:v>
                </c:pt>
                <c:pt idx="51">
                  <c:v>92</c:v>
                </c:pt>
                <c:pt idx="52">
                  <c:v>92</c:v>
                </c:pt>
                <c:pt idx="53">
                  <c:v>92</c:v>
                </c:pt>
                <c:pt idx="54">
                  <c:v>92</c:v>
                </c:pt>
                <c:pt idx="55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ABF-4B97-A841-5E7DFA7A6661}"/>
            </c:ext>
          </c:extLst>
        </c:ser>
        <c:ser>
          <c:idx val="9"/>
          <c:order val="8"/>
          <c:tx>
            <c:strRef>
              <c:f>SiliconMarketShareLitCompare!$K$2</c:f>
              <c:strCache>
                <c:ptCount val="1"/>
                <c:pt idx="0">
                  <c:v>(Global) Fraunhofer ISE “Photovoltaics Report” 2014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SiliconMarketShareLitCompare!$K$3:$K$58</c:f>
              <c:numCache>
                <c:formatCode>General</c:formatCode>
                <c:ptCount val="56"/>
                <c:pt idx="0">
                  <c:v>86</c:v>
                </c:pt>
                <c:pt idx="1">
                  <c:v>83</c:v>
                </c:pt>
                <c:pt idx="2">
                  <c:v>85</c:v>
                </c:pt>
                <c:pt idx="3">
                  <c:v>85</c:v>
                </c:pt>
                <c:pt idx="4">
                  <c:v>87</c:v>
                </c:pt>
                <c:pt idx="5">
                  <c:v>86</c:v>
                </c:pt>
                <c:pt idx="6">
                  <c:v>88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92</c:v>
                </c:pt>
                <c:pt idx="11">
                  <c:v>91</c:v>
                </c:pt>
                <c:pt idx="12">
                  <c:v>86</c:v>
                </c:pt>
                <c:pt idx="13">
                  <c:v>83</c:v>
                </c:pt>
                <c:pt idx="14">
                  <c:v>81</c:v>
                </c:pt>
                <c:pt idx="15">
                  <c:v>85</c:v>
                </c:pt>
                <c:pt idx="16">
                  <c:v>86</c:v>
                </c:pt>
                <c:pt idx="17">
                  <c:v>90</c:v>
                </c:pt>
                <c:pt idx="18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ABF-4B97-A841-5E7DFA7A6661}"/>
            </c:ext>
          </c:extLst>
        </c:ser>
        <c:ser>
          <c:idx val="5"/>
          <c:order val="9"/>
          <c:tx>
            <c:strRef>
              <c:f>SiliconMarketShareLitCompare!$G$2</c:f>
              <c:strCache>
                <c:ptCount val="1"/>
                <c:pt idx="0">
                  <c:v>(Global) IRENA 2016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SiliconMarketShareLitCompare!$G$3:$G$58</c:f>
              <c:numCache>
                <c:formatCode>General</c:formatCode>
                <c:ptCount val="56"/>
                <c:pt idx="19">
                  <c:v>92</c:v>
                </c:pt>
                <c:pt idx="25">
                  <c:v>73.3</c:v>
                </c:pt>
                <c:pt idx="35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ABF-4B97-A841-5E7DFA7A6661}"/>
            </c:ext>
          </c:extLst>
        </c:ser>
        <c:ser>
          <c:idx val="7"/>
          <c:order val="10"/>
          <c:tx>
            <c:strRef>
              <c:f>SiliconMarketShareLitCompare!$I$2</c:f>
              <c:strCache>
                <c:ptCount val="1"/>
                <c:pt idx="0">
                  <c:v>(Global) P. Mints SPV Market Research 2019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SiliconMarketShareLitCompare!$I$3:$I$58</c:f>
              <c:numCache>
                <c:formatCode>General</c:formatCode>
                <c:ptCount val="56"/>
                <c:pt idx="13">
                  <c:v>83.36</c:v>
                </c:pt>
                <c:pt idx="14">
                  <c:v>81.22</c:v>
                </c:pt>
                <c:pt idx="15">
                  <c:v>85.14</c:v>
                </c:pt>
                <c:pt idx="16">
                  <c:v>85.72</c:v>
                </c:pt>
                <c:pt idx="17">
                  <c:v>89.36</c:v>
                </c:pt>
                <c:pt idx="18">
                  <c:v>90.61</c:v>
                </c:pt>
                <c:pt idx="19">
                  <c:v>93.72</c:v>
                </c:pt>
                <c:pt idx="20">
                  <c:v>93.08</c:v>
                </c:pt>
                <c:pt idx="21">
                  <c:v>94.68</c:v>
                </c:pt>
                <c:pt idx="22">
                  <c:v>96.39</c:v>
                </c:pt>
                <c:pt idx="23">
                  <c:v>95.87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ABF-4B97-A841-5E7DFA7A6661}"/>
            </c:ext>
          </c:extLst>
        </c:ser>
        <c:ser>
          <c:idx val="8"/>
          <c:order val="11"/>
          <c:tx>
            <c:strRef>
              <c:f>SiliconMarketShareLitCompare!$J$2</c:f>
              <c:strCache>
                <c:ptCount val="1"/>
                <c:pt idx="0">
                  <c:v>(Global) Faunhofer ISE “Photovoltaics Report” 2020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SiliconMarketShareLitCompare!$A$3:$A$58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SiliconMarketShareLitCompare!$J$3:$J$58</c:f>
              <c:numCache>
                <c:formatCode>General</c:formatCode>
                <c:ptCount val="56"/>
                <c:pt idx="0">
                  <c:v>87</c:v>
                </c:pt>
                <c:pt idx="1">
                  <c:v>86</c:v>
                </c:pt>
                <c:pt idx="2">
                  <c:v>88</c:v>
                </c:pt>
                <c:pt idx="3">
                  <c:v>88</c:v>
                </c:pt>
                <c:pt idx="4">
                  <c:v>89</c:v>
                </c:pt>
                <c:pt idx="5">
                  <c:v>90</c:v>
                </c:pt>
                <c:pt idx="6">
                  <c:v>91</c:v>
                </c:pt>
                <c:pt idx="7">
                  <c:v>94</c:v>
                </c:pt>
                <c:pt idx="8">
                  <c:v>95</c:v>
                </c:pt>
                <c:pt idx="9">
                  <c:v>95</c:v>
                </c:pt>
                <c:pt idx="10">
                  <c:v>94</c:v>
                </c:pt>
                <c:pt idx="11">
                  <c:v>93</c:v>
                </c:pt>
                <c:pt idx="12">
                  <c:v>89</c:v>
                </c:pt>
                <c:pt idx="13">
                  <c:v>86</c:v>
                </c:pt>
                <c:pt idx="14">
                  <c:v>83</c:v>
                </c:pt>
                <c:pt idx="15">
                  <c:v>88</c:v>
                </c:pt>
                <c:pt idx="16">
                  <c:v>86</c:v>
                </c:pt>
                <c:pt idx="17">
                  <c:v>91</c:v>
                </c:pt>
                <c:pt idx="18">
                  <c:v>91</c:v>
                </c:pt>
                <c:pt idx="19">
                  <c:v>92</c:v>
                </c:pt>
                <c:pt idx="20">
                  <c:v>94</c:v>
                </c:pt>
                <c:pt idx="21">
                  <c:v>94</c:v>
                </c:pt>
                <c:pt idx="22">
                  <c:v>96</c:v>
                </c:pt>
                <c:pt idx="23">
                  <c:v>96</c:v>
                </c:pt>
                <c:pt idx="24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ABF-4B97-A841-5E7DFA7A6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485528"/>
        <c:axId val="668493072"/>
      </c:scatterChart>
      <c:valAx>
        <c:axId val="668485528"/>
        <c:scaling>
          <c:orientation val="minMax"/>
          <c:max val="2020"/>
          <c:min val="19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68493072"/>
        <c:crosses val="autoZero"/>
        <c:crossBetween val="midCat"/>
      </c:valAx>
      <c:valAx>
        <c:axId val="66849307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Market Share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668485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828922728180953E-2"/>
          <c:y val="0.6042455526392535"/>
          <c:w val="0.47440997878447283"/>
          <c:h val="0.383332020997375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Silicon and Aluminium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m2'!$C$2</c:f>
              <c:strCache>
                <c:ptCount val="1"/>
                <c:pt idx="0">
                  <c:v>Silicon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m2'!$C$18:$C$73</c:f>
              <c:numCache>
                <c:formatCode>0.00</c:formatCode>
                <c:ptCount val="56"/>
                <c:pt idx="0">
                  <c:v>848.42142860000001</c:v>
                </c:pt>
                <c:pt idx="1">
                  <c:v>831.7857143</c:v>
                </c:pt>
                <c:pt idx="2">
                  <c:v>815.15</c:v>
                </c:pt>
                <c:pt idx="3">
                  <c:v>798.51428569999996</c:v>
                </c:pt>
                <c:pt idx="4">
                  <c:v>781.87857140000006</c:v>
                </c:pt>
                <c:pt idx="5">
                  <c:v>765.24285710000004</c:v>
                </c:pt>
                <c:pt idx="6">
                  <c:v>748.60714289999999</c:v>
                </c:pt>
                <c:pt idx="7">
                  <c:v>731.97142859999997</c:v>
                </c:pt>
                <c:pt idx="8">
                  <c:v>715.33571429999995</c:v>
                </c:pt>
                <c:pt idx="9">
                  <c:v>698.7</c:v>
                </c:pt>
                <c:pt idx="10">
                  <c:v>582.25</c:v>
                </c:pt>
                <c:pt idx="11">
                  <c:v>465.8</c:v>
                </c:pt>
                <c:pt idx="12">
                  <c:v>442.51</c:v>
                </c:pt>
                <c:pt idx="13">
                  <c:v>419.22</c:v>
                </c:pt>
                <c:pt idx="14">
                  <c:v>419.22</c:v>
                </c:pt>
                <c:pt idx="15">
                  <c:v>419.22</c:v>
                </c:pt>
                <c:pt idx="16">
                  <c:v>419.22</c:v>
                </c:pt>
                <c:pt idx="17">
                  <c:v>419.22</c:v>
                </c:pt>
                <c:pt idx="18">
                  <c:v>419.22</c:v>
                </c:pt>
                <c:pt idx="19">
                  <c:v>419.22</c:v>
                </c:pt>
                <c:pt idx="20">
                  <c:v>419.22</c:v>
                </c:pt>
                <c:pt idx="21">
                  <c:v>419.22</c:v>
                </c:pt>
                <c:pt idx="22">
                  <c:v>419.22</c:v>
                </c:pt>
                <c:pt idx="23">
                  <c:v>410.85500830000001</c:v>
                </c:pt>
                <c:pt idx="24">
                  <c:v>402.1406667</c:v>
                </c:pt>
                <c:pt idx="25">
                  <c:v>380.05398330000003</c:v>
                </c:pt>
                <c:pt idx="26">
                  <c:v>367.38034160000001</c:v>
                </c:pt>
                <c:pt idx="27">
                  <c:v>354.70670000000001</c:v>
                </c:pt>
                <c:pt idx="28">
                  <c:v>348.49603339999999</c:v>
                </c:pt>
                <c:pt idx="29">
                  <c:v>342.2853667</c:v>
                </c:pt>
                <c:pt idx="30">
                  <c:v>336.01129950000001</c:v>
                </c:pt>
                <c:pt idx="31">
                  <c:v>329.73723219999999</c:v>
                </c:pt>
                <c:pt idx="32">
                  <c:v>323.463165</c:v>
                </c:pt>
                <c:pt idx="33">
                  <c:v>320.40829330000003</c:v>
                </c:pt>
                <c:pt idx="34">
                  <c:v>317.35342170000001</c:v>
                </c:pt>
                <c:pt idx="35">
                  <c:v>314.29854999999998</c:v>
                </c:pt>
                <c:pt idx="36">
                  <c:v>314.29854999999998</c:v>
                </c:pt>
                <c:pt idx="37">
                  <c:v>314.29854999999998</c:v>
                </c:pt>
                <c:pt idx="38">
                  <c:v>314.29854999999998</c:v>
                </c:pt>
                <c:pt idx="39">
                  <c:v>314.29854999999998</c:v>
                </c:pt>
                <c:pt idx="40">
                  <c:v>314.29854999999998</c:v>
                </c:pt>
                <c:pt idx="41">
                  <c:v>314.29854999999998</c:v>
                </c:pt>
                <c:pt idx="42">
                  <c:v>314.29854999999998</c:v>
                </c:pt>
                <c:pt idx="43">
                  <c:v>314.29854999999998</c:v>
                </c:pt>
                <c:pt idx="44">
                  <c:v>314.29854999999998</c:v>
                </c:pt>
                <c:pt idx="45">
                  <c:v>314.29854999999998</c:v>
                </c:pt>
                <c:pt idx="46">
                  <c:v>314.29854999999998</c:v>
                </c:pt>
                <c:pt idx="47">
                  <c:v>314.29854999999998</c:v>
                </c:pt>
                <c:pt idx="48">
                  <c:v>314.29854999999998</c:v>
                </c:pt>
                <c:pt idx="49">
                  <c:v>314.29854999999998</c:v>
                </c:pt>
                <c:pt idx="50">
                  <c:v>314.29854999999998</c:v>
                </c:pt>
                <c:pt idx="51">
                  <c:v>314.29854999999998</c:v>
                </c:pt>
                <c:pt idx="52">
                  <c:v>314.29854999999998</c:v>
                </c:pt>
                <c:pt idx="53">
                  <c:v>314.29854999999998</c:v>
                </c:pt>
                <c:pt idx="54">
                  <c:v>314.29854999999998</c:v>
                </c:pt>
                <c:pt idx="55">
                  <c:v>314.29854999999998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2-4BA3-BAB6-973C0C8BC522}"/>
            </c:ext>
          </c:extLst>
        </c:ser>
        <c:ser>
          <c:idx val="1"/>
          <c:order val="1"/>
          <c:tx>
            <c:strRef>
              <c:f>'mass per m2'!$D$2</c:f>
              <c:strCache>
                <c:ptCount val="1"/>
                <c:pt idx="0">
                  <c:v>Aluminium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m2'!$D$18:$D$73</c:f>
              <c:numCache>
                <c:formatCode>0.00</c:formatCode>
                <c:ptCount val="56"/>
                <c:pt idx="0">
                  <c:v>3091.18541</c:v>
                </c:pt>
                <c:pt idx="1">
                  <c:v>3017.4165459999999</c:v>
                </c:pt>
                <c:pt idx="2">
                  <c:v>2700</c:v>
                </c:pt>
                <c:pt idx="3">
                  <c:v>2540.3726710000001</c:v>
                </c:pt>
                <c:pt idx="4">
                  <c:v>2484.6989140000001</c:v>
                </c:pt>
                <c:pt idx="5">
                  <c:v>2433.9622639999998</c:v>
                </c:pt>
                <c:pt idx="6">
                  <c:v>2387.5338750000001</c:v>
                </c:pt>
                <c:pt idx="7">
                  <c:v>2344.8873480000002</c:v>
                </c:pt>
                <c:pt idx="8">
                  <c:v>2317.892053</c:v>
                </c:pt>
                <c:pt idx="9">
                  <c:v>2256.0192619999998</c:v>
                </c:pt>
                <c:pt idx="10">
                  <c:v>2113.8328529999999</c:v>
                </c:pt>
                <c:pt idx="11">
                  <c:v>2083.4794809999999</c:v>
                </c:pt>
                <c:pt idx="12">
                  <c:v>2054.6821599999998</c:v>
                </c:pt>
                <c:pt idx="13">
                  <c:v>2027.3242250000001</c:v>
                </c:pt>
                <c:pt idx="14">
                  <c:v>2001.3003900000001</c:v>
                </c:pt>
                <c:pt idx="15">
                  <c:v>1987.1506589999999</c:v>
                </c:pt>
                <c:pt idx="16">
                  <c:v>1966.59313</c:v>
                </c:pt>
                <c:pt idx="17">
                  <c:v>1962.9861980000001</c:v>
                </c:pt>
                <c:pt idx="18">
                  <c:v>1619.458128</c:v>
                </c:pt>
                <c:pt idx="19">
                  <c:v>1592.739726</c:v>
                </c:pt>
                <c:pt idx="20">
                  <c:v>1495.242424</c:v>
                </c:pt>
                <c:pt idx="21">
                  <c:v>1412.526316</c:v>
                </c:pt>
                <c:pt idx="22">
                  <c:v>1379.8208959999999</c:v>
                </c:pt>
                <c:pt idx="23">
                  <c:v>1361.666667</c:v>
                </c:pt>
                <c:pt idx="24">
                  <c:v>1343.6470589999999</c:v>
                </c:pt>
                <c:pt idx="25">
                  <c:v>1315.058824</c:v>
                </c:pt>
                <c:pt idx="26">
                  <c:v>1293.617647</c:v>
                </c:pt>
                <c:pt idx="27">
                  <c:v>1272.176471</c:v>
                </c:pt>
                <c:pt idx="28">
                  <c:v>1229.294118</c:v>
                </c:pt>
                <c:pt idx="29">
                  <c:v>1186.4117650000001</c:v>
                </c:pt>
                <c:pt idx="30">
                  <c:v>1157.823529</c:v>
                </c:pt>
                <c:pt idx="31">
                  <c:v>1129.2352940000001</c:v>
                </c:pt>
                <c:pt idx="32">
                  <c:v>1100.6470589999999</c:v>
                </c:pt>
                <c:pt idx="33">
                  <c:v>1081.5882349999999</c:v>
                </c:pt>
                <c:pt idx="34">
                  <c:v>1062.5294120000001</c:v>
                </c:pt>
                <c:pt idx="35">
                  <c:v>1043.4705879999999</c:v>
                </c:pt>
                <c:pt idx="36">
                  <c:v>1043.4705879999999</c:v>
                </c:pt>
                <c:pt idx="37">
                  <c:v>1043.4705879999999</c:v>
                </c:pt>
                <c:pt idx="38">
                  <c:v>1043.4705879999999</c:v>
                </c:pt>
                <c:pt idx="39">
                  <c:v>1043.4705879999999</c:v>
                </c:pt>
                <c:pt idx="40">
                  <c:v>1043.4705879999999</c:v>
                </c:pt>
                <c:pt idx="41">
                  <c:v>1043.4705879999999</c:v>
                </c:pt>
                <c:pt idx="42">
                  <c:v>1043.4705879999999</c:v>
                </c:pt>
                <c:pt idx="43">
                  <c:v>1043.4705879999999</c:v>
                </c:pt>
                <c:pt idx="44">
                  <c:v>1043.4705879999999</c:v>
                </c:pt>
                <c:pt idx="45">
                  <c:v>1043.4705879999999</c:v>
                </c:pt>
                <c:pt idx="46">
                  <c:v>1043.4705879999999</c:v>
                </c:pt>
                <c:pt idx="47">
                  <c:v>1043.4705879999999</c:v>
                </c:pt>
                <c:pt idx="48">
                  <c:v>1043.4705879999999</c:v>
                </c:pt>
                <c:pt idx="49">
                  <c:v>1043.4705879999999</c:v>
                </c:pt>
                <c:pt idx="50">
                  <c:v>1043.4705879999999</c:v>
                </c:pt>
                <c:pt idx="51">
                  <c:v>1043.4705879999999</c:v>
                </c:pt>
                <c:pt idx="52">
                  <c:v>1043.4705879999999</c:v>
                </c:pt>
                <c:pt idx="53">
                  <c:v>1043.4705879999999</c:v>
                </c:pt>
                <c:pt idx="54">
                  <c:v>1043.4705879999999</c:v>
                </c:pt>
                <c:pt idx="55">
                  <c:v>1043.4705879999999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12-4BA3-BAB6-973C0C8BC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29488"/>
        <c:axId val="621430144"/>
      </c:scatterChart>
      <c:valAx>
        <c:axId val="62142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30144"/>
        <c:crosses val="autoZero"/>
        <c:crossBetween val="midCat"/>
      </c:valAx>
      <c:valAx>
        <c:axId val="621430144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mass: Copper and Silver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m2'!$E$2</c:f>
              <c:strCache>
                <c:ptCount val="1"/>
                <c:pt idx="0">
                  <c:v>Copper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m2'!$E$18:$E$73</c:f>
              <c:numCache>
                <c:formatCode>0.00</c:formatCode>
                <c:ptCount val="56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5.3760000000000003</c:v>
                </c:pt>
                <c:pt idx="7">
                  <c:v>5.3760000000000003</c:v>
                </c:pt>
                <c:pt idx="8">
                  <c:v>5.3760000000000003</c:v>
                </c:pt>
                <c:pt idx="9">
                  <c:v>5.3760000000000003</c:v>
                </c:pt>
                <c:pt idx="10">
                  <c:v>5.3760000000000003</c:v>
                </c:pt>
                <c:pt idx="11">
                  <c:v>5.3760000000000003</c:v>
                </c:pt>
                <c:pt idx="12">
                  <c:v>5.3760000000000003</c:v>
                </c:pt>
                <c:pt idx="13">
                  <c:v>5.3760000000000003</c:v>
                </c:pt>
                <c:pt idx="14">
                  <c:v>5.3760000000000003</c:v>
                </c:pt>
                <c:pt idx="15">
                  <c:v>5.3760000000000003</c:v>
                </c:pt>
                <c:pt idx="16">
                  <c:v>5.3760000000000003</c:v>
                </c:pt>
                <c:pt idx="17">
                  <c:v>5.3760000000000003</c:v>
                </c:pt>
                <c:pt idx="18">
                  <c:v>5.3760000000000003</c:v>
                </c:pt>
                <c:pt idx="19">
                  <c:v>5.3760000000000003</c:v>
                </c:pt>
                <c:pt idx="20">
                  <c:v>5.7881600000000004</c:v>
                </c:pt>
                <c:pt idx="21">
                  <c:v>6.2003199999999996</c:v>
                </c:pt>
                <c:pt idx="22">
                  <c:v>7.2038399999999996</c:v>
                </c:pt>
                <c:pt idx="23">
                  <c:v>7.45472</c:v>
                </c:pt>
                <c:pt idx="24">
                  <c:v>8.26112</c:v>
                </c:pt>
                <c:pt idx="25">
                  <c:v>8.2252799999999997</c:v>
                </c:pt>
                <c:pt idx="26">
                  <c:v>8.2700800000000001</c:v>
                </c:pt>
                <c:pt idx="27">
                  <c:v>8.3148800000000005</c:v>
                </c:pt>
                <c:pt idx="28">
                  <c:v>8.3865599999999993</c:v>
                </c:pt>
                <c:pt idx="29">
                  <c:v>8.45824</c:v>
                </c:pt>
                <c:pt idx="30">
                  <c:v>8.1954133329999994</c:v>
                </c:pt>
                <c:pt idx="31">
                  <c:v>7.9325866669999998</c:v>
                </c:pt>
                <c:pt idx="32">
                  <c:v>7.6697600000000001</c:v>
                </c:pt>
                <c:pt idx="33">
                  <c:v>7.3949866670000004</c:v>
                </c:pt>
                <c:pt idx="34">
                  <c:v>7.1202133329999997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  <c:pt idx="42">
                  <c:v>6.84544</c:v>
                </c:pt>
                <c:pt idx="43">
                  <c:v>6.84544</c:v>
                </c:pt>
                <c:pt idx="44">
                  <c:v>6.84544</c:v>
                </c:pt>
                <c:pt idx="45">
                  <c:v>6.84544</c:v>
                </c:pt>
                <c:pt idx="46">
                  <c:v>6.84544</c:v>
                </c:pt>
                <c:pt idx="47">
                  <c:v>6.84544</c:v>
                </c:pt>
                <c:pt idx="48">
                  <c:v>6.84544</c:v>
                </c:pt>
                <c:pt idx="49">
                  <c:v>6.84544</c:v>
                </c:pt>
                <c:pt idx="50">
                  <c:v>6.84544</c:v>
                </c:pt>
                <c:pt idx="51">
                  <c:v>6.84544</c:v>
                </c:pt>
                <c:pt idx="52">
                  <c:v>6.84544</c:v>
                </c:pt>
                <c:pt idx="53">
                  <c:v>6.84544</c:v>
                </c:pt>
                <c:pt idx="54">
                  <c:v>6.84544</c:v>
                </c:pt>
                <c:pt idx="55">
                  <c:v>6.84544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2-4CB5-BA56-7800EE1A6E6C}"/>
            </c:ext>
          </c:extLst>
        </c:ser>
        <c:ser>
          <c:idx val="1"/>
          <c:order val="1"/>
          <c:tx>
            <c:strRef>
              <c:f>'mass per m2'!$F$2</c:f>
              <c:strCache>
                <c:ptCount val="1"/>
                <c:pt idx="0">
                  <c:v>Silver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m2'!$F$18:$F$73</c:f>
              <c:numCache>
                <c:formatCode>0.00</c:formatCode>
                <c:ptCount val="56"/>
                <c:pt idx="0">
                  <c:v>88</c:v>
                </c:pt>
                <c:pt idx="1">
                  <c:v>84.571428569999995</c:v>
                </c:pt>
                <c:pt idx="2">
                  <c:v>81.142857140000004</c:v>
                </c:pt>
                <c:pt idx="3">
                  <c:v>77.714285709999999</c:v>
                </c:pt>
                <c:pt idx="4">
                  <c:v>74.285714290000001</c:v>
                </c:pt>
                <c:pt idx="5">
                  <c:v>45.34857143</c:v>
                </c:pt>
                <c:pt idx="6">
                  <c:v>43.154285710000003</c:v>
                </c:pt>
                <c:pt idx="7">
                  <c:v>40.96</c:v>
                </c:pt>
                <c:pt idx="8">
                  <c:v>38.765714289999998</c:v>
                </c:pt>
                <c:pt idx="9">
                  <c:v>36.571428570000002</c:v>
                </c:pt>
                <c:pt idx="10">
                  <c:v>34.377142859999999</c:v>
                </c:pt>
                <c:pt idx="11">
                  <c:v>32.182857140000003</c:v>
                </c:pt>
                <c:pt idx="12">
                  <c:v>29.98857143</c:v>
                </c:pt>
                <c:pt idx="13">
                  <c:v>27.79428571</c:v>
                </c:pt>
                <c:pt idx="14">
                  <c:v>25.6</c:v>
                </c:pt>
                <c:pt idx="15">
                  <c:v>12.327416169999999</c:v>
                </c:pt>
                <c:pt idx="16">
                  <c:v>10.272846810000001</c:v>
                </c:pt>
                <c:pt idx="17">
                  <c:v>8.2182774490000003</c:v>
                </c:pt>
                <c:pt idx="18">
                  <c:v>5.7527942139999997</c:v>
                </c:pt>
                <c:pt idx="19">
                  <c:v>5.3418803419999996</c:v>
                </c:pt>
                <c:pt idx="20">
                  <c:v>4.5200525970000003</c:v>
                </c:pt>
                <c:pt idx="21">
                  <c:v>4.0997570090000002</c:v>
                </c:pt>
                <c:pt idx="22">
                  <c:v>4.079110301</c:v>
                </c:pt>
                <c:pt idx="23">
                  <c:v>4.3128338230000001</c:v>
                </c:pt>
                <c:pt idx="24">
                  <c:v>4.1473098100000003</c:v>
                </c:pt>
                <c:pt idx="25">
                  <c:v>3.5949654450000001</c:v>
                </c:pt>
                <c:pt idx="26">
                  <c:v>3.3412788689999999</c:v>
                </c:pt>
                <c:pt idx="27">
                  <c:v>3.0936340219999998</c:v>
                </c:pt>
                <c:pt idx="28">
                  <c:v>2.8988638820000001</c:v>
                </c:pt>
                <c:pt idx="29">
                  <c:v>2.692895407</c:v>
                </c:pt>
                <c:pt idx="30">
                  <c:v>2.542951049</c:v>
                </c:pt>
                <c:pt idx="31">
                  <c:v>2.4012622069999998</c:v>
                </c:pt>
                <c:pt idx="32">
                  <c:v>2.2668844890000002</c:v>
                </c:pt>
                <c:pt idx="33">
                  <c:v>2.1296348279999999</c:v>
                </c:pt>
                <c:pt idx="34">
                  <c:v>1.9927764130000001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  <c:pt idx="42">
                  <c:v>1.856311209</c:v>
                </c:pt>
                <c:pt idx="43">
                  <c:v>1.856311209</c:v>
                </c:pt>
                <c:pt idx="44">
                  <c:v>1.856311209</c:v>
                </c:pt>
                <c:pt idx="45">
                  <c:v>1.856311209</c:v>
                </c:pt>
                <c:pt idx="46">
                  <c:v>1.856311209</c:v>
                </c:pt>
                <c:pt idx="47">
                  <c:v>1.856311209</c:v>
                </c:pt>
                <c:pt idx="48">
                  <c:v>1.856311209</c:v>
                </c:pt>
                <c:pt idx="49">
                  <c:v>1.856311209</c:v>
                </c:pt>
                <c:pt idx="50">
                  <c:v>1.856311209</c:v>
                </c:pt>
                <c:pt idx="51">
                  <c:v>1.856311209</c:v>
                </c:pt>
                <c:pt idx="52">
                  <c:v>1.856311209</c:v>
                </c:pt>
                <c:pt idx="53">
                  <c:v>1.856311209</c:v>
                </c:pt>
                <c:pt idx="54">
                  <c:v>1.856311209</c:v>
                </c:pt>
                <c:pt idx="55">
                  <c:v>1.856311209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52-4CB5-BA56-7800EE1A6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75856"/>
        <c:axId val="664776512"/>
      </c:scatterChart>
      <c:valAx>
        <c:axId val="66477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6512"/>
        <c:crosses val="autoZero"/>
        <c:crossBetween val="midCat"/>
      </c:valAx>
      <c:valAx>
        <c:axId val="66477651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g/module 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7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Module Efficiency with Literature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m2'!$AC$2</c:f>
              <c:strCache>
                <c:ptCount val="1"/>
                <c:pt idx="0">
                  <c:v>Average Module 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m2'!$AC$18:$AC$73</c:f>
              <c:numCache>
                <c:formatCode>General</c:formatCode>
                <c:ptCount val="56"/>
                <c:pt idx="0">
                  <c:v>12.5</c:v>
                </c:pt>
                <c:pt idx="1">
                  <c:v>12.7</c:v>
                </c:pt>
                <c:pt idx="2">
                  <c:v>12.88</c:v>
                </c:pt>
                <c:pt idx="3">
                  <c:v>13.06</c:v>
                </c:pt>
                <c:pt idx="4">
                  <c:v>13.24</c:v>
                </c:pt>
                <c:pt idx="5">
                  <c:v>13.42</c:v>
                </c:pt>
                <c:pt idx="6">
                  <c:v>13.6</c:v>
                </c:pt>
                <c:pt idx="7">
                  <c:v>13.722222220000001</c:v>
                </c:pt>
                <c:pt idx="8">
                  <c:v>13.84444444</c:v>
                </c:pt>
                <c:pt idx="9">
                  <c:v>13.96666667</c:v>
                </c:pt>
                <c:pt idx="10">
                  <c:v>14.08888889</c:v>
                </c:pt>
                <c:pt idx="11">
                  <c:v>14.211111109999999</c:v>
                </c:pt>
                <c:pt idx="12">
                  <c:v>14.33333333</c:v>
                </c:pt>
                <c:pt idx="13">
                  <c:v>14.455555560000001</c:v>
                </c:pt>
                <c:pt idx="14">
                  <c:v>14.57777778</c:v>
                </c:pt>
                <c:pt idx="15">
                  <c:v>14.7</c:v>
                </c:pt>
                <c:pt idx="16">
                  <c:v>15.1</c:v>
                </c:pt>
                <c:pt idx="17">
                  <c:v>15.4</c:v>
                </c:pt>
                <c:pt idx="18">
                  <c:v>16</c:v>
                </c:pt>
                <c:pt idx="19">
                  <c:v>16.3</c:v>
                </c:pt>
                <c:pt idx="20">
                  <c:v>17</c:v>
                </c:pt>
                <c:pt idx="21">
                  <c:v>17.5</c:v>
                </c:pt>
                <c:pt idx="22">
                  <c:v>17.7</c:v>
                </c:pt>
                <c:pt idx="23">
                  <c:v>18.399999999999999</c:v>
                </c:pt>
                <c:pt idx="24">
                  <c:v>19.2</c:v>
                </c:pt>
                <c:pt idx="25">
                  <c:v>20.252588490000001</c:v>
                </c:pt>
                <c:pt idx="26">
                  <c:v>20.894864800000001</c:v>
                </c:pt>
                <c:pt idx="27">
                  <c:v>21.362882320000001</c:v>
                </c:pt>
                <c:pt idx="28">
                  <c:v>21.733112049999999</c:v>
                </c:pt>
                <c:pt idx="29">
                  <c:v>22.040369699999999</c:v>
                </c:pt>
                <c:pt idx="30">
                  <c:v>22.303538889999999</c:v>
                </c:pt>
                <c:pt idx="31">
                  <c:v>22.534045020000001</c:v>
                </c:pt>
                <c:pt idx="32">
                  <c:v>22.739342440000001</c:v>
                </c:pt>
                <c:pt idx="33">
                  <c:v>22.924571610000001</c:v>
                </c:pt>
                <c:pt idx="34">
                  <c:v>23.093431240000001</c:v>
                </c:pt>
                <c:pt idx="35">
                  <c:v>23.248673839999999</c:v>
                </c:pt>
                <c:pt idx="36">
                  <c:v>23.392404590000002</c:v>
                </c:pt>
                <c:pt idx="37">
                  <c:v>23.526270570000001</c:v>
                </c:pt>
                <c:pt idx="38">
                  <c:v>23.651585300000001</c:v>
                </c:pt>
                <c:pt idx="39">
                  <c:v>23.769413579999998</c:v>
                </c:pt>
                <c:pt idx="40">
                  <c:v>23.880630870000001</c:v>
                </c:pt>
                <c:pt idx="41">
                  <c:v>23.985965879999998</c:v>
                </c:pt>
                <c:pt idx="42">
                  <c:v>24.08603183</c:v>
                </c:pt>
                <c:pt idx="43">
                  <c:v>24.181349740000002</c:v>
                </c:pt>
                <c:pt idx="44">
                  <c:v>24.272366120000001</c:v>
                </c:pt>
                <c:pt idx="45">
                  <c:v>24.359466650000002</c:v>
                </c:pt>
                <c:pt idx="46">
                  <c:v>24.442986730000001</c:v>
                </c:pt>
                <c:pt idx="47">
                  <c:v>24.523219999999998</c:v>
                </c:pt>
                <c:pt idx="48">
                  <c:v>24.600424960000002</c:v>
                </c:pt>
                <c:pt idx="49">
                  <c:v>24.674830409999998</c:v>
                </c:pt>
                <c:pt idx="50">
                  <c:v>24.746639890000001</c:v>
                </c:pt>
                <c:pt idx="51">
                  <c:v>24.816035240000001</c:v>
                </c:pt>
                <c:pt idx="52">
                  <c:v>24.88317962</c:v>
                </c:pt>
                <c:pt idx="53">
                  <c:v>24.94822001</c:v>
                </c:pt>
                <c:pt idx="54">
                  <c:v>25.011289269999999</c:v>
                </c:pt>
                <c:pt idx="55">
                  <c:v>25.072507909999999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99-43E9-BB3B-418D1BCBB51A}"/>
            </c:ext>
          </c:extLst>
        </c:ser>
        <c:ser>
          <c:idx val="1"/>
          <c:order val="1"/>
          <c:tx>
            <c:strRef>
              <c:f>'mass per m2'!$AH$1</c:f>
              <c:strCache>
                <c:ptCount val="1"/>
                <c:pt idx="0">
                  <c:v>Mahmoudi, Sajjad, Nazmul Huda, and Masud Behnia. 2020. “Critical Assessment of Renewable Energy Waste Generation in OECD Countries: Decommissioned PV Panels.” Resources, Conservation and Recycling 164 (September): 105145. https://doi.org/10.1016/j.resconr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m2'!$A$32:$A$73</c:f>
              <c:numCache>
                <c:formatCode>General</c:formatCode>
                <c:ptCount val="42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  <c:pt idx="15">
                  <c:v>2024</c:v>
                </c:pt>
                <c:pt idx="16">
                  <c:v>2025</c:v>
                </c:pt>
                <c:pt idx="17">
                  <c:v>2026</c:v>
                </c:pt>
                <c:pt idx="18">
                  <c:v>2027</c:v>
                </c:pt>
                <c:pt idx="19">
                  <c:v>2028</c:v>
                </c:pt>
                <c:pt idx="20">
                  <c:v>2029</c:v>
                </c:pt>
                <c:pt idx="21">
                  <c:v>2030</c:v>
                </c:pt>
                <c:pt idx="22">
                  <c:v>2031</c:v>
                </c:pt>
                <c:pt idx="23">
                  <c:v>2032</c:v>
                </c:pt>
                <c:pt idx="24">
                  <c:v>2033</c:v>
                </c:pt>
                <c:pt idx="25">
                  <c:v>2034</c:v>
                </c:pt>
                <c:pt idx="26">
                  <c:v>2035</c:v>
                </c:pt>
                <c:pt idx="27">
                  <c:v>2036</c:v>
                </c:pt>
                <c:pt idx="28">
                  <c:v>2037</c:v>
                </c:pt>
                <c:pt idx="29">
                  <c:v>2038</c:v>
                </c:pt>
                <c:pt idx="30">
                  <c:v>2039</c:v>
                </c:pt>
                <c:pt idx="31">
                  <c:v>2040</c:v>
                </c:pt>
                <c:pt idx="32">
                  <c:v>2041</c:v>
                </c:pt>
                <c:pt idx="33">
                  <c:v>2042</c:v>
                </c:pt>
                <c:pt idx="34">
                  <c:v>2043</c:v>
                </c:pt>
                <c:pt idx="35">
                  <c:v>2044</c:v>
                </c:pt>
                <c:pt idx="36">
                  <c:v>2045</c:v>
                </c:pt>
                <c:pt idx="37">
                  <c:v>2046</c:v>
                </c:pt>
                <c:pt idx="38">
                  <c:v>2047</c:v>
                </c:pt>
                <c:pt idx="39">
                  <c:v>2048</c:v>
                </c:pt>
                <c:pt idx="40">
                  <c:v>2049</c:v>
                </c:pt>
                <c:pt idx="41">
                  <c:v>2050</c:v>
                </c:pt>
              </c:numCache>
            </c:numRef>
          </c:xVal>
          <c:yVal>
            <c:numRef>
              <c:f>'mass per m2'!$AH$32:$AH$73</c:f>
              <c:numCache>
                <c:formatCode>General</c:formatCode>
                <c:ptCount val="42"/>
                <c:pt idx="0">
                  <c:v>15.3</c:v>
                </c:pt>
                <c:pt idx="1">
                  <c:v>15.3</c:v>
                </c:pt>
                <c:pt idx="2">
                  <c:v>15.3</c:v>
                </c:pt>
                <c:pt idx="3">
                  <c:v>15.3</c:v>
                </c:pt>
                <c:pt idx="4">
                  <c:v>15.3</c:v>
                </c:pt>
                <c:pt idx="5">
                  <c:v>15.3</c:v>
                </c:pt>
                <c:pt idx="6">
                  <c:v>15.3</c:v>
                </c:pt>
                <c:pt idx="7">
                  <c:v>15.3</c:v>
                </c:pt>
                <c:pt idx="8">
                  <c:v>15.3</c:v>
                </c:pt>
                <c:pt idx="9">
                  <c:v>15.3</c:v>
                </c:pt>
                <c:pt idx="10">
                  <c:v>15.3</c:v>
                </c:pt>
                <c:pt idx="11">
                  <c:v>15.3</c:v>
                </c:pt>
                <c:pt idx="12">
                  <c:v>15.3</c:v>
                </c:pt>
                <c:pt idx="13">
                  <c:v>15.3</c:v>
                </c:pt>
                <c:pt idx="14">
                  <c:v>15.3</c:v>
                </c:pt>
                <c:pt idx="15">
                  <c:v>15.3</c:v>
                </c:pt>
                <c:pt idx="16">
                  <c:v>15.3</c:v>
                </c:pt>
                <c:pt idx="17">
                  <c:v>15.3</c:v>
                </c:pt>
                <c:pt idx="18">
                  <c:v>15.3</c:v>
                </c:pt>
                <c:pt idx="19">
                  <c:v>15.3</c:v>
                </c:pt>
                <c:pt idx="20">
                  <c:v>15.3</c:v>
                </c:pt>
                <c:pt idx="21">
                  <c:v>15.3</c:v>
                </c:pt>
                <c:pt idx="22">
                  <c:v>15.3</c:v>
                </c:pt>
                <c:pt idx="23">
                  <c:v>15.3</c:v>
                </c:pt>
                <c:pt idx="24">
                  <c:v>15.3</c:v>
                </c:pt>
                <c:pt idx="25">
                  <c:v>15.3</c:v>
                </c:pt>
                <c:pt idx="26">
                  <c:v>15.3</c:v>
                </c:pt>
                <c:pt idx="27">
                  <c:v>15.3</c:v>
                </c:pt>
                <c:pt idx="28">
                  <c:v>15.3</c:v>
                </c:pt>
                <c:pt idx="29">
                  <c:v>15.3</c:v>
                </c:pt>
                <c:pt idx="30">
                  <c:v>15.3</c:v>
                </c:pt>
                <c:pt idx="31">
                  <c:v>15.3</c:v>
                </c:pt>
                <c:pt idx="32">
                  <c:v>15.3</c:v>
                </c:pt>
                <c:pt idx="33">
                  <c:v>15.3</c:v>
                </c:pt>
                <c:pt idx="34">
                  <c:v>15.3</c:v>
                </c:pt>
                <c:pt idx="35">
                  <c:v>15.3</c:v>
                </c:pt>
                <c:pt idx="36">
                  <c:v>15.3</c:v>
                </c:pt>
                <c:pt idx="37">
                  <c:v>15.3</c:v>
                </c:pt>
                <c:pt idx="38">
                  <c:v>15.3</c:v>
                </c:pt>
                <c:pt idx="39">
                  <c:v>15.3</c:v>
                </c:pt>
                <c:pt idx="40">
                  <c:v>15.3</c:v>
                </c:pt>
                <c:pt idx="41">
                  <c:v>15.3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99-43E9-BB3B-418D1BCBB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364216"/>
        <c:axId val="464366840"/>
      </c:scatterChart>
      <c:valAx>
        <c:axId val="464364216"/>
        <c:scaling>
          <c:orientation val="minMax"/>
          <c:max val="2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6840"/>
        <c:crosses val="autoZero"/>
        <c:crossBetween val="midCat"/>
      </c:valAx>
      <c:valAx>
        <c:axId val="464366840"/>
        <c:scaling>
          <c:orientation val="minMax"/>
          <c:max val="28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Module 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64216"/>
        <c:crosses val="autoZero"/>
        <c:crossBetween val="midCat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m2'!$AG$2</c:f>
              <c:strCache>
                <c:ptCount val="1"/>
                <c:pt idx="0">
                  <c:v>Degradation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m2'!$AG$18:$AG$73</c:f>
              <c:numCache>
                <c:formatCode>General</c:formatCode>
                <c:ptCount val="56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4-49DC-A13B-E0B271D19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842160"/>
        <c:axId val="626840848"/>
      </c:scatterChart>
      <c:valAx>
        <c:axId val="626842160"/>
        <c:scaling>
          <c:orientation val="minMax"/>
          <c:max val="2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40848"/>
        <c:crosses val="autoZero"/>
        <c:crossBetween val="midCat"/>
      </c:valAx>
      <c:valAx>
        <c:axId val="6268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4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T50 &amp; T90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9119351100811"/>
          <c:w val="0.81862729658792655"/>
          <c:h val="0.697968084232808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'mass per m2'!$AD$2</c:f>
              <c:strCache>
                <c:ptCount val="1"/>
                <c:pt idx="0">
                  <c:v>T50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m2'!$AD$18:$AD$73</c:f>
              <c:numCache>
                <c:formatCode>General</c:formatCode>
                <c:ptCount val="56"/>
                <c:pt idx="0">
                  <c:v>15</c:v>
                </c:pt>
                <c:pt idx="1">
                  <c:v>15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4-47E5-A95A-1C880DF888CA}"/>
            </c:ext>
          </c:extLst>
        </c:ser>
        <c:ser>
          <c:idx val="1"/>
          <c:order val="1"/>
          <c:tx>
            <c:strRef>
              <c:f>'mass per m2'!$AE$2</c:f>
              <c:strCache>
                <c:ptCount val="1"/>
                <c:pt idx="0">
                  <c:v>T90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m2'!$AE$18:$AE$73</c:f>
              <c:numCache>
                <c:formatCode>General</c:formatCode>
                <c:ptCount val="56"/>
                <c:pt idx="0">
                  <c:v>20</c:v>
                </c:pt>
                <c:pt idx="1">
                  <c:v>20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4-47E5-A95A-1C880DF888CA}"/>
            </c:ext>
          </c:extLst>
        </c:ser>
        <c:ser>
          <c:idx val="2"/>
          <c:order val="2"/>
          <c:tx>
            <c:strRef>
              <c:f>'mass per m2'!$AF$2</c:f>
              <c:strCache>
                <c:ptCount val="1"/>
                <c:pt idx="0">
                  <c:v>Module Lifetime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m2'!$AF$18:$AF$73</c:f>
              <c:numCache>
                <c:formatCode>General</c:formatCode>
                <c:ptCount val="56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84-47E5-A95A-1C880DF88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181696"/>
        <c:axId val="782182680"/>
      </c:scatterChart>
      <c:valAx>
        <c:axId val="78218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182680"/>
        <c:crosses val="autoZero"/>
        <c:crossBetween val="midCat"/>
      </c:valAx>
      <c:valAx>
        <c:axId val="78218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18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164982502187222"/>
          <c:y val="8.2849973996587584E-2"/>
          <c:w val="0.30835017497812772"/>
          <c:h val="7.8216074670851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percentStacked"/>
        <c:varyColors val="0"/>
        <c:ser>
          <c:idx val="0"/>
          <c:order val="0"/>
          <c:tx>
            <c:strRef>
              <c:f>'mass per m2'!$B$2</c:f>
              <c:strCache>
                <c:ptCount val="1"/>
                <c:pt idx="0">
                  <c:v>Glass</c:v>
                </c:pt>
              </c:strCache>
            </c:strRef>
          </c:tx>
          <c:spPr>
            <a:solidFill>
              <a:srgbClr val="00BFBF"/>
            </a:solidFill>
            <a:ln>
              <a:noFill/>
            </a:ln>
            <a:effectLst/>
          </c:spPr>
          <c:cat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'mass per m2'!$B$18:$B$73</c:f>
              <c:numCache>
                <c:formatCode>0.00</c:formatCode>
                <c:ptCount val="56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8000</c:v>
                </c:pt>
                <c:pt idx="7">
                  <c:v>8000</c:v>
                </c:pt>
                <c:pt idx="8">
                  <c:v>8000</c:v>
                </c:pt>
                <c:pt idx="9">
                  <c:v>8000</c:v>
                </c:pt>
                <c:pt idx="10">
                  <c:v>8000</c:v>
                </c:pt>
                <c:pt idx="11">
                  <c:v>8000</c:v>
                </c:pt>
                <c:pt idx="12">
                  <c:v>8000</c:v>
                </c:pt>
                <c:pt idx="13">
                  <c:v>8000</c:v>
                </c:pt>
                <c:pt idx="14">
                  <c:v>8000</c:v>
                </c:pt>
                <c:pt idx="15">
                  <c:v>8000</c:v>
                </c:pt>
                <c:pt idx="16">
                  <c:v>8000</c:v>
                </c:pt>
                <c:pt idx="17">
                  <c:v>8080</c:v>
                </c:pt>
                <c:pt idx="18">
                  <c:v>8160</c:v>
                </c:pt>
                <c:pt idx="19">
                  <c:v>8292.7000000000007</c:v>
                </c:pt>
                <c:pt idx="20">
                  <c:v>8225.6625000000004</c:v>
                </c:pt>
                <c:pt idx="21">
                  <c:v>8158.8874999999998</c:v>
                </c:pt>
                <c:pt idx="22">
                  <c:v>8289.75</c:v>
                </c:pt>
                <c:pt idx="23">
                  <c:v>8350.15</c:v>
                </c:pt>
                <c:pt idx="24">
                  <c:v>8607.5</c:v>
                </c:pt>
                <c:pt idx="25">
                  <c:v>8898.125</c:v>
                </c:pt>
                <c:pt idx="26">
                  <c:v>8924.75</c:v>
                </c:pt>
                <c:pt idx="27">
                  <c:v>8950.5</c:v>
                </c:pt>
                <c:pt idx="28">
                  <c:v>8940.8250000000007</c:v>
                </c:pt>
                <c:pt idx="29">
                  <c:v>8928</c:v>
                </c:pt>
                <c:pt idx="30">
                  <c:v>8945.9333330000009</c:v>
                </c:pt>
                <c:pt idx="31">
                  <c:v>8962.9333330000009</c:v>
                </c:pt>
                <c:pt idx="32">
                  <c:v>8979</c:v>
                </c:pt>
                <c:pt idx="33">
                  <c:v>9040.0694440000007</c:v>
                </c:pt>
                <c:pt idx="34">
                  <c:v>9100.3611110000002</c:v>
                </c:pt>
                <c:pt idx="35">
                  <c:v>9159.875</c:v>
                </c:pt>
                <c:pt idx="36">
                  <c:v>9159.875</c:v>
                </c:pt>
                <c:pt idx="37">
                  <c:v>9159.875</c:v>
                </c:pt>
                <c:pt idx="38">
                  <c:v>9159.875</c:v>
                </c:pt>
                <c:pt idx="39">
                  <c:v>9159.875</c:v>
                </c:pt>
                <c:pt idx="40">
                  <c:v>9159.875</c:v>
                </c:pt>
                <c:pt idx="41">
                  <c:v>9159.875</c:v>
                </c:pt>
                <c:pt idx="42">
                  <c:v>9159.875</c:v>
                </c:pt>
                <c:pt idx="43">
                  <c:v>9159.875</c:v>
                </c:pt>
                <c:pt idx="44">
                  <c:v>9159.875</c:v>
                </c:pt>
                <c:pt idx="45">
                  <c:v>9159.875</c:v>
                </c:pt>
                <c:pt idx="46">
                  <c:v>9159.875</c:v>
                </c:pt>
                <c:pt idx="47">
                  <c:v>9159.875</c:v>
                </c:pt>
                <c:pt idx="48">
                  <c:v>9159.875</c:v>
                </c:pt>
                <c:pt idx="49">
                  <c:v>9159.875</c:v>
                </c:pt>
                <c:pt idx="50">
                  <c:v>9159.875</c:v>
                </c:pt>
                <c:pt idx="51">
                  <c:v>9159.875</c:v>
                </c:pt>
                <c:pt idx="52">
                  <c:v>9159.875</c:v>
                </c:pt>
                <c:pt idx="53">
                  <c:v>9159.875</c:v>
                </c:pt>
                <c:pt idx="54">
                  <c:v>9159.875</c:v>
                </c:pt>
                <c:pt idx="55">
                  <c:v>9159.875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5-436A-91E1-726844B48FC9}"/>
            </c:ext>
          </c:extLst>
        </c:ser>
        <c:ser>
          <c:idx val="1"/>
          <c:order val="1"/>
          <c:tx>
            <c:strRef>
              <c:f>'mass per m2'!$C$2</c:f>
              <c:strCache>
                <c:ptCount val="1"/>
                <c:pt idx="0">
                  <c:v>Silicon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'mass per m2'!$C$18:$C$73</c:f>
              <c:numCache>
                <c:formatCode>0.00</c:formatCode>
                <c:ptCount val="56"/>
                <c:pt idx="0">
                  <c:v>848.42142860000001</c:v>
                </c:pt>
                <c:pt idx="1">
                  <c:v>831.7857143</c:v>
                </c:pt>
                <c:pt idx="2">
                  <c:v>815.15</c:v>
                </c:pt>
                <c:pt idx="3">
                  <c:v>798.51428569999996</c:v>
                </c:pt>
                <c:pt idx="4">
                  <c:v>781.87857140000006</c:v>
                </c:pt>
                <c:pt idx="5">
                  <c:v>765.24285710000004</c:v>
                </c:pt>
                <c:pt idx="6">
                  <c:v>748.60714289999999</c:v>
                </c:pt>
                <c:pt idx="7">
                  <c:v>731.97142859999997</c:v>
                </c:pt>
                <c:pt idx="8">
                  <c:v>715.33571429999995</c:v>
                </c:pt>
                <c:pt idx="9">
                  <c:v>698.7</c:v>
                </c:pt>
                <c:pt idx="10">
                  <c:v>582.25</c:v>
                </c:pt>
                <c:pt idx="11">
                  <c:v>465.8</c:v>
                </c:pt>
                <c:pt idx="12">
                  <c:v>442.51</c:v>
                </c:pt>
                <c:pt idx="13">
                  <c:v>419.22</c:v>
                </c:pt>
                <c:pt idx="14">
                  <c:v>419.22</c:v>
                </c:pt>
                <c:pt idx="15">
                  <c:v>419.22</c:v>
                </c:pt>
                <c:pt idx="16">
                  <c:v>419.22</c:v>
                </c:pt>
                <c:pt idx="17">
                  <c:v>419.22</c:v>
                </c:pt>
                <c:pt idx="18">
                  <c:v>419.22</c:v>
                </c:pt>
                <c:pt idx="19">
                  <c:v>419.22</c:v>
                </c:pt>
                <c:pt idx="20">
                  <c:v>419.22</c:v>
                </c:pt>
                <c:pt idx="21">
                  <c:v>419.22</c:v>
                </c:pt>
                <c:pt idx="22">
                  <c:v>419.22</c:v>
                </c:pt>
                <c:pt idx="23">
                  <c:v>410.85500830000001</c:v>
                </c:pt>
                <c:pt idx="24">
                  <c:v>402.1406667</c:v>
                </c:pt>
                <c:pt idx="25">
                  <c:v>380.05398330000003</c:v>
                </c:pt>
                <c:pt idx="26">
                  <c:v>367.38034160000001</c:v>
                </c:pt>
                <c:pt idx="27">
                  <c:v>354.70670000000001</c:v>
                </c:pt>
                <c:pt idx="28">
                  <c:v>348.49603339999999</c:v>
                </c:pt>
                <c:pt idx="29">
                  <c:v>342.2853667</c:v>
                </c:pt>
                <c:pt idx="30">
                  <c:v>336.01129950000001</c:v>
                </c:pt>
                <c:pt idx="31">
                  <c:v>329.73723219999999</c:v>
                </c:pt>
                <c:pt idx="32">
                  <c:v>323.463165</c:v>
                </c:pt>
                <c:pt idx="33">
                  <c:v>320.40829330000003</c:v>
                </c:pt>
                <c:pt idx="34">
                  <c:v>317.35342170000001</c:v>
                </c:pt>
                <c:pt idx="35">
                  <c:v>314.29854999999998</c:v>
                </c:pt>
                <c:pt idx="36">
                  <c:v>314.29854999999998</c:v>
                </c:pt>
                <c:pt idx="37">
                  <c:v>314.29854999999998</c:v>
                </c:pt>
                <c:pt idx="38">
                  <c:v>314.29854999999998</c:v>
                </c:pt>
                <c:pt idx="39">
                  <c:v>314.29854999999998</c:v>
                </c:pt>
                <c:pt idx="40">
                  <c:v>314.29854999999998</c:v>
                </c:pt>
                <c:pt idx="41">
                  <c:v>314.29854999999998</c:v>
                </c:pt>
                <c:pt idx="42">
                  <c:v>314.29854999999998</c:v>
                </c:pt>
                <c:pt idx="43">
                  <c:v>314.29854999999998</c:v>
                </c:pt>
                <c:pt idx="44">
                  <c:v>314.29854999999998</c:v>
                </c:pt>
                <c:pt idx="45">
                  <c:v>314.29854999999998</c:v>
                </c:pt>
                <c:pt idx="46">
                  <c:v>314.29854999999998</c:v>
                </c:pt>
                <c:pt idx="47">
                  <c:v>314.29854999999998</c:v>
                </c:pt>
                <c:pt idx="48">
                  <c:v>314.29854999999998</c:v>
                </c:pt>
                <c:pt idx="49">
                  <c:v>314.29854999999998</c:v>
                </c:pt>
                <c:pt idx="50">
                  <c:v>314.29854999999998</c:v>
                </c:pt>
                <c:pt idx="51">
                  <c:v>314.29854999999998</c:v>
                </c:pt>
                <c:pt idx="52">
                  <c:v>314.29854999999998</c:v>
                </c:pt>
                <c:pt idx="53">
                  <c:v>314.29854999999998</c:v>
                </c:pt>
                <c:pt idx="54">
                  <c:v>314.29854999999998</c:v>
                </c:pt>
                <c:pt idx="55">
                  <c:v>314.29854999999998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E5-436A-91E1-726844B48FC9}"/>
            </c:ext>
          </c:extLst>
        </c:ser>
        <c:ser>
          <c:idx val="2"/>
          <c:order val="2"/>
          <c:tx>
            <c:strRef>
              <c:f>'mass per m2'!$D$2</c:f>
              <c:strCache>
                <c:ptCount val="1"/>
                <c:pt idx="0">
                  <c:v>Aluminium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'mass per m2'!$D$18:$D$73</c:f>
              <c:numCache>
                <c:formatCode>0.00</c:formatCode>
                <c:ptCount val="56"/>
                <c:pt idx="0">
                  <c:v>3091.18541</c:v>
                </c:pt>
                <c:pt idx="1">
                  <c:v>3017.4165459999999</c:v>
                </c:pt>
                <c:pt idx="2">
                  <c:v>2700</c:v>
                </c:pt>
                <c:pt idx="3">
                  <c:v>2540.3726710000001</c:v>
                </c:pt>
                <c:pt idx="4">
                  <c:v>2484.6989140000001</c:v>
                </c:pt>
                <c:pt idx="5">
                  <c:v>2433.9622639999998</c:v>
                </c:pt>
                <c:pt idx="6">
                  <c:v>2387.5338750000001</c:v>
                </c:pt>
                <c:pt idx="7">
                  <c:v>2344.8873480000002</c:v>
                </c:pt>
                <c:pt idx="8">
                  <c:v>2317.892053</c:v>
                </c:pt>
                <c:pt idx="9">
                  <c:v>2256.0192619999998</c:v>
                </c:pt>
                <c:pt idx="10">
                  <c:v>2113.8328529999999</c:v>
                </c:pt>
                <c:pt idx="11">
                  <c:v>2083.4794809999999</c:v>
                </c:pt>
                <c:pt idx="12">
                  <c:v>2054.6821599999998</c:v>
                </c:pt>
                <c:pt idx="13">
                  <c:v>2027.3242250000001</c:v>
                </c:pt>
                <c:pt idx="14">
                  <c:v>2001.3003900000001</c:v>
                </c:pt>
                <c:pt idx="15">
                  <c:v>1987.1506589999999</c:v>
                </c:pt>
                <c:pt idx="16">
                  <c:v>1966.59313</c:v>
                </c:pt>
                <c:pt idx="17">
                  <c:v>1962.9861980000001</c:v>
                </c:pt>
                <c:pt idx="18">
                  <c:v>1619.458128</c:v>
                </c:pt>
                <c:pt idx="19">
                  <c:v>1592.739726</c:v>
                </c:pt>
                <c:pt idx="20">
                  <c:v>1495.242424</c:v>
                </c:pt>
                <c:pt idx="21">
                  <c:v>1412.526316</c:v>
                </c:pt>
                <c:pt idx="22">
                  <c:v>1379.8208959999999</c:v>
                </c:pt>
                <c:pt idx="23">
                  <c:v>1361.666667</c:v>
                </c:pt>
                <c:pt idx="24">
                  <c:v>1343.6470589999999</c:v>
                </c:pt>
                <c:pt idx="25">
                  <c:v>1315.058824</c:v>
                </c:pt>
                <c:pt idx="26">
                  <c:v>1293.617647</c:v>
                </c:pt>
                <c:pt idx="27">
                  <c:v>1272.176471</c:v>
                </c:pt>
                <c:pt idx="28">
                  <c:v>1229.294118</c:v>
                </c:pt>
                <c:pt idx="29">
                  <c:v>1186.4117650000001</c:v>
                </c:pt>
                <c:pt idx="30">
                  <c:v>1157.823529</c:v>
                </c:pt>
                <c:pt idx="31">
                  <c:v>1129.2352940000001</c:v>
                </c:pt>
                <c:pt idx="32">
                  <c:v>1100.6470589999999</c:v>
                </c:pt>
                <c:pt idx="33">
                  <c:v>1081.5882349999999</c:v>
                </c:pt>
                <c:pt idx="34">
                  <c:v>1062.5294120000001</c:v>
                </c:pt>
                <c:pt idx="35">
                  <c:v>1043.4705879999999</c:v>
                </c:pt>
                <c:pt idx="36">
                  <c:v>1043.4705879999999</c:v>
                </c:pt>
                <c:pt idx="37">
                  <c:v>1043.4705879999999</c:v>
                </c:pt>
                <c:pt idx="38">
                  <c:v>1043.4705879999999</c:v>
                </c:pt>
                <c:pt idx="39">
                  <c:v>1043.4705879999999</c:v>
                </c:pt>
                <c:pt idx="40">
                  <c:v>1043.4705879999999</c:v>
                </c:pt>
                <c:pt idx="41">
                  <c:v>1043.4705879999999</c:v>
                </c:pt>
                <c:pt idx="42">
                  <c:v>1043.4705879999999</c:v>
                </c:pt>
                <c:pt idx="43">
                  <c:v>1043.4705879999999</c:v>
                </c:pt>
                <c:pt idx="44">
                  <c:v>1043.4705879999999</c:v>
                </c:pt>
                <c:pt idx="45">
                  <c:v>1043.4705879999999</c:v>
                </c:pt>
                <c:pt idx="46">
                  <c:v>1043.4705879999999</c:v>
                </c:pt>
                <c:pt idx="47">
                  <c:v>1043.4705879999999</c:v>
                </c:pt>
                <c:pt idx="48">
                  <c:v>1043.4705879999999</c:v>
                </c:pt>
                <c:pt idx="49">
                  <c:v>1043.4705879999999</c:v>
                </c:pt>
                <c:pt idx="50">
                  <c:v>1043.4705879999999</c:v>
                </c:pt>
                <c:pt idx="51">
                  <c:v>1043.4705879999999</c:v>
                </c:pt>
                <c:pt idx="52">
                  <c:v>1043.4705879999999</c:v>
                </c:pt>
                <c:pt idx="53">
                  <c:v>1043.4705879999999</c:v>
                </c:pt>
                <c:pt idx="54">
                  <c:v>1043.4705879999999</c:v>
                </c:pt>
                <c:pt idx="55">
                  <c:v>1043.4705879999999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E5-436A-91E1-726844B48FC9}"/>
            </c:ext>
          </c:extLst>
        </c:ser>
        <c:ser>
          <c:idx val="3"/>
          <c:order val="3"/>
          <c:tx>
            <c:strRef>
              <c:f>'mass per m2'!$E$2</c:f>
              <c:strCache>
                <c:ptCount val="1"/>
                <c:pt idx="0">
                  <c:v>Copper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'mass per m2'!$E$18:$E$73</c:f>
              <c:numCache>
                <c:formatCode>0.00</c:formatCode>
                <c:ptCount val="56"/>
                <c:pt idx="0">
                  <c:v>5.3760000000000003</c:v>
                </c:pt>
                <c:pt idx="1">
                  <c:v>5.3760000000000003</c:v>
                </c:pt>
                <c:pt idx="2">
                  <c:v>5.3760000000000003</c:v>
                </c:pt>
                <c:pt idx="3">
                  <c:v>5.3760000000000003</c:v>
                </c:pt>
                <c:pt idx="4">
                  <c:v>5.3760000000000003</c:v>
                </c:pt>
                <c:pt idx="5">
                  <c:v>5.3760000000000003</c:v>
                </c:pt>
                <c:pt idx="6">
                  <c:v>5.3760000000000003</c:v>
                </c:pt>
                <c:pt idx="7">
                  <c:v>5.3760000000000003</c:v>
                </c:pt>
                <c:pt idx="8">
                  <c:v>5.3760000000000003</c:v>
                </c:pt>
                <c:pt idx="9">
                  <c:v>5.3760000000000003</c:v>
                </c:pt>
                <c:pt idx="10">
                  <c:v>5.3760000000000003</c:v>
                </c:pt>
                <c:pt idx="11">
                  <c:v>5.3760000000000003</c:v>
                </c:pt>
                <c:pt idx="12">
                  <c:v>5.3760000000000003</c:v>
                </c:pt>
                <c:pt idx="13">
                  <c:v>5.3760000000000003</c:v>
                </c:pt>
                <c:pt idx="14">
                  <c:v>5.3760000000000003</c:v>
                </c:pt>
                <c:pt idx="15">
                  <c:v>5.3760000000000003</c:v>
                </c:pt>
                <c:pt idx="16">
                  <c:v>5.3760000000000003</c:v>
                </c:pt>
                <c:pt idx="17">
                  <c:v>5.3760000000000003</c:v>
                </c:pt>
                <c:pt idx="18">
                  <c:v>5.3760000000000003</c:v>
                </c:pt>
                <c:pt idx="19">
                  <c:v>5.3760000000000003</c:v>
                </c:pt>
                <c:pt idx="20">
                  <c:v>5.7881600000000004</c:v>
                </c:pt>
                <c:pt idx="21">
                  <c:v>6.2003199999999996</c:v>
                </c:pt>
                <c:pt idx="22">
                  <c:v>7.2038399999999996</c:v>
                </c:pt>
                <c:pt idx="23">
                  <c:v>7.45472</c:v>
                </c:pt>
                <c:pt idx="24">
                  <c:v>8.26112</c:v>
                </c:pt>
                <c:pt idx="25">
                  <c:v>8.2252799999999997</c:v>
                </c:pt>
                <c:pt idx="26">
                  <c:v>8.2700800000000001</c:v>
                </c:pt>
                <c:pt idx="27">
                  <c:v>8.3148800000000005</c:v>
                </c:pt>
                <c:pt idx="28">
                  <c:v>8.3865599999999993</c:v>
                </c:pt>
                <c:pt idx="29">
                  <c:v>8.45824</c:v>
                </c:pt>
                <c:pt idx="30">
                  <c:v>8.1954133329999994</c:v>
                </c:pt>
                <c:pt idx="31">
                  <c:v>7.9325866669999998</c:v>
                </c:pt>
                <c:pt idx="32">
                  <c:v>7.6697600000000001</c:v>
                </c:pt>
                <c:pt idx="33">
                  <c:v>7.3949866670000004</c:v>
                </c:pt>
                <c:pt idx="34">
                  <c:v>7.1202133329999997</c:v>
                </c:pt>
                <c:pt idx="35">
                  <c:v>6.84544</c:v>
                </c:pt>
                <c:pt idx="36">
                  <c:v>6.84544</c:v>
                </c:pt>
                <c:pt idx="37">
                  <c:v>6.84544</c:v>
                </c:pt>
                <c:pt idx="38">
                  <c:v>6.84544</c:v>
                </c:pt>
                <c:pt idx="39">
                  <c:v>6.84544</c:v>
                </c:pt>
                <c:pt idx="40">
                  <c:v>6.84544</c:v>
                </c:pt>
                <c:pt idx="41">
                  <c:v>6.84544</c:v>
                </c:pt>
                <c:pt idx="42">
                  <c:v>6.84544</c:v>
                </c:pt>
                <c:pt idx="43">
                  <c:v>6.84544</c:v>
                </c:pt>
                <c:pt idx="44">
                  <c:v>6.84544</c:v>
                </c:pt>
                <c:pt idx="45">
                  <c:v>6.84544</c:v>
                </c:pt>
                <c:pt idx="46">
                  <c:v>6.84544</c:v>
                </c:pt>
                <c:pt idx="47">
                  <c:v>6.84544</c:v>
                </c:pt>
                <c:pt idx="48">
                  <c:v>6.84544</c:v>
                </c:pt>
                <c:pt idx="49">
                  <c:v>6.84544</c:v>
                </c:pt>
                <c:pt idx="50">
                  <c:v>6.84544</c:v>
                </c:pt>
                <c:pt idx="51">
                  <c:v>6.84544</c:v>
                </c:pt>
                <c:pt idx="52">
                  <c:v>6.84544</c:v>
                </c:pt>
                <c:pt idx="53">
                  <c:v>6.84544</c:v>
                </c:pt>
                <c:pt idx="54">
                  <c:v>6.84544</c:v>
                </c:pt>
                <c:pt idx="55">
                  <c:v>6.84544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E5-436A-91E1-726844B48FC9}"/>
            </c:ext>
          </c:extLst>
        </c:ser>
        <c:ser>
          <c:idx val="4"/>
          <c:order val="4"/>
          <c:tx>
            <c:strRef>
              <c:f>'mass per m2'!$F$2</c:f>
              <c:strCache>
                <c:ptCount val="1"/>
                <c:pt idx="0">
                  <c:v>Silver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'mass per m2'!$F$18:$F$73</c:f>
              <c:numCache>
                <c:formatCode>0.00</c:formatCode>
                <c:ptCount val="56"/>
                <c:pt idx="0">
                  <c:v>88</c:v>
                </c:pt>
                <c:pt idx="1">
                  <c:v>84.571428569999995</c:v>
                </c:pt>
                <c:pt idx="2">
                  <c:v>81.142857140000004</c:v>
                </c:pt>
                <c:pt idx="3">
                  <c:v>77.714285709999999</c:v>
                </c:pt>
                <c:pt idx="4">
                  <c:v>74.285714290000001</c:v>
                </c:pt>
                <c:pt idx="5">
                  <c:v>45.34857143</c:v>
                </c:pt>
                <c:pt idx="6">
                  <c:v>43.154285710000003</c:v>
                </c:pt>
                <c:pt idx="7">
                  <c:v>40.96</c:v>
                </c:pt>
                <c:pt idx="8">
                  <c:v>38.765714289999998</c:v>
                </c:pt>
                <c:pt idx="9">
                  <c:v>36.571428570000002</c:v>
                </c:pt>
                <c:pt idx="10">
                  <c:v>34.377142859999999</c:v>
                </c:pt>
                <c:pt idx="11">
                  <c:v>32.182857140000003</c:v>
                </c:pt>
                <c:pt idx="12">
                  <c:v>29.98857143</c:v>
                </c:pt>
                <c:pt idx="13">
                  <c:v>27.79428571</c:v>
                </c:pt>
                <c:pt idx="14">
                  <c:v>25.6</c:v>
                </c:pt>
                <c:pt idx="15">
                  <c:v>12.327416169999999</c:v>
                </c:pt>
                <c:pt idx="16">
                  <c:v>10.272846810000001</c:v>
                </c:pt>
                <c:pt idx="17">
                  <c:v>8.2182774490000003</c:v>
                </c:pt>
                <c:pt idx="18">
                  <c:v>5.7527942139999997</c:v>
                </c:pt>
                <c:pt idx="19">
                  <c:v>5.3418803419999996</c:v>
                </c:pt>
                <c:pt idx="20">
                  <c:v>4.5200525970000003</c:v>
                </c:pt>
                <c:pt idx="21">
                  <c:v>4.0997570090000002</c:v>
                </c:pt>
                <c:pt idx="22">
                  <c:v>4.079110301</c:v>
                </c:pt>
                <c:pt idx="23">
                  <c:v>4.3128338230000001</c:v>
                </c:pt>
                <c:pt idx="24">
                  <c:v>4.1473098100000003</c:v>
                </c:pt>
                <c:pt idx="25">
                  <c:v>3.5949654450000001</c:v>
                </c:pt>
                <c:pt idx="26">
                  <c:v>3.3412788689999999</c:v>
                </c:pt>
                <c:pt idx="27">
                  <c:v>3.0936340219999998</c:v>
                </c:pt>
                <c:pt idx="28">
                  <c:v>2.8988638820000001</c:v>
                </c:pt>
                <c:pt idx="29">
                  <c:v>2.692895407</c:v>
                </c:pt>
                <c:pt idx="30">
                  <c:v>2.542951049</c:v>
                </c:pt>
                <c:pt idx="31">
                  <c:v>2.4012622069999998</c:v>
                </c:pt>
                <c:pt idx="32">
                  <c:v>2.2668844890000002</c:v>
                </c:pt>
                <c:pt idx="33">
                  <c:v>2.1296348279999999</c:v>
                </c:pt>
                <c:pt idx="34">
                  <c:v>1.9927764130000001</c:v>
                </c:pt>
                <c:pt idx="35">
                  <c:v>1.856311209</c:v>
                </c:pt>
                <c:pt idx="36">
                  <c:v>1.856311209</c:v>
                </c:pt>
                <c:pt idx="37">
                  <c:v>1.856311209</c:v>
                </c:pt>
                <c:pt idx="38">
                  <c:v>1.856311209</c:v>
                </c:pt>
                <c:pt idx="39">
                  <c:v>1.856311209</c:v>
                </c:pt>
                <c:pt idx="40">
                  <c:v>1.856311209</c:v>
                </c:pt>
                <c:pt idx="41">
                  <c:v>1.856311209</c:v>
                </c:pt>
                <c:pt idx="42">
                  <c:v>1.856311209</c:v>
                </c:pt>
                <c:pt idx="43">
                  <c:v>1.856311209</c:v>
                </c:pt>
                <c:pt idx="44">
                  <c:v>1.856311209</c:v>
                </c:pt>
                <c:pt idx="45">
                  <c:v>1.856311209</c:v>
                </c:pt>
                <c:pt idx="46">
                  <c:v>1.856311209</c:v>
                </c:pt>
                <c:pt idx="47">
                  <c:v>1.856311209</c:v>
                </c:pt>
                <c:pt idx="48">
                  <c:v>1.856311209</c:v>
                </c:pt>
                <c:pt idx="49">
                  <c:v>1.856311209</c:v>
                </c:pt>
                <c:pt idx="50">
                  <c:v>1.856311209</c:v>
                </c:pt>
                <c:pt idx="51">
                  <c:v>1.856311209</c:v>
                </c:pt>
                <c:pt idx="52">
                  <c:v>1.856311209</c:v>
                </c:pt>
                <c:pt idx="53">
                  <c:v>1.856311209</c:v>
                </c:pt>
                <c:pt idx="54">
                  <c:v>1.856311209</c:v>
                </c:pt>
                <c:pt idx="55">
                  <c:v>1.856311209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E5-436A-91E1-726844B48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443480"/>
        <c:axId val="837439872"/>
      </c:areaChart>
      <c:catAx>
        <c:axId val="83744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39872"/>
        <c:crosses val="autoZero"/>
        <c:auto val="1"/>
        <c:lblAlgn val="ctr"/>
        <c:lblOffset val="100"/>
        <c:noMultiLvlLbl val="0"/>
      </c:catAx>
      <c:valAx>
        <c:axId val="837439872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44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'mass per m2'!$H$2</c:f>
              <c:strCache>
                <c:ptCount val="1"/>
                <c:pt idx="0">
                  <c:v>Total Mass +plastics g/m^2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m2'!$A$18:$A$73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xVal>
          <c:yVal>
            <c:numRef>
              <c:f>'mass per m2'!$H$18:$H$73</c:f>
              <c:numCache>
                <c:formatCode>0.00</c:formatCode>
                <c:ptCount val="56"/>
                <c:pt idx="0">
                  <c:v>12995.621465688002</c:v>
                </c:pt>
                <c:pt idx="1">
                  <c:v>12894.281663979602</c:v>
                </c:pt>
                <c:pt idx="2">
                  <c:v>12529.802365711199</c:v>
                </c:pt>
                <c:pt idx="3">
                  <c:v>12335.735421802801</c:v>
                </c:pt>
                <c:pt idx="4">
                  <c:v>12253.938335665202</c:v>
                </c:pt>
                <c:pt idx="5">
                  <c:v>12149.924067932401</c:v>
                </c:pt>
                <c:pt idx="6">
                  <c:v>12079.445007898801</c:v>
                </c:pt>
                <c:pt idx="7">
                  <c:v>12013.050358728</c:v>
                </c:pt>
                <c:pt idx="8">
                  <c:v>11963.559040117201</c:v>
                </c:pt>
                <c:pt idx="9">
                  <c:v>11876.400025815601</c:v>
                </c:pt>
                <c:pt idx="10">
                  <c:v>11594.702875528799</c:v>
                </c:pt>
                <c:pt idx="11">
                  <c:v>11433.7854051912</c:v>
                </c:pt>
                <c:pt idx="12">
                  <c:v>11375.161269944401</c:v>
                </c:pt>
                <c:pt idx="13">
                  <c:v>11318.091671566801</c:v>
                </c:pt>
                <c:pt idx="14">
                  <c:v>11287.616101200001</c:v>
                </c:pt>
                <c:pt idx="15">
                  <c:v>11258.0000011836</c:v>
                </c:pt>
                <c:pt idx="16">
                  <c:v>11233.578934954799</c:v>
                </c:pt>
                <c:pt idx="17">
                  <c:v>11313.864513484919</c:v>
                </c:pt>
                <c:pt idx="18">
                  <c:v>11026.591475991121</c:v>
                </c:pt>
                <c:pt idx="19">
                  <c:v>11140.607814849362</c:v>
                </c:pt>
                <c:pt idx="20">
                  <c:v>10962.46778752476</c:v>
                </c:pt>
                <c:pt idx="21">
                  <c:v>10801.00860444972</c:v>
                </c:pt>
                <c:pt idx="22">
                  <c:v>10908.079754005079</c:v>
                </c:pt>
                <c:pt idx="23">
                  <c:v>10945.194367452839</c:v>
                </c:pt>
                <c:pt idx="24">
                  <c:v>11194.951847950799</c:v>
                </c:pt>
                <c:pt idx="25">
                  <c:v>11453.462696964601</c:v>
                </c:pt>
                <c:pt idx="26">
                  <c:v>11445.148095266521</c:v>
                </c:pt>
                <c:pt idx="27">
                  <c:v>11435.895019823762</c:v>
                </c:pt>
                <c:pt idx="28">
                  <c:v>11372.292621304561</c:v>
                </c:pt>
                <c:pt idx="29">
                  <c:v>11305.276128475562</c:v>
                </c:pt>
                <c:pt idx="30">
                  <c:v>11286.547047952561</c:v>
                </c:pt>
                <c:pt idx="31">
                  <c:v>11266.818884719922</c:v>
                </c:pt>
                <c:pt idx="32">
                  <c:v>11246.090617968121</c:v>
                </c:pt>
                <c:pt idx="33">
                  <c:v>11287.7178412986</c:v>
                </c:pt>
                <c:pt idx="34">
                  <c:v>11328.505489201681</c:v>
                </c:pt>
                <c:pt idx="35">
                  <c:v>11368.453560345719</c:v>
                </c:pt>
                <c:pt idx="36">
                  <c:v>11368.453560345719</c:v>
                </c:pt>
                <c:pt idx="37">
                  <c:v>11368.453560345719</c:v>
                </c:pt>
                <c:pt idx="38">
                  <c:v>11368.453560345719</c:v>
                </c:pt>
                <c:pt idx="39">
                  <c:v>11368.453560345719</c:v>
                </c:pt>
                <c:pt idx="40">
                  <c:v>11368.453560345719</c:v>
                </c:pt>
                <c:pt idx="41">
                  <c:v>11368.453560345719</c:v>
                </c:pt>
                <c:pt idx="42">
                  <c:v>11368.453560345719</c:v>
                </c:pt>
                <c:pt idx="43">
                  <c:v>11368.453560345719</c:v>
                </c:pt>
                <c:pt idx="44">
                  <c:v>11368.453560345719</c:v>
                </c:pt>
                <c:pt idx="45">
                  <c:v>11368.453560345719</c:v>
                </c:pt>
                <c:pt idx="46">
                  <c:v>11368.453560345719</c:v>
                </c:pt>
                <c:pt idx="47">
                  <c:v>11368.453560345719</c:v>
                </c:pt>
                <c:pt idx="48">
                  <c:v>11368.453560345719</c:v>
                </c:pt>
                <c:pt idx="49">
                  <c:v>11368.453560345719</c:v>
                </c:pt>
                <c:pt idx="50">
                  <c:v>11368.453560345719</c:v>
                </c:pt>
                <c:pt idx="51">
                  <c:v>11368.453560345719</c:v>
                </c:pt>
                <c:pt idx="52">
                  <c:v>11368.453560345719</c:v>
                </c:pt>
                <c:pt idx="53">
                  <c:v>11368.453560345719</c:v>
                </c:pt>
                <c:pt idx="54">
                  <c:v>11368.453560345719</c:v>
                </c:pt>
                <c:pt idx="55">
                  <c:v>11368.453560345719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5-4523-9C4D-B607632C2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150120"/>
        <c:axId val="710150776"/>
      </c:scatterChart>
      <c:valAx>
        <c:axId val="71015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50776"/>
        <c:crosses val="autoZero"/>
        <c:crossBetween val="midCat"/>
      </c:valAx>
      <c:valAx>
        <c:axId val="71015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5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31071995009122"/>
          <c:y val="3.9341702003724756E-2"/>
          <c:w val="0.85037198123113"/>
          <c:h val="0.881949844089426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'mass per m2'!$K$2</c:f>
              <c:strCache>
                <c:ptCount val="1"/>
                <c:pt idx="0">
                  <c:v>PV ICE (including +8% for "plastics")</c:v>
                </c:pt>
              </c:strCache>
            </c:strRef>
          </c:tx>
          <c:spPr>
            <a:ln w="381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'mass per m2'!$A$3:$A$73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 per m2'!$K$3:$K$73</c:f>
              <c:numCache>
                <c:formatCode>General</c:formatCode>
                <c:ptCount val="71"/>
                <c:pt idx="15" formatCode="0.00">
                  <c:v>103.96497172550401</c:v>
                </c:pt>
                <c:pt idx="16" formatCode="0.00">
                  <c:v>101.52977688172915</c:v>
                </c:pt>
                <c:pt idx="17" formatCode="0.00">
                  <c:v>97.281074267944078</c:v>
                </c:pt>
                <c:pt idx="18" formatCode="0.00">
                  <c:v>94.454329416560498</c:v>
                </c:pt>
                <c:pt idx="19" formatCode="0.00">
                  <c:v>92.55240434792448</c:v>
                </c:pt>
                <c:pt idx="20" formatCode="0.00">
                  <c:v>90.535946854935929</c:v>
                </c:pt>
                <c:pt idx="21" formatCode="0.00">
                  <c:v>88.819448587491181</c:v>
                </c:pt>
                <c:pt idx="22" formatCode="0.00">
                  <c:v>87.544496555514897</c:v>
                </c:pt>
                <c:pt idx="23" formatCode="0.00">
                  <c:v>86.414150397769248</c:v>
                </c:pt>
                <c:pt idx="24" formatCode="0.00">
                  <c:v>85.03389037933988</c:v>
                </c:pt>
                <c:pt idx="25" formatCode="0.00">
                  <c:v>82.296786964928629</c:v>
                </c:pt>
                <c:pt idx="26" formatCode="0.00">
                  <c:v>80.456660402475748</c:v>
                </c:pt>
                <c:pt idx="27" formatCode="0.00">
                  <c:v>79.361590273882243</c:v>
                </c:pt>
                <c:pt idx="28" formatCode="0.00">
                  <c:v>78.295791708518735</c:v>
                </c:pt>
                <c:pt idx="29" formatCode="0.00">
                  <c:v>77.430293365330755</c:v>
                </c:pt>
                <c:pt idx="30" formatCode="0.00">
                  <c:v>76.585034021657137</c:v>
                </c:pt>
                <c:pt idx="31" formatCode="0.00">
                  <c:v>74.394562483144369</c:v>
                </c:pt>
                <c:pt idx="32" formatCode="0.00">
                  <c:v>73.466652684967002</c:v>
                </c:pt>
                <c:pt idx="33" formatCode="0.00">
                  <c:v>68.916196724944513</c:v>
                </c:pt>
                <c:pt idx="34" formatCode="0.00">
                  <c:v>68.347287207664792</c:v>
                </c:pt>
                <c:pt idx="35" formatCode="0.00">
                  <c:v>64.48510463249859</c:v>
                </c:pt>
                <c:pt idx="36" formatCode="0.00">
                  <c:v>61.720049168284113</c:v>
                </c:pt>
                <c:pt idx="37" formatCode="0.00">
                  <c:v>61.62756923166711</c:v>
                </c:pt>
                <c:pt idx="38" formatCode="0.00">
                  <c:v>59.484751997026301</c:v>
                </c:pt>
                <c:pt idx="39" formatCode="0.00">
                  <c:v>58.307040874743741</c:v>
                </c:pt>
                <c:pt idx="40" formatCode="0.00">
                  <c:v>56.553080622854253</c:v>
                </c:pt>
                <c:pt idx="41" formatCode="0.00">
                  <c:v>54.774932524409159</c:v>
                </c:pt>
                <c:pt idx="42" formatCode="0.00">
                  <c:v>53.531610802899195</c:v>
                </c:pt>
                <c:pt idx="43" formatCode="0.00">
                  <c:v>52.327032571962292</c:v>
                </c:pt>
                <c:pt idx="44" formatCode="0.00">
                  <c:v>51.293495900277762</c:v>
                </c:pt>
                <c:pt idx="45" formatCode="0.00">
                  <c:v>50.604287972492969</c:v>
                </c:pt>
                <c:pt idx="46" formatCode="0.00">
                  <c:v>49.999096366054566</c:v>
                </c:pt>
                <c:pt idx="47" formatCode="0.00">
                  <c:v>49.456533968130522</c:v>
                </c:pt>
                <c:pt idx="48" formatCode="0.00">
                  <c:v>49.238511555761185</c:v>
                </c:pt>
                <c:pt idx="49" formatCode="0.00">
                  <c:v>49.055098705209474</c:v>
                </c:pt>
                <c:pt idx="50" formatCode="0.00">
                  <c:v>48.89936363073739</c:v>
                </c:pt>
                <c:pt idx="51" formatCode="0.00">
                  <c:v>48.598909601647406</c:v>
                </c:pt>
                <c:pt idx="52" formatCode="0.00">
                  <c:v>48.322378706476464</c:v>
                </c:pt>
                <c:pt idx="53" formatCode="0.00">
                  <c:v>48.066349109992714</c:v>
                </c:pt>
                <c:pt idx="54" formatCode="0.00">
                  <c:v>47.828077550517847</c:v>
                </c:pt>
                <c:pt idx="55" formatCode="0.00">
                  <c:v>47.605331794761412</c:v>
                </c:pt>
                <c:pt idx="56" formatCode="0.00">
                  <c:v>47.396271708303281</c:v>
                </c:pt>
                <c:pt idx="57" formatCode="0.00">
                  <c:v>47.199362853062041</c:v>
                </c:pt>
                <c:pt idx="58" formatCode="0.00">
                  <c:v>47.013312666912029</c:v>
                </c:pt>
                <c:pt idx="59" formatCode="0.00">
                  <c:v>46.837022415290257</c:v>
                </c:pt>
                <c:pt idx="60" formatCode="0.00">
                  <c:v>46.669550379280238</c:v>
                </c:pt>
                <c:pt idx="61" formatCode="0.00">
                  <c:v>46.510083591350536</c:v>
                </c:pt>
                <c:pt idx="62" formatCode="0.00">
                  <c:v>46.357915315956554</c:v>
                </c:pt>
                <c:pt idx="63" formatCode="0.00">
                  <c:v>46.212427544770833</c:v>
                </c:pt>
                <c:pt idx="64" formatCode="0.00">
                  <c:v>46.073076780857676</c:v>
                </c:pt>
                <c:pt idx="65" formatCode="0.00">
                  <c:v>45.93938252174452</c:v>
                </c:pt>
                <c:pt idx="66" formatCode="0.00">
                  <c:v>45.810918022961822</c:v>
                </c:pt>
                <c:pt idx="67" formatCode="0.00">
                  <c:v>45.687302563247421</c:v>
                </c:pt>
                <c:pt idx="68" formatCode="0.00">
                  <c:v>45.56819506878206</c:v>
                </c:pt>
                <c:pt idx="69" formatCode="0.00">
                  <c:v>45.453288863368215</c:v>
                </c:pt>
                <c:pt idx="70" formatCode="0.00">
                  <c:v>45.342307204184735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4C-46FB-A754-00D7C3BCB170}"/>
            </c:ext>
          </c:extLst>
        </c:ser>
        <c:ser>
          <c:idx val="1"/>
          <c:order val="1"/>
          <c:tx>
            <c:strRef>
              <c:f>'mass per m2'!$L$2</c:f>
              <c:strCache>
                <c:ptCount val="1"/>
                <c:pt idx="0">
                  <c:v>IRENA 2016 Fit Equation</c:v>
                </c:pt>
              </c:strCache>
            </c:strRef>
          </c:tx>
          <c:spPr>
            <a:ln w="38100" cap="rnd">
              <a:solidFill>
                <a:srgbClr val="19809E"/>
              </a:solidFill>
              <a:round/>
            </a:ln>
            <a:effectLst/>
          </c:spPr>
          <c:marker>
            <c:symbol val="none"/>
          </c:marker>
          <c:xVal>
            <c:numRef>
              <c:f>'mass per m2'!$A$3:$A$73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 per m2'!$L$3:$L$73</c:f>
              <c:numCache>
                <c:formatCode>General</c:formatCode>
                <c:ptCount val="71"/>
                <c:pt idx="0">
                  <c:v>168.3042968</c:v>
                </c:pt>
                <c:pt idx="1">
                  <c:v>164.73019289999999</c:v>
                </c:pt>
                <c:pt idx="2">
                  <c:v>161.23198859999999</c:v>
                </c:pt>
                <c:pt idx="3">
                  <c:v>157.80807200000001</c:v>
                </c:pt>
                <c:pt idx="4">
                  <c:v>154.45686559999999</c:v>
                </c:pt>
                <c:pt idx="5">
                  <c:v>151.1768252</c:v>
                </c:pt>
                <c:pt idx="6">
                  <c:v>147.9664397</c:v>
                </c:pt>
                <c:pt idx="7">
                  <c:v>144.82422980000001</c:v>
                </c:pt>
                <c:pt idx="8">
                  <c:v>141.74874779999999</c:v>
                </c:pt>
                <c:pt idx="9">
                  <c:v>138.73857659999999</c:v>
                </c:pt>
                <c:pt idx="10">
                  <c:v>135.79232930000001</c:v>
                </c:pt>
                <c:pt idx="11">
                  <c:v>132.9086484</c:v>
                </c:pt>
                <c:pt idx="12">
                  <c:v>130.08620519999999</c:v>
                </c:pt>
                <c:pt idx="13">
                  <c:v>127.3236993</c:v>
                </c:pt>
                <c:pt idx="14">
                  <c:v>124.6198579</c:v>
                </c:pt>
                <c:pt idx="15" formatCode="0.00">
                  <c:v>121.9734352</c:v>
                </c:pt>
                <c:pt idx="16" formatCode="0.00">
                  <c:v>119.3832118</c:v>
                </c:pt>
                <c:pt idx="17" formatCode="0.00">
                  <c:v>116.8479943</c:v>
                </c:pt>
                <c:pt idx="18" formatCode="0.00">
                  <c:v>114.36661460000001</c:v>
                </c:pt>
                <c:pt idx="19" formatCode="0.00">
                  <c:v>111.9379294</c:v>
                </c:pt>
                <c:pt idx="20" formatCode="0.00">
                  <c:v>109.5608196</c:v>
                </c:pt>
                <c:pt idx="21" formatCode="0.00">
                  <c:v>107.23419010000001</c:v>
                </c:pt>
                <c:pt idx="22" formatCode="0.00">
                  <c:v>104.9569687</c:v>
                </c:pt>
                <c:pt idx="23" formatCode="0.00">
                  <c:v>102.7281064</c:v>
                </c:pt>
                <c:pt idx="24" formatCode="0.00">
                  <c:v>100.5465761</c:v>
                </c:pt>
                <c:pt idx="25" formatCode="0.00">
                  <c:v>98.411372709999995</c:v>
                </c:pt>
                <c:pt idx="26" formatCode="0.00">
                  <c:v>96.321512409999997</c:v>
                </c:pt>
                <c:pt idx="27" formatCode="0.00">
                  <c:v>94.276032310000005</c:v>
                </c:pt>
                <c:pt idx="28" formatCode="0.00">
                  <c:v>92.273989950000001</c:v>
                </c:pt>
                <c:pt idx="29" formatCode="0.00">
                  <c:v>90.314462890000001</c:v>
                </c:pt>
                <c:pt idx="30" formatCode="0.00">
                  <c:v>88.396548280000005</c:v>
                </c:pt>
                <c:pt idx="31" formatCode="0.00">
                  <c:v>86.519362419999993</c:v>
                </c:pt>
                <c:pt idx="32" formatCode="0.00">
                  <c:v>84.682040420000007</c:v>
                </c:pt>
                <c:pt idx="33" formatCode="0.00">
                  <c:v>82.883735720000004</c:v>
                </c:pt>
                <c:pt idx="34" formatCode="0.00">
                  <c:v>81.123619750000003</c:v>
                </c:pt>
                <c:pt idx="35" formatCode="0.00">
                  <c:v>79.40088154</c:v>
                </c:pt>
                <c:pt idx="36" formatCode="0.00">
                  <c:v>77.714727339999996</c:v>
                </c:pt>
                <c:pt idx="37" formatCode="0.00">
                  <c:v>76.064380240000006</c:v>
                </c:pt>
                <c:pt idx="38" formatCode="0.00">
                  <c:v>74.449079859999998</c:v>
                </c:pt>
                <c:pt idx="39" formatCode="0.00">
                  <c:v>72.868081930000002</c:v>
                </c:pt>
                <c:pt idx="40" formatCode="0.00">
                  <c:v>71.320658019999996</c:v>
                </c:pt>
                <c:pt idx="41" formatCode="0.00">
                  <c:v>69.806095139999996</c:v>
                </c:pt>
                <c:pt idx="42" formatCode="0.00">
                  <c:v>68.323695470000004</c:v>
                </c:pt>
                <c:pt idx="43" formatCode="0.00">
                  <c:v>66.87277598</c:v>
                </c:pt>
                <c:pt idx="44" formatCode="0.00">
                  <c:v>65.452668169999995</c:v>
                </c:pt>
                <c:pt idx="45" formatCode="0.00">
                  <c:v>64.062717710000001</c:v>
                </c:pt>
                <c:pt idx="46" formatCode="0.00">
                  <c:v>62.70228419</c:v>
                </c:pt>
                <c:pt idx="47" formatCode="0.00">
                  <c:v>61.370740789999999</c:v>
                </c:pt>
                <c:pt idx="48" formatCode="0.00">
                  <c:v>60.067473990000003</c:v>
                </c:pt>
                <c:pt idx="49" formatCode="0.00">
                  <c:v>58.791883319999997</c:v>
                </c:pt>
                <c:pt idx="50" formatCode="0.00">
                  <c:v>57.54338104</c:v>
                </c:pt>
                <c:pt idx="51" formatCode="0.00">
                  <c:v>56.321391920000003</c:v>
                </c:pt>
                <c:pt idx="52" formatCode="0.00">
                  <c:v>55.125352909999997</c:v>
                </c:pt>
                <c:pt idx="53" formatCode="0.00">
                  <c:v>53.95471294</c:v>
                </c:pt>
                <c:pt idx="54" formatCode="0.00">
                  <c:v>52.808932630000001</c:v>
                </c:pt>
                <c:pt idx="55" formatCode="0.00">
                  <c:v>51.687484079999997</c:v>
                </c:pt>
                <c:pt idx="56" formatCode="0.00">
                  <c:v>50.589850570000003</c:v>
                </c:pt>
                <c:pt idx="57" formatCode="0.00">
                  <c:v>49.515526360000003</c:v>
                </c:pt>
                <c:pt idx="58" formatCode="0.00">
                  <c:v>48.464016460000003</c:v>
                </c:pt>
                <c:pt idx="59" formatCode="0.00">
                  <c:v>47.43483638</c:v>
                </c:pt>
                <c:pt idx="60" formatCode="0.00">
                  <c:v>46.427511940000002</c:v>
                </c:pt>
                <c:pt idx="61" formatCode="0.00">
                  <c:v>45.441578999999997</c:v>
                </c:pt>
                <c:pt idx="62" formatCode="0.00">
                  <c:v>44.476583300000001</c:v>
                </c:pt>
                <c:pt idx="63" formatCode="0.00">
                  <c:v>43.532080209999997</c:v>
                </c:pt>
                <c:pt idx="64" formatCode="0.00">
                  <c:v>42.60763455</c:v>
                </c:pt>
                <c:pt idx="65" formatCode="0.00">
                  <c:v>41.702820389999999</c:v>
                </c:pt>
                <c:pt idx="66" formatCode="0.00">
                  <c:v>40.817220829999997</c:v>
                </c:pt>
                <c:pt idx="67" formatCode="0.00">
                  <c:v>39.950427830000002</c:v>
                </c:pt>
                <c:pt idx="68" formatCode="0.00">
                  <c:v>39.102042009999998</c:v>
                </c:pt>
                <c:pt idx="69" formatCode="0.00">
                  <c:v>38.271672479999999</c:v>
                </c:pt>
                <c:pt idx="70" formatCode="0.00">
                  <c:v>37.458936649999998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4C-46FB-A754-00D7C3BCB170}"/>
            </c:ext>
          </c:extLst>
        </c:ser>
        <c:ser>
          <c:idx val="2"/>
          <c:order val="2"/>
          <c:tx>
            <c:strRef>
              <c:f>'mass per m2'!$M$2</c:f>
              <c:strCache>
                <c:ptCount val="1"/>
                <c:pt idx="0">
                  <c:v>IRENA 2016 Fitted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gradFill flip="none" rotWithShape="1">
                <a:gsLst>
                  <a:gs pos="0">
                    <a:schemeClr val="tx1">
                      <a:lumMod val="85000"/>
                      <a:lumOff val="15000"/>
                    </a:schemeClr>
                  </a:gs>
                  <a:gs pos="72000">
                    <a:schemeClr val="bg1">
                      <a:lumMod val="75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'mass per m2'!$A$3:$A$73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 per m2'!$M$3:$M$73</c:f>
              <c:numCache>
                <c:formatCode>General</c:formatCode>
                <c:ptCount val="71"/>
                <c:pt idx="0">
                  <c:v>170</c:v>
                </c:pt>
                <c:pt idx="10">
                  <c:v>145</c:v>
                </c:pt>
                <c:pt idx="14">
                  <c:v>125</c:v>
                </c:pt>
                <c:pt idx="20" formatCode="0.00">
                  <c:v>110</c:v>
                </c:pt>
                <c:pt idx="25" formatCode="0.00">
                  <c:v>98</c:v>
                </c:pt>
                <c:pt idx="30" formatCode="0.00">
                  <c:v>95</c:v>
                </c:pt>
                <c:pt idx="32" formatCode="0.00">
                  <c:v>78</c:v>
                </c:pt>
                <c:pt idx="35" formatCode="0.00">
                  <c:v>65</c:v>
                </c:pt>
                <c:pt idx="40" formatCode="0.00">
                  <c:v>65</c:v>
                </c:pt>
                <c:pt idx="45" formatCode="0.00">
                  <c:v>65</c:v>
                </c:pt>
                <c:pt idx="50" formatCode="0.00">
                  <c:v>60</c:v>
                </c:pt>
                <c:pt idx="70" formatCode="0.00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A3-44DC-8CCA-1A9471B532DE}"/>
            </c:ext>
          </c:extLst>
        </c:ser>
        <c:ser>
          <c:idx val="3"/>
          <c:order val="3"/>
          <c:tx>
            <c:strRef>
              <c:f>'mass per m2'!$N$2</c:f>
              <c:strCache>
                <c:ptCount val="1"/>
                <c:pt idx="0">
                  <c:v>Sander et al 2007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27"/>
              <c:layout>
                <c:manualLayout>
                  <c:x val="0.41577827450526766"/>
                  <c:y val="-1.63277911794550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CA3-44DC-8CCA-1A9471B532DE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CA3-44DC-8CCA-1A9471B532DE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CA3-44DC-8CCA-1A9471B532DE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CA3-44DC-8CCA-1A9471B532DE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CA3-44DC-8CCA-1A9471B532DE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CA3-44DC-8CCA-1A9471B532DE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CA3-44DC-8CCA-1A9471B532DE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CA3-44DC-8CCA-1A9471B532DE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CA3-44DC-8CCA-1A9471B532DE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CA3-44DC-8CCA-1A9471B532DE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CA3-44DC-8CCA-1A9471B532DE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1CA3-44DC-8CCA-1A9471B532DE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1CA3-44DC-8CCA-1A9471B532DE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CA3-44DC-8CCA-1A9471B532DE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CA3-44DC-8CCA-1A9471B532DE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1CA3-44DC-8CCA-1A9471B532DE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1CA3-44DC-8CCA-1A9471B532DE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1CA3-44DC-8CCA-1A9471B532DE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1CA3-44DC-8CCA-1A9471B532DE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1CA3-44DC-8CCA-1A9471B532DE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1CA3-44DC-8CCA-1A9471B532DE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1CA3-44DC-8CCA-1A9471B532DE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1CA3-44DC-8CCA-1A9471B532DE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1CA3-44DC-8CCA-1A9471B532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'mass per m2'!$A$3:$A$73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 per m2'!$N$3:$N$73</c:f>
              <c:numCache>
                <c:formatCode>General</c:formatCode>
                <c:ptCount val="71"/>
                <c:pt idx="27" formatCode="0.00">
                  <c:v>102.3</c:v>
                </c:pt>
                <c:pt idx="28" formatCode="0.00">
                  <c:v>102.3</c:v>
                </c:pt>
                <c:pt idx="29" formatCode="0.00">
                  <c:v>102.3</c:v>
                </c:pt>
                <c:pt idx="30" formatCode="0.00">
                  <c:v>102.3</c:v>
                </c:pt>
                <c:pt idx="31" formatCode="0.00">
                  <c:v>102.3</c:v>
                </c:pt>
                <c:pt idx="32" formatCode="0.00">
                  <c:v>102.3</c:v>
                </c:pt>
                <c:pt idx="33" formatCode="0.00">
                  <c:v>102.3</c:v>
                </c:pt>
                <c:pt idx="34" formatCode="0.00">
                  <c:v>102.3</c:v>
                </c:pt>
                <c:pt idx="35" formatCode="0.00">
                  <c:v>102.3</c:v>
                </c:pt>
                <c:pt idx="36" formatCode="0.00">
                  <c:v>102.3</c:v>
                </c:pt>
                <c:pt idx="37" formatCode="0.00">
                  <c:v>102.3</c:v>
                </c:pt>
                <c:pt idx="38" formatCode="0.00">
                  <c:v>102.3</c:v>
                </c:pt>
                <c:pt idx="39" formatCode="0.00">
                  <c:v>102.3</c:v>
                </c:pt>
                <c:pt idx="40" formatCode="0.00">
                  <c:v>102.3</c:v>
                </c:pt>
                <c:pt idx="41" formatCode="0.00">
                  <c:v>102.3</c:v>
                </c:pt>
                <c:pt idx="42" formatCode="0.00">
                  <c:v>102.3</c:v>
                </c:pt>
                <c:pt idx="43" formatCode="0.00">
                  <c:v>102.3</c:v>
                </c:pt>
                <c:pt idx="44" formatCode="0.00">
                  <c:v>102.3</c:v>
                </c:pt>
                <c:pt idx="45" formatCode="0.00">
                  <c:v>102.3</c:v>
                </c:pt>
                <c:pt idx="46" formatCode="0.00">
                  <c:v>102.3</c:v>
                </c:pt>
                <c:pt idx="47" formatCode="0.00">
                  <c:v>102.3</c:v>
                </c:pt>
                <c:pt idx="48" formatCode="0.00">
                  <c:v>102.3</c:v>
                </c:pt>
                <c:pt idx="49" formatCode="0.00">
                  <c:v>102.3</c:v>
                </c:pt>
                <c:pt idx="50" formatCode="0.00">
                  <c:v>102.3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A3-44DC-8CCA-1A9471B532DE}"/>
            </c:ext>
          </c:extLst>
        </c:ser>
        <c:ser>
          <c:idx val="4"/>
          <c:order val="4"/>
          <c:tx>
            <c:strRef>
              <c:f>'mass per m2'!$O$2</c:f>
              <c:strCache>
                <c:ptCount val="1"/>
                <c:pt idx="0">
                  <c:v>Paiano et al 2015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32"/>
              <c:layout>
                <c:manualLayout>
                  <c:x val="0.3624734203455085"/>
                  <c:y val="8.33297664718636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1CA3-44DC-8CCA-1A9471B532DE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1CA3-44DC-8CCA-1A9471B532DE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1CA3-44DC-8CCA-1A9471B532DE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1CA3-44DC-8CCA-1A9471B532DE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1CA3-44DC-8CCA-1A9471B532DE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1CA3-44DC-8CCA-1A9471B532DE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1CA3-44DC-8CCA-1A9471B532DE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1CA3-44DC-8CCA-1A9471B532DE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1CA3-44DC-8CCA-1A9471B532DE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1CA3-44DC-8CCA-1A9471B532DE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1CA3-44DC-8CCA-1A9471B532DE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1CA3-44DC-8CCA-1A9471B532DE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1CA3-44DC-8CCA-1A9471B532DE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1CA3-44DC-8CCA-1A9471B532DE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1CA3-44DC-8CCA-1A9471B532DE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1CA3-44DC-8CCA-1A9471B532DE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1CA3-44DC-8CCA-1A9471B532DE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1CA3-44DC-8CCA-1A9471B532DE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1CA3-44DC-8CCA-1A9471B532DE}"/>
                </c:ext>
              </c:extLst>
            </c:dLbl>
            <c:dLbl>
              <c:idx val="5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1CA3-44DC-8CCA-1A9471B532DE}"/>
                </c:ext>
              </c:extLst>
            </c:dLbl>
            <c:dLbl>
              <c:idx val="5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1CA3-44DC-8CCA-1A9471B532DE}"/>
                </c:ext>
              </c:extLst>
            </c:dLbl>
            <c:dLbl>
              <c:idx val="5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1CA3-44DC-8CCA-1A9471B532DE}"/>
                </c:ext>
              </c:extLst>
            </c:dLbl>
            <c:dLbl>
              <c:idx val="5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1CA3-44DC-8CCA-1A9471B532DE}"/>
                </c:ext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1CA3-44DC-8CCA-1A9471B532DE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1CA3-44DC-8CCA-1A9471B532DE}"/>
                </c:ext>
              </c:extLst>
            </c:dLbl>
            <c:dLbl>
              <c:idx val="5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1CA3-44DC-8CCA-1A9471B532DE}"/>
                </c:ext>
              </c:extLst>
            </c:dLbl>
            <c:dLbl>
              <c:idx val="5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1CA3-44DC-8CCA-1A9471B532DE}"/>
                </c:ext>
              </c:extLst>
            </c:dLbl>
            <c:dLbl>
              <c:idx val="5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1CA3-44DC-8CCA-1A9471B532DE}"/>
                </c:ext>
              </c:extLst>
            </c:dLbl>
            <c:dLbl>
              <c:idx val="6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1CA3-44DC-8CCA-1A9471B532DE}"/>
                </c:ext>
              </c:extLst>
            </c:dLbl>
            <c:dLbl>
              <c:idx val="6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1CA3-44DC-8CCA-1A9471B532DE}"/>
                </c:ext>
              </c:extLst>
            </c:dLbl>
            <c:dLbl>
              <c:idx val="6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1CA3-44DC-8CCA-1A9471B532DE}"/>
                </c:ext>
              </c:extLst>
            </c:dLbl>
            <c:dLbl>
              <c:idx val="6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1CA3-44DC-8CCA-1A9471B532DE}"/>
                </c:ext>
              </c:extLst>
            </c:dLbl>
            <c:dLbl>
              <c:idx val="6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1CA3-44DC-8CCA-1A9471B532DE}"/>
                </c:ext>
              </c:extLst>
            </c:dLbl>
            <c:dLbl>
              <c:idx val="6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1CA3-44DC-8CCA-1A9471B532DE}"/>
                </c:ext>
              </c:extLst>
            </c:dLbl>
            <c:dLbl>
              <c:idx val="6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1CA3-44DC-8CCA-1A9471B532DE}"/>
                </c:ext>
              </c:extLst>
            </c:dLbl>
            <c:dLbl>
              <c:idx val="6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1CA3-44DC-8CCA-1A9471B532DE}"/>
                </c:ext>
              </c:extLst>
            </c:dLbl>
            <c:dLbl>
              <c:idx val="6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1CA3-44DC-8CCA-1A9471B532DE}"/>
                </c:ext>
              </c:extLst>
            </c:dLbl>
            <c:dLbl>
              <c:idx val="6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1CA3-44DC-8CCA-1A9471B532DE}"/>
                </c:ext>
              </c:extLst>
            </c:dLbl>
            <c:dLbl>
              <c:idx val="7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1CA3-44DC-8CCA-1A9471B532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'mass per m2'!$A$3:$A$73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 per m2'!$O$3:$O$73</c:f>
              <c:numCache>
                <c:formatCode>General</c:formatCode>
                <c:ptCount val="71"/>
                <c:pt idx="32" formatCode="0.00">
                  <c:v>102</c:v>
                </c:pt>
                <c:pt idx="33" formatCode="0.00">
                  <c:v>102</c:v>
                </c:pt>
                <c:pt idx="34" formatCode="0.00">
                  <c:v>102</c:v>
                </c:pt>
                <c:pt idx="35" formatCode="0.00">
                  <c:v>102</c:v>
                </c:pt>
                <c:pt idx="36" formatCode="0.00">
                  <c:v>102</c:v>
                </c:pt>
                <c:pt idx="37" formatCode="0.00">
                  <c:v>102</c:v>
                </c:pt>
                <c:pt idx="38" formatCode="0.00">
                  <c:v>102</c:v>
                </c:pt>
                <c:pt idx="39" formatCode="0.00">
                  <c:v>102</c:v>
                </c:pt>
                <c:pt idx="40" formatCode="0.00">
                  <c:v>102</c:v>
                </c:pt>
                <c:pt idx="41" formatCode="0.00">
                  <c:v>102</c:v>
                </c:pt>
                <c:pt idx="42" formatCode="0.00">
                  <c:v>102</c:v>
                </c:pt>
                <c:pt idx="43" formatCode="0.00">
                  <c:v>102</c:v>
                </c:pt>
                <c:pt idx="44" formatCode="0.00">
                  <c:v>102</c:v>
                </c:pt>
                <c:pt idx="45" formatCode="0.00">
                  <c:v>102</c:v>
                </c:pt>
                <c:pt idx="46" formatCode="0.00">
                  <c:v>102</c:v>
                </c:pt>
                <c:pt idx="47" formatCode="0.00">
                  <c:v>102</c:v>
                </c:pt>
                <c:pt idx="48" formatCode="0.00">
                  <c:v>102</c:v>
                </c:pt>
                <c:pt idx="49" formatCode="0.00">
                  <c:v>102</c:v>
                </c:pt>
                <c:pt idx="50" formatCode="0.00">
                  <c:v>102</c:v>
                </c:pt>
                <c:pt idx="51" formatCode="0.00">
                  <c:v>102</c:v>
                </c:pt>
                <c:pt idx="52" formatCode="0.00">
                  <c:v>102</c:v>
                </c:pt>
                <c:pt idx="53" formatCode="0.00">
                  <c:v>102</c:v>
                </c:pt>
                <c:pt idx="54" formatCode="0.00">
                  <c:v>102</c:v>
                </c:pt>
                <c:pt idx="55" formatCode="0.00">
                  <c:v>102</c:v>
                </c:pt>
                <c:pt idx="56" formatCode="0.00">
                  <c:v>102</c:v>
                </c:pt>
                <c:pt idx="57" formatCode="0.00">
                  <c:v>102</c:v>
                </c:pt>
                <c:pt idx="58" formatCode="0.00">
                  <c:v>102</c:v>
                </c:pt>
                <c:pt idx="59" formatCode="0.00">
                  <c:v>102</c:v>
                </c:pt>
                <c:pt idx="60" formatCode="0.00">
                  <c:v>102</c:v>
                </c:pt>
                <c:pt idx="61" formatCode="0.00">
                  <c:v>102</c:v>
                </c:pt>
                <c:pt idx="62" formatCode="0.00">
                  <c:v>102</c:v>
                </c:pt>
                <c:pt idx="63" formatCode="0.00">
                  <c:v>102</c:v>
                </c:pt>
                <c:pt idx="64" formatCode="0.00">
                  <c:v>102</c:v>
                </c:pt>
                <c:pt idx="65" formatCode="0.00">
                  <c:v>102</c:v>
                </c:pt>
                <c:pt idx="66" formatCode="0.00">
                  <c:v>102</c:v>
                </c:pt>
                <c:pt idx="67" formatCode="0.00">
                  <c:v>102</c:v>
                </c:pt>
                <c:pt idx="68" formatCode="0.00">
                  <c:v>102</c:v>
                </c:pt>
                <c:pt idx="69" formatCode="0.00">
                  <c:v>102</c:v>
                </c:pt>
                <c:pt idx="70" formatCode="0.00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A3-44DC-8CCA-1A9471B532DE}"/>
            </c:ext>
          </c:extLst>
        </c:ser>
        <c:ser>
          <c:idx val="5"/>
          <c:order val="5"/>
          <c:tx>
            <c:strRef>
              <c:f>'mass per m2'!$P$2</c:f>
              <c:strCache>
                <c:ptCount val="1"/>
                <c:pt idx="0">
                  <c:v>Dominguez and Geyer 2017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1CA3-44DC-8CCA-1A9471B532DE}"/>
                </c:ext>
              </c:extLst>
            </c:dLbl>
            <c:dLbl>
              <c:idx val="26"/>
              <c:layout>
                <c:manualLayout>
                  <c:x val="0.42643927477001581"/>
                  <c:y val="3.59970024175043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1CA3-44DC-8CCA-1A9471B532DE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1CA3-44DC-8CCA-1A9471B532DE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CA3-44DC-8CCA-1A9471B532DE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1CA3-44DC-8CCA-1A9471B532DE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1CA3-44DC-8CCA-1A9471B532DE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1CA3-44DC-8CCA-1A9471B532DE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1CA3-44DC-8CCA-1A9471B532DE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1CA3-44DC-8CCA-1A9471B532DE}"/>
                </c:ext>
              </c:extLst>
            </c:dLbl>
            <c:dLbl>
              <c:idx val="3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1CA3-44DC-8CCA-1A9471B532DE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1CA3-44DC-8CCA-1A9471B532DE}"/>
                </c:ext>
              </c:extLst>
            </c:dLbl>
            <c:dLbl>
              <c:idx val="3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1CA3-44DC-8CCA-1A9471B532DE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1CA3-44DC-8CCA-1A9471B532DE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1CA3-44DC-8CCA-1A9471B532DE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1CA3-44DC-8CCA-1A9471B532DE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1CA3-44DC-8CCA-1A9471B532DE}"/>
                </c:ext>
              </c:extLst>
            </c:dLbl>
            <c:dLbl>
              <c:idx val="4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1CA3-44DC-8CCA-1A9471B532DE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1CA3-44DC-8CCA-1A9471B532DE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1CA3-44DC-8CCA-1A9471B532DE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1CA3-44DC-8CCA-1A9471B532DE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1CA3-44DC-8CCA-1A9471B532DE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1CA3-44DC-8CCA-1A9471B532DE}"/>
                </c:ext>
              </c:extLst>
            </c:dLbl>
            <c:dLbl>
              <c:idx val="4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1CA3-44DC-8CCA-1A9471B532DE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1CA3-44DC-8CCA-1A9471B532DE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1CA3-44DC-8CCA-1A9471B532DE}"/>
                </c:ext>
              </c:extLst>
            </c:dLbl>
            <c:dLbl>
              <c:idx val="5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1CA3-44DC-8CCA-1A9471B532DE}"/>
                </c:ext>
              </c:extLst>
            </c:dLbl>
            <c:dLbl>
              <c:idx val="5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1CA3-44DC-8CCA-1A9471B532DE}"/>
                </c:ext>
              </c:extLst>
            </c:dLbl>
            <c:dLbl>
              <c:idx val="5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1CA3-44DC-8CCA-1A9471B532DE}"/>
                </c:ext>
              </c:extLst>
            </c:dLbl>
            <c:dLbl>
              <c:idx val="5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1CA3-44DC-8CCA-1A9471B532DE}"/>
                </c:ext>
              </c:extLst>
            </c:dLbl>
            <c:dLbl>
              <c:idx val="5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1CA3-44DC-8CCA-1A9471B532DE}"/>
                </c:ext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1CA3-44DC-8CCA-1A9471B532DE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1CA3-44DC-8CCA-1A9471B532DE}"/>
                </c:ext>
              </c:extLst>
            </c:dLbl>
            <c:dLbl>
              <c:idx val="5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1CA3-44DC-8CCA-1A9471B532DE}"/>
                </c:ext>
              </c:extLst>
            </c:dLbl>
            <c:dLbl>
              <c:idx val="5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1CA3-44DC-8CCA-1A9471B532DE}"/>
                </c:ext>
              </c:extLst>
            </c:dLbl>
            <c:dLbl>
              <c:idx val="5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7-1CA3-44DC-8CCA-1A9471B532DE}"/>
                </c:ext>
              </c:extLst>
            </c:dLbl>
            <c:dLbl>
              <c:idx val="6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1CA3-44DC-8CCA-1A9471B532DE}"/>
                </c:ext>
              </c:extLst>
            </c:dLbl>
            <c:dLbl>
              <c:idx val="6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1CA3-44DC-8CCA-1A9471B532DE}"/>
                </c:ext>
              </c:extLst>
            </c:dLbl>
            <c:dLbl>
              <c:idx val="6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1CA3-44DC-8CCA-1A9471B532DE}"/>
                </c:ext>
              </c:extLst>
            </c:dLbl>
            <c:dLbl>
              <c:idx val="6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1CA3-44DC-8CCA-1A9471B532DE}"/>
                </c:ext>
              </c:extLst>
            </c:dLbl>
            <c:dLbl>
              <c:idx val="6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9-1CA3-44DC-8CCA-1A9471B532DE}"/>
                </c:ext>
              </c:extLst>
            </c:dLbl>
            <c:dLbl>
              <c:idx val="6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8-1CA3-44DC-8CCA-1A9471B532DE}"/>
                </c:ext>
              </c:extLst>
            </c:dLbl>
            <c:dLbl>
              <c:idx val="6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D-1CA3-44DC-8CCA-1A9471B532DE}"/>
                </c:ext>
              </c:extLst>
            </c:dLbl>
            <c:dLbl>
              <c:idx val="6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C-1CA3-44DC-8CCA-1A9471B532DE}"/>
                </c:ext>
              </c:extLst>
            </c:dLbl>
            <c:dLbl>
              <c:idx val="6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B-1CA3-44DC-8CCA-1A9471B532DE}"/>
                </c:ext>
              </c:extLst>
            </c:dLbl>
            <c:dLbl>
              <c:idx val="6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A-1CA3-44DC-8CCA-1A9471B532DE}"/>
                </c:ext>
              </c:extLst>
            </c:dLbl>
            <c:dLbl>
              <c:idx val="7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CA3-44DC-8CCA-1A9471B532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'mass per m2'!$A$3:$A$73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 per m2'!$P$3:$P$73</c:f>
              <c:numCache>
                <c:formatCode>General</c:formatCode>
                <c:ptCount val="71"/>
                <c:pt idx="25" formatCode="0.00">
                  <c:v>101.6</c:v>
                </c:pt>
                <c:pt idx="26" formatCode="0.00">
                  <c:v>101.6</c:v>
                </c:pt>
                <c:pt idx="27" formatCode="0.00">
                  <c:v>101.6</c:v>
                </c:pt>
                <c:pt idx="28" formatCode="0.00">
                  <c:v>101.6</c:v>
                </c:pt>
                <c:pt idx="29" formatCode="0.00">
                  <c:v>101.6</c:v>
                </c:pt>
                <c:pt idx="30" formatCode="0.00">
                  <c:v>101.6</c:v>
                </c:pt>
                <c:pt idx="31" formatCode="0.00">
                  <c:v>101.6</c:v>
                </c:pt>
                <c:pt idx="32" formatCode="0.00">
                  <c:v>101.6</c:v>
                </c:pt>
                <c:pt idx="33" formatCode="0.00">
                  <c:v>101.6</c:v>
                </c:pt>
                <c:pt idx="34" formatCode="0.00">
                  <c:v>101.6</c:v>
                </c:pt>
                <c:pt idx="35" formatCode="0.00">
                  <c:v>101.6</c:v>
                </c:pt>
                <c:pt idx="36" formatCode="0.00">
                  <c:v>101.6</c:v>
                </c:pt>
                <c:pt idx="37" formatCode="0.00">
                  <c:v>101.6</c:v>
                </c:pt>
                <c:pt idx="38" formatCode="0.00">
                  <c:v>101.6</c:v>
                </c:pt>
                <c:pt idx="39" formatCode="0.00">
                  <c:v>101.6</c:v>
                </c:pt>
                <c:pt idx="40" formatCode="0.00">
                  <c:v>101.6</c:v>
                </c:pt>
                <c:pt idx="41" formatCode="0.00">
                  <c:v>101.6</c:v>
                </c:pt>
                <c:pt idx="42" formatCode="0.00">
                  <c:v>101.6</c:v>
                </c:pt>
                <c:pt idx="43" formatCode="0.00">
                  <c:v>101.6</c:v>
                </c:pt>
                <c:pt idx="44" formatCode="0.00">
                  <c:v>101.6</c:v>
                </c:pt>
                <c:pt idx="45" formatCode="0.00">
                  <c:v>101.6</c:v>
                </c:pt>
                <c:pt idx="46" formatCode="0.00">
                  <c:v>101.6</c:v>
                </c:pt>
                <c:pt idx="47" formatCode="0.00">
                  <c:v>101.6</c:v>
                </c:pt>
                <c:pt idx="48" formatCode="0.00">
                  <c:v>101.6</c:v>
                </c:pt>
                <c:pt idx="49" formatCode="0.00">
                  <c:v>101.6</c:v>
                </c:pt>
                <c:pt idx="50" formatCode="0.00">
                  <c:v>101.6</c:v>
                </c:pt>
                <c:pt idx="51" formatCode="0.00">
                  <c:v>101.6</c:v>
                </c:pt>
                <c:pt idx="52" formatCode="0.00">
                  <c:v>101.6</c:v>
                </c:pt>
                <c:pt idx="53" formatCode="0.00">
                  <c:v>101.6</c:v>
                </c:pt>
                <c:pt idx="54" formatCode="0.00">
                  <c:v>101.6</c:v>
                </c:pt>
                <c:pt idx="55" formatCode="0.00">
                  <c:v>101.6</c:v>
                </c:pt>
                <c:pt idx="56" formatCode="0.00">
                  <c:v>101.6</c:v>
                </c:pt>
                <c:pt idx="57" formatCode="0.00">
                  <c:v>101.6</c:v>
                </c:pt>
                <c:pt idx="58" formatCode="0.00">
                  <c:v>101.6</c:v>
                </c:pt>
                <c:pt idx="59" formatCode="0.00">
                  <c:v>101.6</c:v>
                </c:pt>
                <c:pt idx="60" formatCode="0.00">
                  <c:v>101.6</c:v>
                </c:pt>
                <c:pt idx="61" formatCode="0.00">
                  <c:v>101.6</c:v>
                </c:pt>
                <c:pt idx="62" formatCode="0.00">
                  <c:v>101.6</c:v>
                </c:pt>
                <c:pt idx="63" formatCode="0.00">
                  <c:v>101.6</c:v>
                </c:pt>
                <c:pt idx="64" formatCode="0.00">
                  <c:v>101.6</c:v>
                </c:pt>
                <c:pt idx="65" formatCode="0.00">
                  <c:v>101.6</c:v>
                </c:pt>
                <c:pt idx="66" formatCode="0.00">
                  <c:v>101.6</c:v>
                </c:pt>
                <c:pt idx="67" formatCode="0.00">
                  <c:v>101.6</c:v>
                </c:pt>
                <c:pt idx="68" formatCode="0.00">
                  <c:v>101.6</c:v>
                </c:pt>
                <c:pt idx="69" formatCode="0.00">
                  <c:v>101.6</c:v>
                </c:pt>
                <c:pt idx="70" formatCode="0.00">
                  <c:v>101.6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A3-44DC-8CCA-1A9471B532DE}"/>
            </c:ext>
          </c:extLst>
        </c:ser>
        <c:ser>
          <c:idx val="6"/>
          <c:order val="6"/>
          <c:tx>
            <c:strRef>
              <c:f>'mass per m2'!$Q$2</c:f>
              <c:strCache>
                <c:ptCount val="1"/>
                <c:pt idx="0">
                  <c:v>Kim and Park 2018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0.4790166404429852"/>
                  <c:y val="1.60890480245414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A3-44DC-8CCA-1A9471B532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'mass per m2'!$A$3:$A$73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 per m2'!$Q$3:$Q$73</c:f>
              <c:numCache>
                <c:formatCode>General</c:formatCode>
                <c:ptCount val="71"/>
                <c:pt idx="21" formatCode="0.00">
                  <c:v>74.400000000000006</c:v>
                </c:pt>
                <c:pt idx="22" formatCode="0.00">
                  <c:v>74.400000000000006</c:v>
                </c:pt>
                <c:pt idx="23" formatCode="0.00">
                  <c:v>74.400000000000006</c:v>
                </c:pt>
                <c:pt idx="24" formatCode="0.00">
                  <c:v>74.400000000000006</c:v>
                </c:pt>
                <c:pt idx="25" formatCode="0.00">
                  <c:v>74.400000000000006</c:v>
                </c:pt>
                <c:pt idx="26" formatCode="0.00">
                  <c:v>74.400000000000006</c:v>
                </c:pt>
                <c:pt idx="27" formatCode="0.00">
                  <c:v>74.400000000000006</c:v>
                </c:pt>
                <c:pt idx="28" formatCode="0.00">
                  <c:v>74.400000000000006</c:v>
                </c:pt>
                <c:pt idx="29" formatCode="0.00">
                  <c:v>74.400000000000006</c:v>
                </c:pt>
                <c:pt idx="30" formatCode="0.00">
                  <c:v>74.400000000000006</c:v>
                </c:pt>
                <c:pt idx="31" formatCode="0.00">
                  <c:v>74.400000000000006</c:v>
                </c:pt>
                <c:pt idx="32" formatCode="0.00">
                  <c:v>74.400000000000006</c:v>
                </c:pt>
                <c:pt idx="33" formatCode="0.00">
                  <c:v>74.400000000000006</c:v>
                </c:pt>
                <c:pt idx="34" formatCode="0.00">
                  <c:v>74.400000000000006</c:v>
                </c:pt>
                <c:pt idx="35" formatCode="0.00">
                  <c:v>74.400000000000006</c:v>
                </c:pt>
                <c:pt idx="36" formatCode="0.00">
                  <c:v>74.400000000000006</c:v>
                </c:pt>
                <c:pt idx="37" formatCode="0.00">
                  <c:v>74.400000000000006</c:v>
                </c:pt>
                <c:pt idx="38" formatCode="0.00">
                  <c:v>74.400000000000006</c:v>
                </c:pt>
                <c:pt idx="39" formatCode="0.00">
                  <c:v>74.400000000000006</c:v>
                </c:pt>
                <c:pt idx="40" formatCode="0.00">
                  <c:v>74.400000000000006</c:v>
                </c:pt>
                <c:pt idx="41" formatCode="0.00">
                  <c:v>74.400000000000006</c:v>
                </c:pt>
                <c:pt idx="42" formatCode="0.00">
                  <c:v>74.400000000000006</c:v>
                </c:pt>
                <c:pt idx="43" formatCode="0.00">
                  <c:v>74.400000000000006</c:v>
                </c:pt>
                <c:pt idx="44" formatCode="0.00">
                  <c:v>74.400000000000006</c:v>
                </c:pt>
                <c:pt idx="45" formatCode="0.00">
                  <c:v>74.400000000000006</c:v>
                </c:pt>
                <c:pt idx="46" formatCode="0.00">
                  <c:v>74.400000000000006</c:v>
                </c:pt>
                <c:pt idx="47" formatCode="0.00">
                  <c:v>74.400000000000006</c:v>
                </c:pt>
                <c:pt idx="48" formatCode="0.00">
                  <c:v>74.400000000000006</c:v>
                </c:pt>
                <c:pt idx="49" formatCode="0.00">
                  <c:v>74.400000000000006</c:v>
                </c:pt>
                <c:pt idx="50" formatCode="0.00">
                  <c:v>74.400000000000006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A3-44DC-8CCA-1A9471B532DE}"/>
            </c:ext>
          </c:extLst>
        </c:ser>
        <c:ser>
          <c:idx val="7"/>
          <c:order val="7"/>
          <c:tx>
            <c:strRef>
              <c:f>'mass per m2'!$R$2</c:f>
              <c:strCache>
                <c:ptCount val="1"/>
                <c:pt idx="0">
                  <c:v>Dominguez and Geyer 2019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5"/>
              <c:layout>
                <c:manualLayout>
                  <c:x val="0.43774323446709923"/>
                  <c:y val="-4.07357650894202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CA3-44DC-8CCA-1A9471B532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'mass per m2'!$A$3:$A$73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 per m2'!$R$3:$R$73</c:f>
              <c:numCache>
                <c:formatCode>General</c:formatCode>
                <c:ptCount val="71"/>
                <c:pt idx="23" formatCode="0.00">
                  <c:v>102.7</c:v>
                </c:pt>
                <c:pt idx="24" formatCode="0.00">
                  <c:v>102.7</c:v>
                </c:pt>
                <c:pt idx="25" formatCode="0.00">
                  <c:v>102.7</c:v>
                </c:pt>
                <c:pt idx="26" formatCode="0.00">
                  <c:v>102.7</c:v>
                </c:pt>
                <c:pt idx="27" formatCode="0.00">
                  <c:v>102.7</c:v>
                </c:pt>
                <c:pt idx="28" formatCode="0.00">
                  <c:v>102.7</c:v>
                </c:pt>
                <c:pt idx="29" formatCode="0.00">
                  <c:v>102.7</c:v>
                </c:pt>
                <c:pt idx="30" formatCode="0.00">
                  <c:v>102.7</c:v>
                </c:pt>
                <c:pt idx="31" formatCode="0.00">
                  <c:v>102.7</c:v>
                </c:pt>
                <c:pt idx="32" formatCode="0.00">
                  <c:v>102.7</c:v>
                </c:pt>
                <c:pt idx="33" formatCode="0.00">
                  <c:v>102.7</c:v>
                </c:pt>
                <c:pt idx="34" formatCode="0.00">
                  <c:v>102.7</c:v>
                </c:pt>
                <c:pt idx="35" formatCode="0.00">
                  <c:v>102.7</c:v>
                </c:pt>
                <c:pt idx="36" formatCode="0.00">
                  <c:v>102.7</c:v>
                </c:pt>
                <c:pt idx="37" formatCode="0.00">
                  <c:v>102.7</c:v>
                </c:pt>
                <c:pt idx="38" formatCode="0.00">
                  <c:v>102.7</c:v>
                </c:pt>
                <c:pt idx="39" formatCode="0.00">
                  <c:v>102.7</c:v>
                </c:pt>
                <c:pt idx="40" formatCode="0.00">
                  <c:v>102.7</c:v>
                </c:pt>
                <c:pt idx="41" formatCode="0.00">
                  <c:v>102.7</c:v>
                </c:pt>
                <c:pt idx="42" formatCode="0.00">
                  <c:v>102.7</c:v>
                </c:pt>
                <c:pt idx="43" formatCode="0.00">
                  <c:v>102.7</c:v>
                </c:pt>
                <c:pt idx="44" formatCode="0.00">
                  <c:v>102.7</c:v>
                </c:pt>
                <c:pt idx="45" formatCode="0.00">
                  <c:v>102.7</c:v>
                </c:pt>
                <c:pt idx="46" formatCode="0.00">
                  <c:v>102.7</c:v>
                </c:pt>
                <c:pt idx="47" formatCode="0.00">
                  <c:v>102.7</c:v>
                </c:pt>
                <c:pt idx="48" formatCode="0.00">
                  <c:v>102.7</c:v>
                </c:pt>
                <c:pt idx="49" formatCode="0.00">
                  <c:v>102.7</c:v>
                </c:pt>
                <c:pt idx="50" formatCode="0.00">
                  <c:v>102.7</c:v>
                </c:pt>
                <c:pt idx="51" formatCode="0.00">
                  <c:v>102.7</c:v>
                </c:pt>
                <c:pt idx="52" formatCode="0.00">
                  <c:v>102.7</c:v>
                </c:pt>
                <c:pt idx="53" formatCode="0.00">
                  <c:v>102.7</c:v>
                </c:pt>
                <c:pt idx="54" formatCode="0.00">
                  <c:v>102.7</c:v>
                </c:pt>
                <c:pt idx="55" formatCode="0.00">
                  <c:v>102.7</c:v>
                </c:pt>
                <c:pt idx="56" formatCode="0.00">
                  <c:v>102.7</c:v>
                </c:pt>
                <c:pt idx="57" formatCode="0.00">
                  <c:v>102.7</c:v>
                </c:pt>
                <c:pt idx="58" formatCode="0.00">
                  <c:v>102.7</c:v>
                </c:pt>
                <c:pt idx="59" formatCode="0.00">
                  <c:v>102.7</c:v>
                </c:pt>
                <c:pt idx="60" formatCode="0.00">
                  <c:v>102.7</c:v>
                </c:pt>
                <c:pt idx="61" formatCode="0.00">
                  <c:v>102.7</c:v>
                </c:pt>
                <c:pt idx="62" formatCode="0.00">
                  <c:v>102.7</c:v>
                </c:pt>
                <c:pt idx="63" formatCode="0.00">
                  <c:v>102.7</c:v>
                </c:pt>
                <c:pt idx="64" formatCode="0.00">
                  <c:v>102.7</c:v>
                </c:pt>
                <c:pt idx="65" formatCode="0.00">
                  <c:v>102.7</c:v>
                </c:pt>
                <c:pt idx="66" formatCode="0.00">
                  <c:v>102.7</c:v>
                </c:pt>
                <c:pt idx="67" formatCode="0.00">
                  <c:v>102.7</c:v>
                </c:pt>
                <c:pt idx="68" formatCode="0.00">
                  <c:v>102.7</c:v>
                </c:pt>
                <c:pt idx="69" formatCode="0.00">
                  <c:v>102.7</c:v>
                </c:pt>
                <c:pt idx="70" formatCode="0.00">
                  <c:v>102.7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A3-44DC-8CCA-1A9471B532DE}"/>
            </c:ext>
          </c:extLst>
        </c:ser>
        <c:ser>
          <c:idx val="8"/>
          <c:order val="8"/>
          <c:tx>
            <c:strRef>
              <c:f>'mass per m2'!$S$2</c:f>
              <c:strCache>
                <c:ptCount val="1"/>
                <c:pt idx="0">
                  <c:v>Heath et al 2020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70"/>
              <c:layout>
                <c:manualLayout>
                  <c:x val="0"/>
                  <c:y val="-1.34075400204512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CA3-44DC-8CCA-1A9471B532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'mass per m2'!$A$3:$A$73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xVal>
          <c:yVal>
            <c:numRef>
              <c:f>'mass per m2'!$S$3:$S$73</c:f>
              <c:numCache>
                <c:formatCode>General</c:formatCode>
                <c:ptCount val="71"/>
                <c:pt idx="40" formatCode="0.00">
                  <c:v>76</c:v>
                </c:pt>
                <c:pt idx="41" formatCode="0.00">
                  <c:v>76</c:v>
                </c:pt>
                <c:pt idx="42" formatCode="0.00">
                  <c:v>76</c:v>
                </c:pt>
                <c:pt idx="43" formatCode="0.00">
                  <c:v>76</c:v>
                </c:pt>
                <c:pt idx="44" formatCode="0.00">
                  <c:v>76</c:v>
                </c:pt>
                <c:pt idx="45" formatCode="0.00">
                  <c:v>76</c:v>
                </c:pt>
                <c:pt idx="46" formatCode="0.00">
                  <c:v>76</c:v>
                </c:pt>
                <c:pt idx="47" formatCode="0.00">
                  <c:v>76</c:v>
                </c:pt>
                <c:pt idx="48" formatCode="0.00">
                  <c:v>76</c:v>
                </c:pt>
                <c:pt idx="49" formatCode="0.00">
                  <c:v>76</c:v>
                </c:pt>
                <c:pt idx="50" formatCode="0.00">
                  <c:v>76</c:v>
                </c:pt>
                <c:pt idx="51" formatCode="0.00">
                  <c:v>76</c:v>
                </c:pt>
                <c:pt idx="52" formatCode="0.00">
                  <c:v>76</c:v>
                </c:pt>
                <c:pt idx="53" formatCode="0.00">
                  <c:v>76</c:v>
                </c:pt>
                <c:pt idx="54" formatCode="0.00">
                  <c:v>76</c:v>
                </c:pt>
                <c:pt idx="55" formatCode="0.00">
                  <c:v>76</c:v>
                </c:pt>
                <c:pt idx="56" formatCode="0.00">
                  <c:v>76</c:v>
                </c:pt>
                <c:pt idx="57" formatCode="0.00">
                  <c:v>76</c:v>
                </c:pt>
                <c:pt idx="58" formatCode="0.00">
                  <c:v>76</c:v>
                </c:pt>
                <c:pt idx="59" formatCode="0.00">
                  <c:v>76</c:v>
                </c:pt>
                <c:pt idx="60" formatCode="0.00">
                  <c:v>76</c:v>
                </c:pt>
                <c:pt idx="61" formatCode="0.00">
                  <c:v>76</c:v>
                </c:pt>
                <c:pt idx="62" formatCode="0.00">
                  <c:v>76</c:v>
                </c:pt>
                <c:pt idx="63" formatCode="0.00">
                  <c:v>76</c:v>
                </c:pt>
                <c:pt idx="64" formatCode="0.00">
                  <c:v>76</c:v>
                </c:pt>
                <c:pt idx="65" formatCode="0.00">
                  <c:v>76</c:v>
                </c:pt>
                <c:pt idx="66" formatCode="0.00">
                  <c:v>76</c:v>
                </c:pt>
                <c:pt idx="67" formatCode="0.00">
                  <c:v>76</c:v>
                </c:pt>
                <c:pt idx="68" formatCode="0.00">
                  <c:v>76</c:v>
                </c:pt>
                <c:pt idx="69" formatCode="0.00">
                  <c:v>76</c:v>
                </c:pt>
                <c:pt idx="70" formatCode="0.00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CA3-44DC-8CCA-1A9471B53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276640"/>
        <c:axId val="717276968"/>
      </c:scatterChart>
      <c:valAx>
        <c:axId val="717276640"/>
        <c:scaling>
          <c:orientation val="minMax"/>
          <c:max val="2050"/>
          <c:min val="19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717276968"/>
        <c:crosses val="autoZero"/>
        <c:crossBetween val="midCat"/>
      </c:valAx>
      <c:valAx>
        <c:axId val="717276968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DejaVu Sans Condensed" panose="020B0606030804020204" pitchFamily="34" charset="0"/>
                    <a:ea typeface="DejaVu Sans Condensed" panose="020B0606030804020204" pitchFamily="34" charset="0"/>
                    <a:cs typeface="DejaVu Sans Condensed" panose="020B0606030804020204" pitchFamily="34" charset="0"/>
                  </a:defRPr>
                </a:pPr>
                <a:r>
                  <a:rPr lang="en-US"/>
                  <a:t>Mass-Power Factor [metric tonnes/MW]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DejaVu Sans Condensed" panose="020B0606030804020204" pitchFamily="34" charset="0"/>
                  <a:ea typeface="DejaVu Sans Condensed" panose="020B0606030804020204" pitchFamily="34" charset="0"/>
                  <a:cs typeface="DejaVu Sans Condensed" panose="020B06060308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ejaVu Sans Condensed" panose="020B0606030804020204" pitchFamily="34" charset="0"/>
                <a:ea typeface="DejaVu Sans Condensed" panose="020B0606030804020204" pitchFamily="34" charset="0"/>
                <a:cs typeface="DejaVu Sans Condensed" panose="020B0606030804020204" pitchFamily="34" charset="0"/>
              </a:defRPr>
            </a:pPr>
            <a:endParaRPr lang="en-US"/>
          </a:p>
        </c:txPr>
        <c:crossAx val="71727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3171534432343506"/>
          <c:y val="5.4125150633395055E-2"/>
          <c:w val="0.51556380003026581"/>
          <c:h val="0.34223547440785235"/>
        </c:manualLayout>
      </c:layout>
      <c:overlay val="0"/>
      <c:spPr>
        <a:solidFill>
          <a:sysClr val="window" lastClr="FFFFFF"/>
        </a:solidFill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DejaVu Sans Condensed" panose="020B0606030804020204" pitchFamily="34" charset="0"/>
              <a:ea typeface="DejaVu Sans Condensed" panose="020B0606030804020204" pitchFamily="34" charset="0"/>
              <a:cs typeface="DejaVu Sans Condensed" panose="020B06060308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DejaVu Sans Condensed" panose="020B0606030804020204" pitchFamily="34" charset="0"/>
          <a:ea typeface="DejaVu Sans Condensed" panose="020B0606030804020204" pitchFamily="34" charset="0"/>
          <a:cs typeface="DejaVu Sans Condensed" panose="020B0606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219075</xdr:colOff>
      <xdr:row>1</xdr:row>
      <xdr:rowOff>93662</xdr:rowOff>
    </xdr:from>
    <xdr:to>
      <xdr:col>43</xdr:col>
      <xdr:colOff>523875</xdr:colOff>
      <xdr:row>32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E59F17-CF02-4938-A765-589C94CAC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200025</xdr:colOff>
      <xdr:row>19</xdr:row>
      <xdr:rowOff>87312</xdr:rowOff>
    </xdr:from>
    <xdr:to>
      <xdr:col>45</xdr:col>
      <xdr:colOff>504825</xdr:colOff>
      <xdr:row>33</xdr:row>
      <xdr:rowOff>160337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C1E670-7D7B-48F4-BB40-49BB3879C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73025</xdr:colOff>
      <xdr:row>22</xdr:row>
      <xdr:rowOff>179387</xdr:rowOff>
    </xdr:from>
    <xdr:to>
      <xdr:col>47</xdr:col>
      <xdr:colOff>377825</xdr:colOff>
      <xdr:row>37</xdr:row>
      <xdr:rowOff>65087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6943FA-C676-4286-B852-469E93B5F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361950</xdr:colOff>
      <xdr:row>26</xdr:row>
      <xdr:rowOff>20637</xdr:rowOff>
    </xdr:from>
    <xdr:to>
      <xdr:col>49</xdr:col>
      <xdr:colOff>57150</xdr:colOff>
      <xdr:row>40</xdr:row>
      <xdr:rowOff>87312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FAD5A-4710-4801-8077-5273282B3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360361</xdr:colOff>
      <xdr:row>40</xdr:row>
      <xdr:rowOff>1587</xdr:rowOff>
    </xdr:from>
    <xdr:to>
      <xdr:col>50</xdr:col>
      <xdr:colOff>466724</xdr:colOff>
      <xdr:row>54</xdr:row>
      <xdr:rowOff>68262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29FFC6-9FF8-4F27-BE54-58CF9DDC5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484187</xdr:colOff>
      <xdr:row>40</xdr:row>
      <xdr:rowOff>7937</xdr:rowOff>
    </xdr:from>
    <xdr:to>
      <xdr:col>43</xdr:col>
      <xdr:colOff>179387</xdr:colOff>
      <xdr:row>55</xdr:row>
      <xdr:rowOff>36512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4841AF-BB0E-4C65-A811-9E2C0A2AB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552450</xdr:colOff>
      <xdr:row>17</xdr:row>
      <xdr:rowOff>103187</xdr:rowOff>
    </xdr:from>
    <xdr:to>
      <xdr:col>33</xdr:col>
      <xdr:colOff>133350</xdr:colOff>
      <xdr:row>32</xdr:row>
      <xdr:rowOff>134937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7491F4-8FB1-4FC6-9B40-32FD725F9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569912</xdr:colOff>
      <xdr:row>33</xdr:row>
      <xdr:rowOff>7937</xdr:rowOff>
    </xdr:from>
    <xdr:to>
      <xdr:col>33</xdr:col>
      <xdr:colOff>39687</xdr:colOff>
      <xdr:row>48</xdr:row>
      <xdr:rowOff>36512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9133E3-086B-45E0-82C4-4FF0FC7BE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301868</xdr:colOff>
      <xdr:row>6</xdr:row>
      <xdr:rowOff>84994</xdr:rowOff>
    </xdr:from>
    <xdr:to>
      <xdr:col>19</xdr:col>
      <xdr:colOff>123824</xdr:colOff>
      <xdr:row>30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190A1DB-4083-4F7E-AA7D-ED24358FB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157162</xdr:rowOff>
    </xdr:from>
    <xdr:to>
      <xdr:col>18</xdr:col>
      <xdr:colOff>304800</xdr:colOff>
      <xdr:row>15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1D4DAE-A624-43E5-ADF1-41AD27700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304800</xdr:colOff>
      <xdr:row>1</xdr:row>
      <xdr:rowOff>80962</xdr:rowOff>
    </xdr:from>
    <xdr:to>
      <xdr:col>23</xdr:col>
      <xdr:colOff>0</xdr:colOff>
      <xdr:row>15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010DE1-E869-4417-8C0F-CB74FC992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276225</xdr:colOff>
      <xdr:row>5</xdr:row>
      <xdr:rowOff>157162</xdr:rowOff>
    </xdr:from>
    <xdr:to>
      <xdr:col>25</xdr:col>
      <xdr:colOff>581025</xdr:colOff>
      <xdr:row>20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1185BB-8A27-478E-87E3-F21764D21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419100</xdr:colOff>
      <xdr:row>10</xdr:row>
      <xdr:rowOff>33337</xdr:rowOff>
    </xdr:from>
    <xdr:to>
      <xdr:col>21</xdr:col>
      <xdr:colOff>504825</xdr:colOff>
      <xdr:row>34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12F66E-37D6-4FE8-801C-48C043313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466725</xdr:colOff>
      <xdr:row>10</xdr:row>
      <xdr:rowOff>28574</xdr:rowOff>
    </xdr:from>
    <xdr:to>
      <xdr:col>31</xdr:col>
      <xdr:colOff>400050</xdr:colOff>
      <xdr:row>34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D37BDF-C052-4FD4-9799-E04CE356D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3174</xdr:rowOff>
    </xdr:from>
    <xdr:to>
      <xdr:col>14</xdr:col>
      <xdr:colOff>485775</xdr:colOff>
      <xdr:row>19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E16FA2-B739-4276-92CD-79AD48C71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382587</xdr:colOff>
      <xdr:row>0</xdr:row>
      <xdr:rowOff>131760</xdr:rowOff>
    </xdr:from>
    <xdr:to>
      <xdr:col>15</xdr:col>
      <xdr:colOff>419100</xdr:colOff>
      <xdr:row>20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988897-F802-414A-9CE7-B2FD9BCA1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333375</xdr:colOff>
      <xdr:row>2</xdr:row>
      <xdr:rowOff>171450</xdr:rowOff>
    </xdr:from>
    <xdr:to>
      <xdr:col>26</xdr:col>
      <xdr:colOff>476251</xdr:colOff>
      <xdr:row>38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8649FE-1440-439C-8636-D89978D2C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i.org/10.2172/1561525" TargetMode="External"/><Relationship Id="rId1" Type="http://schemas.openxmlformats.org/officeDocument/2006/relationships/hyperlink" Target="https://doi.org/10.1016/j.resconrec.2020.105145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7BEC5-C527-4A05-96EF-71A772E43E2F}">
  <dimension ref="A1:AI73"/>
  <sheetViews>
    <sheetView tabSelected="1" topLeftCell="H1" zoomScale="106" zoomScaleNormal="106" workbookViewId="0">
      <selection activeCell="W13" sqref="W13"/>
    </sheetView>
  </sheetViews>
  <sheetFormatPr defaultRowHeight="14.5" x14ac:dyDescent="0.35"/>
  <cols>
    <col min="1" max="1" width="4.81640625" bestFit="1" customWidth="1"/>
    <col min="2" max="2" width="7.36328125" bestFit="1" customWidth="1"/>
    <col min="3" max="3" width="6.54296875" bestFit="1" customWidth="1"/>
    <col min="5" max="5" width="7.08984375" bestFit="1" customWidth="1"/>
    <col min="6" max="6" width="5.7265625" bestFit="1" customWidth="1"/>
    <col min="7" max="7" width="11.81640625" customWidth="1"/>
    <col min="8" max="8" width="10.26953125" customWidth="1"/>
    <col min="9" max="9" width="7.6328125" customWidth="1"/>
    <col min="10" max="10" width="2.453125" style="10" customWidth="1"/>
    <col min="11" max="12" width="8.26953125" customWidth="1"/>
    <col min="13" max="19" width="11.81640625" customWidth="1"/>
    <col min="20" max="20" width="2.26953125" style="10" customWidth="1"/>
    <col min="33" max="33" width="11.81640625" bestFit="1" customWidth="1"/>
  </cols>
  <sheetData>
    <row r="1" spans="1:35" x14ac:dyDescent="0.35">
      <c r="B1" s="7" t="s">
        <v>1</v>
      </c>
      <c r="C1" s="7"/>
      <c r="D1" s="7"/>
      <c r="E1" s="7"/>
      <c r="F1" s="7"/>
      <c r="G1" s="3" t="s">
        <v>38</v>
      </c>
      <c r="H1" s="4" t="s">
        <v>41</v>
      </c>
      <c r="I1" s="4"/>
      <c r="J1" s="9"/>
      <c r="K1" s="8" t="s">
        <v>45</v>
      </c>
      <c r="L1" s="4"/>
      <c r="M1" s="4"/>
      <c r="N1" s="5"/>
      <c r="O1" s="5"/>
      <c r="P1" s="5"/>
      <c r="Q1" s="5"/>
      <c r="R1" s="5"/>
      <c r="S1" s="5"/>
      <c r="T1" s="9"/>
      <c r="U1" s="7" t="s">
        <v>39</v>
      </c>
      <c r="V1" s="7"/>
      <c r="W1" s="7"/>
      <c r="X1" s="7"/>
      <c r="Y1" s="7"/>
      <c r="Z1" s="3"/>
      <c r="AA1" s="3"/>
      <c r="AB1" s="3"/>
      <c r="AC1" s="7" t="s">
        <v>7</v>
      </c>
      <c r="AD1" s="7"/>
      <c r="AE1" s="7"/>
      <c r="AF1" s="7"/>
      <c r="AG1" s="7"/>
      <c r="AH1" s="1" t="s">
        <v>18</v>
      </c>
      <c r="AI1" s="1" t="s">
        <v>21</v>
      </c>
    </row>
    <row r="2" spans="1:35" x14ac:dyDescent="0.3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43</v>
      </c>
      <c r="H2" t="s">
        <v>42</v>
      </c>
      <c r="I2" t="s">
        <v>44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51</v>
      </c>
      <c r="Q2" t="s">
        <v>53</v>
      </c>
      <c r="R2" t="s">
        <v>52</v>
      </c>
      <c r="S2" t="s">
        <v>54</v>
      </c>
      <c r="U2" t="s">
        <v>2</v>
      </c>
      <c r="V2" t="s">
        <v>3</v>
      </c>
      <c r="W2" t="s">
        <v>4</v>
      </c>
      <c r="X2" t="s">
        <v>5</v>
      </c>
      <c r="Y2" t="s">
        <v>6</v>
      </c>
      <c r="AC2" t="s">
        <v>19</v>
      </c>
      <c r="AD2" t="s">
        <v>9</v>
      </c>
      <c r="AE2" t="s">
        <v>10</v>
      </c>
      <c r="AF2" t="s">
        <v>40</v>
      </c>
      <c r="AG2" t="s">
        <v>17</v>
      </c>
      <c r="AH2" t="s">
        <v>19</v>
      </c>
      <c r="AI2" t="s">
        <v>20</v>
      </c>
    </row>
    <row r="3" spans="1:35" x14ac:dyDescent="0.35">
      <c r="A3">
        <v>1980</v>
      </c>
      <c r="L3">
        <v>168.3042968</v>
      </c>
      <c r="M3">
        <v>170</v>
      </c>
    </row>
    <row r="4" spans="1:35" x14ac:dyDescent="0.35">
      <c r="A4">
        <v>1981</v>
      </c>
      <c r="L4">
        <v>164.73019289999999</v>
      </c>
    </row>
    <row r="5" spans="1:35" x14ac:dyDescent="0.35">
      <c r="A5">
        <v>1982</v>
      </c>
      <c r="L5">
        <v>161.23198859999999</v>
      </c>
    </row>
    <row r="6" spans="1:35" x14ac:dyDescent="0.35">
      <c r="A6">
        <v>1983</v>
      </c>
      <c r="L6">
        <v>157.80807200000001</v>
      </c>
    </row>
    <row r="7" spans="1:35" x14ac:dyDescent="0.35">
      <c r="A7">
        <v>1984</v>
      </c>
      <c r="L7">
        <v>154.45686559999999</v>
      </c>
    </row>
    <row r="8" spans="1:35" x14ac:dyDescent="0.35">
      <c r="A8">
        <v>1985</v>
      </c>
      <c r="L8">
        <v>151.1768252</v>
      </c>
    </row>
    <row r="9" spans="1:35" x14ac:dyDescent="0.35">
      <c r="A9">
        <v>1986</v>
      </c>
      <c r="L9">
        <v>147.9664397</v>
      </c>
    </row>
    <row r="10" spans="1:35" x14ac:dyDescent="0.35">
      <c r="A10">
        <v>1987</v>
      </c>
      <c r="L10">
        <v>144.82422980000001</v>
      </c>
    </row>
    <row r="11" spans="1:35" x14ac:dyDescent="0.35">
      <c r="A11">
        <v>1988</v>
      </c>
      <c r="L11">
        <v>141.74874779999999</v>
      </c>
    </row>
    <row r="12" spans="1:35" x14ac:dyDescent="0.35">
      <c r="A12">
        <v>1989</v>
      </c>
      <c r="L12">
        <v>138.73857659999999</v>
      </c>
    </row>
    <row r="13" spans="1:35" x14ac:dyDescent="0.35">
      <c r="A13">
        <v>1990</v>
      </c>
      <c r="L13">
        <v>135.79232930000001</v>
      </c>
      <c r="M13">
        <v>145</v>
      </c>
    </row>
    <row r="14" spans="1:35" x14ac:dyDescent="0.35">
      <c r="A14">
        <v>1991</v>
      </c>
      <c r="L14">
        <v>132.9086484</v>
      </c>
    </row>
    <row r="15" spans="1:35" x14ac:dyDescent="0.35">
      <c r="A15">
        <v>1992</v>
      </c>
      <c r="L15">
        <v>130.08620519999999</v>
      </c>
    </row>
    <row r="16" spans="1:35" x14ac:dyDescent="0.35">
      <c r="A16">
        <v>1993</v>
      </c>
      <c r="L16">
        <v>127.3236993</v>
      </c>
    </row>
    <row r="17" spans="1:34" x14ac:dyDescent="0.35">
      <c r="A17">
        <v>1994</v>
      </c>
      <c r="L17">
        <v>124.6198579</v>
      </c>
      <c r="M17">
        <v>125</v>
      </c>
    </row>
    <row r="18" spans="1:34" x14ac:dyDescent="0.35">
      <c r="A18">
        <v>1995</v>
      </c>
      <c r="B18" s="6">
        <v>8000</v>
      </c>
      <c r="C18" s="6">
        <v>848.42142860000001</v>
      </c>
      <c r="D18" s="6">
        <v>3091.18541</v>
      </c>
      <c r="E18" s="6">
        <v>5.3760000000000003</v>
      </c>
      <c r="F18" s="6">
        <v>88</v>
      </c>
      <c r="G18" s="6">
        <f t="shared" ref="G18:G31" si="0">SUM(B18:F18)</f>
        <v>12032.982838600001</v>
      </c>
      <c r="H18" s="6">
        <f>G18*1.08</f>
        <v>12995.621465688002</v>
      </c>
      <c r="I18" s="6">
        <f>AC18*1000/100</f>
        <v>125</v>
      </c>
      <c r="J18" s="11"/>
      <c r="K18" s="6">
        <f>H18/I18</f>
        <v>103.96497172550401</v>
      </c>
      <c r="L18" s="6">
        <v>121.9734352</v>
      </c>
      <c r="M18" s="6"/>
      <c r="N18" s="6"/>
      <c r="O18" s="6"/>
      <c r="P18" s="6"/>
      <c r="Q18" s="6"/>
      <c r="R18" s="6"/>
      <c r="S18" s="6"/>
      <c r="T18" s="11"/>
      <c r="U18" s="6">
        <f>B18/$G18*100</f>
        <v>66.483930936369333</v>
      </c>
      <c r="V18" s="6">
        <f>C18/$G18*100</f>
        <v>7.0507989579972774</v>
      </c>
      <c r="W18" s="6">
        <f>D18/$G18*100</f>
        <v>25.689269663744067</v>
      </c>
      <c r="X18" s="6">
        <f>E18/$G18*100</f>
        <v>4.4677201589240205E-2</v>
      </c>
      <c r="Y18" s="6">
        <f>F18/$G18*100</f>
        <v>0.73132324030006279</v>
      </c>
      <c r="AC18">
        <v>12.5</v>
      </c>
      <c r="AD18">
        <v>15</v>
      </c>
      <c r="AE18">
        <v>20</v>
      </c>
      <c r="AF18">
        <v>10</v>
      </c>
      <c r="AG18">
        <v>0.55000000000000004</v>
      </c>
    </row>
    <row r="19" spans="1:34" x14ac:dyDescent="0.35">
      <c r="A19">
        <v>1996</v>
      </c>
      <c r="B19" s="6">
        <v>8000</v>
      </c>
      <c r="C19" s="6">
        <v>831.7857143</v>
      </c>
      <c r="D19" s="6">
        <v>3017.4165459999999</v>
      </c>
      <c r="E19" s="6">
        <v>5.3760000000000003</v>
      </c>
      <c r="F19" s="6">
        <v>84.571428569999995</v>
      </c>
      <c r="G19" s="6">
        <f t="shared" si="0"/>
        <v>11939.14968887</v>
      </c>
      <c r="H19" s="6">
        <f t="shared" ref="H19:H73" si="1">G19*1.08</f>
        <v>12894.281663979602</v>
      </c>
      <c r="I19" s="6">
        <f t="shared" ref="I19:I73" si="2">AC19*1000/100</f>
        <v>127</v>
      </c>
      <c r="J19" s="11"/>
      <c r="K19" s="6">
        <f t="shared" ref="K19:K73" si="3">H19/I19</f>
        <v>101.52977688172915</v>
      </c>
      <c r="L19" s="6">
        <v>119.3832118</v>
      </c>
      <c r="M19" s="6"/>
      <c r="N19" s="6"/>
      <c r="O19" s="6"/>
      <c r="P19" s="6"/>
      <c r="Q19" s="6"/>
      <c r="R19" s="6"/>
      <c r="S19" s="6"/>
      <c r="T19" s="11"/>
      <c r="U19" s="6">
        <f>B19/$G19*100</f>
        <v>67.006446928610146</v>
      </c>
      <c r="V19" s="6">
        <f>C19/$G19*100</f>
        <v>6.9668756651523793</v>
      </c>
      <c r="W19" s="6">
        <f>D19/$G19*100</f>
        <v>25.273295206382389</v>
      </c>
      <c r="X19" s="6">
        <f>E19/$G19*100</f>
        <v>4.5028332336026024E-2</v>
      </c>
      <c r="Y19" s="6">
        <f>F19/$G19*100</f>
        <v>0.70835386751905605</v>
      </c>
      <c r="AC19">
        <v>12.7</v>
      </c>
      <c r="AD19">
        <v>15</v>
      </c>
      <c r="AE19">
        <v>20</v>
      </c>
      <c r="AF19">
        <v>10</v>
      </c>
      <c r="AG19">
        <v>0.55000000000000004</v>
      </c>
    </row>
    <row r="20" spans="1:34" x14ac:dyDescent="0.35">
      <c r="A20">
        <v>1997</v>
      </c>
      <c r="B20" s="6">
        <v>8000</v>
      </c>
      <c r="C20" s="6">
        <v>815.15</v>
      </c>
      <c r="D20" s="6">
        <v>2700</v>
      </c>
      <c r="E20" s="6">
        <v>5.3760000000000003</v>
      </c>
      <c r="F20" s="6">
        <v>81.142857140000004</v>
      </c>
      <c r="G20" s="6">
        <f t="shared" si="0"/>
        <v>11601.668857139999</v>
      </c>
      <c r="H20" s="6">
        <f t="shared" si="1"/>
        <v>12529.802365711199</v>
      </c>
      <c r="I20" s="6">
        <f t="shared" si="2"/>
        <v>128.80000000000001</v>
      </c>
      <c r="J20" s="11"/>
      <c r="K20" s="6">
        <f t="shared" si="3"/>
        <v>97.281074267944078</v>
      </c>
      <c r="L20" s="6">
        <v>116.8479943</v>
      </c>
      <c r="M20" s="6"/>
      <c r="N20" s="6"/>
      <c r="O20" s="6"/>
      <c r="P20" s="6"/>
      <c r="Q20" s="6"/>
      <c r="R20" s="6"/>
      <c r="S20" s="6"/>
      <c r="T20" s="11"/>
      <c r="U20" s="6">
        <f>B20/$G20*100</f>
        <v>68.955596806890156</v>
      </c>
      <c r="V20" s="6">
        <f>C20/$G20*100</f>
        <v>7.0261443421420644</v>
      </c>
      <c r="W20" s="6">
        <f>D20/$G20*100</f>
        <v>23.27251392232543</v>
      </c>
      <c r="X20" s="6">
        <f>E20/$G20*100</f>
        <v>4.6338161054230192E-2</v>
      </c>
      <c r="Y20" s="6">
        <f>F20/$G20*100</f>
        <v>0.69940676758811615</v>
      </c>
      <c r="AC20">
        <v>12.88</v>
      </c>
      <c r="AD20">
        <v>19</v>
      </c>
      <c r="AE20">
        <v>23</v>
      </c>
      <c r="AF20">
        <v>15</v>
      </c>
      <c r="AG20">
        <v>0.55000000000000004</v>
      </c>
    </row>
    <row r="21" spans="1:34" x14ac:dyDescent="0.35">
      <c r="A21">
        <v>1998</v>
      </c>
      <c r="B21" s="6">
        <v>8000</v>
      </c>
      <c r="C21" s="6">
        <v>798.51428569999996</v>
      </c>
      <c r="D21" s="6">
        <v>2540.3726710000001</v>
      </c>
      <c r="E21" s="6">
        <v>5.3760000000000003</v>
      </c>
      <c r="F21" s="6">
        <v>77.714285709999999</v>
      </c>
      <c r="G21" s="6">
        <f t="shared" si="0"/>
        <v>11421.977242410001</v>
      </c>
      <c r="H21" s="6">
        <f t="shared" si="1"/>
        <v>12335.735421802801</v>
      </c>
      <c r="I21" s="6">
        <f t="shared" si="2"/>
        <v>130.6</v>
      </c>
      <c r="J21" s="11"/>
      <c r="K21" s="6">
        <f t="shared" si="3"/>
        <v>94.454329416560498</v>
      </c>
      <c r="L21" s="6">
        <v>114.36661460000001</v>
      </c>
      <c r="M21" s="6"/>
      <c r="N21" s="6"/>
      <c r="O21" s="6"/>
      <c r="P21" s="6"/>
      <c r="Q21" s="6"/>
      <c r="R21" s="6"/>
      <c r="S21" s="6"/>
      <c r="T21" s="11"/>
      <c r="U21" s="6">
        <f>B21/$G21*100</f>
        <v>70.040412708019232</v>
      </c>
      <c r="V21" s="6">
        <f>C21/$G21*100</f>
        <v>6.9910337654596475</v>
      </c>
      <c r="W21" s="6">
        <f>D21/$G21*100</f>
        <v>22.24109378862665</v>
      </c>
      <c r="X21" s="6">
        <f>E21/$G21*100</f>
        <v>4.7067157339788931E-2</v>
      </c>
      <c r="Y21" s="6">
        <f>F21/$G21*100</f>
        <v>0.68039258055466523</v>
      </c>
      <c r="AC21">
        <v>13.06</v>
      </c>
      <c r="AD21">
        <v>19</v>
      </c>
      <c r="AE21">
        <v>23</v>
      </c>
      <c r="AF21">
        <v>15</v>
      </c>
      <c r="AG21">
        <v>0.55000000000000004</v>
      </c>
    </row>
    <row r="22" spans="1:34" x14ac:dyDescent="0.35">
      <c r="A22">
        <v>1999</v>
      </c>
      <c r="B22" s="6">
        <v>8000</v>
      </c>
      <c r="C22" s="6">
        <v>781.87857140000006</v>
      </c>
      <c r="D22" s="6">
        <v>2484.6989140000001</v>
      </c>
      <c r="E22" s="6">
        <v>5.3760000000000003</v>
      </c>
      <c r="F22" s="6">
        <v>74.285714290000001</v>
      </c>
      <c r="G22" s="6">
        <f t="shared" si="0"/>
        <v>11346.239199690001</v>
      </c>
      <c r="H22" s="6">
        <f t="shared" si="1"/>
        <v>12253.938335665202</v>
      </c>
      <c r="I22" s="6">
        <f t="shared" si="2"/>
        <v>132.4</v>
      </c>
      <c r="J22" s="11"/>
      <c r="K22" s="6">
        <f t="shared" si="3"/>
        <v>92.55240434792448</v>
      </c>
      <c r="L22" s="6">
        <v>111.9379294</v>
      </c>
      <c r="M22" s="6"/>
      <c r="N22" s="6"/>
      <c r="O22" s="6"/>
      <c r="P22" s="6"/>
      <c r="Q22" s="6"/>
      <c r="R22" s="6"/>
      <c r="S22" s="6"/>
      <c r="T22" s="11"/>
      <c r="U22" s="6">
        <f>B22/$G22*100</f>
        <v>70.507944167249477</v>
      </c>
      <c r="V22" s="6">
        <f>C22/$G22*100</f>
        <v>6.8910813322299997</v>
      </c>
      <c r="W22" s="6">
        <f>D22/$G22*100</f>
        <v>21.89887653759218</v>
      </c>
      <c r="X22" s="6">
        <f>E22/$G22*100</f>
        <v>4.7381338480391652E-2</v>
      </c>
      <c r="Y22" s="6">
        <f>F22/$G22*100</f>
        <v>0.65471662444794587</v>
      </c>
      <c r="AC22">
        <v>13.24</v>
      </c>
      <c r="AD22">
        <v>19</v>
      </c>
      <c r="AE22">
        <v>23</v>
      </c>
      <c r="AF22">
        <v>15</v>
      </c>
      <c r="AG22">
        <v>0.55000000000000004</v>
      </c>
    </row>
    <row r="23" spans="1:34" x14ac:dyDescent="0.35">
      <c r="A23">
        <v>2000</v>
      </c>
      <c r="B23" s="6">
        <v>8000</v>
      </c>
      <c r="C23" s="6">
        <v>765.24285710000004</v>
      </c>
      <c r="D23" s="6">
        <v>2433.9622639999998</v>
      </c>
      <c r="E23" s="6">
        <v>5.3760000000000003</v>
      </c>
      <c r="F23" s="6">
        <v>45.34857143</v>
      </c>
      <c r="G23" s="6">
        <f t="shared" si="0"/>
        <v>11249.92969253</v>
      </c>
      <c r="H23" s="6">
        <f t="shared" si="1"/>
        <v>12149.924067932401</v>
      </c>
      <c r="I23" s="6">
        <f t="shared" si="2"/>
        <v>134.19999999999999</v>
      </c>
      <c r="J23" s="11"/>
      <c r="K23" s="6">
        <f t="shared" si="3"/>
        <v>90.535946854935929</v>
      </c>
      <c r="L23" s="6">
        <v>109.5608196</v>
      </c>
      <c r="M23" s="6">
        <v>110</v>
      </c>
      <c r="N23" s="6"/>
      <c r="O23" s="6"/>
      <c r="P23" s="6"/>
      <c r="Q23" s="6"/>
      <c r="R23" s="6"/>
      <c r="S23" s="6"/>
      <c r="T23" s="11"/>
      <c r="U23" s="6">
        <f>B23/$G23*100</f>
        <v>71.111555526538382</v>
      </c>
      <c r="V23" s="6">
        <f>C23/$G23*100</f>
        <v>6.8022012404941909</v>
      </c>
      <c r="W23" s="6">
        <f>D23/$G23*100</f>
        <v>21.635355335741881</v>
      </c>
      <c r="X23" s="6">
        <f>E23/$G23*100</f>
        <v>4.77869653138338E-2</v>
      </c>
      <c r="Y23" s="6">
        <f>F23/$G23*100</f>
        <v>0.40310093191170465</v>
      </c>
      <c r="AC23">
        <v>13.42</v>
      </c>
      <c r="AD23">
        <v>31</v>
      </c>
      <c r="AE23">
        <v>36</v>
      </c>
      <c r="AF23">
        <v>25</v>
      </c>
      <c r="AG23">
        <v>0.6</v>
      </c>
    </row>
    <row r="24" spans="1:34" x14ac:dyDescent="0.35">
      <c r="A24">
        <v>2001</v>
      </c>
      <c r="B24" s="6">
        <v>8000</v>
      </c>
      <c r="C24" s="6">
        <v>748.60714289999999</v>
      </c>
      <c r="D24" s="6">
        <v>2387.5338750000001</v>
      </c>
      <c r="E24" s="6">
        <v>5.3760000000000003</v>
      </c>
      <c r="F24" s="6">
        <v>43.154285710000003</v>
      </c>
      <c r="G24" s="6">
        <f t="shared" si="0"/>
        <v>11184.671303610001</v>
      </c>
      <c r="H24" s="6">
        <f t="shared" si="1"/>
        <v>12079.445007898801</v>
      </c>
      <c r="I24" s="6">
        <f t="shared" si="2"/>
        <v>136</v>
      </c>
      <c r="J24" s="11"/>
      <c r="K24" s="6">
        <f t="shared" si="3"/>
        <v>88.819448587491181</v>
      </c>
      <c r="L24" s="6">
        <v>107.23419010000001</v>
      </c>
      <c r="M24" s="6"/>
      <c r="N24" s="6"/>
      <c r="O24" s="6"/>
      <c r="P24" s="6"/>
      <c r="Q24" s="6">
        <v>74.400000000000006</v>
      </c>
      <c r="R24" s="6"/>
      <c r="S24" s="6"/>
      <c r="T24" s="11"/>
      <c r="U24" s="6">
        <f>B24/$G24*100</f>
        <v>71.526464952241327</v>
      </c>
      <c r="V24" s="6">
        <f>C24/$G24*100</f>
        <v>6.6931528212042952</v>
      </c>
      <c r="W24" s="6">
        <f>D24/$G24*100</f>
        <v>21.346482254059556</v>
      </c>
      <c r="X24" s="6">
        <f>E24/$G24*100</f>
        <v>4.8065784447906171E-2</v>
      </c>
      <c r="Y24" s="6">
        <f>F24/$G24*100</f>
        <v>0.38583418804691544</v>
      </c>
      <c r="AC24">
        <v>13.6</v>
      </c>
      <c r="AD24">
        <v>31</v>
      </c>
      <c r="AE24">
        <v>36</v>
      </c>
      <c r="AF24">
        <v>25</v>
      </c>
      <c r="AG24">
        <v>0.6</v>
      </c>
    </row>
    <row r="25" spans="1:34" x14ac:dyDescent="0.35">
      <c r="A25">
        <v>2002</v>
      </c>
      <c r="B25" s="6">
        <v>8000</v>
      </c>
      <c r="C25" s="6">
        <v>731.97142859999997</v>
      </c>
      <c r="D25" s="6">
        <v>2344.8873480000002</v>
      </c>
      <c r="E25" s="6">
        <v>5.3760000000000003</v>
      </c>
      <c r="F25" s="6">
        <v>40.96</v>
      </c>
      <c r="G25" s="6">
        <f t="shared" si="0"/>
        <v>11123.194776599999</v>
      </c>
      <c r="H25" s="6">
        <f t="shared" si="1"/>
        <v>12013.050358728</v>
      </c>
      <c r="I25" s="6">
        <f t="shared" si="2"/>
        <v>137.2222222</v>
      </c>
      <c r="J25" s="11"/>
      <c r="K25" s="6">
        <f t="shared" si="3"/>
        <v>87.544496555514897</v>
      </c>
      <c r="L25" s="6">
        <v>104.9569687</v>
      </c>
      <c r="M25" s="6"/>
      <c r="N25" s="6"/>
      <c r="O25" s="6"/>
      <c r="P25" s="6"/>
      <c r="Q25" s="6">
        <v>74.400000000000006</v>
      </c>
      <c r="R25" s="6"/>
      <c r="S25" s="6"/>
      <c r="T25" s="11"/>
      <c r="U25" s="6">
        <f>B25/$G25*100</f>
        <v>71.92178291105445</v>
      </c>
      <c r="V25" s="6">
        <f>C25/$G25*100</f>
        <v>6.5805862731079499</v>
      </c>
      <c r="W25" s="6">
        <f>D25/$G25*100</f>
        <v>21.081059849216778</v>
      </c>
      <c r="X25" s="6">
        <f>E25/$G25*100</f>
        <v>4.8331438116228594E-2</v>
      </c>
      <c r="Y25" s="6">
        <f>F25/$G25*100</f>
        <v>0.36823952850459885</v>
      </c>
      <c r="AC25">
        <v>13.722222220000001</v>
      </c>
      <c r="AD25">
        <v>31</v>
      </c>
      <c r="AE25">
        <v>36</v>
      </c>
      <c r="AF25">
        <v>25</v>
      </c>
      <c r="AG25">
        <v>0.6</v>
      </c>
    </row>
    <row r="26" spans="1:34" x14ac:dyDescent="0.35">
      <c r="A26">
        <v>2003</v>
      </c>
      <c r="B26" s="6">
        <v>8000</v>
      </c>
      <c r="C26" s="6">
        <v>715.33571429999995</v>
      </c>
      <c r="D26" s="6">
        <v>2317.892053</v>
      </c>
      <c r="E26" s="6">
        <v>5.3760000000000003</v>
      </c>
      <c r="F26" s="6">
        <v>38.765714289999998</v>
      </c>
      <c r="G26" s="6">
        <f t="shared" si="0"/>
        <v>11077.36948159</v>
      </c>
      <c r="H26" s="6">
        <f t="shared" si="1"/>
        <v>11963.559040117201</v>
      </c>
      <c r="I26" s="6">
        <f t="shared" si="2"/>
        <v>138.44444439999998</v>
      </c>
      <c r="J26" s="11"/>
      <c r="K26" s="6">
        <f t="shared" si="3"/>
        <v>86.414150397769248</v>
      </c>
      <c r="L26" s="6">
        <v>102.7281064</v>
      </c>
      <c r="M26" s="6"/>
      <c r="N26" s="6"/>
      <c r="O26" s="6"/>
      <c r="P26" s="6"/>
      <c r="Q26" s="6">
        <v>74.400000000000006</v>
      </c>
      <c r="R26" s="6">
        <v>102.7</v>
      </c>
      <c r="S26" s="6"/>
      <c r="T26" s="11"/>
      <c r="U26" s="6">
        <f>B26/$G26*100</f>
        <v>72.219311753531159</v>
      </c>
      <c r="V26" s="6">
        <f>C26/$G26*100</f>
        <v>6.4576316199333235</v>
      </c>
      <c r="W26" s="6">
        <f>D26/$G26*100</f>
        <v>20.92457109832992</v>
      </c>
      <c r="X26" s="6">
        <f>E26/$G26*100</f>
        <v>4.8531377498372941E-2</v>
      </c>
      <c r="Y26" s="6">
        <f>F26/$G26*100</f>
        <v>0.34995415070722846</v>
      </c>
      <c r="AC26">
        <v>13.84444444</v>
      </c>
      <c r="AD26">
        <v>31</v>
      </c>
      <c r="AE26">
        <v>36</v>
      </c>
      <c r="AF26">
        <v>25</v>
      </c>
      <c r="AG26">
        <v>0.6</v>
      </c>
    </row>
    <row r="27" spans="1:34" x14ac:dyDescent="0.35">
      <c r="A27">
        <v>2004</v>
      </c>
      <c r="B27" s="6">
        <v>8000</v>
      </c>
      <c r="C27" s="6">
        <v>698.7</v>
      </c>
      <c r="D27" s="6">
        <v>2256.0192619999998</v>
      </c>
      <c r="E27" s="6">
        <v>5.3760000000000003</v>
      </c>
      <c r="F27" s="6">
        <v>36.571428570000002</v>
      </c>
      <c r="G27" s="6">
        <f t="shared" si="0"/>
        <v>10996.66669057</v>
      </c>
      <c r="H27" s="6">
        <f t="shared" si="1"/>
        <v>11876.400025815601</v>
      </c>
      <c r="I27" s="6">
        <f t="shared" si="2"/>
        <v>139.66666670000001</v>
      </c>
      <c r="J27" s="11"/>
      <c r="K27" s="6">
        <f t="shared" si="3"/>
        <v>85.03389037933988</v>
      </c>
      <c r="L27" s="6">
        <v>100.5465761</v>
      </c>
      <c r="M27" s="6"/>
      <c r="N27" s="6"/>
      <c r="O27" s="6"/>
      <c r="P27" s="6"/>
      <c r="Q27" s="6">
        <v>74.400000000000006</v>
      </c>
      <c r="R27" s="6">
        <v>102.7</v>
      </c>
      <c r="S27" s="6"/>
      <c r="T27" s="11"/>
      <c r="U27" s="6">
        <f>B27/$G27*100</f>
        <v>72.749317817009583</v>
      </c>
      <c r="V27" s="6">
        <f>C27/$G27*100</f>
        <v>6.3537435448430752</v>
      </c>
      <c r="W27" s="6">
        <f>D27/$G27*100</f>
        <v>20.515482786566679</v>
      </c>
      <c r="X27" s="6">
        <f>E27/$G27*100</f>
        <v>4.8887541573030449E-2</v>
      </c>
      <c r="Y27" s="6">
        <f>F27/$G27*100</f>
        <v>0.33256831000762432</v>
      </c>
      <c r="AC27">
        <v>13.96666667</v>
      </c>
      <c r="AD27">
        <v>31</v>
      </c>
      <c r="AE27">
        <v>36</v>
      </c>
      <c r="AF27">
        <v>25</v>
      </c>
      <c r="AG27">
        <v>0.6</v>
      </c>
    </row>
    <row r="28" spans="1:34" x14ac:dyDescent="0.35">
      <c r="A28">
        <v>2005</v>
      </c>
      <c r="B28" s="6">
        <v>8000</v>
      </c>
      <c r="C28" s="6">
        <v>582.25</v>
      </c>
      <c r="D28" s="6">
        <v>2113.8328529999999</v>
      </c>
      <c r="E28" s="6">
        <v>5.3760000000000003</v>
      </c>
      <c r="F28" s="6">
        <v>34.377142859999999</v>
      </c>
      <c r="G28" s="6">
        <f t="shared" si="0"/>
        <v>10735.835995859999</v>
      </c>
      <c r="H28" s="6">
        <f t="shared" si="1"/>
        <v>11594.702875528799</v>
      </c>
      <c r="I28" s="6">
        <f t="shared" si="2"/>
        <v>140.88888890000001</v>
      </c>
      <c r="J28" s="11"/>
      <c r="K28" s="6">
        <f t="shared" si="3"/>
        <v>82.296786964928629</v>
      </c>
      <c r="L28" s="6">
        <v>98.411372709999995</v>
      </c>
      <c r="M28" s="6">
        <v>98</v>
      </c>
      <c r="N28" s="6"/>
      <c r="O28" s="6"/>
      <c r="P28" s="6">
        <v>101.6</v>
      </c>
      <c r="Q28" s="6">
        <v>74.400000000000006</v>
      </c>
      <c r="R28" s="6">
        <v>102.7</v>
      </c>
      <c r="S28" s="6"/>
      <c r="T28" s="11"/>
      <c r="U28" s="6">
        <f>B28/$G28*100</f>
        <v>74.516786611540965</v>
      </c>
      <c r="V28" s="6">
        <f>C28/$G28*100</f>
        <v>5.4234248755712162</v>
      </c>
      <c r="W28" s="6">
        <f>D28/$G28*100</f>
        <v>19.68950395493323</v>
      </c>
      <c r="X28" s="6">
        <f>E28/$G28*100</f>
        <v>5.0075280602955533E-2</v>
      </c>
      <c r="Y28" s="6">
        <f>F28/$G28*100</f>
        <v>0.3202092773516349</v>
      </c>
      <c r="AC28">
        <v>14.08888889</v>
      </c>
      <c r="AD28">
        <v>31</v>
      </c>
      <c r="AE28">
        <v>36</v>
      </c>
      <c r="AF28">
        <v>25</v>
      </c>
      <c r="AG28">
        <v>0.6</v>
      </c>
    </row>
    <row r="29" spans="1:34" x14ac:dyDescent="0.35">
      <c r="A29">
        <v>2006</v>
      </c>
      <c r="B29" s="6">
        <v>8000</v>
      </c>
      <c r="C29" s="6">
        <v>465.8</v>
      </c>
      <c r="D29" s="6">
        <v>2083.4794809999999</v>
      </c>
      <c r="E29" s="6">
        <v>5.3760000000000003</v>
      </c>
      <c r="F29" s="6">
        <v>32.182857140000003</v>
      </c>
      <c r="G29" s="6">
        <f t="shared" si="0"/>
        <v>10586.83833814</v>
      </c>
      <c r="H29" s="6">
        <f t="shared" si="1"/>
        <v>11433.7854051912</v>
      </c>
      <c r="I29" s="6">
        <f t="shared" si="2"/>
        <v>142.11111109999999</v>
      </c>
      <c r="J29" s="11"/>
      <c r="K29" s="6">
        <f t="shared" si="3"/>
        <v>80.456660402475748</v>
      </c>
      <c r="L29" s="6">
        <v>96.321512409999997</v>
      </c>
      <c r="M29" s="6"/>
      <c r="N29" s="6"/>
      <c r="O29" s="6"/>
      <c r="P29" s="6">
        <v>101.6</v>
      </c>
      <c r="Q29" s="6">
        <v>74.400000000000006</v>
      </c>
      <c r="R29" s="6">
        <v>102.7</v>
      </c>
      <c r="S29" s="6"/>
      <c r="T29" s="11"/>
      <c r="U29" s="6">
        <f>B29/$G29*100</f>
        <v>75.565525272822086</v>
      </c>
      <c r="V29" s="6">
        <f>C29/$G29*100</f>
        <v>4.3998027090100669</v>
      </c>
      <c r="W29" s="6">
        <f>D29/$G29*100</f>
        <v>19.679902672113968</v>
      </c>
      <c r="X29" s="6">
        <f>E29/$G29*100</f>
        <v>5.078003298333645E-2</v>
      </c>
      <c r="Y29" s="6">
        <f>F29/$G29*100</f>
        <v>0.30398931307053662</v>
      </c>
      <c r="AC29">
        <v>14.211111109999999</v>
      </c>
      <c r="AD29">
        <v>31</v>
      </c>
      <c r="AE29">
        <v>36</v>
      </c>
      <c r="AF29">
        <v>25</v>
      </c>
      <c r="AG29">
        <v>0.6</v>
      </c>
    </row>
    <row r="30" spans="1:34" x14ac:dyDescent="0.35">
      <c r="A30">
        <v>2007</v>
      </c>
      <c r="B30" s="6">
        <v>8000</v>
      </c>
      <c r="C30" s="6">
        <v>442.51</v>
      </c>
      <c r="D30" s="6">
        <v>2054.6821599999998</v>
      </c>
      <c r="E30" s="6">
        <v>5.3760000000000003</v>
      </c>
      <c r="F30" s="6">
        <v>29.98857143</v>
      </c>
      <c r="G30" s="6">
        <f t="shared" si="0"/>
        <v>10532.556731430001</v>
      </c>
      <c r="H30" s="6">
        <f t="shared" si="1"/>
        <v>11375.161269944401</v>
      </c>
      <c r="I30" s="6">
        <f t="shared" si="2"/>
        <v>143.33333329999999</v>
      </c>
      <c r="J30" s="11"/>
      <c r="K30" s="6">
        <f t="shared" si="3"/>
        <v>79.361590273882243</v>
      </c>
      <c r="L30" s="6">
        <v>94.276032310000005</v>
      </c>
      <c r="M30" s="6"/>
      <c r="N30" s="6">
        <v>102.3</v>
      </c>
      <c r="O30" s="6"/>
      <c r="P30" s="6">
        <v>101.6</v>
      </c>
      <c r="Q30" s="6">
        <v>74.400000000000006</v>
      </c>
      <c r="R30" s="6">
        <v>102.7</v>
      </c>
      <c r="S30" s="6"/>
      <c r="T30" s="11"/>
      <c r="U30" s="6">
        <f>B30/$G30*100</f>
        <v>75.954967098609146</v>
      </c>
      <c r="V30" s="6">
        <f>C30/$G30*100</f>
        <v>4.201354061350691</v>
      </c>
      <c r="W30" s="6">
        <f>D30/$G30*100</f>
        <v>19.507914482612396</v>
      </c>
      <c r="X30" s="6">
        <f>E30/$G30*100</f>
        <v>5.1041737890265351E-2</v>
      </c>
      <c r="Y30" s="6">
        <f>F30/$G30*100</f>
        <v>0.28472261953749256</v>
      </c>
      <c r="AC30">
        <v>14.33333333</v>
      </c>
      <c r="AD30">
        <v>31</v>
      </c>
      <c r="AE30">
        <v>36</v>
      </c>
      <c r="AF30">
        <v>25</v>
      </c>
      <c r="AG30">
        <v>0.6</v>
      </c>
    </row>
    <row r="31" spans="1:34" x14ac:dyDescent="0.35">
      <c r="A31">
        <v>2008</v>
      </c>
      <c r="B31" s="6">
        <v>8000</v>
      </c>
      <c r="C31" s="6">
        <v>419.22</v>
      </c>
      <c r="D31" s="6">
        <v>2027.3242250000001</v>
      </c>
      <c r="E31" s="6">
        <v>5.3760000000000003</v>
      </c>
      <c r="F31" s="6">
        <v>27.79428571</v>
      </c>
      <c r="G31" s="6">
        <f t="shared" si="0"/>
        <v>10479.71451071</v>
      </c>
      <c r="H31" s="6">
        <f t="shared" si="1"/>
        <v>11318.091671566801</v>
      </c>
      <c r="I31" s="6">
        <f t="shared" si="2"/>
        <v>144.55555560000002</v>
      </c>
      <c r="J31" s="11"/>
      <c r="K31" s="6">
        <f t="shared" si="3"/>
        <v>78.295791708518735</v>
      </c>
      <c r="L31" s="6">
        <v>92.273989950000001</v>
      </c>
      <c r="M31" s="6"/>
      <c r="N31" s="6">
        <v>102.3</v>
      </c>
      <c r="O31" s="6"/>
      <c r="P31" s="6">
        <v>101.6</v>
      </c>
      <c r="Q31" s="6">
        <v>74.400000000000006</v>
      </c>
      <c r="R31" s="6">
        <v>102.7</v>
      </c>
      <c r="S31" s="6"/>
      <c r="T31" s="11"/>
      <c r="U31" s="6">
        <f>B31/$G31*100</f>
        <v>76.337957411189066</v>
      </c>
      <c r="V31" s="6">
        <f>C31/$G31*100</f>
        <v>4.0002998132398346</v>
      </c>
      <c r="W31" s="6">
        <f>D31/$G31*100</f>
        <v>19.345223793340232</v>
      </c>
      <c r="X31" s="6">
        <f>E31/$G31*100</f>
        <v>5.1299107380319051E-2</v>
      </c>
      <c r="Y31" s="6">
        <f>F31/$G31*100</f>
        <v>0.2652198748505501</v>
      </c>
      <c r="AC31">
        <v>14.455555560000001</v>
      </c>
      <c r="AD31">
        <v>31</v>
      </c>
      <c r="AE31">
        <v>36</v>
      </c>
      <c r="AF31">
        <v>25</v>
      </c>
      <c r="AG31">
        <v>0.6</v>
      </c>
    </row>
    <row r="32" spans="1:34" x14ac:dyDescent="0.35">
      <c r="A32">
        <v>2009</v>
      </c>
      <c r="B32" s="6">
        <v>8000</v>
      </c>
      <c r="C32" s="6">
        <v>419.22</v>
      </c>
      <c r="D32" s="6">
        <v>2001.3003900000001</v>
      </c>
      <c r="E32" s="6">
        <v>5.3760000000000003</v>
      </c>
      <c r="F32" s="6">
        <v>25.6</v>
      </c>
      <c r="G32" s="6">
        <f>SUM(B32:F32)</f>
        <v>10451.49639</v>
      </c>
      <c r="H32" s="6">
        <f t="shared" si="1"/>
        <v>11287.616101200001</v>
      </c>
      <c r="I32" s="6">
        <f t="shared" si="2"/>
        <v>145.7777778</v>
      </c>
      <c r="J32" s="11"/>
      <c r="K32" s="6">
        <f t="shared" si="3"/>
        <v>77.430293365330755</v>
      </c>
      <c r="L32" s="6">
        <v>90.314462890000001</v>
      </c>
      <c r="M32" s="6"/>
      <c r="N32" s="6">
        <v>102.3</v>
      </c>
      <c r="O32" s="6"/>
      <c r="P32" s="6">
        <v>101.6</v>
      </c>
      <c r="Q32" s="6">
        <v>74.400000000000006</v>
      </c>
      <c r="R32" s="6">
        <v>102.7</v>
      </c>
      <c r="S32" s="6"/>
      <c r="T32" s="11"/>
      <c r="U32" s="6">
        <f>B32/$G32*100</f>
        <v>76.544063179837167</v>
      </c>
      <c r="V32" s="6">
        <f>C32/$G32*100</f>
        <v>4.0111002707814167</v>
      </c>
      <c r="W32" s="6">
        <f>D32/$G32*100</f>
        <v>19.148457936749093</v>
      </c>
      <c r="X32" s="6">
        <f>E32/$G32*100</f>
        <v>5.1437610456850573E-2</v>
      </c>
      <c r="Y32" s="6">
        <f>F32/$G32*100</f>
        <v>0.24494100217547893</v>
      </c>
      <c r="AC32">
        <v>14.57777778</v>
      </c>
      <c r="AD32">
        <v>31</v>
      </c>
      <c r="AE32">
        <v>36</v>
      </c>
      <c r="AF32">
        <v>25</v>
      </c>
      <c r="AG32">
        <v>0.6</v>
      </c>
      <c r="AH32">
        <v>15.3</v>
      </c>
    </row>
    <row r="33" spans="1:35" x14ac:dyDescent="0.35">
      <c r="A33">
        <v>2010</v>
      </c>
      <c r="B33" s="6">
        <v>8000</v>
      </c>
      <c r="C33" s="6">
        <v>419.22</v>
      </c>
      <c r="D33" s="6">
        <v>1987.1506589999999</v>
      </c>
      <c r="E33" s="6">
        <v>5.3760000000000003</v>
      </c>
      <c r="F33" s="6">
        <v>12.327416169999999</v>
      </c>
      <c r="G33" s="6">
        <f t="shared" ref="G33:G73" si="4">SUM(B33:F33)</f>
        <v>10424.07407517</v>
      </c>
      <c r="H33" s="6">
        <f t="shared" si="1"/>
        <v>11258.0000011836</v>
      </c>
      <c r="I33" s="6">
        <f t="shared" si="2"/>
        <v>147</v>
      </c>
      <c r="J33" s="11"/>
      <c r="K33" s="6">
        <f t="shared" si="3"/>
        <v>76.585034021657137</v>
      </c>
      <c r="L33" s="6">
        <v>88.396548280000005</v>
      </c>
      <c r="M33" s="6">
        <v>95</v>
      </c>
      <c r="N33" s="6">
        <v>102.3</v>
      </c>
      <c r="O33" s="6"/>
      <c r="P33" s="6">
        <v>101.6</v>
      </c>
      <c r="Q33" s="6">
        <v>74.400000000000006</v>
      </c>
      <c r="R33" s="6">
        <v>102.7</v>
      </c>
      <c r="S33" s="6"/>
      <c r="T33" s="11"/>
      <c r="U33" s="6">
        <f>B33/$G33*100</f>
        <v>76.745425467149062</v>
      </c>
      <c r="V33" s="6">
        <f>C33/$G33*100</f>
        <v>4.0216521580422793</v>
      </c>
      <c r="W33" s="6">
        <f>D33/$G33*100</f>
        <v>19.063090349035079</v>
      </c>
      <c r="X33" s="6">
        <f>E33/$G33*100</f>
        <v>5.1572925913924178E-2</v>
      </c>
      <c r="Y33" s="6">
        <f>F33/$G33*100</f>
        <v>0.11825909985965789</v>
      </c>
      <c r="AC33">
        <v>14.7</v>
      </c>
      <c r="AD33">
        <v>31</v>
      </c>
      <c r="AE33">
        <v>36</v>
      </c>
      <c r="AF33">
        <v>25</v>
      </c>
      <c r="AG33">
        <v>0.3</v>
      </c>
      <c r="AH33">
        <v>15.3</v>
      </c>
      <c r="AI33">
        <v>90</v>
      </c>
    </row>
    <row r="34" spans="1:35" x14ac:dyDescent="0.35">
      <c r="A34">
        <v>2011</v>
      </c>
      <c r="B34" s="6">
        <v>8000</v>
      </c>
      <c r="C34" s="6">
        <v>419.22</v>
      </c>
      <c r="D34" s="6">
        <v>1966.59313</v>
      </c>
      <c r="E34" s="6">
        <v>5.3760000000000003</v>
      </c>
      <c r="F34" s="6">
        <v>10.272846810000001</v>
      </c>
      <c r="G34" s="6">
        <f t="shared" si="4"/>
        <v>10401.461976809998</v>
      </c>
      <c r="H34" s="6">
        <f t="shared" si="1"/>
        <v>11233.578934954799</v>
      </c>
      <c r="I34" s="6">
        <f t="shared" si="2"/>
        <v>151</v>
      </c>
      <c r="J34" s="11"/>
      <c r="K34" s="6">
        <f t="shared" si="3"/>
        <v>74.394562483144369</v>
      </c>
      <c r="L34" s="6">
        <v>86.519362419999993</v>
      </c>
      <c r="M34" s="6"/>
      <c r="N34" s="6">
        <v>102.3</v>
      </c>
      <c r="O34" s="6"/>
      <c r="P34" s="6">
        <v>101.6</v>
      </c>
      <c r="Q34" s="6">
        <v>74.400000000000006</v>
      </c>
      <c r="R34" s="6">
        <v>102.7</v>
      </c>
      <c r="S34" s="6"/>
      <c r="T34" s="11"/>
      <c r="U34" s="6">
        <f>B34/$G34*100</f>
        <v>76.912265005015215</v>
      </c>
      <c r="V34" s="6">
        <f>C34/$G34*100</f>
        <v>4.0303949669253107</v>
      </c>
      <c r="W34" s="6">
        <f>D34/$G34*100</f>
        <v>18.906891496450292</v>
      </c>
      <c r="X34" s="6">
        <f>E34/$G34*100</f>
        <v>5.1685042083370235E-2</v>
      </c>
      <c r="Y34" s="6">
        <f>F34/$G34*100</f>
        <v>9.8763489525830653E-2</v>
      </c>
      <c r="AC34">
        <v>15.1</v>
      </c>
      <c r="AD34">
        <v>31</v>
      </c>
      <c r="AE34">
        <v>36</v>
      </c>
      <c r="AF34">
        <v>25</v>
      </c>
      <c r="AG34">
        <v>0.3</v>
      </c>
      <c r="AH34">
        <v>15.3</v>
      </c>
    </row>
    <row r="35" spans="1:35" x14ac:dyDescent="0.35">
      <c r="A35">
        <v>2012</v>
      </c>
      <c r="B35" s="6">
        <v>8080</v>
      </c>
      <c r="C35" s="6">
        <v>419.22</v>
      </c>
      <c r="D35" s="6">
        <v>1962.9861980000001</v>
      </c>
      <c r="E35" s="6">
        <v>5.3760000000000003</v>
      </c>
      <c r="F35" s="6">
        <v>8.2182774490000003</v>
      </c>
      <c r="G35" s="6">
        <f t="shared" si="4"/>
        <v>10475.800475448999</v>
      </c>
      <c r="H35" s="6">
        <f t="shared" si="1"/>
        <v>11313.864513484919</v>
      </c>
      <c r="I35" s="6">
        <f t="shared" si="2"/>
        <v>154</v>
      </c>
      <c r="J35" s="11"/>
      <c r="K35" s="6">
        <f t="shared" si="3"/>
        <v>73.466652684967002</v>
      </c>
      <c r="L35" s="6">
        <v>84.682040420000007</v>
      </c>
      <c r="M35" s="6">
        <v>78</v>
      </c>
      <c r="N35" s="6">
        <v>102.3</v>
      </c>
      <c r="O35" s="6">
        <v>102</v>
      </c>
      <c r="P35" s="6">
        <v>101.6</v>
      </c>
      <c r="Q35" s="6">
        <v>74.400000000000006</v>
      </c>
      <c r="R35" s="6">
        <v>102.7</v>
      </c>
      <c r="S35" s="6"/>
      <c r="T35" s="11"/>
      <c r="U35" s="6">
        <f>B35/$G35*100</f>
        <v>77.130144077640864</v>
      </c>
      <c r="V35" s="6">
        <f>C35/$G35*100</f>
        <v>4.001794430721362</v>
      </c>
      <c r="W35" s="6">
        <f>D35/$G35*100</f>
        <v>18.73829310323768</v>
      </c>
      <c r="X35" s="6">
        <f>E35/$G35*100</f>
        <v>5.131827407938086E-2</v>
      </c>
      <c r="Y35" s="6">
        <f>F35/$G35*100</f>
        <v>7.845011432071744E-2</v>
      </c>
      <c r="AC35">
        <v>15.4</v>
      </c>
      <c r="AD35">
        <v>31</v>
      </c>
      <c r="AE35">
        <v>36</v>
      </c>
      <c r="AF35">
        <v>25</v>
      </c>
      <c r="AG35">
        <v>0.3</v>
      </c>
      <c r="AH35">
        <v>15.3</v>
      </c>
    </row>
    <row r="36" spans="1:35" x14ac:dyDescent="0.35">
      <c r="A36">
        <v>2013</v>
      </c>
      <c r="B36" s="6">
        <v>8160</v>
      </c>
      <c r="C36" s="6">
        <v>419.22</v>
      </c>
      <c r="D36" s="6">
        <v>1619.458128</v>
      </c>
      <c r="E36" s="6">
        <v>5.3760000000000003</v>
      </c>
      <c r="F36" s="6">
        <v>5.7527942139999997</v>
      </c>
      <c r="G36" s="6">
        <f t="shared" si="4"/>
        <v>10209.806922214</v>
      </c>
      <c r="H36" s="6">
        <f t="shared" si="1"/>
        <v>11026.591475991121</v>
      </c>
      <c r="I36" s="6">
        <f t="shared" si="2"/>
        <v>160</v>
      </c>
      <c r="J36" s="11"/>
      <c r="K36" s="6">
        <f t="shared" si="3"/>
        <v>68.916196724944513</v>
      </c>
      <c r="L36" s="6">
        <v>82.883735720000004</v>
      </c>
      <c r="M36" s="6"/>
      <c r="N36" s="6">
        <v>102.3</v>
      </c>
      <c r="O36" s="6">
        <v>102</v>
      </c>
      <c r="P36" s="6">
        <v>101.6</v>
      </c>
      <c r="Q36" s="6">
        <v>74.400000000000006</v>
      </c>
      <c r="R36" s="6">
        <v>102.7</v>
      </c>
      <c r="S36" s="6"/>
      <c r="T36" s="11"/>
      <c r="U36" s="6">
        <f>B36/$G36*100</f>
        <v>79.923156844874995</v>
      </c>
      <c r="V36" s="6">
        <f>C36/$G36*100</f>
        <v>4.1060521829054526</v>
      </c>
      <c r="W36" s="6">
        <f>D36/$G36*100</f>
        <v>15.861789947040645</v>
      </c>
      <c r="X36" s="6">
        <f>E36/$G36*100</f>
        <v>5.2655256274270583E-2</v>
      </c>
      <c r="Y36" s="6">
        <f>F36/$G36*100</f>
        <v>5.634576890463374E-2</v>
      </c>
      <c r="AC36">
        <v>16</v>
      </c>
      <c r="AD36">
        <v>31</v>
      </c>
      <c r="AE36">
        <v>36</v>
      </c>
      <c r="AF36">
        <v>25</v>
      </c>
      <c r="AG36">
        <v>0.3</v>
      </c>
      <c r="AH36">
        <v>15.3</v>
      </c>
    </row>
    <row r="37" spans="1:35" x14ac:dyDescent="0.35">
      <c r="A37">
        <v>2014</v>
      </c>
      <c r="B37" s="6">
        <v>8292.7000000000007</v>
      </c>
      <c r="C37" s="6">
        <v>419.22</v>
      </c>
      <c r="D37" s="6">
        <v>1592.739726</v>
      </c>
      <c r="E37" s="6">
        <v>5.3760000000000003</v>
      </c>
      <c r="F37" s="6">
        <v>5.3418803419999996</v>
      </c>
      <c r="G37" s="6">
        <f t="shared" si="4"/>
        <v>10315.377606342001</v>
      </c>
      <c r="H37" s="6">
        <f t="shared" si="1"/>
        <v>11140.607814849362</v>
      </c>
      <c r="I37" s="6">
        <f t="shared" si="2"/>
        <v>163</v>
      </c>
      <c r="J37" s="11"/>
      <c r="K37" s="6">
        <f t="shared" si="3"/>
        <v>68.347287207664792</v>
      </c>
      <c r="L37" s="6">
        <v>81.123619750000003</v>
      </c>
      <c r="M37" s="6"/>
      <c r="N37" s="6">
        <v>102.3</v>
      </c>
      <c r="O37" s="6">
        <v>102</v>
      </c>
      <c r="P37" s="6">
        <v>101.6</v>
      </c>
      <c r="Q37" s="6">
        <v>74.400000000000006</v>
      </c>
      <c r="R37" s="6">
        <v>102.7</v>
      </c>
      <c r="S37" s="6"/>
      <c r="T37" s="11"/>
      <c r="U37" s="6">
        <f>B37/$G37*100</f>
        <v>80.391628076722682</v>
      </c>
      <c r="V37" s="6">
        <f>C37/$G37*100</f>
        <v>4.0640296070427828</v>
      </c>
      <c r="W37" s="6">
        <f>D37/$G37*100</f>
        <v>15.440440348211462</v>
      </c>
      <c r="X37" s="6">
        <f>E37/$G37*100</f>
        <v>5.2116366507948091E-2</v>
      </c>
      <c r="Y37" s="6">
        <f>F37/$G37*100</f>
        <v>5.1785601515118136E-2</v>
      </c>
      <c r="AC37">
        <v>16.3</v>
      </c>
      <c r="AD37">
        <v>31</v>
      </c>
      <c r="AE37">
        <v>36</v>
      </c>
      <c r="AF37">
        <v>25</v>
      </c>
      <c r="AG37">
        <v>0.3</v>
      </c>
      <c r="AH37">
        <v>15.3</v>
      </c>
    </row>
    <row r="38" spans="1:35" x14ac:dyDescent="0.35">
      <c r="A38">
        <v>2015</v>
      </c>
      <c r="B38" s="6">
        <v>8225.6625000000004</v>
      </c>
      <c r="C38" s="6">
        <v>419.22</v>
      </c>
      <c r="D38" s="6">
        <v>1495.242424</v>
      </c>
      <c r="E38" s="6">
        <v>5.7881600000000004</v>
      </c>
      <c r="F38" s="6">
        <v>4.5200525970000003</v>
      </c>
      <c r="G38" s="6">
        <f t="shared" si="4"/>
        <v>10150.433136596999</v>
      </c>
      <c r="H38" s="6">
        <f t="shared" si="1"/>
        <v>10962.46778752476</v>
      </c>
      <c r="I38" s="6">
        <f t="shared" si="2"/>
        <v>170</v>
      </c>
      <c r="J38" s="11"/>
      <c r="K38" s="6">
        <f t="shared" si="3"/>
        <v>64.48510463249859</v>
      </c>
      <c r="L38" s="6">
        <v>79.40088154</v>
      </c>
      <c r="M38" s="6">
        <v>65</v>
      </c>
      <c r="N38" s="6">
        <v>102.3</v>
      </c>
      <c r="O38" s="6">
        <v>102</v>
      </c>
      <c r="P38" s="6">
        <v>101.6</v>
      </c>
      <c r="Q38" s="6">
        <v>74.400000000000006</v>
      </c>
      <c r="R38" s="6">
        <v>102.7</v>
      </c>
      <c r="S38" s="6"/>
      <c r="T38" s="11"/>
      <c r="U38" s="6">
        <f>B38/$G38*100</f>
        <v>81.037551691687796</v>
      </c>
      <c r="V38" s="6">
        <f>C38/$G38*100</f>
        <v>4.1300700606412377</v>
      </c>
      <c r="W38" s="6">
        <f>D38/$G38*100</f>
        <v>14.73082383656083</v>
      </c>
      <c r="X38" s="6">
        <f>E38/$G38*100</f>
        <v>5.7023773489340179E-2</v>
      </c>
      <c r="Y38" s="6">
        <f>F38/$G38*100</f>
        <v>4.4530637620803816E-2</v>
      </c>
      <c r="AC38">
        <v>17</v>
      </c>
      <c r="AD38">
        <v>31</v>
      </c>
      <c r="AE38">
        <v>36</v>
      </c>
      <c r="AF38">
        <v>25</v>
      </c>
      <c r="AG38">
        <v>0.3</v>
      </c>
      <c r="AH38">
        <v>15.3</v>
      </c>
      <c r="AI38">
        <v>80</v>
      </c>
    </row>
    <row r="39" spans="1:35" x14ac:dyDescent="0.35">
      <c r="A39">
        <v>2016</v>
      </c>
      <c r="B39" s="6">
        <v>8158.8874999999998</v>
      </c>
      <c r="C39" s="6">
        <v>419.22</v>
      </c>
      <c r="D39" s="6">
        <v>1412.526316</v>
      </c>
      <c r="E39" s="6">
        <v>6.2003199999999996</v>
      </c>
      <c r="F39" s="6">
        <v>4.0997570090000002</v>
      </c>
      <c r="G39" s="6">
        <f t="shared" si="4"/>
        <v>10000.933893009</v>
      </c>
      <c r="H39" s="6">
        <f t="shared" si="1"/>
        <v>10801.00860444972</v>
      </c>
      <c r="I39" s="6">
        <f t="shared" si="2"/>
        <v>175</v>
      </c>
      <c r="J39" s="11"/>
      <c r="K39" s="6">
        <f t="shared" si="3"/>
        <v>61.720049168284113</v>
      </c>
      <c r="L39" s="6">
        <v>77.714727339999996</v>
      </c>
      <c r="M39" s="6"/>
      <c r="N39" s="6">
        <v>102.3</v>
      </c>
      <c r="O39" s="6">
        <v>102</v>
      </c>
      <c r="P39" s="6">
        <v>101.6</v>
      </c>
      <c r="Q39" s="6">
        <v>74.400000000000006</v>
      </c>
      <c r="R39" s="6">
        <v>102.7</v>
      </c>
      <c r="S39" s="6"/>
      <c r="T39" s="11"/>
      <c r="U39" s="6">
        <f>B39/$G39*100</f>
        <v>81.581256183518477</v>
      </c>
      <c r="V39" s="6">
        <f>C39/$G39*100</f>
        <v>4.1918085299318832</v>
      </c>
      <c r="W39" s="6">
        <f>D39/$G39*100</f>
        <v>14.123944134731307</v>
      </c>
      <c r="X39" s="6">
        <f>E39/$G39*100</f>
        <v>6.1997410105212668E-2</v>
      </c>
      <c r="Y39" s="6">
        <f>F39/$G39*100</f>
        <v>4.099374171312014E-2</v>
      </c>
      <c r="AC39">
        <v>17.5</v>
      </c>
      <c r="AD39">
        <v>31</v>
      </c>
      <c r="AE39">
        <v>36</v>
      </c>
      <c r="AF39">
        <v>25</v>
      </c>
      <c r="AG39">
        <v>0.3</v>
      </c>
      <c r="AH39">
        <v>15.3</v>
      </c>
    </row>
    <row r="40" spans="1:35" x14ac:dyDescent="0.35">
      <c r="A40">
        <v>2017</v>
      </c>
      <c r="B40" s="6">
        <v>8289.75</v>
      </c>
      <c r="C40" s="6">
        <v>419.22</v>
      </c>
      <c r="D40" s="6">
        <v>1379.8208959999999</v>
      </c>
      <c r="E40" s="6">
        <v>7.2038399999999996</v>
      </c>
      <c r="F40" s="6">
        <v>4.079110301</v>
      </c>
      <c r="G40" s="6">
        <f t="shared" si="4"/>
        <v>10100.073846300998</v>
      </c>
      <c r="H40" s="6">
        <f t="shared" si="1"/>
        <v>10908.079754005079</v>
      </c>
      <c r="I40" s="6">
        <f t="shared" si="2"/>
        <v>177</v>
      </c>
      <c r="J40" s="11"/>
      <c r="K40" s="6">
        <f t="shared" si="3"/>
        <v>61.62756923166711</v>
      </c>
      <c r="L40" s="6">
        <v>76.064380240000006</v>
      </c>
      <c r="M40" s="6"/>
      <c r="N40" s="6">
        <v>102.3</v>
      </c>
      <c r="O40" s="6">
        <v>102</v>
      </c>
      <c r="P40" s="6">
        <v>101.6</v>
      </c>
      <c r="Q40" s="6">
        <v>74.400000000000006</v>
      </c>
      <c r="R40" s="6">
        <v>102.7</v>
      </c>
      <c r="S40" s="6"/>
      <c r="T40" s="11"/>
      <c r="U40" s="6">
        <f>B40/$G40*100</f>
        <v>82.076132572396958</v>
      </c>
      <c r="V40" s="6">
        <f>C40/$G40*100</f>
        <v>4.1506627216743874</v>
      </c>
      <c r="W40" s="6">
        <f>D40/$G40*100</f>
        <v>13.661493143491606</v>
      </c>
      <c r="X40" s="6">
        <f>E40/$G40*100</f>
        <v>7.1324627023774678E-2</v>
      </c>
      <c r="Y40" s="6">
        <f>F40/$G40*100</f>
        <v>4.0386935413288229E-2</v>
      </c>
      <c r="AC40">
        <v>17.7</v>
      </c>
      <c r="AD40">
        <v>31</v>
      </c>
      <c r="AE40">
        <v>36</v>
      </c>
      <c r="AF40">
        <v>25</v>
      </c>
      <c r="AG40">
        <v>0.3</v>
      </c>
      <c r="AH40">
        <v>15.3</v>
      </c>
    </row>
    <row r="41" spans="1:35" x14ac:dyDescent="0.35">
      <c r="A41">
        <v>2018</v>
      </c>
      <c r="B41" s="6">
        <v>8350.15</v>
      </c>
      <c r="C41" s="6">
        <v>410.85500830000001</v>
      </c>
      <c r="D41" s="6">
        <v>1361.666667</v>
      </c>
      <c r="E41" s="6">
        <v>7.45472</v>
      </c>
      <c r="F41" s="6">
        <v>4.3128338230000001</v>
      </c>
      <c r="G41" s="6">
        <f t="shared" si="4"/>
        <v>10134.439229122998</v>
      </c>
      <c r="H41" s="6">
        <f t="shared" si="1"/>
        <v>10945.194367452839</v>
      </c>
      <c r="I41" s="6">
        <f t="shared" si="2"/>
        <v>184</v>
      </c>
      <c r="J41" s="11"/>
      <c r="K41" s="6">
        <f t="shared" si="3"/>
        <v>59.484751997026301</v>
      </c>
      <c r="L41" s="6">
        <v>74.449079859999998</v>
      </c>
      <c r="M41" s="6"/>
      <c r="N41" s="6">
        <v>102.3</v>
      </c>
      <c r="O41" s="6">
        <v>102</v>
      </c>
      <c r="P41" s="6">
        <v>101.6</v>
      </c>
      <c r="Q41" s="6">
        <v>74.400000000000006</v>
      </c>
      <c r="R41" s="6">
        <v>102.7</v>
      </c>
      <c r="S41" s="6"/>
      <c r="T41" s="11"/>
      <c r="U41" s="6">
        <f>B41/$G41*100</f>
        <v>82.393804049901973</v>
      </c>
      <c r="V41" s="6">
        <f>C41/$G41*100</f>
        <v>4.0540477772005357</v>
      </c>
      <c r="W41" s="6">
        <f>D41/$G41*100</f>
        <v>13.436033669105482</v>
      </c>
      <c r="X41" s="6">
        <f>E41/$G41*100</f>
        <v>7.3558288045949521E-2</v>
      </c>
      <c r="Y41" s="6">
        <f>F41/$G41*100</f>
        <v>4.255621574607063E-2</v>
      </c>
      <c r="AC41">
        <v>18.399999999999999</v>
      </c>
      <c r="AD41">
        <v>31</v>
      </c>
      <c r="AE41">
        <v>36</v>
      </c>
      <c r="AF41">
        <v>25</v>
      </c>
      <c r="AG41">
        <v>0.3</v>
      </c>
      <c r="AH41">
        <v>15.3</v>
      </c>
    </row>
    <row r="42" spans="1:35" x14ac:dyDescent="0.35">
      <c r="A42">
        <v>2019</v>
      </c>
      <c r="B42" s="6">
        <v>8607.5</v>
      </c>
      <c r="C42" s="6">
        <v>402.1406667</v>
      </c>
      <c r="D42" s="6">
        <v>1343.6470589999999</v>
      </c>
      <c r="E42" s="6">
        <v>8.26112</v>
      </c>
      <c r="F42" s="6">
        <v>4.1473098100000003</v>
      </c>
      <c r="G42" s="6">
        <f t="shared" si="4"/>
        <v>10365.696155509999</v>
      </c>
      <c r="H42" s="6">
        <f t="shared" si="1"/>
        <v>11194.951847950799</v>
      </c>
      <c r="I42" s="6">
        <f t="shared" si="2"/>
        <v>192</v>
      </c>
      <c r="J42" s="11"/>
      <c r="K42" s="6">
        <f t="shared" si="3"/>
        <v>58.307040874743741</v>
      </c>
      <c r="L42" s="6">
        <v>72.868081930000002</v>
      </c>
      <c r="M42" s="6"/>
      <c r="N42" s="6">
        <v>102.3</v>
      </c>
      <c r="O42" s="6">
        <v>102</v>
      </c>
      <c r="P42" s="6">
        <v>101.6</v>
      </c>
      <c r="Q42" s="6">
        <v>74.400000000000006</v>
      </c>
      <c r="R42" s="6">
        <v>102.7</v>
      </c>
      <c r="S42" s="6"/>
      <c r="T42" s="11"/>
      <c r="U42" s="6">
        <f>B42/$G42*100</f>
        <v>83.038320541786177</v>
      </c>
      <c r="V42" s="6">
        <f>C42/$G42*100</f>
        <v>3.8795336142111183</v>
      </c>
      <c r="W42" s="6">
        <f>D42/$G42*100</f>
        <v>12.962439172845809</v>
      </c>
      <c r="X42" s="6">
        <f>E42/$G42*100</f>
        <v>7.9696721532867928E-2</v>
      </c>
      <c r="Y42" s="6">
        <f>F42/$G42*100</f>
        <v>4.0009949624034202E-2</v>
      </c>
      <c r="AC42">
        <v>19.2</v>
      </c>
      <c r="AD42">
        <v>31</v>
      </c>
      <c r="AE42">
        <v>36</v>
      </c>
      <c r="AF42">
        <v>25</v>
      </c>
      <c r="AG42">
        <v>0.3</v>
      </c>
      <c r="AH42">
        <v>15.3</v>
      </c>
    </row>
    <row r="43" spans="1:35" x14ac:dyDescent="0.35">
      <c r="A43">
        <v>2020</v>
      </c>
      <c r="B43" s="6">
        <v>8898.125</v>
      </c>
      <c r="C43" s="6">
        <v>380.05398330000003</v>
      </c>
      <c r="D43" s="6">
        <v>1315.058824</v>
      </c>
      <c r="E43" s="6">
        <v>8.2252799999999997</v>
      </c>
      <c r="F43" s="6">
        <v>3.5949654450000001</v>
      </c>
      <c r="G43" s="6">
        <f t="shared" si="4"/>
        <v>10605.058052745</v>
      </c>
      <c r="H43" s="6">
        <f t="shared" si="1"/>
        <v>11453.462696964601</v>
      </c>
      <c r="I43" s="6">
        <f t="shared" si="2"/>
        <v>202.52588490000002</v>
      </c>
      <c r="J43" s="11"/>
      <c r="K43" s="6">
        <f t="shared" si="3"/>
        <v>56.553080622854253</v>
      </c>
      <c r="L43" s="6">
        <v>71.320658019999996</v>
      </c>
      <c r="M43" s="6">
        <v>65</v>
      </c>
      <c r="N43" s="6">
        <v>102.3</v>
      </c>
      <c r="O43" s="6">
        <v>102</v>
      </c>
      <c r="P43" s="6">
        <v>101.6</v>
      </c>
      <c r="Q43" s="6">
        <v>74.400000000000006</v>
      </c>
      <c r="R43" s="6">
        <v>102.7</v>
      </c>
      <c r="S43" s="6">
        <v>76</v>
      </c>
      <c r="T43" s="11"/>
      <c r="U43" s="6">
        <f>B43/$G43*100</f>
        <v>83.90453834146453</v>
      </c>
      <c r="V43" s="6">
        <f>C43/$G43*100</f>
        <v>3.5837048831772056</v>
      </c>
      <c r="W43" s="6">
        <f>D43/$G43*100</f>
        <v>12.400298211093826</v>
      </c>
      <c r="X43" s="6">
        <f>E43/$G43*100</f>
        <v>7.7559971469189443E-2</v>
      </c>
      <c r="Y43" s="6">
        <f>F43/$G43*100</f>
        <v>3.3898592795250981E-2</v>
      </c>
      <c r="AC43">
        <v>20.252588490000001</v>
      </c>
      <c r="AD43">
        <v>40</v>
      </c>
      <c r="AE43">
        <v>44</v>
      </c>
      <c r="AF43">
        <v>35</v>
      </c>
      <c r="AG43">
        <v>0.5</v>
      </c>
      <c r="AH43">
        <v>15.3</v>
      </c>
      <c r="AI43">
        <v>70</v>
      </c>
    </row>
    <row r="44" spans="1:35" x14ac:dyDescent="0.35">
      <c r="A44">
        <v>2021</v>
      </c>
      <c r="B44" s="6">
        <v>8924.75</v>
      </c>
      <c r="C44" s="6">
        <v>367.38034160000001</v>
      </c>
      <c r="D44" s="6">
        <v>1293.617647</v>
      </c>
      <c r="E44" s="6">
        <v>8.2700800000000001</v>
      </c>
      <c r="F44" s="6">
        <v>3.3412788689999999</v>
      </c>
      <c r="G44" s="6">
        <f t="shared" si="4"/>
        <v>10597.359347469001</v>
      </c>
      <c r="H44" s="6">
        <f t="shared" si="1"/>
        <v>11445.148095266521</v>
      </c>
      <c r="I44" s="6">
        <f t="shared" si="2"/>
        <v>208.94864799999999</v>
      </c>
      <c r="J44" s="11"/>
      <c r="K44" s="6">
        <f t="shared" si="3"/>
        <v>54.774932524409159</v>
      </c>
      <c r="L44" s="6">
        <v>69.806095139999996</v>
      </c>
      <c r="M44" s="6"/>
      <c r="N44" s="6">
        <v>102.3</v>
      </c>
      <c r="O44" s="6">
        <v>102</v>
      </c>
      <c r="P44" s="6">
        <v>101.6</v>
      </c>
      <c r="Q44" s="6">
        <v>74.400000000000006</v>
      </c>
      <c r="R44" s="6">
        <v>102.7</v>
      </c>
      <c r="S44" s="6">
        <v>76</v>
      </c>
      <c r="T44" s="11"/>
      <c r="U44" s="6">
        <f>B44/$G44*100</f>
        <v>84.21673463523274</v>
      </c>
      <c r="V44" s="6">
        <f>C44/$G44*100</f>
        <v>3.4667159011432651</v>
      </c>
      <c r="W44" s="6">
        <f>D44/$G44*100</f>
        <v>12.206981046735558</v>
      </c>
      <c r="X44" s="6">
        <f>E44/$G44*100</f>
        <v>7.80390635896967E-2</v>
      </c>
      <c r="Y44" s="6">
        <f>F44/$G44*100</f>
        <v>3.1529353298734818E-2</v>
      </c>
      <c r="AC44">
        <v>20.894864800000001</v>
      </c>
      <c r="AD44">
        <v>40</v>
      </c>
      <c r="AE44">
        <v>44</v>
      </c>
      <c r="AF44">
        <v>35</v>
      </c>
      <c r="AG44">
        <v>0.5</v>
      </c>
      <c r="AH44">
        <v>15.3</v>
      </c>
    </row>
    <row r="45" spans="1:35" x14ac:dyDescent="0.35">
      <c r="A45">
        <v>2022</v>
      </c>
      <c r="B45" s="6">
        <v>8950.5</v>
      </c>
      <c r="C45" s="6">
        <v>354.70670000000001</v>
      </c>
      <c r="D45" s="6">
        <v>1272.176471</v>
      </c>
      <c r="E45" s="6">
        <v>8.3148800000000005</v>
      </c>
      <c r="F45" s="6">
        <v>3.0936340219999998</v>
      </c>
      <c r="G45" s="6">
        <f t="shared" si="4"/>
        <v>10588.791685022001</v>
      </c>
      <c r="H45" s="6">
        <f t="shared" si="1"/>
        <v>11435.895019823762</v>
      </c>
      <c r="I45" s="6">
        <f t="shared" si="2"/>
        <v>213.6288232</v>
      </c>
      <c r="J45" s="11"/>
      <c r="K45" s="6">
        <f t="shared" si="3"/>
        <v>53.531610802899195</v>
      </c>
      <c r="L45" s="6">
        <v>68.323695470000004</v>
      </c>
      <c r="M45" s="6"/>
      <c r="N45" s="6">
        <v>102.3</v>
      </c>
      <c r="O45" s="6">
        <v>102</v>
      </c>
      <c r="P45" s="6">
        <v>101.6</v>
      </c>
      <c r="Q45" s="6">
        <v>74.400000000000006</v>
      </c>
      <c r="R45" s="6">
        <v>102.7</v>
      </c>
      <c r="S45" s="6">
        <v>76</v>
      </c>
      <c r="T45" s="11"/>
      <c r="U45" s="6">
        <f>B45/$G45*100</f>
        <v>84.528058217073166</v>
      </c>
      <c r="V45" s="6">
        <f>C45/$G45*100</f>
        <v>3.3498316951662934</v>
      </c>
      <c r="W45" s="6">
        <f>D45/$G45*100</f>
        <v>12.01436867248519</v>
      </c>
      <c r="X45" s="6">
        <f>E45/$G45*100</f>
        <v>7.8525295872630296E-2</v>
      </c>
      <c r="Y45" s="6">
        <f>F45/$G45*100</f>
        <v>2.9216119402707581E-2</v>
      </c>
      <c r="AC45">
        <v>21.362882320000001</v>
      </c>
      <c r="AD45">
        <v>40</v>
      </c>
      <c r="AE45">
        <v>44</v>
      </c>
      <c r="AF45">
        <v>35</v>
      </c>
      <c r="AG45">
        <v>0.5</v>
      </c>
      <c r="AH45">
        <v>15.3</v>
      </c>
    </row>
    <row r="46" spans="1:35" x14ac:dyDescent="0.35">
      <c r="A46">
        <v>2023</v>
      </c>
      <c r="B46" s="6">
        <v>8940.8250000000007</v>
      </c>
      <c r="C46" s="6">
        <v>348.49603339999999</v>
      </c>
      <c r="D46" s="6">
        <v>1229.294118</v>
      </c>
      <c r="E46" s="6">
        <v>8.3865599999999993</v>
      </c>
      <c r="F46" s="6">
        <v>2.8988638820000001</v>
      </c>
      <c r="G46" s="6">
        <f t="shared" si="4"/>
        <v>10529.900575282001</v>
      </c>
      <c r="H46" s="6">
        <f t="shared" si="1"/>
        <v>11372.292621304561</v>
      </c>
      <c r="I46" s="6">
        <f t="shared" si="2"/>
        <v>217.3311205</v>
      </c>
      <c r="J46" s="11"/>
      <c r="K46" s="6">
        <f t="shared" si="3"/>
        <v>52.327032571962292</v>
      </c>
      <c r="L46" s="6">
        <v>66.87277598</v>
      </c>
      <c r="M46" s="6"/>
      <c r="N46" s="6">
        <v>102.3</v>
      </c>
      <c r="O46" s="6">
        <v>102</v>
      </c>
      <c r="P46" s="6">
        <v>101.6</v>
      </c>
      <c r="Q46" s="6">
        <v>74.400000000000006</v>
      </c>
      <c r="R46" s="6">
        <v>102.7</v>
      </c>
      <c r="S46" s="6">
        <v>76</v>
      </c>
      <c r="T46" s="11"/>
      <c r="U46" s="6">
        <f>B46/$G46*100</f>
        <v>84.908921371848351</v>
      </c>
      <c r="V46" s="6">
        <f>C46/$G46*100</f>
        <v>3.3095852226569278</v>
      </c>
      <c r="W46" s="6">
        <f>D46/$G46*100</f>
        <v>11.674318377570039</v>
      </c>
      <c r="X46" s="6">
        <f>E46/$G46*100</f>
        <v>7.9645196457853534E-2</v>
      </c>
      <c r="Y46" s="6">
        <f>F46/$G46*100</f>
        <v>2.7529831466830974E-2</v>
      </c>
      <c r="AC46">
        <v>21.733112049999999</v>
      </c>
      <c r="AD46">
        <v>40</v>
      </c>
      <c r="AE46">
        <v>44</v>
      </c>
      <c r="AF46">
        <v>35</v>
      </c>
      <c r="AG46">
        <v>0.5</v>
      </c>
      <c r="AH46">
        <v>15.3</v>
      </c>
    </row>
    <row r="47" spans="1:35" x14ac:dyDescent="0.35">
      <c r="A47">
        <v>2024</v>
      </c>
      <c r="B47" s="6">
        <v>8928</v>
      </c>
      <c r="C47" s="6">
        <v>342.2853667</v>
      </c>
      <c r="D47" s="6">
        <v>1186.4117650000001</v>
      </c>
      <c r="E47" s="6">
        <v>8.45824</v>
      </c>
      <c r="F47" s="6">
        <v>2.692895407</v>
      </c>
      <c r="G47" s="6">
        <f t="shared" si="4"/>
        <v>10467.848267107001</v>
      </c>
      <c r="H47" s="6">
        <f t="shared" si="1"/>
        <v>11305.276128475562</v>
      </c>
      <c r="I47" s="6">
        <f t="shared" si="2"/>
        <v>220.40369699999999</v>
      </c>
      <c r="J47" s="11"/>
      <c r="K47" s="6">
        <f t="shared" si="3"/>
        <v>51.293495900277762</v>
      </c>
      <c r="L47" s="6">
        <v>65.452668169999995</v>
      </c>
      <c r="M47" s="6"/>
      <c r="N47" s="6">
        <v>102.3</v>
      </c>
      <c r="O47" s="6">
        <v>102</v>
      </c>
      <c r="P47" s="6">
        <v>101.6</v>
      </c>
      <c r="Q47" s="6">
        <v>74.400000000000006</v>
      </c>
      <c r="R47" s="6">
        <v>102.7</v>
      </c>
      <c r="S47" s="6">
        <v>76</v>
      </c>
      <c r="T47" s="11"/>
      <c r="U47" s="6">
        <f>B47/$G47*100</f>
        <v>85.289734548926845</v>
      </c>
      <c r="V47" s="6">
        <f>C47/$G47*100</f>
        <v>3.269873215258186</v>
      </c>
      <c r="W47" s="6">
        <f>D47/$G47*100</f>
        <v>11.333864751632367</v>
      </c>
      <c r="X47" s="6">
        <f>E47/$G47*100</f>
        <v>8.0802088300976141E-2</v>
      </c>
      <c r="Y47" s="6">
        <f>F47/$G47*100</f>
        <v>2.5725395881614505E-2</v>
      </c>
      <c r="AC47">
        <v>22.040369699999999</v>
      </c>
      <c r="AD47">
        <v>40</v>
      </c>
      <c r="AE47">
        <v>44</v>
      </c>
      <c r="AF47">
        <v>35</v>
      </c>
      <c r="AG47">
        <v>0.5</v>
      </c>
      <c r="AH47">
        <v>15.3</v>
      </c>
    </row>
    <row r="48" spans="1:35" x14ac:dyDescent="0.35">
      <c r="A48">
        <v>2025</v>
      </c>
      <c r="B48" s="6">
        <v>8945.9333330000009</v>
      </c>
      <c r="C48" s="6">
        <v>336.01129950000001</v>
      </c>
      <c r="D48" s="6">
        <v>1157.823529</v>
      </c>
      <c r="E48" s="6">
        <v>8.1954133329999994</v>
      </c>
      <c r="F48" s="6">
        <v>2.542951049</v>
      </c>
      <c r="G48" s="6">
        <f t="shared" si="4"/>
        <v>10450.506525882</v>
      </c>
      <c r="H48" s="6">
        <f t="shared" si="1"/>
        <v>11286.547047952561</v>
      </c>
      <c r="I48" s="6">
        <f t="shared" si="2"/>
        <v>223.03538889999999</v>
      </c>
      <c r="J48" s="11"/>
      <c r="K48" s="6">
        <f t="shared" si="3"/>
        <v>50.604287972492969</v>
      </c>
      <c r="L48" s="6">
        <v>64.062717710000001</v>
      </c>
      <c r="M48" s="6">
        <v>65</v>
      </c>
      <c r="N48" s="6">
        <v>102.3</v>
      </c>
      <c r="O48" s="6">
        <v>102</v>
      </c>
      <c r="P48" s="6">
        <v>101.6</v>
      </c>
      <c r="Q48" s="6">
        <v>74.400000000000006</v>
      </c>
      <c r="R48" s="6">
        <v>102.7</v>
      </c>
      <c r="S48" s="6">
        <v>76</v>
      </c>
      <c r="T48" s="11"/>
      <c r="U48" s="6">
        <f>B48/$G48*100</f>
        <v>85.602868251833215</v>
      </c>
      <c r="V48" s="6">
        <f>C48/$G48*100</f>
        <v>3.2152632857347685</v>
      </c>
      <c r="W48" s="6">
        <f>D48/$G48*100</f>
        <v>11.079113975313099</v>
      </c>
      <c r="X48" s="6">
        <f>E48/$G48*100</f>
        <v>7.8421206787470277E-2</v>
      </c>
      <c r="Y48" s="6">
        <f>F48/$G48*100</f>
        <v>2.4333280331456285E-2</v>
      </c>
      <c r="AC48">
        <v>22.303538889999999</v>
      </c>
      <c r="AD48">
        <v>40</v>
      </c>
      <c r="AE48">
        <v>44</v>
      </c>
      <c r="AF48">
        <v>35</v>
      </c>
      <c r="AG48">
        <v>0.5</v>
      </c>
      <c r="AH48">
        <v>15.3</v>
      </c>
      <c r="AI48">
        <v>65</v>
      </c>
    </row>
    <row r="49" spans="1:35" x14ac:dyDescent="0.35">
      <c r="A49">
        <v>2026</v>
      </c>
      <c r="B49" s="6">
        <v>8962.9333330000009</v>
      </c>
      <c r="C49" s="6">
        <v>329.73723219999999</v>
      </c>
      <c r="D49" s="6">
        <v>1129.2352940000001</v>
      </c>
      <c r="E49" s="6">
        <v>7.9325866669999998</v>
      </c>
      <c r="F49" s="6">
        <v>2.4012622069999998</v>
      </c>
      <c r="G49" s="6">
        <f t="shared" si="4"/>
        <v>10432.239708074001</v>
      </c>
      <c r="H49" s="6">
        <f t="shared" si="1"/>
        <v>11266.818884719922</v>
      </c>
      <c r="I49" s="6">
        <f t="shared" si="2"/>
        <v>225.34045020000002</v>
      </c>
      <c r="J49" s="11"/>
      <c r="K49" s="6">
        <f t="shared" si="3"/>
        <v>49.999096366054566</v>
      </c>
      <c r="L49" s="6">
        <v>62.70228419</v>
      </c>
      <c r="M49" s="6"/>
      <c r="N49" s="6">
        <v>102.3</v>
      </c>
      <c r="O49" s="6">
        <v>102</v>
      </c>
      <c r="P49" s="6">
        <v>101.6</v>
      </c>
      <c r="Q49" s="6">
        <v>74.400000000000006</v>
      </c>
      <c r="R49" s="6">
        <v>102.7</v>
      </c>
      <c r="S49" s="6">
        <v>76</v>
      </c>
      <c r="T49" s="11"/>
      <c r="U49" s="6">
        <f>B49/$G49*100</f>
        <v>85.915714974064144</v>
      </c>
      <c r="V49" s="6">
        <f>C49/$G49*100</f>
        <v>3.160752066929605</v>
      </c>
      <c r="W49" s="6">
        <f>D49/$G49*100</f>
        <v>10.824476101004771</v>
      </c>
      <c r="X49" s="6">
        <f>E49/$G49*100</f>
        <v>7.6039152559546713E-2</v>
      </c>
      <c r="Y49" s="6">
        <f>F49/$G49*100</f>
        <v>2.3017705441924899E-2</v>
      </c>
      <c r="AC49">
        <v>22.534045020000001</v>
      </c>
      <c r="AD49">
        <v>40</v>
      </c>
      <c r="AE49">
        <v>44</v>
      </c>
      <c r="AF49">
        <v>35</v>
      </c>
      <c r="AG49">
        <v>0.5</v>
      </c>
      <c r="AH49">
        <v>15.3</v>
      </c>
    </row>
    <row r="50" spans="1:35" x14ac:dyDescent="0.35">
      <c r="A50">
        <v>2027</v>
      </c>
      <c r="B50" s="6">
        <v>8979</v>
      </c>
      <c r="C50" s="6">
        <v>323.463165</v>
      </c>
      <c r="D50" s="6">
        <v>1100.6470589999999</v>
      </c>
      <c r="E50" s="6">
        <v>7.6697600000000001</v>
      </c>
      <c r="F50" s="6">
        <v>2.2668844890000002</v>
      </c>
      <c r="G50" s="6">
        <f t="shared" si="4"/>
        <v>10413.046868489</v>
      </c>
      <c r="H50" s="6">
        <f t="shared" si="1"/>
        <v>11246.090617968121</v>
      </c>
      <c r="I50" s="6">
        <f t="shared" si="2"/>
        <v>227.39342440000001</v>
      </c>
      <c r="J50" s="11"/>
      <c r="K50" s="6">
        <f t="shared" si="3"/>
        <v>49.456533968130522</v>
      </c>
      <c r="L50" s="6">
        <v>61.370740789999999</v>
      </c>
      <c r="M50" s="6"/>
      <c r="N50" s="6">
        <v>102.3</v>
      </c>
      <c r="O50" s="6">
        <v>102</v>
      </c>
      <c r="P50" s="6">
        <v>101.6</v>
      </c>
      <c r="Q50" s="6">
        <v>74.400000000000006</v>
      </c>
      <c r="R50" s="6">
        <v>102.7</v>
      </c>
      <c r="S50" s="6">
        <v>76</v>
      </c>
      <c r="T50" s="11"/>
      <c r="U50" s="6">
        <f>B50/$G50*100</f>
        <v>86.228364410530219</v>
      </c>
      <c r="V50" s="6">
        <f>C50/$G50*100</f>
        <v>3.1063258341690014</v>
      </c>
      <c r="W50" s="6">
        <f>D50/$G50*100</f>
        <v>10.569884807977541</v>
      </c>
      <c r="X50" s="6">
        <f>E50/$G50*100</f>
        <v>7.3655291259751454E-2</v>
      </c>
      <c r="Y50" s="6">
        <f>F50/$G50*100</f>
        <v>2.176965606348932E-2</v>
      </c>
      <c r="AC50">
        <v>22.739342440000001</v>
      </c>
      <c r="AD50">
        <v>40</v>
      </c>
      <c r="AE50">
        <v>44</v>
      </c>
      <c r="AF50">
        <v>35</v>
      </c>
      <c r="AG50">
        <v>0.5</v>
      </c>
      <c r="AH50">
        <v>15.3</v>
      </c>
    </row>
    <row r="51" spans="1:35" x14ac:dyDescent="0.35">
      <c r="A51">
        <v>2028</v>
      </c>
      <c r="B51" s="6">
        <v>9040.0694440000007</v>
      </c>
      <c r="C51" s="6">
        <v>320.40829330000003</v>
      </c>
      <c r="D51" s="6">
        <v>1081.5882349999999</v>
      </c>
      <c r="E51" s="6">
        <v>7.3949866670000004</v>
      </c>
      <c r="F51" s="6">
        <v>2.1296348279999999</v>
      </c>
      <c r="G51" s="6">
        <f t="shared" si="4"/>
        <v>10451.590593794999</v>
      </c>
      <c r="H51" s="6">
        <f t="shared" si="1"/>
        <v>11287.7178412986</v>
      </c>
      <c r="I51" s="6">
        <f t="shared" si="2"/>
        <v>229.24571610000004</v>
      </c>
      <c r="J51" s="11"/>
      <c r="K51" s="6">
        <f t="shared" si="3"/>
        <v>49.238511555761185</v>
      </c>
      <c r="L51" s="6">
        <v>60.067473990000003</v>
      </c>
      <c r="M51" s="6"/>
      <c r="N51" s="6">
        <v>102.3</v>
      </c>
      <c r="O51" s="6">
        <v>102</v>
      </c>
      <c r="P51" s="6">
        <v>101.6</v>
      </c>
      <c r="Q51" s="6">
        <v>74.400000000000006</v>
      </c>
      <c r="R51" s="6">
        <v>102.7</v>
      </c>
      <c r="S51" s="6">
        <v>76</v>
      </c>
      <c r="T51" s="11"/>
      <c r="U51" s="6">
        <f>B51/$G51*100</f>
        <v>86.494676220545756</v>
      </c>
      <c r="V51" s="6">
        <f>C51/$G51*100</f>
        <v>3.0656414487783619</v>
      </c>
      <c r="W51" s="6">
        <f>D51/$G51*100</f>
        <v>10.34855149839229</v>
      </c>
      <c r="X51" s="6">
        <f>E51/$G51*100</f>
        <v>7.0754653089744324E-2</v>
      </c>
      <c r="Y51" s="6">
        <f>F51/$G51*100</f>
        <v>2.0376179193857268E-2</v>
      </c>
      <c r="AC51">
        <v>22.924571610000001</v>
      </c>
      <c r="AD51">
        <v>40</v>
      </c>
      <c r="AE51">
        <v>44</v>
      </c>
      <c r="AF51">
        <v>35</v>
      </c>
      <c r="AG51">
        <v>0.5</v>
      </c>
      <c r="AH51">
        <v>15.3</v>
      </c>
    </row>
    <row r="52" spans="1:35" x14ac:dyDescent="0.35">
      <c r="A52">
        <v>2029</v>
      </c>
      <c r="B52" s="6">
        <v>9100.3611110000002</v>
      </c>
      <c r="C52" s="6">
        <v>317.35342170000001</v>
      </c>
      <c r="D52" s="6">
        <v>1062.5294120000001</v>
      </c>
      <c r="E52" s="6">
        <v>7.1202133329999997</v>
      </c>
      <c r="F52" s="6">
        <v>1.9927764130000001</v>
      </c>
      <c r="G52" s="6">
        <f t="shared" si="4"/>
        <v>10489.356934446001</v>
      </c>
      <c r="H52" s="6">
        <f t="shared" si="1"/>
        <v>11328.505489201681</v>
      </c>
      <c r="I52" s="6">
        <f t="shared" si="2"/>
        <v>230.93431240000001</v>
      </c>
      <c r="J52" s="11"/>
      <c r="K52" s="6">
        <f t="shared" si="3"/>
        <v>49.055098705209474</v>
      </c>
      <c r="L52" s="6">
        <v>58.791883319999997</v>
      </c>
      <c r="M52" s="6"/>
      <c r="N52" s="6">
        <v>102.3</v>
      </c>
      <c r="O52" s="6">
        <v>102</v>
      </c>
      <c r="P52" s="6">
        <v>101.6</v>
      </c>
      <c r="Q52" s="6">
        <v>74.400000000000006</v>
      </c>
      <c r="R52" s="6">
        <v>102.7</v>
      </c>
      <c r="S52" s="6">
        <v>76</v>
      </c>
      <c r="T52" s="11"/>
      <c r="U52" s="6">
        <f>B52/$G52*100</f>
        <v>86.75804596862676</v>
      </c>
      <c r="V52" s="6">
        <f>C52/$G52*100</f>
        <v>3.0254802432915886</v>
      </c>
      <c r="W52" s="6">
        <f>D52/$G52*100</f>
        <v>10.129595347363569</v>
      </c>
      <c r="X52" s="6">
        <f>E52/$G52*100</f>
        <v>6.7880360802843209E-2</v>
      </c>
      <c r="Y52" s="6">
        <f>F52/$G52*100</f>
        <v>1.8998079915232183E-2</v>
      </c>
      <c r="AC52">
        <v>23.093431240000001</v>
      </c>
      <c r="AD52">
        <v>40</v>
      </c>
      <c r="AE52">
        <v>44</v>
      </c>
      <c r="AF52">
        <v>35</v>
      </c>
      <c r="AG52">
        <v>0.5</v>
      </c>
      <c r="AH52">
        <v>15.3</v>
      </c>
    </row>
    <row r="53" spans="1:35" x14ac:dyDescent="0.35">
      <c r="A53">
        <v>2030</v>
      </c>
      <c r="B53" s="6">
        <v>9159.875</v>
      </c>
      <c r="C53" s="6">
        <v>314.29854999999998</v>
      </c>
      <c r="D53" s="6">
        <v>1043.4705879999999</v>
      </c>
      <c r="E53" s="6">
        <v>6.84544</v>
      </c>
      <c r="F53" s="6">
        <v>1.856311209</v>
      </c>
      <c r="G53" s="6">
        <f t="shared" si="4"/>
        <v>10526.345889208998</v>
      </c>
      <c r="H53" s="6">
        <f t="shared" si="1"/>
        <v>11368.453560345719</v>
      </c>
      <c r="I53" s="6">
        <f t="shared" si="2"/>
        <v>232.48673840000001</v>
      </c>
      <c r="J53" s="11"/>
      <c r="K53" s="6">
        <f t="shared" si="3"/>
        <v>48.89936363073739</v>
      </c>
      <c r="L53" s="6">
        <v>57.54338104</v>
      </c>
      <c r="M53" s="6">
        <v>60</v>
      </c>
      <c r="N53" s="6">
        <v>102.3</v>
      </c>
      <c r="O53" s="6">
        <v>102</v>
      </c>
      <c r="P53" s="6">
        <v>101.6</v>
      </c>
      <c r="Q53" s="6">
        <v>74.400000000000006</v>
      </c>
      <c r="R53" s="6">
        <v>102.7</v>
      </c>
      <c r="S53" s="6">
        <v>76</v>
      </c>
      <c r="T53" s="11"/>
      <c r="U53" s="6">
        <f>B53/$G53*100</f>
        <v>87.018563672605282</v>
      </c>
      <c r="V53" s="6">
        <f>C53/$G53*100</f>
        <v>2.9858276871008078</v>
      </c>
      <c r="W53" s="6">
        <f>D53/$G53*100</f>
        <v>9.912942240190926</v>
      </c>
      <c r="X53" s="6">
        <f>E53/$G53*100</f>
        <v>6.5031494044078014E-2</v>
      </c>
      <c r="Y53" s="6">
        <f>F53/$G53*100</f>
        <v>1.7634906058929554E-2</v>
      </c>
      <c r="AC53">
        <v>23.248673839999999</v>
      </c>
      <c r="AD53">
        <v>40</v>
      </c>
      <c r="AE53">
        <v>44</v>
      </c>
      <c r="AF53">
        <v>35</v>
      </c>
      <c r="AG53">
        <v>0.5</v>
      </c>
      <c r="AH53">
        <v>15.3</v>
      </c>
      <c r="AI53">
        <v>57</v>
      </c>
    </row>
    <row r="54" spans="1:35" x14ac:dyDescent="0.35">
      <c r="A54">
        <v>2031</v>
      </c>
      <c r="B54" s="6">
        <v>9159.875</v>
      </c>
      <c r="C54" s="6">
        <v>314.29854999999998</v>
      </c>
      <c r="D54" s="6">
        <v>1043.4705879999999</v>
      </c>
      <c r="E54" s="6">
        <v>6.84544</v>
      </c>
      <c r="F54" s="6">
        <v>1.856311209</v>
      </c>
      <c r="G54" s="6">
        <f t="shared" si="4"/>
        <v>10526.345889208998</v>
      </c>
      <c r="H54" s="6">
        <f t="shared" si="1"/>
        <v>11368.453560345719</v>
      </c>
      <c r="I54" s="6">
        <f t="shared" si="2"/>
        <v>233.92404590000001</v>
      </c>
      <c r="J54" s="11"/>
      <c r="K54" s="6">
        <f t="shared" si="3"/>
        <v>48.598909601647406</v>
      </c>
      <c r="L54" s="6">
        <v>56.321391920000003</v>
      </c>
      <c r="M54" s="6"/>
      <c r="N54" s="6"/>
      <c r="O54" s="6">
        <v>102</v>
      </c>
      <c r="P54" s="6">
        <v>101.6</v>
      </c>
      <c r="Q54" s="6"/>
      <c r="R54" s="6">
        <v>102.7</v>
      </c>
      <c r="S54" s="6">
        <v>76</v>
      </c>
      <c r="T54" s="11"/>
      <c r="U54" s="6">
        <f>B54/$G54*100</f>
        <v>87.018563672605282</v>
      </c>
      <c r="V54" s="6">
        <f>C54/$G54*100</f>
        <v>2.9858276871008078</v>
      </c>
      <c r="W54" s="6">
        <f>D54/$G54*100</f>
        <v>9.912942240190926</v>
      </c>
      <c r="X54" s="6">
        <f>E54/$G54*100</f>
        <v>6.5031494044078014E-2</v>
      </c>
      <c r="Y54" s="6">
        <f>F54/$G54*100</f>
        <v>1.7634906058929554E-2</v>
      </c>
      <c r="AC54">
        <v>23.392404590000002</v>
      </c>
      <c r="AD54">
        <v>40</v>
      </c>
      <c r="AE54">
        <v>44</v>
      </c>
      <c r="AF54">
        <v>35</v>
      </c>
      <c r="AG54">
        <v>0.5</v>
      </c>
      <c r="AH54">
        <v>15.3</v>
      </c>
    </row>
    <row r="55" spans="1:35" x14ac:dyDescent="0.35">
      <c r="A55">
        <v>2032</v>
      </c>
      <c r="B55" s="6">
        <v>9159.875</v>
      </c>
      <c r="C55" s="6">
        <v>314.29854999999998</v>
      </c>
      <c r="D55" s="6">
        <v>1043.4705879999999</v>
      </c>
      <c r="E55" s="6">
        <v>6.84544</v>
      </c>
      <c r="F55" s="6">
        <v>1.856311209</v>
      </c>
      <c r="G55" s="6">
        <f t="shared" si="4"/>
        <v>10526.345889208998</v>
      </c>
      <c r="H55" s="6">
        <f t="shared" si="1"/>
        <v>11368.453560345719</v>
      </c>
      <c r="I55" s="6">
        <f t="shared" si="2"/>
        <v>235.2627057</v>
      </c>
      <c r="J55" s="11"/>
      <c r="K55" s="6">
        <f t="shared" si="3"/>
        <v>48.322378706476464</v>
      </c>
      <c r="L55" s="6">
        <v>55.125352909999997</v>
      </c>
      <c r="M55" s="6"/>
      <c r="N55" s="6"/>
      <c r="O55" s="6">
        <v>102</v>
      </c>
      <c r="P55" s="6">
        <v>101.6</v>
      </c>
      <c r="Q55" s="6"/>
      <c r="R55" s="6">
        <v>102.7</v>
      </c>
      <c r="S55" s="6">
        <v>76</v>
      </c>
      <c r="T55" s="11"/>
      <c r="U55" s="6">
        <f>B55/$G55*100</f>
        <v>87.018563672605282</v>
      </c>
      <c r="V55" s="6">
        <f>C55/$G55*100</f>
        <v>2.9858276871008078</v>
      </c>
      <c r="W55" s="6">
        <f>D55/$G55*100</f>
        <v>9.912942240190926</v>
      </c>
      <c r="X55" s="6">
        <f>E55/$G55*100</f>
        <v>6.5031494044078014E-2</v>
      </c>
      <c r="Y55" s="6">
        <f>F55/$G55*100</f>
        <v>1.7634906058929554E-2</v>
      </c>
      <c r="AC55">
        <v>23.526270570000001</v>
      </c>
      <c r="AD55">
        <v>40</v>
      </c>
      <c r="AE55">
        <v>44</v>
      </c>
      <c r="AF55">
        <v>35</v>
      </c>
      <c r="AG55">
        <v>0.5</v>
      </c>
      <c r="AH55">
        <v>15.3</v>
      </c>
    </row>
    <row r="56" spans="1:35" x14ac:dyDescent="0.35">
      <c r="A56">
        <v>2033</v>
      </c>
      <c r="B56" s="6">
        <v>9159.875</v>
      </c>
      <c r="C56" s="6">
        <v>314.29854999999998</v>
      </c>
      <c r="D56" s="6">
        <v>1043.4705879999999</v>
      </c>
      <c r="E56" s="6">
        <v>6.84544</v>
      </c>
      <c r="F56" s="6">
        <v>1.856311209</v>
      </c>
      <c r="G56" s="6">
        <f t="shared" si="4"/>
        <v>10526.345889208998</v>
      </c>
      <c r="H56" s="6">
        <f t="shared" si="1"/>
        <v>11368.453560345719</v>
      </c>
      <c r="I56" s="6">
        <f t="shared" si="2"/>
        <v>236.51585300000002</v>
      </c>
      <c r="J56" s="11"/>
      <c r="K56" s="6">
        <f t="shared" si="3"/>
        <v>48.066349109992714</v>
      </c>
      <c r="L56" s="6">
        <v>53.95471294</v>
      </c>
      <c r="M56" s="6"/>
      <c r="N56" s="6"/>
      <c r="O56" s="6">
        <v>102</v>
      </c>
      <c r="P56" s="6">
        <v>101.6</v>
      </c>
      <c r="Q56" s="6"/>
      <c r="R56" s="6">
        <v>102.7</v>
      </c>
      <c r="S56" s="6">
        <v>76</v>
      </c>
      <c r="T56" s="11"/>
      <c r="U56" s="6">
        <f>B56/$G56*100</f>
        <v>87.018563672605282</v>
      </c>
      <c r="V56" s="6">
        <f>C56/$G56*100</f>
        <v>2.9858276871008078</v>
      </c>
      <c r="W56" s="6">
        <f>D56/$G56*100</f>
        <v>9.912942240190926</v>
      </c>
      <c r="X56" s="6">
        <f>E56/$G56*100</f>
        <v>6.5031494044078014E-2</v>
      </c>
      <c r="Y56" s="6">
        <f>F56/$G56*100</f>
        <v>1.7634906058929554E-2</v>
      </c>
      <c r="AC56">
        <v>23.651585300000001</v>
      </c>
      <c r="AD56">
        <v>40</v>
      </c>
      <c r="AE56">
        <v>44</v>
      </c>
      <c r="AF56">
        <v>35</v>
      </c>
      <c r="AG56">
        <v>0.5</v>
      </c>
      <c r="AH56">
        <v>15.3</v>
      </c>
    </row>
    <row r="57" spans="1:35" x14ac:dyDescent="0.35">
      <c r="A57">
        <v>2034</v>
      </c>
      <c r="B57" s="6">
        <v>9159.875</v>
      </c>
      <c r="C57" s="6">
        <v>314.29854999999998</v>
      </c>
      <c r="D57" s="6">
        <v>1043.4705879999999</v>
      </c>
      <c r="E57" s="6">
        <v>6.84544</v>
      </c>
      <c r="F57" s="6">
        <v>1.856311209</v>
      </c>
      <c r="G57" s="6">
        <f t="shared" si="4"/>
        <v>10526.345889208998</v>
      </c>
      <c r="H57" s="6">
        <f t="shared" si="1"/>
        <v>11368.453560345719</v>
      </c>
      <c r="I57" s="6">
        <f t="shared" si="2"/>
        <v>237.69413579999997</v>
      </c>
      <c r="J57" s="11"/>
      <c r="K57" s="6">
        <f t="shared" si="3"/>
        <v>47.828077550517847</v>
      </c>
      <c r="L57" s="6">
        <v>52.808932630000001</v>
      </c>
      <c r="M57" s="6"/>
      <c r="N57" s="6"/>
      <c r="O57" s="6">
        <v>102</v>
      </c>
      <c r="P57" s="6">
        <v>101.6</v>
      </c>
      <c r="Q57" s="6"/>
      <c r="R57" s="6">
        <v>102.7</v>
      </c>
      <c r="S57" s="6">
        <v>76</v>
      </c>
      <c r="T57" s="11"/>
      <c r="U57" s="6">
        <f>B57/$G57*100</f>
        <v>87.018563672605282</v>
      </c>
      <c r="V57" s="6">
        <f>C57/$G57*100</f>
        <v>2.9858276871008078</v>
      </c>
      <c r="W57" s="6">
        <f>D57/$G57*100</f>
        <v>9.912942240190926</v>
      </c>
      <c r="X57" s="6">
        <f>E57/$G57*100</f>
        <v>6.5031494044078014E-2</v>
      </c>
      <c r="Y57" s="6">
        <f>F57/$G57*100</f>
        <v>1.7634906058929554E-2</v>
      </c>
      <c r="AC57">
        <v>23.769413579999998</v>
      </c>
      <c r="AD57">
        <v>40</v>
      </c>
      <c r="AE57">
        <v>44</v>
      </c>
      <c r="AF57">
        <v>35</v>
      </c>
      <c r="AG57">
        <v>0.5</v>
      </c>
      <c r="AH57">
        <v>15.3</v>
      </c>
    </row>
    <row r="58" spans="1:35" x14ac:dyDescent="0.35">
      <c r="A58">
        <v>2035</v>
      </c>
      <c r="B58" s="6">
        <v>9159.875</v>
      </c>
      <c r="C58" s="6">
        <v>314.29854999999998</v>
      </c>
      <c r="D58" s="6">
        <v>1043.4705879999999</v>
      </c>
      <c r="E58" s="6">
        <v>6.84544</v>
      </c>
      <c r="F58" s="6">
        <v>1.856311209</v>
      </c>
      <c r="G58" s="6">
        <f t="shared" si="4"/>
        <v>10526.345889208998</v>
      </c>
      <c r="H58" s="6">
        <f t="shared" si="1"/>
        <v>11368.453560345719</v>
      </c>
      <c r="I58" s="6">
        <f t="shared" si="2"/>
        <v>238.80630870000002</v>
      </c>
      <c r="J58" s="11"/>
      <c r="K58" s="6">
        <f t="shared" si="3"/>
        <v>47.605331794761412</v>
      </c>
      <c r="L58" s="6">
        <v>51.687484079999997</v>
      </c>
      <c r="M58" s="6"/>
      <c r="N58" s="6"/>
      <c r="O58" s="6">
        <v>102</v>
      </c>
      <c r="P58" s="6">
        <v>101.6</v>
      </c>
      <c r="Q58" s="6"/>
      <c r="R58" s="6">
        <v>102.7</v>
      </c>
      <c r="S58" s="6">
        <v>76</v>
      </c>
      <c r="T58" s="11"/>
      <c r="U58" s="6">
        <f>B58/$G58*100</f>
        <v>87.018563672605282</v>
      </c>
      <c r="V58" s="6">
        <f>C58/$G58*100</f>
        <v>2.9858276871008078</v>
      </c>
      <c r="W58" s="6">
        <f>D58/$G58*100</f>
        <v>9.912942240190926</v>
      </c>
      <c r="X58" s="6">
        <f>E58/$G58*100</f>
        <v>6.5031494044078014E-2</v>
      </c>
      <c r="Y58" s="6">
        <f>F58/$G58*100</f>
        <v>1.7634906058929554E-2</v>
      </c>
      <c r="AC58">
        <v>23.880630870000001</v>
      </c>
      <c r="AD58">
        <v>40</v>
      </c>
      <c r="AE58">
        <v>44</v>
      </c>
      <c r="AF58">
        <v>35</v>
      </c>
      <c r="AG58">
        <v>0.5</v>
      </c>
      <c r="AH58">
        <v>15.3</v>
      </c>
      <c r="AI58">
        <v>50</v>
      </c>
    </row>
    <row r="59" spans="1:35" x14ac:dyDescent="0.35">
      <c r="A59">
        <v>2036</v>
      </c>
      <c r="B59" s="6">
        <v>9159.875</v>
      </c>
      <c r="C59" s="6">
        <v>314.29854999999998</v>
      </c>
      <c r="D59" s="6">
        <v>1043.4705879999999</v>
      </c>
      <c r="E59" s="6">
        <v>6.84544</v>
      </c>
      <c r="F59" s="6">
        <v>1.856311209</v>
      </c>
      <c r="G59" s="6">
        <f t="shared" si="4"/>
        <v>10526.345889208998</v>
      </c>
      <c r="H59" s="6">
        <f t="shared" si="1"/>
        <v>11368.453560345719</v>
      </c>
      <c r="I59" s="6">
        <f t="shared" si="2"/>
        <v>239.85965880000001</v>
      </c>
      <c r="J59" s="11"/>
      <c r="K59" s="6">
        <f t="shared" si="3"/>
        <v>47.396271708303281</v>
      </c>
      <c r="L59" s="6">
        <v>50.589850570000003</v>
      </c>
      <c r="M59" s="6"/>
      <c r="N59" s="6"/>
      <c r="O59" s="6">
        <v>102</v>
      </c>
      <c r="P59" s="6">
        <v>101.6</v>
      </c>
      <c r="Q59" s="6"/>
      <c r="R59" s="6">
        <v>102.7</v>
      </c>
      <c r="S59" s="6">
        <v>76</v>
      </c>
      <c r="T59" s="11"/>
      <c r="U59" s="6">
        <f>B59/$G59*100</f>
        <v>87.018563672605282</v>
      </c>
      <c r="V59" s="6">
        <f>C59/$G59*100</f>
        <v>2.9858276871008078</v>
      </c>
      <c r="W59" s="6">
        <f>D59/$G59*100</f>
        <v>9.912942240190926</v>
      </c>
      <c r="X59" s="6">
        <f>E59/$G59*100</f>
        <v>6.5031494044078014E-2</v>
      </c>
      <c r="Y59" s="6">
        <f>F59/$G59*100</f>
        <v>1.7634906058929554E-2</v>
      </c>
      <c r="AC59">
        <v>23.985965879999998</v>
      </c>
      <c r="AD59">
        <v>40</v>
      </c>
      <c r="AE59">
        <v>44</v>
      </c>
      <c r="AF59">
        <v>35</v>
      </c>
      <c r="AG59">
        <v>0.5</v>
      </c>
      <c r="AH59">
        <v>15.3</v>
      </c>
    </row>
    <row r="60" spans="1:35" x14ac:dyDescent="0.35">
      <c r="A60">
        <v>2037</v>
      </c>
      <c r="B60" s="6">
        <v>9159.875</v>
      </c>
      <c r="C60" s="6">
        <v>314.29854999999998</v>
      </c>
      <c r="D60" s="6">
        <v>1043.4705879999999</v>
      </c>
      <c r="E60" s="6">
        <v>6.84544</v>
      </c>
      <c r="F60" s="6">
        <v>1.856311209</v>
      </c>
      <c r="G60" s="6">
        <f t="shared" si="4"/>
        <v>10526.345889208998</v>
      </c>
      <c r="H60" s="6">
        <f t="shared" si="1"/>
        <v>11368.453560345719</v>
      </c>
      <c r="I60" s="6">
        <f t="shared" si="2"/>
        <v>240.86031829999999</v>
      </c>
      <c r="J60" s="11"/>
      <c r="K60" s="6">
        <f t="shared" si="3"/>
        <v>47.199362853062041</v>
      </c>
      <c r="L60" s="6">
        <v>49.515526360000003</v>
      </c>
      <c r="M60" s="6"/>
      <c r="N60" s="6"/>
      <c r="O60" s="6">
        <v>102</v>
      </c>
      <c r="P60" s="6">
        <v>101.6</v>
      </c>
      <c r="Q60" s="6"/>
      <c r="R60" s="6">
        <v>102.7</v>
      </c>
      <c r="S60" s="6">
        <v>76</v>
      </c>
      <c r="T60" s="11"/>
      <c r="U60" s="6">
        <f>B60/$G60*100</f>
        <v>87.018563672605282</v>
      </c>
      <c r="V60" s="6">
        <f>C60/$G60*100</f>
        <v>2.9858276871008078</v>
      </c>
      <c r="W60" s="6">
        <f>D60/$G60*100</f>
        <v>9.912942240190926</v>
      </c>
      <c r="X60" s="6">
        <f>E60/$G60*100</f>
        <v>6.5031494044078014E-2</v>
      </c>
      <c r="Y60" s="6">
        <f>F60/$G60*100</f>
        <v>1.7634906058929554E-2</v>
      </c>
      <c r="AC60">
        <v>24.08603183</v>
      </c>
      <c r="AD60">
        <v>40</v>
      </c>
      <c r="AE60">
        <v>44</v>
      </c>
      <c r="AF60">
        <v>35</v>
      </c>
      <c r="AG60">
        <v>0.5</v>
      </c>
      <c r="AH60">
        <v>15.3</v>
      </c>
    </row>
    <row r="61" spans="1:35" x14ac:dyDescent="0.35">
      <c r="A61">
        <v>2038</v>
      </c>
      <c r="B61" s="6">
        <v>9159.875</v>
      </c>
      <c r="C61" s="6">
        <v>314.29854999999998</v>
      </c>
      <c r="D61" s="6">
        <v>1043.4705879999999</v>
      </c>
      <c r="E61" s="6">
        <v>6.84544</v>
      </c>
      <c r="F61" s="6">
        <v>1.856311209</v>
      </c>
      <c r="G61" s="6">
        <f t="shared" si="4"/>
        <v>10526.345889208998</v>
      </c>
      <c r="H61" s="6">
        <f t="shared" si="1"/>
        <v>11368.453560345719</v>
      </c>
      <c r="I61" s="6">
        <f t="shared" si="2"/>
        <v>241.81349740000002</v>
      </c>
      <c r="J61" s="11"/>
      <c r="K61" s="6">
        <f t="shared" si="3"/>
        <v>47.013312666912029</v>
      </c>
      <c r="L61" s="6">
        <v>48.464016460000003</v>
      </c>
      <c r="M61" s="6"/>
      <c r="N61" s="6"/>
      <c r="O61" s="6">
        <v>102</v>
      </c>
      <c r="P61" s="6">
        <v>101.6</v>
      </c>
      <c r="Q61" s="6"/>
      <c r="R61" s="6">
        <v>102.7</v>
      </c>
      <c r="S61" s="6">
        <v>76</v>
      </c>
      <c r="T61" s="11"/>
      <c r="U61" s="6">
        <f>B61/$G61*100</f>
        <v>87.018563672605282</v>
      </c>
      <c r="V61" s="6">
        <f>C61/$G61*100</f>
        <v>2.9858276871008078</v>
      </c>
      <c r="W61" s="6">
        <f>D61/$G61*100</f>
        <v>9.912942240190926</v>
      </c>
      <c r="X61" s="6">
        <f>E61/$G61*100</f>
        <v>6.5031494044078014E-2</v>
      </c>
      <c r="Y61" s="6">
        <f>F61/$G61*100</f>
        <v>1.7634906058929554E-2</v>
      </c>
      <c r="AC61">
        <v>24.181349740000002</v>
      </c>
      <c r="AD61">
        <v>40</v>
      </c>
      <c r="AE61">
        <v>44</v>
      </c>
      <c r="AF61">
        <v>35</v>
      </c>
      <c r="AG61">
        <v>0.5</v>
      </c>
      <c r="AH61">
        <v>15.3</v>
      </c>
    </row>
    <row r="62" spans="1:35" x14ac:dyDescent="0.35">
      <c r="A62">
        <v>2039</v>
      </c>
      <c r="B62" s="6">
        <v>9159.875</v>
      </c>
      <c r="C62" s="6">
        <v>314.29854999999998</v>
      </c>
      <c r="D62" s="6">
        <v>1043.4705879999999</v>
      </c>
      <c r="E62" s="6">
        <v>6.84544</v>
      </c>
      <c r="F62" s="6">
        <v>1.856311209</v>
      </c>
      <c r="G62" s="6">
        <f t="shared" si="4"/>
        <v>10526.345889208998</v>
      </c>
      <c r="H62" s="6">
        <f t="shared" si="1"/>
        <v>11368.453560345719</v>
      </c>
      <c r="I62" s="6">
        <f t="shared" si="2"/>
        <v>242.72366120000004</v>
      </c>
      <c r="J62" s="11"/>
      <c r="K62" s="6">
        <f t="shared" si="3"/>
        <v>46.837022415290257</v>
      </c>
      <c r="L62" s="6">
        <v>47.43483638</v>
      </c>
      <c r="M62" s="6"/>
      <c r="N62" s="6"/>
      <c r="O62" s="6">
        <v>102</v>
      </c>
      <c r="P62" s="6">
        <v>101.6</v>
      </c>
      <c r="Q62" s="6"/>
      <c r="R62" s="6">
        <v>102.7</v>
      </c>
      <c r="S62" s="6">
        <v>76</v>
      </c>
      <c r="T62" s="11"/>
      <c r="U62" s="6">
        <f>B62/$G62*100</f>
        <v>87.018563672605282</v>
      </c>
      <c r="V62" s="6">
        <f>C62/$G62*100</f>
        <v>2.9858276871008078</v>
      </c>
      <c r="W62" s="6">
        <f>D62/$G62*100</f>
        <v>9.912942240190926</v>
      </c>
      <c r="X62" s="6">
        <f>E62/$G62*100</f>
        <v>6.5031494044078014E-2</v>
      </c>
      <c r="Y62" s="6">
        <f>F62/$G62*100</f>
        <v>1.7634906058929554E-2</v>
      </c>
      <c r="AC62">
        <v>24.272366120000001</v>
      </c>
      <c r="AD62">
        <v>40</v>
      </c>
      <c r="AE62">
        <v>44</v>
      </c>
      <c r="AF62">
        <v>35</v>
      </c>
      <c r="AG62">
        <v>0.5</v>
      </c>
      <c r="AH62">
        <v>15.3</v>
      </c>
    </row>
    <row r="63" spans="1:35" x14ac:dyDescent="0.35">
      <c r="A63">
        <v>2040</v>
      </c>
      <c r="B63" s="6">
        <v>9159.875</v>
      </c>
      <c r="C63" s="6">
        <v>314.29854999999998</v>
      </c>
      <c r="D63" s="6">
        <v>1043.4705879999999</v>
      </c>
      <c r="E63" s="6">
        <v>6.84544</v>
      </c>
      <c r="F63" s="6">
        <v>1.856311209</v>
      </c>
      <c r="G63" s="6">
        <f t="shared" si="4"/>
        <v>10526.345889208998</v>
      </c>
      <c r="H63" s="6">
        <f t="shared" si="1"/>
        <v>11368.453560345719</v>
      </c>
      <c r="I63" s="6">
        <f t="shared" si="2"/>
        <v>243.59466650000002</v>
      </c>
      <c r="J63" s="11"/>
      <c r="K63" s="6">
        <f t="shared" si="3"/>
        <v>46.669550379280238</v>
      </c>
      <c r="L63" s="6">
        <v>46.427511940000002</v>
      </c>
      <c r="M63" s="6"/>
      <c r="N63" s="6"/>
      <c r="O63" s="6">
        <v>102</v>
      </c>
      <c r="P63" s="6">
        <v>101.6</v>
      </c>
      <c r="Q63" s="6"/>
      <c r="R63" s="6">
        <v>102.7</v>
      </c>
      <c r="S63" s="6">
        <v>76</v>
      </c>
      <c r="T63" s="11"/>
      <c r="U63" s="6">
        <f>B63/$G63*100</f>
        <v>87.018563672605282</v>
      </c>
      <c r="V63" s="6">
        <f>C63/$G63*100</f>
        <v>2.9858276871008078</v>
      </c>
      <c r="W63" s="6">
        <f>D63/$G63*100</f>
        <v>9.912942240190926</v>
      </c>
      <c r="X63" s="6">
        <f>E63/$G63*100</f>
        <v>6.5031494044078014E-2</v>
      </c>
      <c r="Y63" s="6">
        <f>F63/$G63*100</f>
        <v>1.7634906058929554E-2</v>
      </c>
      <c r="AC63">
        <v>24.359466650000002</v>
      </c>
      <c r="AD63">
        <v>40</v>
      </c>
      <c r="AE63">
        <v>44</v>
      </c>
      <c r="AF63">
        <v>35</v>
      </c>
      <c r="AG63">
        <v>0.5</v>
      </c>
      <c r="AH63">
        <v>15.3</v>
      </c>
      <c r="AI63">
        <v>45</v>
      </c>
    </row>
    <row r="64" spans="1:35" x14ac:dyDescent="0.35">
      <c r="A64">
        <v>2041</v>
      </c>
      <c r="B64" s="6">
        <v>9159.875</v>
      </c>
      <c r="C64" s="6">
        <v>314.29854999999998</v>
      </c>
      <c r="D64" s="6">
        <v>1043.4705879999999</v>
      </c>
      <c r="E64" s="6">
        <v>6.84544</v>
      </c>
      <c r="F64" s="6">
        <v>1.856311209</v>
      </c>
      <c r="G64" s="6">
        <f t="shared" si="4"/>
        <v>10526.345889208998</v>
      </c>
      <c r="H64" s="6">
        <f t="shared" si="1"/>
        <v>11368.453560345719</v>
      </c>
      <c r="I64" s="6">
        <f t="shared" si="2"/>
        <v>244.42986730000001</v>
      </c>
      <c r="J64" s="11"/>
      <c r="K64" s="6">
        <f t="shared" si="3"/>
        <v>46.510083591350536</v>
      </c>
      <c r="L64" s="6">
        <v>45.441578999999997</v>
      </c>
      <c r="M64" s="6"/>
      <c r="N64" s="6"/>
      <c r="O64" s="6">
        <v>102</v>
      </c>
      <c r="P64" s="6">
        <v>101.6</v>
      </c>
      <c r="Q64" s="6"/>
      <c r="R64" s="6">
        <v>102.7</v>
      </c>
      <c r="S64" s="6">
        <v>76</v>
      </c>
      <c r="T64" s="11"/>
      <c r="U64" s="6">
        <f>B64/$G64*100</f>
        <v>87.018563672605282</v>
      </c>
      <c r="V64" s="6">
        <f>C64/$G64*100</f>
        <v>2.9858276871008078</v>
      </c>
      <c r="W64" s="6">
        <f>D64/$G64*100</f>
        <v>9.912942240190926</v>
      </c>
      <c r="X64" s="6">
        <f>E64/$G64*100</f>
        <v>6.5031494044078014E-2</v>
      </c>
      <c r="Y64" s="6">
        <f>F64/$G64*100</f>
        <v>1.7634906058929554E-2</v>
      </c>
      <c r="AC64">
        <v>24.442986730000001</v>
      </c>
      <c r="AD64">
        <v>40</v>
      </c>
      <c r="AE64">
        <v>44</v>
      </c>
      <c r="AF64">
        <v>35</v>
      </c>
      <c r="AG64">
        <v>0.5</v>
      </c>
      <c r="AH64">
        <v>15.3</v>
      </c>
    </row>
    <row r="65" spans="1:35" x14ac:dyDescent="0.35">
      <c r="A65">
        <v>2042</v>
      </c>
      <c r="B65" s="6">
        <v>9159.875</v>
      </c>
      <c r="C65" s="6">
        <v>314.29854999999998</v>
      </c>
      <c r="D65" s="6">
        <v>1043.4705879999999</v>
      </c>
      <c r="E65" s="6">
        <v>6.84544</v>
      </c>
      <c r="F65" s="6">
        <v>1.856311209</v>
      </c>
      <c r="G65" s="6">
        <f t="shared" si="4"/>
        <v>10526.345889208998</v>
      </c>
      <c r="H65" s="6">
        <f t="shared" si="1"/>
        <v>11368.453560345719</v>
      </c>
      <c r="I65" s="6">
        <f t="shared" si="2"/>
        <v>245.23219999999998</v>
      </c>
      <c r="J65" s="11"/>
      <c r="K65" s="6">
        <f t="shared" si="3"/>
        <v>46.357915315956554</v>
      </c>
      <c r="L65" s="6">
        <v>44.476583300000001</v>
      </c>
      <c r="M65" s="6"/>
      <c r="N65" s="6"/>
      <c r="O65" s="6">
        <v>102</v>
      </c>
      <c r="P65" s="6">
        <v>101.6</v>
      </c>
      <c r="Q65" s="6"/>
      <c r="R65" s="6">
        <v>102.7</v>
      </c>
      <c r="S65" s="6">
        <v>76</v>
      </c>
      <c r="T65" s="11"/>
      <c r="U65" s="6">
        <f>B65/$G65*100</f>
        <v>87.018563672605282</v>
      </c>
      <c r="V65" s="6">
        <f>C65/$G65*100</f>
        <v>2.9858276871008078</v>
      </c>
      <c r="W65" s="6">
        <f>D65/$G65*100</f>
        <v>9.912942240190926</v>
      </c>
      <c r="X65" s="6">
        <f>E65/$G65*100</f>
        <v>6.5031494044078014E-2</v>
      </c>
      <c r="Y65" s="6">
        <f>F65/$G65*100</f>
        <v>1.7634906058929554E-2</v>
      </c>
      <c r="AC65">
        <v>24.523219999999998</v>
      </c>
      <c r="AD65">
        <v>40</v>
      </c>
      <c r="AE65">
        <v>44</v>
      </c>
      <c r="AF65">
        <v>35</v>
      </c>
      <c r="AG65">
        <v>0.5</v>
      </c>
      <c r="AH65">
        <v>15.3</v>
      </c>
    </row>
    <row r="66" spans="1:35" x14ac:dyDescent="0.35">
      <c r="A66">
        <v>2043</v>
      </c>
      <c r="B66" s="6">
        <v>9159.875</v>
      </c>
      <c r="C66" s="6">
        <v>314.29854999999998</v>
      </c>
      <c r="D66" s="6">
        <v>1043.4705879999999</v>
      </c>
      <c r="E66" s="6">
        <v>6.84544</v>
      </c>
      <c r="F66" s="6">
        <v>1.856311209</v>
      </c>
      <c r="G66" s="6">
        <f t="shared" si="4"/>
        <v>10526.345889208998</v>
      </c>
      <c r="H66" s="6">
        <f t="shared" si="1"/>
        <v>11368.453560345719</v>
      </c>
      <c r="I66" s="6">
        <f t="shared" si="2"/>
        <v>246.00424960000001</v>
      </c>
      <c r="J66" s="11"/>
      <c r="K66" s="6">
        <f t="shared" si="3"/>
        <v>46.212427544770833</v>
      </c>
      <c r="L66" s="6">
        <v>43.532080209999997</v>
      </c>
      <c r="M66" s="6"/>
      <c r="N66" s="6"/>
      <c r="O66" s="6">
        <v>102</v>
      </c>
      <c r="P66" s="6">
        <v>101.6</v>
      </c>
      <c r="Q66" s="6"/>
      <c r="R66" s="6">
        <v>102.7</v>
      </c>
      <c r="S66" s="6">
        <v>76</v>
      </c>
      <c r="T66" s="11"/>
      <c r="U66" s="6">
        <f>B66/$G66*100</f>
        <v>87.018563672605282</v>
      </c>
      <c r="V66" s="6">
        <f>C66/$G66*100</f>
        <v>2.9858276871008078</v>
      </c>
      <c r="W66" s="6">
        <f>D66/$G66*100</f>
        <v>9.912942240190926</v>
      </c>
      <c r="X66" s="6">
        <f>E66/$G66*100</f>
        <v>6.5031494044078014E-2</v>
      </c>
      <c r="Y66" s="6">
        <f>F66/$G66*100</f>
        <v>1.7634906058929554E-2</v>
      </c>
      <c r="AC66">
        <v>24.600424960000002</v>
      </c>
      <c r="AD66">
        <v>40</v>
      </c>
      <c r="AE66">
        <v>44</v>
      </c>
      <c r="AF66">
        <v>35</v>
      </c>
      <c r="AG66">
        <v>0.5</v>
      </c>
      <c r="AH66">
        <v>15.3</v>
      </c>
    </row>
    <row r="67" spans="1:35" x14ac:dyDescent="0.35">
      <c r="A67">
        <v>2044</v>
      </c>
      <c r="B67" s="6">
        <v>9159.875</v>
      </c>
      <c r="C67" s="6">
        <v>314.29854999999998</v>
      </c>
      <c r="D67" s="6">
        <v>1043.4705879999999</v>
      </c>
      <c r="E67" s="6">
        <v>6.84544</v>
      </c>
      <c r="F67" s="6">
        <v>1.856311209</v>
      </c>
      <c r="G67" s="6">
        <f t="shared" si="4"/>
        <v>10526.345889208998</v>
      </c>
      <c r="H67" s="6">
        <f t="shared" si="1"/>
        <v>11368.453560345719</v>
      </c>
      <c r="I67" s="6">
        <f t="shared" si="2"/>
        <v>246.74830409999998</v>
      </c>
      <c r="J67" s="11"/>
      <c r="K67" s="6">
        <f t="shared" si="3"/>
        <v>46.073076780857676</v>
      </c>
      <c r="L67" s="6">
        <v>42.60763455</v>
      </c>
      <c r="M67" s="6"/>
      <c r="N67" s="6"/>
      <c r="O67" s="6">
        <v>102</v>
      </c>
      <c r="P67" s="6">
        <v>101.6</v>
      </c>
      <c r="Q67" s="6"/>
      <c r="R67" s="6">
        <v>102.7</v>
      </c>
      <c r="S67" s="6">
        <v>76</v>
      </c>
      <c r="T67" s="11"/>
      <c r="U67" s="6">
        <f>B67/$G67*100</f>
        <v>87.018563672605282</v>
      </c>
      <c r="V67" s="6">
        <f>C67/$G67*100</f>
        <v>2.9858276871008078</v>
      </c>
      <c r="W67" s="6">
        <f>D67/$G67*100</f>
        <v>9.912942240190926</v>
      </c>
      <c r="X67" s="6">
        <f>E67/$G67*100</f>
        <v>6.5031494044078014E-2</v>
      </c>
      <c r="Y67" s="6">
        <f>F67/$G67*100</f>
        <v>1.7634906058929554E-2</v>
      </c>
      <c r="AC67">
        <v>24.674830409999998</v>
      </c>
      <c r="AD67">
        <v>40</v>
      </c>
      <c r="AE67">
        <v>44</v>
      </c>
      <c r="AF67">
        <v>35</v>
      </c>
      <c r="AG67">
        <v>0.5</v>
      </c>
      <c r="AH67">
        <v>15.3</v>
      </c>
    </row>
    <row r="68" spans="1:35" x14ac:dyDescent="0.35">
      <c r="A68">
        <v>2045</v>
      </c>
      <c r="B68" s="6">
        <v>9159.875</v>
      </c>
      <c r="C68" s="6">
        <v>314.29854999999998</v>
      </c>
      <c r="D68" s="6">
        <v>1043.4705879999999</v>
      </c>
      <c r="E68" s="6">
        <v>6.84544</v>
      </c>
      <c r="F68" s="6">
        <v>1.856311209</v>
      </c>
      <c r="G68" s="6">
        <f t="shared" si="4"/>
        <v>10526.345889208998</v>
      </c>
      <c r="H68" s="6">
        <f t="shared" si="1"/>
        <v>11368.453560345719</v>
      </c>
      <c r="I68" s="6">
        <f t="shared" si="2"/>
        <v>247.46639890000003</v>
      </c>
      <c r="J68" s="11"/>
      <c r="K68" s="6">
        <f t="shared" si="3"/>
        <v>45.93938252174452</v>
      </c>
      <c r="L68" s="6">
        <v>41.702820389999999</v>
      </c>
      <c r="M68" s="6"/>
      <c r="N68" s="6"/>
      <c r="O68" s="6">
        <v>102</v>
      </c>
      <c r="P68" s="6">
        <v>101.6</v>
      </c>
      <c r="Q68" s="6"/>
      <c r="R68" s="6">
        <v>102.7</v>
      </c>
      <c r="S68" s="6">
        <v>76</v>
      </c>
      <c r="T68" s="11"/>
      <c r="U68" s="6">
        <f>B68/$G68*100</f>
        <v>87.018563672605282</v>
      </c>
      <c r="V68" s="6">
        <f>C68/$G68*100</f>
        <v>2.9858276871008078</v>
      </c>
      <c r="W68" s="6">
        <f>D68/$G68*100</f>
        <v>9.912942240190926</v>
      </c>
      <c r="X68" s="6">
        <f>E68/$G68*100</f>
        <v>6.5031494044078014E-2</v>
      </c>
      <c r="Y68" s="6">
        <f>F68/$G68*100</f>
        <v>1.7634906058929554E-2</v>
      </c>
      <c r="AC68">
        <v>24.746639890000001</v>
      </c>
      <c r="AD68">
        <v>40</v>
      </c>
      <c r="AE68">
        <v>44</v>
      </c>
      <c r="AF68">
        <v>35</v>
      </c>
      <c r="AG68">
        <v>0.5</v>
      </c>
      <c r="AH68">
        <v>15.3</v>
      </c>
      <c r="AI68">
        <v>40</v>
      </c>
    </row>
    <row r="69" spans="1:35" x14ac:dyDescent="0.35">
      <c r="A69">
        <v>2046</v>
      </c>
      <c r="B69" s="6">
        <v>9159.875</v>
      </c>
      <c r="C69" s="6">
        <v>314.29854999999998</v>
      </c>
      <c r="D69" s="6">
        <v>1043.4705879999999</v>
      </c>
      <c r="E69" s="6">
        <v>6.84544</v>
      </c>
      <c r="F69" s="6">
        <v>1.856311209</v>
      </c>
      <c r="G69" s="6">
        <f t="shared" si="4"/>
        <v>10526.345889208998</v>
      </c>
      <c r="H69" s="6">
        <f t="shared" si="1"/>
        <v>11368.453560345719</v>
      </c>
      <c r="I69" s="6">
        <f t="shared" si="2"/>
        <v>248.16035240000002</v>
      </c>
      <c r="J69" s="11"/>
      <c r="K69" s="6">
        <f t="shared" si="3"/>
        <v>45.810918022961822</v>
      </c>
      <c r="L69" s="6">
        <v>40.817220829999997</v>
      </c>
      <c r="M69" s="6"/>
      <c r="N69" s="6"/>
      <c r="O69" s="6">
        <v>102</v>
      </c>
      <c r="P69" s="6">
        <v>101.6</v>
      </c>
      <c r="Q69" s="6"/>
      <c r="R69" s="6">
        <v>102.7</v>
      </c>
      <c r="S69" s="6">
        <v>76</v>
      </c>
      <c r="T69" s="11"/>
      <c r="U69" s="6">
        <f>B69/$G69*100</f>
        <v>87.018563672605282</v>
      </c>
      <c r="V69" s="6">
        <f>C69/$G69*100</f>
        <v>2.9858276871008078</v>
      </c>
      <c r="W69" s="6">
        <f>D69/$G69*100</f>
        <v>9.912942240190926</v>
      </c>
      <c r="X69" s="6">
        <f>E69/$G69*100</f>
        <v>6.5031494044078014E-2</v>
      </c>
      <c r="Y69" s="6">
        <f>F69/$G69*100</f>
        <v>1.7634906058929554E-2</v>
      </c>
      <c r="AC69">
        <v>24.816035240000001</v>
      </c>
      <c r="AD69">
        <v>40</v>
      </c>
      <c r="AE69">
        <v>44</v>
      </c>
      <c r="AF69">
        <v>35</v>
      </c>
      <c r="AG69">
        <v>0.5</v>
      </c>
      <c r="AH69">
        <v>15.3</v>
      </c>
    </row>
    <row r="70" spans="1:35" x14ac:dyDescent="0.35">
      <c r="A70">
        <v>2047</v>
      </c>
      <c r="B70" s="6">
        <v>9159.875</v>
      </c>
      <c r="C70" s="6">
        <v>314.29854999999998</v>
      </c>
      <c r="D70" s="6">
        <v>1043.4705879999999</v>
      </c>
      <c r="E70" s="6">
        <v>6.84544</v>
      </c>
      <c r="F70" s="6">
        <v>1.856311209</v>
      </c>
      <c r="G70" s="6">
        <f t="shared" si="4"/>
        <v>10526.345889208998</v>
      </c>
      <c r="H70" s="6">
        <f t="shared" si="1"/>
        <v>11368.453560345719</v>
      </c>
      <c r="I70" s="6">
        <f t="shared" si="2"/>
        <v>248.83179619999999</v>
      </c>
      <c r="J70" s="11"/>
      <c r="K70" s="6">
        <f t="shared" si="3"/>
        <v>45.687302563247421</v>
      </c>
      <c r="L70" s="6">
        <v>39.950427830000002</v>
      </c>
      <c r="M70" s="6"/>
      <c r="N70" s="6"/>
      <c r="O70" s="6">
        <v>102</v>
      </c>
      <c r="P70" s="6">
        <v>101.6</v>
      </c>
      <c r="Q70" s="6"/>
      <c r="R70" s="6">
        <v>102.7</v>
      </c>
      <c r="S70" s="6">
        <v>76</v>
      </c>
      <c r="T70" s="11"/>
      <c r="U70" s="6">
        <f>B70/$G70*100</f>
        <v>87.018563672605282</v>
      </c>
      <c r="V70" s="6">
        <f>C70/$G70*100</f>
        <v>2.9858276871008078</v>
      </c>
      <c r="W70" s="6">
        <f>D70/$G70*100</f>
        <v>9.912942240190926</v>
      </c>
      <c r="X70" s="6">
        <f>E70/$G70*100</f>
        <v>6.5031494044078014E-2</v>
      </c>
      <c r="Y70" s="6">
        <f>F70/$G70*100</f>
        <v>1.7634906058929554E-2</v>
      </c>
      <c r="AC70">
        <v>24.88317962</v>
      </c>
      <c r="AD70">
        <v>40</v>
      </c>
      <c r="AE70">
        <v>44</v>
      </c>
      <c r="AF70">
        <v>35</v>
      </c>
      <c r="AG70">
        <v>0.5</v>
      </c>
      <c r="AH70">
        <v>15.3</v>
      </c>
    </row>
    <row r="71" spans="1:35" x14ac:dyDescent="0.35">
      <c r="A71">
        <v>2048</v>
      </c>
      <c r="B71" s="6">
        <v>9159.875</v>
      </c>
      <c r="C71" s="6">
        <v>314.29854999999998</v>
      </c>
      <c r="D71" s="6">
        <v>1043.4705879999999</v>
      </c>
      <c r="E71" s="6">
        <v>6.84544</v>
      </c>
      <c r="F71" s="6">
        <v>1.856311209</v>
      </c>
      <c r="G71" s="6">
        <f t="shared" si="4"/>
        <v>10526.345889208998</v>
      </c>
      <c r="H71" s="6">
        <f t="shared" si="1"/>
        <v>11368.453560345719</v>
      </c>
      <c r="I71" s="6">
        <f t="shared" si="2"/>
        <v>249.4822001</v>
      </c>
      <c r="J71" s="11"/>
      <c r="K71" s="6">
        <f t="shared" si="3"/>
        <v>45.56819506878206</v>
      </c>
      <c r="L71" s="6">
        <v>39.102042009999998</v>
      </c>
      <c r="M71" s="6"/>
      <c r="N71" s="6"/>
      <c r="O71" s="6">
        <v>102</v>
      </c>
      <c r="P71" s="6">
        <v>101.6</v>
      </c>
      <c r="Q71" s="6"/>
      <c r="R71" s="6">
        <v>102.7</v>
      </c>
      <c r="S71" s="6">
        <v>76</v>
      </c>
      <c r="T71" s="11"/>
      <c r="U71" s="6">
        <f>B71/$G71*100</f>
        <v>87.018563672605282</v>
      </c>
      <c r="V71" s="6">
        <f>C71/$G71*100</f>
        <v>2.9858276871008078</v>
      </c>
      <c r="W71" s="6">
        <f>D71/$G71*100</f>
        <v>9.912942240190926</v>
      </c>
      <c r="X71" s="6">
        <f>E71/$G71*100</f>
        <v>6.5031494044078014E-2</v>
      </c>
      <c r="Y71" s="6">
        <f>F71/$G71*100</f>
        <v>1.7634906058929554E-2</v>
      </c>
      <c r="AC71">
        <v>24.94822001</v>
      </c>
      <c r="AD71">
        <v>40</v>
      </c>
      <c r="AE71">
        <v>44</v>
      </c>
      <c r="AF71">
        <v>35</v>
      </c>
      <c r="AG71">
        <v>0.5</v>
      </c>
      <c r="AH71">
        <v>15.3</v>
      </c>
    </row>
    <row r="72" spans="1:35" x14ac:dyDescent="0.35">
      <c r="A72">
        <v>2049</v>
      </c>
      <c r="B72" s="6">
        <v>9159.875</v>
      </c>
      <c r="C72" s="6">
        <v>314.29854999999998</v>
      </c>
      <c r="D72" s="6">
        <v>1043.4705879999999</v>
      </c>
      <c r="E72" s="6">
        <v>6.84544</v>
      </c>
      <c r="F72" s="6">
        <v>1.856311209</v>
      </c>
      <c r="G72" s="6">
        <f t="shared" si="4"/>
        <v>10526.345889208998</v>
      </c>
      <c r="H72" s="6">
        <f t="shared" si="1"/>
        <v>11368.453560345719</v>
      </c>
      <c r="I72" s="6">
        <f t="shared" si="2"/>
        <v>250.11289269999997</v>
      </c>
      <c r="J72" s="11"/>
      <c r="K72" s="6">
        <f t="shared" si="3"/>
        <v>45.453288863368215</v>
      </c>
      <c r="L72" s="6">
        <v>38.271672479999999</v>
      </c>
      <c r="M72" s="6"/>
      <c r="N72" s="6"/>
      <c r="O72" s="6">
        <v>102</v>
      </c>
      <c r="P72" s="6">
        <v>101.6</v>
      </c>
      <c r="Q72" s="6"/>
      <c r="R72" s="6">
        <v>102.7</v>
      </c>
      <c r="S72" s="6">
        <v>76</v>
      </c>
      <c r="T72" s="11"/>
      <c r="U72" s="6">
        <f>B72/$G72*100</f>
        <v>87.018563672605282</v>
      </c>
      <c r="V72" s="6">
        <f>C72/$G72*100</f>
        <v>2.9858276871008078</v>
      </c>
      <c r="W72" s="6">
        <f>D72/$G72*100</f>
        <v>9.912942240190926</v>
      </c>
      <c r="X72" s="6">
        <f>E72/$G72*100</f>
        <v>6.5031494044078014E-2</v>
      </c>
      <c r="Y72" s="6">
        <f>F72/$G72*100</f>
        <v>1.7634906058929554E-2</v>
      </c>
      <c r="AC72">
        <v>25.011289269999999</v>
      </c>
      <c r="AD72">
        <v>40</v>
      </c>
      <c r="AE72">
        <v>44</v>
      </c>
      <c r="AF72">
        <v>35</v>
      </c>
      <c r="AG72">
        <v>0.5</v>
      </c>
      <c r="AH72">
        <v>15.3</v>
      </c>
    </row>
    <row r="73" spans="1:35" x14ac:dyDescent="0.35">
      <c r="A73">
        <v>2050</v>
      </c>
      <c r="B73" s="6">
        <v>9159.875</v>
      </c>
      <c r="C73" s="6">
        <v>314.29854999999998</v>
      </c>
      <c r="D73" s="6">
        <v>1043.4705879999999</v>
      </c>
      <c r="E73" s="6">
        <v>6.84544</v>
      </c>
      <c r="F73" s="6">
        <v>1.856311209</v>
      </c>
      <c r="G73" s="6">
        <f t="shared" si="4"/>
        <v>10526.345889208998</v>
      </c>
      <c r="H73" s="6">
        <f t="shared" si="1"/>
        <v>11368.453560345719</v>
      </c>
      <c r="I73" s="6">
        <f t="shared" si="2"/>
        <v>250.72507910000002</v>
      </c>
      <c r="J73" s="11"/>
      <c r="K73" s="6">
        <f t="shared" si="3"/>
        <v>45.342307204184735</v>
      </c>
      <c r="L73" s="6">
        <v>37.458936649999998</v>
      </c>
      <c r="M73" s="6">
        <v>42</v>
      </c>
      <c r="N73" s="6"/>
      <c r="O73" s="6">
        <v>102</v>
      </c>
      <c r="P73" s="6">
        <v>101.6</v>
      </c>
      <c r="Q73" s="6"/>
      <c r="R73" s="6">
        <v>102.7</v>
      </c>
      <c r="S73" s="6">
        <v>76</v>
      </c>
      <c r="T73" s="11"/>
      <c r="U73" s="6">
        <f>B73/$G73*100</f>
        <v>87.018563672605282</v>
      </c>
      <c r="V73" s="6">
        <f>C73/$G73*100</f>
        <v>2.9858276871008078</v>
      </c>
      <c r="W73" s="6">
        <f>D73/$G73*100</f>
        <v>9.912942240190926</v>
      </c>
      <c r="X73" s="6">
        <f>E73/$G73*100</f>
        <v>6.5031494044078014E-2</v>
      </c>
      <c r="Y73" s="6">
        <f>F73/$G73*100</f>
        <v>1.7634906058929554E-2</v>
      </c>
      <c r="AC73">
        <v>25.072507909999999</v>
      </c>
      <c r="AD73">
        <v>40</v>
      </c>
      <c r="AE73">
        <v>44</v>
      </c>
      <c r="AF73">
        <v>35</v>
      </c>
      <c r="AG73">
        <v>0.5</v>
      </c>
      <c r="AH73">
        <v>15.3</v>
      </c>
      <c r="AI73">
        <v>38</v>
      </c>
    </row>
  </sheetData>
  <mergeCells count="3">
    <mergeCell ref="B1:F1"/>
    <mergeCell ref="AC1:AG1"/>
    <mergeCell ref="U1:Y1"/>
  </mergeCells>
  <hyperlinks>
    <hyperlink ref="AH1" r:id="rId1" display="https://doi.org/10.1016/j.resconrec.2020.105145" xr:uid="{600CFAA9-3DFB-42AD-A445-A4B5AA1290BE}"/>
    <hyperlink ref="AI1" r:id="rId2" display="https://doi.org/10.2172/1561525" xr:uid="{D097713C-7BEA-4FA1-9B9F-78A40BE50501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8699D-EC8B-4A24-8D21-3FBF9C878E79}">
  <dimension ref="A1:AF44"/>
  <sheetViews>
    <sheetView workbookViewId="0">
      <selection activeCell="AH18" sqref="AH18"/>
    </sheetView>
  </sheetViews>
  <sheetFormatPr defaultRowHeight="14.5" x14ac:dyDescent="0.35"/>
  <sheetData>
    <row r="1" spans="1:32" x14ac:dyDescent="0.35">
      <c r="A1" t="s">
        <v>0</v>
      </c>
      <c r="B1" s="7" t="s">
        <v>1</v>
      </c>
      <c r="C1" s="7"/>
      <c r="D1" s="7"/>
      <c r="E1" s="7"/>
      <c r="F1" s="7"/>
      <c r="G1" s="7" t="s">
        <v>7</v>
      </c>
      <c r="H1" s="7"/>
      <c r="I1" s="7"/>
      <c r="J1" s="7"/>
    </row>
    <row r="2" spans="1:32" x14ac:dyDescent="0.35">
      <c r="A2" t="s">
        <v>0</v>
      </c>
      <c r="B2" t="s">
        <v>12</v>
      </c>
      <c r="C2" t="s">
        <v>15</v>
      </c>
      <c r="D2" t="s">
        <v>13</v>
      </c>
      <c r="E2" t="s">
        <v>16</v>
      </c>
      <c r="F2" t="s">
        <v>14</v>
      </c>
      <c r="G2" t="s">
        <v>8</v>
      </c>
      <c r="H2" t="s">
        <v>9</v>
      </c>
      <c r="I2" t="s">
        <v>10</v>
      </c>
      <c r="J2" t="s">
        <v>11</v>
      </c>
      <c r="AA2" t="s">
        <v>0</v>
      </c>
      <c r="AB2" t="s">
        <v>2</v>
      </c>
      <c r="AC2" t="s">
        <v>3</v>
      </c>
      <c r="AD2" t="s">
        <v>4</v>
      </c>
      <c r="AE2" t="s">
        <v>5</v>
      </c>
      <c r="AF2" t="s">
        <v>6</v>
      </c>
    </row>
    <row r="3" spans="1:32" x14ac:dyDescent="0.35">
      <c r="A3">
        <v>2009</v>
      </c>
      <c r="B3">
        <f>'mass per m2'!B32/1000</f>
        <v>8</v>
      </c>
      <c r="C3">
        <f>'mass per m2'!$C$32/100</f>
        <v>4.1922000000000006</v>
      </c>
      <c r="D3">
        <f>'mass per m2'!D32/1000</f>
        <v>2.0013003899999999</v>
      </c>
      <c r="E3">
        <v>5.3760000000000003</v>
      </c>
      <c r="F3">
        <v>25.6</v>
      </c>
      <c r="G3">
        <v>14.57777778</v>
      </c>
      <c r="H3">
        <v>24</v>
      </c>
      <c r="I3">
        <v>29</v>
      </c>
      <c r="J3">
        <v>0.6</v>
      </c>
      <c r="AA3">
        <v>2009</v>
      </c>
      <c r="AB3">
        <v>77</v>
      </c>
      <c r="AC3">
        <v>31.313555950000001</v>
      </c>
      <c r="AD3">
        <v>100</v>
      </c>
      <c r="AE3">
        <v>90</v>
      </c>
      <c r="AF3">
        <v>80</v>
      </c>
    </row>
    <row r="4" spans="1:32" x14ac:dyDescent="0.35">
      <c r="A4">
        <v>2010</v>
      </c>
      <c r="B4">
        <f>'mass per m2'!B33/1000</f>
        <v>8</v>
      </c>
      <c r="C4">
        <f>'mass per m2'!$C$32/100</f>
        <v>4.1922000000000006</v>
      </c>
      <c r="D4">
        <f>'mass per m2'!D33/1000</f>
        <v>1.9871506589999999</v>
      </c>
      <c r="E4">
        <v>5.3760000000000003</v>
      </c>
      <c r="F4">
        <v>12.327416169999999</v>
      </c>
      <c r="G4">
        <v>14.7</v>
      </c>
      <c r="H4">
        <v>25</v>
      </c>
      <c r="I4">
        <v>30</v>
      </c>
      <c r="J4">
        <v>0.3</v>
      </c>
      <c r="AA4">
        <v>2010</v>
      </c>
      <c r="AB4">
        <v>78</v>
      </c>
      <c r="AC4">
        <v>49.33536239</v>
      </c>
      <c r="AD4">
        <v>100</v>
      </c>
      <c r="AE4">
        <v>90</v>
      </c>
      <c r="AF4">
        <v>80</v>
      </c>
    </row>
    <row r="5" spans="1:32" x14ac:dyDescent="0.35">
      <c r="A5">
        <v>2011</v>
      </c>
      <c r="B5">
        <f>'mass per m2'!B34/1000</f>
        <v>8</v>
      </c>
      <c r="C5">
        <f>'mass per m2'!$C$32/100</f>
        <v>4.1922000000000006</v>
      </c>
      <c r="D5">
        <f>'mass per m2'!D34/1000</f>
        <v>1.9665931299999999</v>
      </c>
      <c r="E5">
        <v>5.3760000000000003</v>
      </c>
      <c r="F5">
        <v>10.272846810000001</v>
      </c>
      <c r="G5">
        <v>15.1</v>
      </c>
      <c r="H5">
        <v>25</v>
      </c>
      <c r="I5">
        <v>30</v>
      </c>
      <c r="J5">
        <v>0.3</v>
      </c>
      <c r="AA5">
        <v>2011</v>
      </c>
      <c r="AB5">
        <v>78</v>
      </c>
      <c r="AC5">
        <v>49.661818310000001</v>
      </c>
      <c r="AD5">
        <v>100</v>
      </c>
      <c r="AE5">
        <v>90</v>
      </c>
      <c r="AF5">
        <v>80</v>
      </c>
    </row>
    <row r="6" spans="1:32" x14ac:dyDescent="0.35">
      <c r="A6">
        <v>2012</v>
      </c>
      <c r="B6">
        <f>'mass per m2'!B35/1000</f>
        <v>8.08</v>
      </c>
      <c r="C6">
        <f>'mass per m2'!$C$32/100</f>
        <v>4.1922000000000006</v>
      </c>
      <c r="D6">
        <f>'mass per m2'!D35/1000</f>
        <v>1.9629861980000001</v>
      </c>
      <c r="E6">
        <v>5.3760000000000003</v>
      </c>
      <c r="F6">
        <v>8.2182774490000003</v>
      </c>
      <c r="G6">
        <v>15.4</v>
      </c>
      <c r="H6">
        <v>25</v>
      </c>
      <c r="I6">
        <v>30</v>
      </c>
      <c r="J6">
        <v>0.3</v>
      </c>
      <c r="AA6">
        <v>2012</v>
      </c>
      <c r="AB6">
        <v>78</v>
      </c>
      <c r="AC6">
        <v>48.63711241</v>
      </c>
      <c r="AD6">
        <v>100</v>
      </c>
      <c r="AE6">
        <v>90</v>
      </c>
      <c r="AF6">
        <v>80</v>
      </c>
    </row>
    <row r="7" spans="1:32" x14ac:dyDescent="0.35">
      <c r="A7">
        <v>2013</v>
      </c>
      <c r="B7">
        <f>'mass per m2'!B36/1000</f>
        <v>8.16</v>
      </c>
      <c r="C7">
        <f>'mass per m2'!$C$32/100</f>
        <v>4.1922000000000006</v>
      </c>
      <c r="D7">
        <f>'mass per m2'!D36/1000</f>
        <v>1.619458128</v>
      </c>
      <c r="E7">
        <v>5.3760000000000003</v>
      </c>
      <c r="F7">
        <v>5.7527942139999997</v>
      </c>
      <c r="G7">
        <v>16</v>
      </c>
      <c r="H7">
        <v>28</v>
      </c>
      <c r="I7">
        <v>33</v>
      </c>
      <c r="J7">
        <v>0.3</v>
      </c>
      <c r="AA7">
        <v>2013</v>
      </c>
      <c r="AB7">
        <v>79</v>
      </c>
      <c r="AC7">
        <v>49.920500959999998</v>
      </c>
      <c r="AD7">
        <v>100</v>
      </c>
      <c r="AE7">
        <v>90</v>
      </c>
      <c r="AF7">
        <v>80</v>
      </c>
    </row>
    <row r="8" spans="1:32" x14ac:dyDescent="0.35">
      <c r="A8">
        <v>2014</v>
      </c>
      <c r="B8">
        <f>'mass per m2'!B37/1000</f>
        <v>8.2927</v>
      </c>
      <c r="C8">
        <f>'mass per m2'!$C$32/100</f>
        <v>4.1922000000000006</v>
      </c>
      <c r="D8">
        <f>'mass per m2'!D37/1000</f>
        <v>1.592739726</v>
      </c>
      <c r="E8">
        <v>5.3760000000000003</v>
      </c>
      <c r="F8">
        <v>5.3418803419999996</v>
      </c>
      <c r="G8">
        <v>16.3</v>
      </c>
      <c r="H8">
        <v>28</v>
      </c>
      <c r="I8">
        <v>33</v>
      </c>
      <c r="J8">
        <v>0.3</v>
      </c>
      <c r="AA8">
        <v>2014</v>
      </c>
      <c r="AB8">
        <v>79</v>
      </c>
      <c r="AC8">
        <v>50.133176429999999</v>
      </c>
      <c r="AD8">
        <v>100</v>
      </c>
      <c r="AE8">
        <v>90</v>
      </c>
      <c r="AF8">
        <v>80</v>
      </c>
    </row>
    <row r="9" spans="1:32" x14ac:dyDescent="0.35">
      <c r="A9">
        <v>2015</v>
      </c>
      <c r="B9">
        <f>'mass per m2'!B38/1000</f>
        <v>8.2256625000000003</v>
      </c>
      <c r="C9">
        <f>'mass per m2'!$C$32/100</f>
        <v>4.1922000000000006</v>
      </c>
      <c r="D9">
        <f>'mass per m2'!D38/1000</f>
        <v>1.495242424</v>
      </c>
      <c r="E9">
        <v>5.7881600000000004</v>
      </c>
      <c r="F9">
        <v>4.5200525970000003</v>
      </c>
      <c r="G9">
        <v>17</v>
      </c>
      <c r="H9">
        <v>28</v>
      </c>
      <c r="I9">
        <v>33</v>
      </c>
      <c r="J9">
        <v>0.3</v>
      </c>
      <c r="AA9">
        <v>2015</v>
      </c>
      <c r="AB9">
        <v>80</v>
      </c>
      <c r="AC9">
        <v>50.540356459999998</v>
      </c>
      <c r="AD9">
        <v>100</v>
      </c>
      <c r="AE9">
        <v>90</v>
      </c>
      <c r="AF9">
        <v>80</v>
      </c>
    </row>
    <row r="10" spans="1:32" x14ac:dyDescent="0.35">
      <c r="A10">
        <v>2016</v>
      </c>
      <c r="B10">
        <f>'mass per m2'!B39/1000</f>
        <v>8.1588875000000005</v>
      </c>
      <c r="C10">
        <f>'mass per m2'!$C$32/100</f>
        <v>4.1922000000000006</v>
      </c>
      <c r="D10">
        <f>'mass per m2'!D39/1000</f>
        <v>1.4125263159999999</v>
      </c>
      <c r="E10">
        <v>6.2003199999999996</v>
      </c>
      <c r="F10">
        <v>4.0997570090000002</v>
      </c>
      <c r="G10">
        <v>17.5</v>
      </c>
      <c r="H10">
        <v>28</v>
      </c>
      <c r="I10">
        <v>33</v>
      </c>
      <c r="J10">
        <v>0.3</v>
      </c>
      <c r="AA10">
        <v>2016</v>
      </c>
      <c r="AB10">
        <v>81</v>
      </c>
      <c r="AC10">
        <v>53.417000399999999</v>
      </c>
      <c r="AD10">
        <v>100</v>
      </c>
      <c r="AE10">
        <v>90</v>
      </c>
      <c r="AF10">
        <v>80</v>
      </c>
    </row>
    <row r="11" spans="1:32" x14ac:dyDescent="0.35">
      <c r="A11">
        <v>2017</v>
      </c>
      <c r="B11">
        <f>'mass per m2'!B40/1000</f>
        <v>8.2897499999999997</v>
      </c>
      <c r="C11">
        <f>'mass per m2'!$C$32/100</f>
        <v>4.1922000000000006</v>
      </c>
      <c r="D11">
        <f>'mass per m2'!D40/1000</f>
        <v>1.379820896</v>
      </c>
      <c r="E11">
        <v>7.2038399999999996</v>
      </c>
      <c r="F11">
        <v>4.079110301</v>
      </c>
      <c r="G11">
        <v>17.7</v>
      </c>
      <c r="H11">
        <v>28</v>
      </c>
      <c r="I11">
        <v>33</v>
      </c>
      <c r="J11">
        <v>0.3</v>
      </c>
      <c r="AA11">
        <v>2017</v>
      </c>
      <c r="AB11">
        <v>82</v>
      </c>
      <c r="AC11">
        <v>59.32333715</v>
      </c>
      <c r="AD11">
        <v>100</v>
      </c>
      <c r="AE11">
        <v>90</v>
      </c>
      <c r="AF11">
        <v>80</v>
      </c>
    </row>
    <row r="12" spans="1:32" x14ac:dyDescent="0.35">
      <c r="A12">
        <v>2018</v>
      </c>
      <c r="B12">
        <f>'mass per m2'!B41/1000</f>
        <v>8.3501499999999993</v>
      </c>
      <c r="C12">
        <f>'mass per m2'!$C$32/100</f>
        <v>4.1922000000000006</v>
      </c>
      <c r="D12">
        <f>'mass per m2'!D41/1000</f>
        <v>1.3616666669999999</v>
      </c>
      <c r="E12">
        <v>7.45472</v>
      </c>
      <c r="F12">
        <v>4.3128338230000001</v>
      </c>
      <c r="G12">
        <v>18.399999999999999</v>
      </c>
      <c r="H12">
        <v>28</v>
      </c>
      <c r="I12">
        <v>33</v>
      </c>
      <c r="J12">
        <v>0.3</v>
      </c>
      <c r="AA12">
        <v>2018</v>
      </c>
      <c r="AB12">
        <v>82</v>
      </c>
      <c r="AC12">
        <v>63.600552669999999</v>
      </c>
      <c r="AD12">
        <v>100</v>
      </c>
      <c r="AE12">
        <v>90</v>
      </c>
      <c r="AF12">
        <v>80</v>
      </c>
    </row>
    <row r="13" spans="1:32" x14ac:dyDescent="0.35">
      <c r="A13">
        <v>2019</v>
      </c>
      <c r="B13">
        <f>'mass per m2'!B42/1000</f>
        <v>8.6074999999999999</v>
      </c>
      <c r="C13">
        <f>'mass per m2'!$C$32/100</f>
        <v>4.1922000000000006</v>
      </c>
      <c r="D13">
        <f>'mass per m2'!D42/1000</f>
        <v>1.3436470589999998</v>
      </c>
      <c r="E13">
        <v>8.26112</v>
      </c>
      <c r="F13">
        <v>4.1473098100000003</v>
      </c>
      <c r="G13">
        <v>19.2</v>
      </c>
      <c r="H13">
        <v>28</v>
      </c>
      <c r="I13">
        <v>33</v>
      </c>
      <c r="J13">
        <v>0.3</v>
      </c>
      <c r="AA13">
        <v>2019</v>
      </c>
      <c r="AB13">
        <v>82</v>
      </c>
      <c r="AC13">
        <v>65.063940110000004</v>
      </c>
      <c r="AD13">
        <v>100</v>
      </c>
      <c r="AE13">
        <v>90</v>
      </c>
      <c r="AF13">
        <v>80</v>
      </c>
    </row>
    <row r="14" spans="1:32" x14ac:dyDescent="0.35">
      <c r="A14">
        <v>2020</v>
      </c>
      <c r="B14">
        <f>'mass per m2'!B43/1000</f>
        <v>8.8981250000000003</v>
      </c>
      <c r="C14">
        <f>'mass per m2'!$C$32/100</f>
        <v>4.1922000000000006</v>
      </c>
      <c r="D14">
        <f>'mass per m2'!D43/1000</f>
        <v>1.3150588239999998</v>
      </c>
      <c r="E14">
        <v>8.2252799999999997</v>
      </c>
      <c r="F14">
        <v>3.5949654450000001</v>
      </c>
      <c r="G14">
        <v>20.252588490000001</v>
      </c>
      <c r="H14">
        <v>33</v>
      </c>
      <c r="I14">
        <v>38</v>
      </c>
      <c r="J14">
        <v>0.5</v>
      </c>
      <c r="AA14">
        <v>2020</v>
      </c>
      <c r="AB14">
        <v>83</v>
      </c>
      <c r="AC14">
        <v>66.726759759999993</v>
      </c>
      <c r="AD14">
        <v>100</v>
      </c>
      <c r="AE14">
        <v>90</v>
      </c>
      <c r="AF14">
        <v>80</v>
      </c>
    </row>
    <row r="15" spans="1:32" x14ac:dyDescent="0.35">
      <c r="A15">
        <v>2021</v>
      </c>
      <c r="B15">
        <f>'mass per m2'!B44/1000</f>
        <v>8.9247499999999995</v>
      </c>
      <c r="C15">
        <f>'mass per m2'!$C$32/100</f>
        <v>4.1922000000000006</v>
      </c>
      <c r="D15">
        <f>'mass per m2'!D44/1000</f>
        <v>1.293617647</v>
      </c>
      <c r="E15">
        <v>8.2700800000000001</v>
      </c>
      <c r="F15">
        <v>3.3412788689999999</v>
      </c>
      <c r="G15">
        <v>20.894864800000001</v>
      </c>
      <c r="H15">
        <v>33</v>
      </c>
      <c r="I15">
        <v>38</v>
      </c>
      <c r="J15">
        <v>0.5</v>
      </c>
      <c r="AA15">
        <v>2021</v>
      </c>
      <c r="AB15">
        <v>83</v>
      </c>
      <c r="AC15">
        <v>66.180844960000002</v>
      </c>
      <c r="AD15">
        <v>100</v>
      </c>
      <c r="AE15">
        <v>90</v>
      </c>
      <c r="AF15">
        <v>80</v>
      </c>
    </row>
    <row r="16" spans="1:32" x14ac:dyDescent="0.35">
      <c r="A16">
        <v>2022</v>
      </c>
      <c r="B16">
        <f>'mass per m2'!B45/1000</f>
        <v>8.9504999999999999</v>
      </c>
      <c r="C16">
        <f>'mass per m2'!$C$32/100</f>
        <v>4.1922000000000006</v>
      </c>
      <c r="D16">
        <f>'mass per m2'!D45/1000</f>
        <v>1.2721764710000001</v>
      </c>
      <c r="E16">
        <v>8.3148800000000005</v>
      </c>
      <c r="F16">
        <v>3.0936340219999998</v>
      </c>
      <c r="G16">
        <v>21.362882320000001</v>
      </c>
      <c r="H16">
        <v>33</v>
      </c>
      <c r="I16">
        <v>38</v>
      </c>
      <c r="J16">
        <v>0.5</v>
      </c>
      <c r="AA16">
        <v>2022</v>
      </c>
      <c r="AB16">
        <v>83</v>
      </c>
      <c r="AC16">
        <v>65.587672920000003</v>
      </c>
      <c r="AD16">
        <v>100</v>
      </c>
      <c r="AE16">
        <v>90</v>
      </c>
      <c r="AF16">
        <v>80</v>
      </c>
    </row>
    <row r="17" spans="1:32" x14ac:dyDescent="0.35">
      <c r="A17">
        <v>2023</v>
      </c>
      <c r="B17">
        <f>'mass per m2'!B46/1000</f>
        <v>8.9408250000000002</v>
      </c>
      <c r="C17">
        <f>'mass per m2'!$C$32/100</f>
        <v>4.1922000000000006</v>
      </c>
      <c r="D17">
        <f>'mass per m2'!D46/1000</f>
        <v>1.2292941180000001</v>
      </c>
      <c r="E17">
        <v>8.3865599999999993</v>
      </c>
      <c r="F17">
        <v>2.8988638820000001</v>
      </c>
      <c r="G17">
        <v>21.733112049999999</v>
      </c>
      <c r="H17">
        <v>33</v>
      </c>
      <c r="I17">
        <v>38</v>
      </c>
      <c r="J17">
        <v>0.5</v>
      </c>
      <c r="AA17">
        <v>2023</v>
      </c>
      <c r="AB17">
        <v>83</v>
      </c>
      <c r="AC17">
        <v>66.98371616</v>
      </c>
      <c r="AD17">
        <v>100</v>
      </c>
      <c r="AE17">
        <v>90</v>
      </c>
      <c r="AF17">
        <v>80</v>
      </c>
    </row>
    <row r="18" spans="1:32" x14ac:dyDescent="0.35">
      <c r="A18">
        <v>2024</v>
      </c>
      <c r="B18">
        <f>'mass per m2'!B47/1000</f>
        <v>8.9280000000000008</v>
      </c>
      <c r="C18">
        <f>'mass per m2'!$C$32/100</f>
        <v>4.1922000000000006</v>
      </c>
      <c r="D18">
        <f>'mass per m2'!D47/1000</f>
        <v>1.1864117650000001</v>
      </c>
      <c r="E18">
        <v>8.45824</v>
      </c>
      <c r="F18">
        <v>2.692895407</v>
      </c>
      <c r="G18">
        <v>22.040369699999999</v>
      </c>
      <c r="H18">
        <v>33</v>
      </c>
      <c r="I18">
        <v>38</v>
      </c>
      <c r="J18">
        <v>0.5</v>
      </c>
      <c r="AA18">
        <v>2024</v>
      </c>
      <c r="AB18">
        <v>83</v>
      </c>
      <c r="AC18">
        <v>68.784939679999994</v>
      </c>
      <c r="AD18">
        <v>100</v>
      </c>
      <c r="AE18">
        <v>90</v>
      </c>
      <c r="AF18">
        <v>80</v>
      </c>
    </row>
    <row r="19" spans="1:32" x14ac:dyDescent="0.35">
      <c r="A19">
        <v>2025</v>
      </c>
      <c r="B19">
        <f>'mass per m2'!B48/1000</f>
        <v>8.945933333000001</v>
      </c>
      <c r="C19">
        <f>'mass per m2'!$C$32/100</f>
        <v>4.1922000000000006</v>
      </c>
      <c r="D19">
        <f>'mass per m2'!D48/1000</f>
        <v>1.1578235290000001</v>
      </c>
      <c r="E19">
        <v>8.1954133329999994</v>
      </c>
      <c r="F19">
        <v>2.542951049</v>
      </c>
      <c r="G19">
        <v>22.303538889999999</v>
      </c>
      <c r="H19">
        <v>33</v>
      </c>
      <c r="I19">
        <v>38</v>
      </c>
      <c r="J19">
        <v>0.5</v>
      </c>
      <c r="AA19">
        <v>2025</v>
      </c>
      <c r="AB19">
        <v>83</v>
      </c>
      <c r="AC19">
        <v>69.379740209999994</v>
      </c>
      <c r="AD19">
        <v>100</v>
      </c>
      <c r="AE19">
        <v>90</v>
      </c>
      <c r="AF19">
        <v>80</v>
      </c>
    </row>
    <row r="20" spans="1:32" x14ac:dyDescent="0.35">
      <c r="A20">
        <v>2026</v>
      </c>
      <c r="B20">
        <f>'mass per m2'!B49/1000</f>
        <v>8.9629333330000005</v>
      </c>
      <c r="C20">
        <f>'mass per m2'!$C$32/100</f>
        <v>4.1922000000000006</v>
      </c>
      <c r="D20">
        <f>'mass per m2'!D49/1000</f>
        <v>1.1292352940000001</v>
      </c>
      <c r="E20">
        <v>7.9325866669999998</v>
      </c>
      <c r="F20">
        <v>2.4012622069999998</v>
      </c>
      <c r="G20">
        <v>22.534045020000001</v>
      </c>
      <c r="H20">
        <v>33</v>
      </c>
      <c r="I20">
        <v>38</v>
      </c>
      <c r="J20">
        <v>0.5</v>
      </c>
      <c r="AA20">
        <v>2026</v>
      </c>
      <c r="AB20">
        <v>83</v>
      </c>
      <c r="AC20">
        <v>69.848360650000004</v>
      </c>
      <c r="AD20">
        <v>100</v>
      </c>
      <c r="AE20">
        <v>90</v>
      </c>
      <c r="AF20">
        <v>80</v>
      </c>
    </row>
    <row r="21" spans="1:32" x14ac:dyDescent="0.35">
      <c r="A21">
        <v>2027</v>
      </c>
      <c r="B21">
        <f>'mass per m2'!B50/1000</f>
        <v>8.9789999999999992</v>
      </c>
      <c r="C21">
        <f>'mass per m2'!$C$32/100</f>
        <v>4.1922000000000006</v>
      </c>
      <c r="D21">
        <f>'mass per m2'!D50/1000</f>
        <v>1.1006470589999999</v>
      </c>
      <c r="E21">
        <v>7.6697600000000001</v>
      </c>
      <c r="F21">
        <v>2.2668844890000002</v>
      </c>
      <c r="G21">
        <v>22.739342440000001</v>
      </c>
      <c r="H21">
        <v>33</v>
      </c>
      <c r="I21">
        <v>38</v>
      </c>
      <c r="J21">
        <v>0.5</v>
      </c>
      <c r="AA21">
        <v>2027</v>
      </c>
      <c r="AB21">
        <v>83</v>
      </c>
      <c r="AC21">
        <v>70.190564620000004</v>
      </c>
      <c r="AD21">
        <v>100</v>
      </c>
      <c r="AE21">
        <v>90</v>
      </c>
      <c r="AF21">
        <v>80</v>
      </c>
    </row>
    <row r="22" spans="1:32" x14ac:dyDescent="0.35">
      <c r="A22">
        <v>2028</v>
      </c>
      <c r="B22">
        <f>'mass per m2'!B51/1000</f>
        <v>9.0400694440000002</v>
      </c>
      <c r="C22">
        <f>'mass per m2'!$C$32/100</f>
        <v>4.1922000000000006</v>
      </c>
      <c r="D22">
        <f>'mass per m2'!D51/1000</f>
        <v>1.0815882349999999</v>
      </c>
      <c r="E22">
        <v>7.3949866670000004</v>
      </c>
      <c r="F22">
        <v>2.1296348279999999</v>
      </c>
      <c r="G22">
        <v>22.924571610000001</v>
      </c>
      <c r="H22">
        <v>33</v>
      </c>
      <c r="I22">
        <v>38</v>
      </c>
      <c r="J22">
        <v>0.5</v>
      </c>
      <c r="AA22">
        <v>2028</v>
      </c>
      <c r="AB22">
        <v>83</v>
      </c>
      <c r="AC22">
        <v>70.655697110000006</v>
      </c>
      <c r="AD22">
        <v>100</v>
      </c>
      <c r="AE22">
        <v>90</v>
      </c>
      <c r="AF22">
        <v>80</v>
      </c>
    </row>
    <row r="23" spans="1:32" x14ac:dyDescent="0.35">
      <c r="A23">
        <v>2029</v>
      </c>
      <c r="B23">
        <f>'mass per m2'!B52/1000</f>
        <v>9.1003611109999998</v>
      </c>
      <c r="C23">
        <f>'mass per m2'!$C$32/100</f>
        <v>4.1922000000000006</v>
      </c>
      <c r="D23">
        <f>'mass per m2'!D52/1000</f>
        <v>1.0625294120000002</v>
      </c>
      <c r="E23">
        <v>7.1202133329999997</v>
      </c>
      <c r="F23">
        <v>1.9927764130000001</v>
      </c>
      <c r="G23">
        <v>23.093431240000001</v>
      </c>
      <c r="H23">
        <v>33</v>
      </c>
      <c r="I23">
        <v>38</v>
      </c>
      <c r="J23">
        <v>0.5</v>
      </c>
      <c r="AA23">
        <v>2029</v>
      </c>
      <c r="AB23">
        <v>83</v>
      </c>
      <c r="AC23">
        <v>71.125574380000003</v>
      </c>
      <c r="AD23">
        <v>100</v>
      </c>
      <c r="AE23">
        <v>90</v>
      </c>
      <c r="AF23">
        <v>80</v>
      </c>
    </row>
    <row r="24" spans="1:32" x14ac:dyDescent="0.35">
      <c r="A24">
        <v>2030</v>
      </c>
      <c r="B24">
        <f>'mass per m2'!B53/1000</f>
        <v>9.1598749999999995</v>
      </c>
      <c r="C24">
        <f>'mass per m2'!$C$32/100</f>
        <v>4.1922000000000006</v>
      </c>
      <c r="D24">
        <f>'mass per m2'!D53/1000</f>
        <v>1.0434705879999999</v>
      </c>
      <c r="E24">
        <v>6.84544</v>
      </c>
      <c r="F24">
        <v>1.856311209</v>
      </c>
      <c r="G24">
        <v>23.248673839999999</v>
      </c>
      <c r="H24">
        <v>33</v>
      </c>
      <c r="I24">
        <v>38</v>
      </c>
      <c r="J24">
        <v>0.5</v>
      </c>
      <c r="AA24">
        <v>2030</v>
      </c>
      <c r="AB24">
        <v>83</v>
      </c>
      <c r="AC24">
        <v>71.600236780000003</v>
      </c>
      <c r="AD24">
        <v>100</v>
      </c>
      <c r="AE24">
        <v>90</v>
      </c>
      <c r="AF24">
        <v>80</v>
      </c>
    </row>
    <row r="25" spans="1:32" x14ac:dyDescent="0.35">
      <c r="A25">
        <v>2031</v>
      </c>
      <c r="B25">
        <f>'mass per m2'!B54/1000</f>
        <v>9.1598749999999995</v>
      </c>
      <c r="C25">
        <f>'mass per m2'!$C$32/100</f>
        <v>4.1922000000000006</v>
      </c>
      <c r="D25">
        <f>'mass per m2'!D54/1000</f>
        <v>1.0434705879999999</v>
      </c>
      <c r="E25">
        <v>6.84544</v>
      </c>
      <c r="F25">
        <v>1.856311209</v>
      </c>
      <c r="G25">
        <v>23.392404590000002</v>
      </c>
      <c r="H25">
        <v>33</v>
      </c>
      <c r="I25">
        <v>38</v>
      </c>
      <c r="J25">
        <v>0.5</v>
      </c>
      <c r="AA25">
        <v>2031</v>
      </c>
      <c r="AB25">
        <v>83</v>
      </c>
      <c r="AC25">
        <v>71.600236780000003</v>
      </c>
      <c r="AD25">
        <v>100</v>
      </c>
      <c r="AE25">
        <v>90</v>
      </c>
      <c r="AF25">
        <v>80</v>
      </c>
    </row>
    <row r="26" spans="1:32" x14ac:dyDescent="0.35">
      <c r="A26">
        <v>2032</v>
      </c>
      <c r="B26">
        <f>'mass per m2'!B55/1000</f>
        <v>9.1598749999999995</v>
      </c>
      <c r="C26">
        <f>'mass per m2'!$C$32/100</f>
        <v>4.1922000000000006</v>
      </c>
      <c r="D26">
        <f>'mass per m2'!D55/1000</f>
        <v>1.0434705879999999</v>
      </c>
      <c r="E26">
        <v>6.84544</v>
      </c>
      <c r="F26">
        <v>1.856311209</v>
      </c>
      <c r="G26">
        <v>23.526270570000001</v>
      </c>
      <c r="H26">
        <v>33</v>
      </c>
      <c r="I26">
        <v>38</v>
      </c>
      <c r="J26">
        <v>0.5</v>
      </c>
      <c r="AA26">
        <v>2032</v>
      </c>
      <c r="AB26">
        <v>83</v>
      </c>
      <c r="AC26">
        <v>71.600236780000003</v>
      </c>
      <c r="AD26">
        <v>100</v>
      </c>
      <c r="AE26">
        <v>90</v>
      </c>
      <c r="AF26">
        <v>80</v>
      </c>
    </row>
    <row r="27" spans="1:32" x14ac:dyDescent="0.35">
      <c r="A27">
        <v>2033</v>
      </c>
      <c r="B27">
        <f>'mass per m2'!B56/1000</f>
        <v>9.1598749999999995</v>
      </c>
      <c r="C27">
        <f>'mass per m2'!$C$32/100</f>
        <v>4.1922000000000006</v>
      </c>
      <c r="D27">
        <f>'mass per m2'!D56/1000</f>
        <v>1.0434705879999999</v>
      </c>
      <c r="E27">
        <v>6.84544</v>
      </c>
      <c r="F27">
        <v>1.856311209</v>
      </c>
      <c r="G27">
        <v>23.651585300000001</v>
      </c>
      <c r="H27">
        <v>33</v>
      </c>
      <c r="I27">
        <v>38</v>
      </c>
      <c r="J27">
        <v>0.5</v>
      </c>
      <c r="AA27">
        <v>2033</v>
      </c>
      <c r="AB27">
        <v>83</v>
      </c>
      <c r="AC27">
        <v>71.600236780000003</v>
      </c>
      <c r="AD27">
        <v>100</v>
      </c>
      <c r="AE27">
        <v>90</v>
      </c>
      <c r="AF27">
        <v>80</v>
      </c>
    </row>
    <row r="28" spans="1:32" x14ac:dyDescent="0.35">
      <c r="A28">
        <v>2034</v>
      </c>
      <c r="B28">
        <f>'mass per m2'!B57/1000</f>
        <v>9.1598749999999995</v>
      </c>
      <c r="C28">
        <f>'mass per m2'!$C$32/100</f>
        <v>4.1922000000000006</v>
      </c>
      <c r="D28">
        <f>'mass per m2'!D57/1000</f>
        <v>1.0434705879999999</v>
      </c>
      <c r="E28">
        <v>6.84544</v>
      </c>
      <c r="F28">
        <v>1.856311209</v>
      </c>
      <c r="G28">
        <v>23.769413579999998</v>
      </c>
      <c r="H28">
        <v>33</v>
      </c>
      <c r="I28">
        <v>38</v>
      </c>
      <c r="J28">
        <v>0.5</v>
      </c>
      <c r="AA28">
        <v>2034</v>
      </c>
      <c r="AB28">
        <v>83</v>
      </c>
      <c r="AC28">
        <v>71.600236780000003</v>
      </c>
      <c r="AD28">
        <v>100</v>
      </c>
      <c r="AE28">
        <v>90</v>
      </c>
      <c r="AF28">
        <v>80</v>
      </c>
    </row>
    <row r="29" spans="1:32" x14ac:dyDescent="0.35">
      <c r="A29">
        <v>2035</v>
      </c>
      <c r="B29">
        <f>'mass per m2'!B58/1000</f>
        <v>9.1598749999999995</v>
      </c>
      <c r="C29">
        <f>'mass per m2'!$C$32/100</f>
        <v>4.1922000000000006</v>
      </c>
      <c r="D29">
        <f>'mass per m2'!D58/1000</f>
        <v>1.0434705879999999</v>
      </c>
      <c r="E29">
        <v>6.84544</v>
      </c>
      <c r="F29">
        <v>1.856311209</v>
      </c>
      <c r="G29">
        <v>23.880630870000001</v>
      </c>
      <c r="H29">
        <v>33</v>
      </c>
      <c r="I29">
        <v>38</v>
      </c>
      <c r="J29">
        <v>0.5</v>
      </c>
      <c r="AA29">
        <v>2035</v>
      </c>
      <c r="AB29">
        <v>83</v>
      </c>
      <c r="AC29">
        <v>71.600236780000003</v>
      </c>
      <c r="AD29">
        <v>100</v>
      </c>
      <c r="AE29">
        <v>90</v>
      </c>
      <c r="AF29">
        <v>80</v>
      </c>
    </row>
    <row r="30" spans="1:32" x14ac:dyDescent="0.35">
      <c r="A30">
        <v>2036</v>
      </c>
      <c r="B30">
        <f>'mass per m2'!B59/1000</f>
        <v>9.1598749999999995</v>
      </c>
      <c r="C30">
        <f>'mass per m2'!$C$32/100</f>
        <v>4.1922000000000006</v>
      </c>
      <c r="D30">
        <f>'mass per m2'!D59/1000</f>
        <v>1.0434705879999999</v>
      </c>
      <c r="E30">
        <v>6.84544</v>
      </c>
      <c r="F30">
        <v>1.856311209</v>
      </c>
      <c r="G30">
        <v>23.985965879999998</v>
      </c>
      <c r="H30">
        <v>33</v>
      </c>
      <c r="I30">
        <v>38</v>
      </c>
      <c r="J30">
        <v>0.5</v>
      </c>
      <c r="AA30">
        <v>2036</v>
      </c>
      <c r="AB30">
        <v>83</v>
      </c>
      <c r="AC30">
        <v>71.600236780000003</v>
      </c>
      <c r="AD30">
        <v>100</v>
      </c>
      <c r="AE30">
        <v>90</v>
      </c>
      <c r="AF30">
        <v>80</v>
      </c>
    </row>
    <row r="31" spans="1:32" x14ac:dyDescent="0.35">
      <c r="A31">
        <v>2037</v>
      </c>
      <c r="B31">
        <f>'mass per m2'!B60/1000</f>
        <v>9.1598749999999995</v>
      </c>
      <c r="C31">
        <f>'mass per m2'!$C$32/100</f>
        <v>4.1922000000000006</v>
      </c>
      <c r="D31">
        <f>'mass per m2'!D60/1000</f>
        <v>1.0434705879999999</v>
      </c>
      <c r="E31">
        <v>6.84544</v>
      </c>
      <c r="F31">
        <v>1.856311209</v>
      </c>
      <c r="G31">
        <v>24.08603183</v>
      </c>
      <c r="H31">
        <v>33</v>
      </c>
      <c r="I31">
        <v>38</v>
      </c>
      <c r="J31">
        <v>0.5</v>
      </c>
      <c r="AA31">
        <v>2037</v>
      </c>
      <c r="AB31">
        <v>83</v>
      </c>
      <c r="AC31">
        <v>71.600236780000003</v>
      </c>
      <c r="AD31">
        <v>100</v>
      </c>
      <c r="AE31">
        <v>90</v>
      </c>
      <c r="AF31">
        <v>80</v>
      </c>
    </row>
    <row r="32" spans="1:32" x14ac:dyDescent="0.35">
      <c r="A32">
        <v>2038</v>
      </c>
      <c r="B32">
        <f>'mass per m2'!B61/1000</f>
        <v>9.1598749999999995</v>
      </c>
      <c r="C32">
        <f>'mass per m2'!$C$32/100</f>
        <v>4.1922000000000006</v>
      </c>
      <c r="D32">
        <f>'mass per m2'!D61/1000</f>
        <v>1.0434705879999999</v>
      </c>
      <c r="E32">
        <v>6.84544</v>
      </c>
      <c r="F32">
        <v>1.856311209</v>
      </c>
      <c r="G32">
        <v>24.181349740000002</v>
      </c>
      <c r="H32">
        <v>33</v>
      </c>
      <c r="I32">
        <v>38</v>
      </c>
      <c r="J32">
        <v>0.5</v>
      </c>
      <c r="AA32">
        <v>2038</v>
      </c>
      <c r="AB32">
        <v>83</v>
      </c>
      <c r="AC32">
        <v>71.600236780000003</v>
      </c>
      <c r="AD32">
        <v>100</v>
      </c>
      <c r="AE32">
        <v>90</v>
      </c>
      <c r="AF32">
        <v>80</v>
      </c>
    </row>
    <row r="33" spans="1:32" x14ac:dyDescent="0.35">
      <c r="A33">
        <v>2039</v>
      </c>
      <c r="B33">
        <f>'mass per m2'!B62/1000</f>
        <v>9.1598749999999995</v>
      </c>
      <c r="C33">
        <f>'mass per m2'!$C$32/100</f>
        <v>4.1922000000000006</v>
      </c>
      <c r="D33">
        <f>'mass per m2'!D62/1000</f>
        <v>1.0434705879999999</v>
      </c>
      <c r="E33">
        <v>6.84544</v>
      </c>
      <c r="F33">
        <v>1.856311209</v>
      </c>
      <c r="G33">
        <v>24.272366120000001</v>
      </c>
      <c r="H33">
        <v>33</v>
      </c>
      <c r="I33">
        <v>38</v>
      </c>
      <c r="J33">
        <v>0.5</v>
      </c>
      <c r="AA33">
        <v>2039</v>
      </c>
      <c r="AB33">
        <v>83</v>
      </c>
      <c r="AC33">
        <v>71.600236780000003</v>
      </c>
      <c r="AD33">
        <v>100</v>
      </c>
      <c r="AE33">
        <v>90</v>
      </c>
      <c r="AF33">
        <v>80</v>
      </c>
    </row>
    <row r="34" spans="1:32" x14ac:dyDescent="0.35">
      <c r="A34">
        <v>2040</v>
      </c>
      <c r="B34">
        <f>'mass per m2'!B63/1000</f>
        <v>9.1598749999999995</v>
      </c>
      <c r="C34">
        <f>'mass per m2'!$C$32/100</f>
        <v>4.1922000000000006</v>
      </c>
      <c r="D34">
        <f>'mass per m2'!D63/1000</f>
        <v>1.0434705879999999</v>
      </c>
      <c r="E34">
        <v>6.84544</v>
      </c>
      <c r="F34">
        <v>1.856311209</v>
      </c>
      <c r="G34">
        <v>24.359466650000002</v>
      </c>
      <c r="H34">
        <v>33</v>
      </c>
      <c r="I34">
        <v>38</v>
      </c>
      <c r="J34">
        <v>0.5</v>
      </c>
      <c r="AA34">
        <v>2040</v>
      </c>
      <c r="AB34">
        <v>83</v>
      </c>
      <c r="AC34">
        <v>71.600236780000003</v>
      </c>
      <c r="AD34">
        <v>100</v>
      </c>
      <c r="AE34">
        <v>90</v>
      </c>
      <c r="AF34">
        <v>80</v>
      </c>
    </row>
    <row r="35" spans="1:32" x14ac:dyDescent="0.35">
      <c r="A35">
        <v>2041</v>
      </c>
      <c r="B35">
        <f>'mass per m2'!B64/1000</f>
        <v>9.1598749999999995</v>
      </c>
      <c r="C35">
        <f>'mass per m2'!$C$32/100</f>
        <v>4.1922000000000006</v>
      </c>
      <c r="D35">
        <f>'mass per m2'!D64/1000</f>
        <v>1.0434705879999999</v>
      </c>
      <c r="E35">
        <v>6.84544</v>
      </c>
      <c r="F35">
        <v>1.856311209</v>
      </c>
      <c r="G35">
        <v>24.442986730000001</v>
      </c>
      <c r="H35">
        <v>33</v>
      </c>
      <c r="I35">
        <v>38</v>
      </c>
      <c r="J35">
        <v>0.5</v>
      </c>
      <c r="AA35">
        <v>2041</v>
      </c>
      <c r="AB35">
        <v>83</v>
      </c>
      <c r="AC35">
        <v>71.600236780000003</v>
      </c>
      <c r="AD35">
        <v>100</v>
      </c>
      <c r="AE35">
        <v>90</v>
      </c>
      <c r="AF35">
        <v>80</v>
      </c>
    </row>
    <row r="36" spans="1:32" x14ac:dyDescent="0.35">
      <c r="A36">
        <v>2042</v>
      </c>
      <c r="B36">
        <f>'mass per m2'!B65/1000</f>
        <v>9.1598749999999995</v>
      </c>
      <c r="C36">
        <f>'mass per m2'!$C$32/100</f>
        <v>4.1922000000000006</v>
      </c>
      <c r="D36">
        <f>'mass per m2'!D65/1000</f>
        <v>1.0434705879999999</v>
      </c>
      <c r="E36">
        <v>6.84544</v>
      </c>
      <c r="F36">
        <v>1.856311209</v>
      </c>
      <c r="G36">
        <v>24.523219999999998</v>
      </c>
      <c r="H36">
        <v>33</v>
      </c>
      <c r="I36">
        <v>38</v>
      </c>
      <c r="J36">
        <v>0.5</v>
      </c>
      <c r="R36" t="s">
        <v>2</v>
      </c>
      <c r="S36" t="s">
        <v>3</v>
      </c>
      <c r="T36" t="s">
        <v>4</v>
      </c>
      <c r="U36" t="s">
        <v>5</v>
      </c>
      <c r="V36" t="s">
        <v>6</v>
      </c>
      <c r="AA36">
        <v>2042</v>
      </c>
      <c r="AB36">
        <v>83</v>
      </c>
      <c r="AC36">
        <v>71.600236780000003</v>
      </c>
      <c r="AD36">
        <v>100</v>
      </c>
      <c r="AE36">
        <v>90</v>
      </c>
      <c r="AF36">
        <v>80</v>
      </c>
    </row>
    <row r="37" spans="1:32" x14ac:dyDescent="0.35">
      <c r="A37">
        <v>2043</v>
      </c>
      <c r="B37">
        <f>'mass per m2'!B66/1000</f>
        <v>9.1598749999999995</v>
      </c>
      <c r="C37">
        <f>'mass per m2'!$C$32/100</f>
        <v>4.1922000000000006</v>
      </c>
      <c r="D37">
        <f>'mass per m2'!D66/1000</f>
        <v>1.0434705879999999</v>
      </c>
      <c r="E37">
        <v>6.84544</v>
      </c>
      <c r="F37">
        <v>1.856311209</v>
      </c>
      <c r="G37">
        <v>24.600424960000002</v>
      </c>
      <c r="H37">
        <v>33</v>
      </c>
      <c r="I37">
        <v>38</v>
      </c>
      <c r="J37">
        <v>0.5</v>
      </c>
      <c r="Q37" t="s">
        <v>22</v>
      </c>
      <c r="R37">
        <v>0</v>
      </c>
      <c r="S37">
        <v>255</v>
      </c>
      <c r="T37">
        <v>31</v>
      </c>
      <c r="U37">
        <v>44</v>
      </c>
      <c r="V37">
        <v>214</v>
      </c>
      <c r="AA37">
        <v>2043</v>
      </c>
      <c r="AB37">
        <v>83</v>
      </c>
      <c r="AC37">
        <v>71.600236780000003</v>
      </c>
      <c r="AD37">
        <v>100</v>
      </c>
      <c r="AE37">
        <v>90</v>
      </c>
      <c r="AF37">
        <v>80</v>
      </c>
    </row>
    <row r="38" spans="1:32" x14ac:dyDescent="0.35">
      <c r="A38">
        <v>2044</v>
      </c>
      <c r="B38">
        <f>'mass per m2'!B67/1000</f>
        <v>9.1598749999999995</v>
      </c>
      <c r="C38">
        <f>'mass per m2'!$C$32/100</f>
        <v>4.1922000000000006</v>
      </c>
      <c r="D38">
        <f>'mass per m2'!D67/1000</f>
        <v>1.0434705879999999</v>
      </c>
      <c r="E38">
        <v>6.84544</v>
      </c>
      <c r="F38">
        <v>1.856311209</v>
      </c>
      <c r="G38">
        <v>24.674830409999998</v>
      </c>
      <c r="H38">
        <v>33</v>
      </c>
      <c r="I38">
        <v>38</v>
      </c>
      <c r="J38">
        <v>0.5</v>
      </c>
      <c r="Q38" t="s">
        <v>23</v>
      </c>
      <c r="R38">
        <v>191</v>
      </c>
      <c r="S38">
        <v>127</v>
      </c>
      <c r="T38">
        <v>119</v>
      </c>
      <c r="U38">
        <v>160</v>
      </c>
      <c r="V38">
        <v>39</v>
      </c>
      <c r="AA38">
        <v>2044</v>
      </c>
      <c r="AB38">
        <v>83</v>
      </c>
      <c r="AC38">
        <v>71.600236780000003</v>
      </c>
      <c r="AD38">
        <v>100</v>
      </c>
      <c r="AE38">
        <v>90</v>
      </c>
      <c r="AF38">
        <v>80</v>
      </c>
    </row>
    <row r="39" spans="1:32" x14ac:dyDescent="0.35">
      <c r="A39">
        <v>2045</v>
      </c>
      <c r="B39">
        <f>'mass per m2'!B68/1000</f>
        <v>9.1598749999999995</v>
      </c>
      <c r="C39">
        <f>'mass per m2'!$C$32/100</f>
        <v>4.1922000000000006</v>
      </c>
      <c r="D39">
        <f>'mass per m2'!D68/1000</f>
        <v>1.0434705879999999</v>
      </c>
      <c r="E39">
        <v>6.84544</v>
      </c>
      <c r="F39">
        <v>1.856311209</v>
      </c>
      <c r="G39">
        <v>24.746639890000001</v>
      </c>
      <c r="H39">
        <v>33</v>
      </c>
      <c r="I39">
        <v>38</v>
      </c>
      <c r="J39">
        <v>0.5</v>
      </c>
      <c r="Q39" t="s">
        <v>24</v>
      </c>
      <c r="R39">
        <v>191</v>
      </c>
      <c r="S39">
        <v>14</v>
      </c>
      <c r="T39">
        <v>190</v>
      </c>
      <c r="U39">
        <v>44</v>
      </c>
      <c r="V39">
        <v>40</v>
      </c>
      <c r="AA39">
        <v>2045</v>
      </c>
      <c r="AB39">
        <v>83</v>
      </c>
      <c r="AC39">
        <v>71.600236780000003</v>
      </c>
      <c r="AD39">
        <v>100</v>
      </c>
      <c r="AE39">
        <v>90</v>
      </c>
      <c r="AF39">
        <v>80</v>
      </c>
    </row>
    <row r="40" spans="1:32" x14ac:dyDescent="0.35">
      <c r="A40">
        <v>2046</v>
      </c>
      <c r="B40">
        <f>'mass per m2'!B69/1000</f>
        <v>9.1598749999999995</v>
      </c>
      <c r="C40">
        <f>'mass per m2'!$C$32/100</f>
        <v>4.1922000000000006</v>
      </c>
      <c r="D40">
        <f>'mass per m2'!D69/1000</f>
        <v>1.0434705879999999</v>
      </c>
      <c r="E40">
        <v>6.84544</v>
      </c>
      <c r="F40">
        <v>1.856311209</v>
      </c>
      <c r="G40">
        <v>24.816035240000001</v>
      </c>
      <c r="H40">
        <v>33</v>
      </c>
      <c r="I40">
        <v>38</v>
      </c>
      <c r="J40">
        <v>0.5</v>
      </c>
      <c r="AA40">
        <v>2046</v>
      </c>
      <c r="AB40">
        <v>83</v>
      </c>
      <c r="AC40">
        <v>71.600236780000003</v>
      </c>
      <c r="AD40">
        <v>100</v>
      </c>
      <c r="AE40">
        <v>90</v>
      </c>
      <c r="AF40">
        <v>80</v>
      </c>
    </row>
    <row r="41" spans="1:32" x14ac:dyDescent="0.35">
      <c r="A41">
        <v>2047</v>
      </c>
      <c r="B41">
        <f>'mass per m2'!B70/1000</f>
        <v>9.1598749999999995</v>
      </c>
      <c r="C41">
        <f>'mass per m2'!$C$32/100</f>
        <v>4.1922000000000006</v>
      </c>
      <c r="D41">
        <f>'mass per m2'!D70/1000</f>
        <v>1.0434705879999999</v>
      </c>
      <c r="E41">
        <v>6.84544</v>
      </c>
      <c r="F41">
        <v>1.856311209</v>
      </c>
      <c r="G41">
        <v>24.88317962</v>
      </c>
      <c r="H41">
        <v>33</v>
      </c>
      <c r="I41">
        <v>38</v>
      </c>
      <c r="J41">
        <v>0.5</v>
      </c>
      <c r="AA41">
        <v>2047</v>
      </c>
      <c r="AB41">
        <v>83</v>
      </c>
      <c r="AC41">
        <v>71.600236780000003</v>
      </c>
      <c r="AD41">
        <v>100</v>
      </c>
      <c r="AE41">
        <v>90</v>
      </c>
      <c r="AF41">
        <v>80</v>
      </c>
    </row>
    <row r="42" spans="1:32" x14ac:dyDescent="0.35">
      <c r="A42">
        <v>2048</v>
      </c>
      <c r="B42">
        <f>'mass per m2'!B71/1000</f>
        <v>9.1598749999999995</v>
      </c>
      <c r="C42">
        <f>'mass per m2'!$C$32/100</f>
        <v>4.1922000000000006</v>
      </c>
      <c r="D42">
        <f>'mass per m2'!D71/1000</f>
        <v>1.0434705879999999</v>
      </c>
      <c r="E42">
        <v>6.84544</v>
      </c>
      <c r="F42">
        <v>1.856311209</v>
      </c>
      <c r="G42">
        <v>24.94822001</v>
      </c>
      <c r="H42">
        <v>33</v>
      </c>
      <c r="I42">
        <v>38</v>
      </c>
      <c r="J42">
        <v>0.5</v>
      </c>
      <c r="AA42">
        <v>2048</v>
      </c>
      <c r="AB42">
        <v>83</v>
      </c>
      <c r="AC42">
        <v>71.600236780000003</v>
      </c>
      <c r="AD42">
        <v>100</v>
      </c>
      <c r="AE42">
        <v>90</v>
      </c>
      <c r="AF42">
        <v>80</v>
      </c>
    </row>
    <row r="43" spans="1:32" x14ac:dyDescent="0.35">
      <c r="A43">
        <v>2049</v>
      </c>
      <c r="B43">
        <f>'mass per m2'!B72/1000</f>
        <v>9.1598749999999995</v>
      </c>
      <c r="C43">
        <f>'mass per m2'!$C$32/100</f>
        <v>4.1922000000000006</v>
      </c>
      <c r="D43">
        <f>'mass per m2'!D72/1000</f>
        <v>1.0434705879999999</v>
      </c>
      <c r="E43">
        <v>6.84544</v>
      </c>
      <c r="F43">
        <v>1.856311209</v>
      </c>
      <c r="G43">
        <v>25.011289269999999</v>
      </c>
      <c r="H43">
        <v>33</v>
      </c>
      <c r="I43">
        <v>38</v>
      </c>
      <c r="J43">
        <v>0.5</v>
      </c>
      <c r="AA43">
        <v>2049</v>
      </c>
      <c r="AB43">
        <v>83</v>
      </c>
      <c r="AC43">
        <v>71.600236780000003</v>
      </c>
      <c r="AD43">
        <v>100</v>
      </c>
      <c r="AE43">
        <v>90</v>
      </c>
      <c r="AF43">
        <v>80</v>
      </c>
    </row>
    <row r="44" spans="1:32" x14ac:dyDescent="0.35">
      <c r="A44">
        <v>2050</v>
      </c>
      <c r="B44">
        <f>'mass per m2'!B73/1000</f>
        <v>9.1598749999999995</v>
      </c>
      <c r="C44">
        <f>'mass per m2'!$C$32/100</f>
        <v>4.1922000000000006</v>
      </c>
      <c r="D44">
        <f>'mass per m2'!D73/1000</f>
        <v>1.0434705879999999</v>
      </c>
      <c r="E44">
        <v>6.84544</v>
      </c>
      <c r="F44">
        <v>1.856311209</v>
      </c>
      <c r="G44">
        <v>25.072507909999999</v>
      </c>
      <c r="H44">
        <v>33</v>
      </c>
      <c r="I44">
        <v>38</v>
      </c>
      <c r="J44">
        <v>0.5</v>
      </c>
      <c r="AA44">
        <v>2050</v>
      </c>
      <c r="AB44">
        <v>83</v>
      </c>
      <c r="AC44">
        <v>71.600236780000003</v>
      </c>
      <c r="AD44">
        <v>100</v>
      </c>
      <c r="AE44">
        <v>90</v>
      </c>
      <c r="AF44">
        <v>80</v>
      </c>
    </row>
  </sheetData>
  <mergeCells count="2">
    <mergeCell ref="B1:F1"/>
    <mergeCell ref="G1:J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33EE9-48B6-45B9-AA20-5B238FD67D43}">
  <dimension ref="A1:F57"/>
  <sheetViews>
    <sheetView workbookViewId="0">
      <selection activeCell="C40" sqref="C40:C41"/>
    </sheetView>
  </sheetViews>
  <sheetFormatPr defaultRowHeight="14.5" x14ac:dyDescent="0.35"/>
  <sheetData>
    <row r="1" spans="1:6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5">
      <c r="A2">
        <v>1995</v>
      </c>
      <c r="B2">
        <v>99.9</v>
      </c>
      <c r="C2">
        <v>20</v>
      </c>
      <c r="D2">
        <v>18.600000000000001</v>
      </c>
      <c r="E2">
        <v>76</v>
      </c>
      <c r="F2">
        <v>75</v>
      </c>
    </row>
    <row r="3" spans="1:6" x14ac:dyDescent="0.35">
      <c r="A3">
        <v>1996</v>
      </c>
      <c r="B3">
        <v>99.9</v>
      </c>
      <c r="C3">
        <v>20.399999999999999</v>
      </c>
      <c r="D3">
        <v>18.600000000000001</v>
      </c>
      <c r="E3">
        <v>76</v>
      </c>
      <c r="F3">
        <v>75</v>
      </c>
    </row>
    <row r="4" spans="1:6" x14ac:dyDescent="0.35">
      <c r="A4">
        <v>1997</v>
      </c>
      <c r="B4">
        <v>99.9</v>
      </c>
      <c r="C4">
        <v>20.8</v>
      </c>
      <c r="D4">
        <v>18.600000000000001</v>
      </c>
      <c r="E4">
        <v>76</v>
      </c>
      <c r="F4">
        <v>75</v>
      </c>
    </row>
    <row r="5" spans="1:6" x14ac:dyDescent="0.35">
      <c r="A5">
        <v>1998</v>
      </c>
      <c r="B5">
        <v>99.9</v>
      </c>
      <c r="C5">
        <v>21.2</v>
      </c>
      <c r="D5">
        <v>18.600000000000001</v>
      </c>
      <c r="E5">
        <v>76</v>
      </c>
      <c r="F5">
        <v>75</v>
      </c>
    </row>
    <row r="6" spans="1:6" x14ac:dyDescent="0.35">
      <c r="A6">
        <v>1999</v>
      </c>
      <c r="B6">
        <v>99.9</v>
      </c>
      <c r="C6">
        <v>21.6</v>
      </c>
      <c r="D6">
        <v>18.600000000000001</v>
      </c>
      <c r="E6">
        <v>76</v>
      </c>
      <c r="F6">
        <v>75</v>
      </c>
    </row>
    <row r="7" spans="1:6" x14ac:dyDescent="0.35">
      <c r="A7">
        <v>2000</v>
      </c>
      <c r="B7">
        <v>99.9</v>
      </c>
      <c r="C7">
        <v>22</v>
      </c>
      <c r="D7">
        <v>18.600000000000001</v>
      </c>
      <c r="E7">
        <v>76</v>
      </c>
      <c r="F7">
        <v>75</v>
      </c>
    </row>
    <row r="8" spans="1:6" x14ac:dyDescent="0.35">
      <c r="A8">
        <v>2001</v>
      </c>
      <c r="B8">
        <v>99.9</v>
      </c>
      <c r="C8">
        <v>22.4</v>
      </c>
      <c r="D8">
        <v>18.600000000000001</v>
      </c>
      <c r="E8">
        <v>76</v>
      </c>
      <c r="F8">
        <v>75</v>
      </c>
    </row>
    <row r="9" spans="1:6" x14ac:dyDescent="0.35">
      <c r="A9">
        <v>2002</v>
      </c>
      <c r="B9">
        <v>99.9</v>
      </c>
      <c r="C9">
        <v>22.8</v>
      </c>
      <c r="D9">
        <v>18.600000000000001</v>
      </c>
      <c r="E9">
        <v>76</v>
      </c>
      <c r="F9">
        <v>75</v>
      </c>
    </row>
    <row r="10" spans="1:6" x14ac:dyDescent="0.35">
      <c r="A10">
        <v>2003</v>
      </c>
      <c r="B10">
        <v>99.9</v>
      </c>
      <c r="C10">
        <v>23.2</v>
      </c>
      <c r="D10">
        <v>18.600000000000001</v>
      </c>
      <c r="E10">
        <v>76</v>
      </c>
      <c r="F10">
        <v>75</v>
      </c>
    </row>
    <row r="11" spans="1:6" x14ac:dyDescent="0.35">
      <c r="A11">
        <v>2004</v>
      </c>
      <c r="B11">
        <v>99.9</v>
      </c>
      <c r="C11">
        <v>23.6</v>
      </c>
      <c r="D11">
        <v>18.600000000000001</v>
      </c>
      <c r="E11">
        <v>76</v>
      </c>
      <c r="F11">
        <v>75</v>
      </c>
    </row>
    <row r="12" spans="1:6" x14ac:dyDescent="0.35">
      <c r="A12">
        <v>2005</v>
      </c>
      <c r="B12">
        <v>99.9</v>
      </c>
      <c r="C12">
        <v>24</v>
      </c>
      <c r="D12">
        <v>18.600000000000001</v>
      </c>
      <c r="E12">
        <v>76</v>
      </c>
      <c r="F12">
        <v>75</v>
      </c>
    </row>
    <row r="13" spans="1:6" x14ac:dyDescent="0.35">
      <c r="A13">
        <v>2006</v>
      </c>
      <c r="B13">
        <v>99.9</v>
      </c>
      <c r="C13">
        <v>24.4</v>
      </c>
      <c r="D13">
        <v>18.600000000000001</v>
      </c>
      <c r="E13">
        <v>76</v>
      </c>
      <c r="F13">
        <v>75</v>
      </c>
    </row>
    <row r="14" spans="1:6" x14ac:dyDescent="0.35">
      <c r="A14">
        <v>2007</v>
      </c>
      <c r="B14">
        <v>99.9</v>
      </c>
      <c r="C14">
        <v>24.8</v>
      </c>
      <c r="D14">
        <v>18.600000000000001</v>
      </c>
      <c r="E14">
        <v>76</v>
      </c>
      <c r="F14">
        <v>75</v>
      </c>
    </row>
    <row r="15" spans="1:6" x14ac:dyDescent="0.35">
      <c r="A15">
        <v>2008</v>
      </c>
      <c r="B15">
        <v>99.9</v>
      </c>
      <c r="C15">
        <v>25.2</v>
      </c>
      <c r="D15">
        <v>18.600000000000001</v>
      </c>
      <c r="E15">
        <v>76</v>
      </c>
      <c r="F15">
        <v>75</v>
      </c>
    </row>
    <row r="16" spans="1:6" x14ac:dyDescent="0.35">
      <c r="A16">
        <v>2009</v>
      </c>
      <c r="B16">
        <v>99.9</v>
      </c>
      <c r="C16">
        <v>25.6</v>
      </c>
      <c r="D16">
        <v>18.600000000000001</v>
      </c>
      <c r="E16">
        <v>76</v>
      </c>
      <c r="F16">
        <v>75</v>
      </c>
    </row>
    <row r="17" spans="1:6" x14ac:dyDescent="0.35">
      <c r="A17">
        <v>2010</v>
      </c>
      <c r="B17">
        <v>99.9</v>
      </c>
      <c r="C17">
        <v>26</v>
      </c>
      <c r="D17">
        <v>18.600000000000001</v>
      </c>
      <c r="E17">
        <v>76</v>
      </c>
      <c r="F17">
        <v>75</v>
      </c>
    </row>
    <row r="18" spans="1:6" x14ac:dyDescent="0.35">
      <c r="A18">
        <v>2011</v>
      </c>
      <c r="B18">
        <v>99.9</v>
      </c>
      <c r="C18">
        <v>26.4</v>
      </c>
      <c r="D18">
        <v>18.600000000000001</v>
      </c>
      <c r="E18">
        <v>76</v>
      </c>
      <c r="F18">
        <v>75</v>
      </c>
    </row>
    <row r="19" spans="1:6" x14ac:dyDescent="0.35">
      <c r="A19">
        <v>2012</v>
      </c>
      <c r="B19">
        <v>99.9</v>
      </c>
      <c r="C19">
        <v>26.8</v>
      </c>
      <c r="D19">
        <v>18.600000000000001</v>
      </c>
      <c r="E19">
        <v>76</v>
      </c>
      <c r="F19">
        <v>75</v>
      </c>
    </row>
    <row r="20" spans="1:6" x14ac:dyDescent="0.35">
      <c r="A20">
        <v>2013</v>
      </c>
      <c r="B20">
        <v>99.9</v>
      </c>
      <c r="C20">
        <v>27.2</v>
      </c>
      <c r="D20">
        <v>18.600000000000001</v>
      </c>
      <c r="E20">
        <v>76</v>
      </c>
      <c r="F20">
        <v>75</v>
      </c>
    </row>
    <row r="21" spans="1:6" x14ac:dyDescent="0.35">
      <c r="A21">
        <v>2014</v>
      </c>
      <c r="B21">
        <v>99.9</v>
      </c>
      <c r="C21">
        <v>27.6</v>
      </c>
      <c r="D21">
        <v>18.600000000000001</v>
      </c>
      <c r="E21">
        <v>76</v>
      </c>
      <c r="F21">
        <v>75</v>
      </c>
    </row>
    <row r="22" spans="1:6" x14ac:dyDescent="0.35">
      <c r="A22">
        <v>2015</v>
      </c>
      <c r="B22">
        <v>99.9</v>
      </c>
      <c r="C22">
        <v>28</v>
      </c>
      <c r="D22">
        <v>18.600000000000001</v>
      </c>
      <c r="E22">
        <v>76</v>
      </c>
      <c r="F22">
        <v>75</v>
      </c>
    </row>
    <row r="23" spans="1:6" x14ac:dyDescent="0.35">
      <c r="A23">
        <v>2016</v>
      </c>
      <c r="B23">
        <v>99.9</v>
      </c>
      <c r="C23">
        <v>28.4</v>
      </c>
      <c r="D23">
        <v>18.600000000000001</v>
      </c>
      <c r="E23">
        <v>76</v>
      </c>
      <c r="F23">
        <v>75</v>
      </c>
    </row>
    <row r="24" spans="1:6" x14ac:dyDescent="0.35">
      <c r="A24">
        <v>2017</v>
      </c>
      <c r="B24">
        <v>99.9</v>
      </c>
      <c r="C24">
        <v>28.8</v>
      </c>
      <c r="D24">
        <v>18.600000000000001</v>
      </c>
      <c r="E24">
        <v>76</v>
      </c>
      <c r="F24">
        <v>75</v>
      </c>
    </row>
    <row r="25" spans="1:6" x14ac:dyDescent="0.35">
      <c r="A25">
        <v>2018</v>
      </c>
      <c r="B25">
        <v>99.9</v>
      </c>
      <c r="C25">
        <v>29.2</v>
      </c>
      <c r="D25">
        <v>18.600000000000001</v>
      </c>
      <c r="E25">
        <v>76</v>
      </c>
      <c r="F25">
        <v>75</v>
      </c>
    </row>
    <row r="26" spans="1:6" x14ac:dyDescent="0.35">
      <c r="A26">
        <v>2019</v>
      </c>
      <c r="B26">
        <v>99.9</v>
      </c>
      <c r="C26">
        <v>29.6</v>
      </c>
      <c r="D26">
        <v>18.600000000000001</v>
      </c>
      <c r="E26">
        <v>76</v>
      </c>
      <c r="F26">
        <v>75</v>
      </c>
    </row>
    <row r="27" spans="1:6" x14ac:dyDescent="0.35">
      <c r="A27">
        <v>2020</v>
      </c>
      <c r="B27">
        <v>99.9</v>
      </c>
      <c r="C27">
        <v>30</v>
      </c>
      <c r="D27">
        <v>18.600000000000001</v>
      </c>
      <c r="E27">
        <v>76</v>
      </c>
      <c r="F27">
        <v>75</v>
      </c>
    </row>
    <row r="28" spans="1:6" x14ac:dyDescent="0.35">
      <c r="A28">
        <v>2021</v>
      </c>
      <c r="B28">
        <v>99.9</v>
      </c>
      <c r="C28">
        <v>30</v>
      </c>
      <c r="D28">
        <v>18.600000000000001</v>
      </c>
      <c r="E28">
        <v>76</v>
      </c>
      <c r="F28">
        <v>75</v>
      </c>
    </row>
    <row r="29" spans="1:6" x14ac:dyDescent="0.35">
      <c r="A29">
        <v>2022</v>
      </c>
      <c r="B29">
        <v>99.9</v>
      </c>
      <c r="C29">
        <v>30</v>
      </c>
      <c r="D29">
        <v>18.600000000000001</v>
      </c>
      <c r="E29">
        <v>76</v>
      </c>
      <c r="F29">
        <v>75</v>
      </c>
    </row>
    <row r="30" spans="1:6" x14ac:dyDescent="0.35">
      <c r="A30">
        <v>2023</v>
      </c>
      <c r="B30">
        <v>99.9</v>
      </c>
      <c r="C30">
        <v>30</v>
      </c>
      <c r="D30">
        <v>18.600000000000001</v>
      </c>
      <c r="E30">
        <v>76</v>
      </c>
      <c r="F30">
        <v>75</v>
      </c>
    </row>
    <row r="31" spans="1:6" x14ac:dyDescent="0.35">
      <c r="A31">
        <v>2024</v>
      </c>
      <c r="B31">
        <v>99.9</v>
      </c>
      <c r="C31">
        <v>30</v>
      </c>
      <c r="D31">
        <v>18.600000000000001</v>
      </c>
      <c r="E31">
        <v>76</v>
      </c>
      <c r="F31">
        <v>75</v>
      </c>
    </row>
    <row r="32" spans="1:6" x14ac:dyDescent="0.35">
      <c r="A32">
        <v>2025</v>
      </c>
      <c r="B32">
        <v>99.9</v>
      </c>
      <c r="C32">
        <v>30</v>
      </c>
      <c r="D32">
        <v>18.600000000000001</v>
      </c>
      <c r="E32">
        <v>76</v>
      </c>
      <c r="F32">
        <v>75</v>
      </c>
    </row>
    <row r="33" spans="1:6" x14ac:dyDescent="0.35">
      <c r="A33">
        <v>2026</v>
      </c>
      <c r="B33">
        <v>99.9</v>
      </c>
      <c r="C33">
        <v>30</v>
      </c>
      <c r="D33">
        <v>18.600000000000001</v>
      </c>
      <c r="E33">
        <v>76</v>
      </c>
      <c r="F33">
        <v>75</v>
      </c>
    </row>
    <row r="34" spans="1:6" x14ac:dyDescent="0.35">
      <c r="A34">
        <v>2027</v>
      </c>
      <c r="B34">
        <v>99.9</v>
      </c>
      <c r="C34">
        <v>30</v>
      </c>
      <c r="D34">
        <v>18.600000000000001</v>
      </c>
      <c r="E34">
        <v>76</v>
      </c>
      <c r="F34">
        <v>75</v>
      </c>
    </row>
    <row r="35" spans="1:6" x14ac:dyDescent="0.35">
      <c r="A35">
        <v>2028</v>
      </c>
      <c r="B35">
        <v>99.9</v>
      </c>
      <c r="C35">
        <v>30</v>
      </c>
      <c r="D35">
        <v>18.600000000000001</v>
      </c>
      <c r="E35">
        <v>76</v>
      </c>
      <c r="F35">
        <v>75</v>
      </c>
    </row>
    <row r="36" spans="1:6" x14ac:dyDescent="0.35">
      <c r="A36">
        <v>2029</v>
      </c>
      <c r="B36">
        <v>99.9</v>
      </c>
      <c r="C36">
        <v>30</v>
      </c>
      <c r="D36">
        <v>18.600000000000001</v>
      </c>
      <c r="E36">
        <v>76</v>
      </c>
      <c r="F36">
        <v>75</v>
      </c>
    </row>
    <row r="37" spans="1:6" x14ac:dyDescent="0.35">
      <c r="A37">
        <v>2030</v>
      </c>
      <c r="B37">
        <v>99.9</v>
      </c>
      <c r="C37">
        <v>30</v>
      </c>
      <c r="D37">
        <v>18.600000000000001</v>
      </c>
      <c r="E37">
        <v>76</v>
      </c>
      <c r="F37">
        <v>75</v>
      </c>
    </row>
    <row r="38" spans="1:6" x14ac:dyDescent="0.35">
      <c r="A38">
        <v>2031</v>
      </c>
      <c r="B38">
        <v>99.9</v>
      </c>
      <c r="C38">
        <v>30</v>
      </c>
      <c r="D38">
        <v>18.600000000000001</v>
      </c>
      <c r="E38">
        <v>76</v>
      </c>
      <c r="F38">
        <v>75</v>
      </c>
    </row>
    <row r="39" spans="1:6" x14ac:dyDescent="0.35">
      <c r="A39">
        <v>2032</v>
      </c>
      <c r="B39">
        <v>99.9</v>
      </c>
      <c r="C39">
        <v>30</v>
      </c>
      <c r="D39">
        <v>18.600000000000001</v>
      </c>
      <c r="E39">
        <v>76</v>
      </c>
      <c r="F39">
        <v>75</v>
      </c>
    </row>
    <row r="40" spans="1:6" x14ac:dyDescent="0.35">
      <c r="A40">
        <v>2033</v>
      </c>
      <c r="B40">
        <v>99.9</v>
      </c>
      <c r="C40">
        <v>30</v>
      </c>
      <c r="D40">
        <v>18.600000000000001</v>
      </c>
      <c r="E40">
        <v>76</v>
      </c>
      <c r="F40">
        <v>75</v>
      </c>
    </row>
    <row r="41" spans="1:6" x14ac:dyDescent="0.35">
      <c r="A41">
        <v>2034</v>
      </c>
      <c r="B41">
        <v>99.9</v>
      </c>
      <c r="C41">
        <v>30</v>
      </c>
      <c r="D41">
        <v>18.600000000000001</v>
      </c>
      <c r="E41">
        <v>76</v>
      </c>
      <c r="F41">
        <v>75</v>
      </c>
    </row>
    <row r="42" spans="1:6" x14ac:dyDescent="0.35">
      <c r="A42">
        <v>2035</v>
      </c>
      <c r="B42">
        <v>99.9</v>
      </c>
      <c r="C42">
        <v>30</v>
      </c>
      <c r="D42">
        <v>18.600000000000001</v>
      </c>
      <c r="E42">
        <v>76</v>
      </c>
      <c r="F42">
        <v>75</v>
      </c>
    </row>
    <row r="43" spans="1:6" x14ac:dyDescent="0.35">
      <c r="A43">
        <v>2036</v>
      </c>
      <c r="B43">
        <v>99.9</v>
      </c>
      <c r="C43">
        <v>30</v>
      </c>
      <c r="D43">
        <v>18.600000000000001</v>
      </c>
      <c r="E43">
        <v>76</v>
      </c>
      <c r="F43">
        <v>75</v>
      </c>
    </row>
    <row r="44" spans="1:6" x14ac:dyDescent="0.35">
      <c r="A44">
        <v>2037</v>
      </c>
      <c r="B44">
        <v>99.9</v>
      </c>
      <c r="C44">
        <v>30</v>
      </c>
      <c r="D44">
        <v>18.600000000000001</v>
      </c>
      <c r="E44">
        <v>76</v>
      </c>
      <c r="F44">
        <v>75</v>
      </c>
    </row>
    <row r="45" spans="1:6" x14ac:dyDescent="0.35">
      <c r="A45">
        <v>2038</v>
      </c>
      <c r="B45">
        <v>99.9</v>
      </c>
      <c r="C45">
        <v>30</v>
      </c>
      <c r="D45">
        <v>18.600000000000001</v>
      </c>
      <c r="E45">
        <v>76</v>
      </c>
      <c r="F45">
        <v>75</v>
      </c>
    </row>
    <row r="46" spans="1:6" x14ac:dyDescent="0.35">
      <c r="A46">
        <v>2039</v>
      </c>
      <c r="B46">
        <v>99.9</v>
      </c>
      <c r="C46">
        <v>30</v>
      </c>
      <c r="D46">
        <v>18.600000000000001</v>
      </c>
      <c r="E46">
        <v>76</v>
      </c>
      <c r="F46">
        <v>75</v>
      </c>
    </row>
    <row r="47" spans="1:6" x14ac:dyDescent="0.35">
      <c r="A47">
        <v>2040</v>
      </c>
      <c r="B47">
        <v>99.9</v>
      </c>
      <c r="C47">
        <v>30</v>
      </c>
      <c r="D47">
        <v>18.600000000000001</v>
      </c>
      <c r="E47">
        <v>76</v>
      </c>
      <c r="F47">
        <v>75</v>
      </c>
    </row>
    <row r="48" spans="1:6" x14ac:dyDescent="0.35">
      <c r="A48">
        <v>2041</v>
      </c>
      <c r="B48">
        <v>99.9</v>
      </c>
      <c r="C48">
        <v>30</v>
      </c>
      <c r="D48">
        <v>18.600000000000001</v>
      </c>
      <c r="E48">
        <v>76</v>
      </c>
      <c r="F48">
        <v>75</v>
      </c>
    </row>
    <row r="49" spans="1:6" x14ac:dyDescent="0.35">
      <c r="A49">
        <v>2042</v>
      </c>
      <c r="B49">
        <v>99.9</v>
      </c>
      <c r="C49">
        <v>30</v>
      </c>
      <c r="D49">
        <v>18.600000000000001</v>
      </c>
      <c r="E49">
        <v>76</v>
      </c>
      <c r="F49">
        <v>75</v>
      </c>
    </row>
    <row r="50" spans="1:6" x14ac:dyDescent="0.35">
      <c r="A50">
        <v>2043</v>
      </c>
      <c r="B50">
        <v>99.9</v>
      </c>
      <c r="C50">
        <v>30</v>
      </c>
      <c r="D50">
        <v>18.600000000000001</v>
      </c>
      <c r="E50">
        <v>76</v>
      </c>
      <c r="F50">
        <v>75</v>
      </c>
    </row>
    <row r="51" spans="1:6" x14ac:dyDescent="0.35">
      <c r="A51">
        <v>2044</v>
      </c>
      <c r="B51">
        <v>99.9</v>
      </c>
      <c r="C51">
        <v>30</v>
      </c>
      <c r="D51">
        <v>18.600000000000001</v>
      </c>
      <c r="E51">
        <v>76</v>
      </c>
      <c r="F51">
        <v>75</v>
      </c>
    </row>
    <row r="52" spans="1:6" x14ac:dyDescent="0.35">
      <c r="A52">
        <v>2045</v>
      </c>
      <c r="B52">
        <v>99.9</v>
      </c>
      <c r="C52">
        <v>30</v>
      </c>
      <c r="D52">
        <v>18.600000000000001</v>
      </c>
      <c r="E52">
        <v>76</v>
      </c>
      <c r="F52">
        <v>75</v>
      </c>
    </row>
    <row r="53" spans="1:6" x14ac:dyDescent="0.35">
      <c r="A53">
        <v>2046</v>
      </c>
      <c r="B53">
        <v>99.9</v>
      </c>
      <c r="C53">
        <v>30</v>
      </c>
      <c r="D53">
        <v>18.600000000000001</v>
      </c>
      <c r="E53">
        <v>76</v>
      </c>
      <c r="F53">
        <v>75</v>
      </c>
    </row>
    <row r="54" spans="1:6" x14ac:dyDescent="0.35">
      <c r="A54">
        <v>2047</v>
      </c>
      <c r="B54">
        <v>99.9</v>
      </c>
      <c r="C54">
        <v>30</v>
      </c>
      <c r="D54">
        <v>18.600000000000001</v>
      </c>
      <c r="E54">
        <v>76</v>
      </c>
      <c r="F54">
        <v>75</v>
      </c>
    </row>
    <row r="55" spans="1:6" x14ac:dyDescent="0.35">
      <c r="A55">
        <v>2048</v>
      </c>
      <c r="B55">
        <v>99.9</v>
      </c>
      <c r="C55">
        <v>30</v>
      </c>
      <c r="D55">
        <v>18.600000000000001</v>
      </c>
      <c r="E55">
        <v>76</v>
      </c>
      <c r="F55">
        <v>75</v>
      </c>
    </row>
    <row r="56" spans="1:6" x14ac:dyDescent="0.35">
      <c r="A56">
        <v>2049</v>
      </c>
      <c r="B56">
        <v>99.9</v>
      </c>
      <c r="C56">
        <v>30</v>
      </c>
      <c r="D56">
        <v>18.600000000000001</v>
      </c>
      <c r="E56">
        <v>76</v>
      </c>
      <c r="F56">
        <v>75</v>
      </c>
    </row>
    <row r="57" spans="1:6" x14ac:dyDescent="0.35">
      <c r="A57">
        <v>2050</v>
      </c>
      <c r="B57">
        <v>99.9</v>
      </c>
      <c r="C57">
        <v>30</v>
      </c>
      <c r="D57">
        <v>18.600000000000001</v>
      </c>
      <c r="E57">
        <v>76</v>
      </c>
      <c r="F57">
        <v>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825C-AE4A-4EAF-970C-700F7CC3D78A}">
  <dimension ref="A1:F57"/>
  <sheetViews>
    <sheetView workbookViewId="0">
      <selection activeCell="J31" sqref="J31"/>
    </sheetView>
  </sheetViews>
  <sheetFormatPr defaultRowHeight="14.5" x14ac:dyDescent="0.35"/>
  <sheetData>
    <row r="1" spans="1:6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5">
      <c r="A2">
        <v>1995</v>
      </c>
      <c r="B2">
        <v>95</v>
      </c>
      <c r="C2">
        <v>50</v>
      </c>
      <c r="D2">
        <v>100</v>
      </c>
      <c r="E2">
        <v>90</v>
      </c>
      <c r="F2">
        <v>80</v>
      </c>
    </row>
    <row r="3" spans="1:6" x14ac:dyDescent="0.35">
      <c r="A3">
        <v>1996</v>
      </c>
      <c r="B3">
        <v>95</v>
      </c>
      <c r="C3">
        <v>50</v>
      </c>
      <c r="D3">
        <v>100</v>
      </c>
      <c r="E3">
        <v>90</v>
      </c>
      <c r="F3">
        <v>80</v>
      </c>
    </row>
    <row r="4" spans="1:6" x14ac:dyDescent="0.35">
      <c r="A4">
        <v>1997</v>
      </c>
      <c r="B4">
        <v>95</v>
      </c>
      <c r="C4">
        <v>50</v>
      </c>
      <c r="D4">
        <v>100</v>
      </c>
      <c r="E4">
        <v>90</v>
      </c>
      <c r="F4">
        <v>80</v>
      </c>
    </row>
    <row r="5" spans="1:6" x14ac:dyDescent="0.35">
      <c r="A5">
        <v>1998</v>
      </c>
      <c r="B5">
        <v>95</v>
      </c>
      <c r="C5">
        <v>50</v>
      </c>
      <c r="D5">
        <v>100</v>
      </c>
      <c r="E5">
        <v>90</v>
      </c>
      <c r="F5">
        <v>80</v>
      </c>
    </row>
    <row r="6" spans="1:6" x14ac:dyDescent="0.35">
      <c r="A6">
        <v>1999</v>
      </c>
      <c r="B6">
        <v>95</v>
      </c>
      <c r="C6">
        <v>50</v>
      </c>
      <c r="D6">
        <v>100</v>
      </c>
      <c r="E6">
        <v>90</v>
      </c>
      <c r="F6">
        <v>80</v>
      </c>
    </row>
    <row r="7" spans="1:6" x14ac:dyDescent="0.35">
      <c r="A7">
        <v>2000</v>
      </c>
      <c r="B7">
        <v>95</v>
      </c>
      <c r="C7">
        <v>50</v>
      </c>
      <c r="D7">
        <v>100</v>
      </c>
      <c r="E7">
        <v>90</v>
      </c>
      <c r="F7">
        <v>80</v>
      </c>
    </row>
    <row r="8" spans="1:6" x14ac:dyDescent="0.35">
      <c r="A8">
        <v>2001</v>
      </c>
      <c r="B8">
        <v>95</v>
      </c>
      <c r="C8">
        <v>50</v>
      </c>
      <c r="D8">
        <v>100</v>
      </c>
      <c r="E8">
        <v>90</v>
      </c>
      <c r="F8">
        <v>80</v>
      </c>
    </row>
    <row r="9" spans="1:6" x14ac:dyDescent="0.35">
      <c r="A9">
        <v>2002</v>
      </c>
      <c r="B9">
        <v>95</v>
      </c>
      <c r="C9">
        <v>50</v>
      </c>
      <c r="D9">
        <v>100</v>
      </c>
      <c r="E9">
        <v>90</v>
      </c>
      <c r="F9">
        <v>80</v>
      </c>
    </row>
    <row r="10" spans="1:6" x14ac:dyDescent="0.35">
      <c r="A10">
        <v>2003</v>
      </c>
      <c r="B10">
        <v>95</v>
      </c>
      <c r="C10">
        <v>50</v>
      </c>
      <c r="D10">
        <v>100</v>
      </c>
      <c r="E10">
        <v>90</v>
      </c>
      <c r="F10">
        <v>80</v>
      </c>
    </row>
    <row r="11" spans="1:6" x14ac:dyDescent="0.35">
      <c r="A11">
        <v>2004</v>
      </c>
      <c r="B11">
        <v>95</v>
      </c>
      <c r="C11">
        <v>49.365658340000003</v>
      </c>
      <c r="D11">
        <v>100</v>
      </c>
      <c r="E11">
        <v>90</v>
      </c>
      <c r="F11">
        <v>80</v>
      </c>
    </row>
    <row r="12" spans="1:6" x14ac:dyDescent="0.35">
      <c r="A12">
        <v>2005</v>
      </c>
      <c r="B12">
        <v>95</v>
      </c>
      <c r="C12">
        <v>41.588057310000003</v>
      </c>
      <c r="D12">
        <v>100</v>
      </c>
      <c r="E12">
        <v>90</v>
      </c>
      <c r="F12">
        <v>80</v>
      </c>
    </row>
    <row r="13" spans="1:6" x14ac:dyDescent="0.35">
      <c r="A13">
        <v>2006</v>
      </c>
      <c r="B13">
        <v>95</v>
      </c>
      <c r="C13">
        <v>33.638416139999997</v>
      </c>
      <c r="D13">
        <v>100</v>
      </c>
      <c r="E13">
        <v>90</v>
      </c>
      <c r="F13">
        <v>80</v>
      </c>
    </row>
    <row r="14" spans="1:6" x14ac:dyDescent="0.35">
      <c r="A14">
        <v>2007</v>
      </c>
      <c r="B14">
        <v>95</v>
      </c>
      <c r="C14">
        <v>32.313886099999998</v>
      </c>
      <c r="D14">
        <v>100</v>
      </c>
      <c r="E14">
        <v>90</v>
      </c>
      <c r="F14">
        <v>80</v>
      </c>
    </row>
    <row r="15" spans="1:6" x14ac:dyDescent="0.35">
      <c r="A15">
        <v>2008</v>
      </c>
      <c r="B15">
        <v>95</v>
      </c>
      <c r="C15">
        <v>30.95939478</v>
      </c>
      <c r="D15">
        <v>100</v>
      </c>
      <c r="E15">
        <v>90</v>
      </c>
      <c r="F15">
        <v>80</v>
      </c>
    </row>
    <row r="16" spans="1:6" x14ac:dyDescent="0.35">
      <c r="A16">
        <v>2009</v>
      </c>
      <c r="B16">
        <v>95</v>
      </c>
      <c r="C16">
        <v>31.313555950000001</v>
      </c>
      <c r="D16">
        <v>100</v>
      </c>
      <c r="E16">
        <v>90</v>
      </c>
      <c r="F16">
        <v>80</v>
      </c>
    </row>
    <row r="17" spans="1:6" x14ac:dyDescent="0.35">
      <c r="A17">
        <v>2010</v>
      </c>
      <c r="B17">
        <v>95</v>
      </c>
      <c r="C17">
        <v>49.33536239</v>
      </c>
      <c r="D17">
        <v>100</v>
      </c>
      <c r="E17">
        <v>90</v>
      </c>
      <c r="F17">
        <v>80</v>
      </c>
    </row>
    <row r="18" spans="1:6" x14ac:dyDescent="0.35">
      <c r="A18">
        <v>2011</v>
      </c>
      <c r="B18">
        <v>95</v>
      </c>
      <c r="C18">
        <v>49.661818310000001</v>
      </c>
      <c r="D18">
        <v>100</v>
      </c>
      <c r="E18">
        <v>90</v>
      </c>
      <c r="F18">
        <v>80</v>
      </c>
    </row>
    <row r="19" spans="1:6" x14ac:dyDescent="0.35">
      <c r="A19">
        <v>2012</v>
      </c>
      <c r="B19">
        <v>95</v>
      </c>
      <c r="C19">
        <v>48.63711241</v>
      </c>
      <c r="D19">
        <v>100</v>
      </c>
      <c r="E19">
        <v>90</v>
      </c>
      <c r="F19">
        <v>80</v>
      </c>
    </row>
    <row r="20" spans="1:6" x14ac:dyDescent="0.35">
      <c r="A20">
        <v>2013</v>
      </c>
      <c r="B20">
        <v>95</v>
      </c>
      <c r="C20">
        <v>49.920500959999998</v>
      </c>
      <c r="D20">
        <v>100</v>
      </c>
      <c r="E20">
        <v>90</v>
      </c>
      <c r="F20">
        <v>80</v>
      </c>
    </row>
    <row r="21" spans="1:6" x14ac:dyDescent="0.35">
      <c r="A21">
        <v>2014</v>
      </c>
      <c r="B21">
        <v>95.2</v>
      </c>
      <c r="C21">
        <v>50.133176429999999</v>
      </c>
      <c r="D21">
        <v>100</v>
      </c>
      <c r="E21">
        <v>90</v>
      </c>
      <c r="F21">
        <v>80</v>
      </c>
    </row>
    <row r="22" spans="1:6" x14ac:dyDescent="0.35">
      <c r="A22">
        <v>2015</v>
      </c>
      <c r="B22">
        <v>95.5</v>
      </c>
      <c r="C22">
        <v>50.540356459999998</v>
      </c>
      <c r="D22">
        <v>100</v>
      </c>
      <c r="E22">
        <v>90</v>
      </c>
      <c r="F22">
        <v>80</v>
      </c>
    </row>
    <row r="23" spans="1:6" x14ac:dyDescent="0.35">
      <c r="A23">
        <v>2016</v>
      </c>
      <c r="B23">
        <v>95.7</v>
      </c>
      <c r="C23">
        <v>53.417000399999999</v>
      </c>
      <c r="D23">
        <v>100</v>
      </c>
      <c r="E23">
        <v>90</v>
      </c>
      <c r="F23">
        <v>80</v>
      </c>
    </row>
    <row r="24" spans="1:6" x14ac:dyDescent="0.35">
      <c r="A24">
        <v>2017</v>
      </c>
      <c r="B24">
        <v>95.9</v>
      </c>
      <c r="C24">
        <v>59.32333715</v>
      </c>
      <c r="D24">
        <v>100</v>
      </c>
      <c r="E24">
        <v>90</v>
      </c>
      <c r="F24">
        <v>80</v>
      </c>
    </row>
    <row r="25" spans="1:6" x14ac:dyDescent="0.35">
      <c r="A25">
        <v>2018</v>
      </c>
      <c r="B25">
        <v>96.2</v>
      </c>
      <c r="C25">
        <v>63.600552669999999</v>
      </c>
      <c r="D25">
        <v>100</v>
      </c>
      <c r="E25">
        <v>90</v>
      </c>
      <c r="F25">
        <v>80</v>
      </c>
    </row>
    <row r="26" spans="1:6" x14ac:dyDescent="0.35">
      <c r="A26">
        <v>2019</v>
      </c>
      <c r="B26">
        <v>96.4</v>
      </c>
      <c r="C26">
        <v>65.063940110000004</v>
      </c>
      <c r="D26">
        <v>100</v>
      </c>
      <c r="E26">
        <v>90</v>
      </c>
      <c r="F26">
        <v>80</v>
      </c>
    </row>
    <row r="27" spans="1:6" x14ac:dyDescent="0.35">
      <c r="A27">
        <v>2020</v>
      </c>
      <c r="B27">
        <v>96.6</v>
      </c>
      <c r="C27">
        <v>66.726759759999993</v>
      </c>
      <c r="D27">
        <v>100</v>
      </c>
      <c r="E27">
        <v>90</v>
      </c>
      <c r="F27">
        <v>80</v>
      </c>
    </row>
    <row r="28" spans="1:6" x14ac:dyDescent="0.35">
      <c r="A28">
        <v>2021</v>
      </c>
      <c r="B28">
        <v>96.9</v>
      </c>
      <c r="C28">
        <v>66.180844960000002</v>
      </c>
      <c r="D28">
        <v>100</v>
      </c>
      <c r="E28">
        <v>90</v>
      </c>
      <c r="F28">
        <v>80</v>
      </c>
    </row>
    <row r="29" spans="1:6" x14ac:dyDescent="0.35">
      <c r="A29">
        <v>2022</v>
      </c>
      <c r="B29">
        <v>97.1</v>
      </c>
      <c r="C29">
        <v>65.587672920000003</v>
      </c>
      <c r="D29">
        <v>100</v>
      </c>
      <c r="E29">
        <v>90</v>
      </c>
      <c r="F29">
        <v>80</v>
      </c>
    </row>
    <row r="30" spans="1:6" x14ac:dyDescent="0.35">
      <c r="A30">
        <v>2023</v>
      </c>
      <c r="B30">
        <v>97.4</v>
      </c>
      <c r="C30">
        <v>66.98371616</v>
      </c>
      <c r="D30">
        <v>100</v>
      </c>
      <c r="E30">
        <v>90</v>
      </c>
      <c r="F30">
        <v>80</v>
      </c>
    </row>
    <row r="31" spans="1:6" x14ac:dyDescent="0.35">
      <c r="A31">
        <v>2024</v>
      </c>
      <c r="B31">
        <v>97.6</v>
      </c>
      <c r="C31">
        <v>68.784939679999994</v>
      </c>
      <c r="D31">
        <v>100</v>
      </c>
      <c r="E31">
        <v>90</v>
      </c>
      <c r="F31">
        <v>80</v>
      </c>
    </row>
    <row r="32" spans="1:6" x14ac:dyDescent="0.35">
      <c r="A32">
        <v>2025</v>
      </c>
      <c r="B32">
        <v>97.8</v>
      </c>
      <c r="C32">
        <v>69.379740209999994</v>
      </c>
      <c r="D32">
        <v>100</v>
      </c>
      <c r="E32">
        <v>90</v>
      </c>
      <c r="F32">
        <v>80</v>
      </c>
    </row>
    <row r="33" spans="1:6" x14ac:dyDescent="0.35">
      <c r="A33">
        <v>2026</v>
      </c>
      <c r="B33">
        <v>98.1</v>
      </c>
      <c r="C33">
        <v>69.848360650000004</v>
      </c>
      <c r="D33">
        <v>100</v>
      </c>
      <c r="E33">
        <v>90</v>
      </c>
      <c r="F33">
        <v>80</v>
      </c>
    </row>
    <row r="34" spans="1:6" x14ac:dyDescent="0.35">
      <c r="A34">
        <v>2027</v>
      </c>
      <c r="B34">
        <v>98.3</v>
      </c>
      <c r="C34">
        <v>70.190564620000004</v>
      </c>
      <c r="D34">
        <v>100</v>
      </c>
      <c r="E34">
        <v>90</v>
      </c>
      <c r="F34">
        <v>80</v>
      </c>
    </row>
    <row r="35" spans="1:6" x14ac:dyDescent="0.35">
      <c r="A35">
        <v>2028</v>
      </c>
      <c r="B35">
        <v>98.5</v>
      </c>
      <c r="C35">
        <v>70.655697110000006</v>
      </c>
      <c r="D35">
        <v>100</v>
      </c>
      <c r="E35">
        <v>90</v>
      </c>
      <c r="F35">
        <v>80</v>
      </c>
    </row>
    <row r="36" spans="1:6" x14ac:dyDescent="0.35">
      <c r="A36">
        <v>2029</v>
      </c>
      <c r="B36">
        <v>98.8</v>
      </c>
      <c r="C36">
        <v>71.125574380000003</v>
      </c>
      <c r="D36">
        <v>100</v>
      </c>
      <c r="E36">
        <v>90</v>
      </c>
      <c r="F36">
        <v>80</v>
      </c>
    </row>
    <row r="37" spans="1:6" x14ac:dyDescent="0.35">
      <c r="A37">
        <v>2030</v>
      </c>
      <c r="B37">
        <v>99</v>
      </c>
      <c r="C37">
        <v>71.600236780000003</v>
      </c>
      <c r="D37">
        <v>100</v>
      </c>
      <c r="E37">
        <v>90</v>
      </c>
      <c r="F37">
        <v>80</v>
      </c>
    </row>
    <row r="38" spans="1:6" x14ac:dyDescent="0.35">
      <c r="A38">
        <v>2031</v>
      </c>
      <c r="B38">
        <v>99</v>
      </c>
      <c r="C38">
        <v>71.600236780000003</v>
      </c>
      <c r="D38">
        <v>100</v>
      </c>
      <c r="E38">
        <v>90</v>
      </c>
      <c r="F38">
        <v>80</v>
      </c>
    </row>
    <row r="39" spans="1:6" x14ac:dyDescent="0.35">
      <c r="A39">
        <v>2032</v>
      </c>
      <c r="B39">
        <v>99</v>
      </c>
      <c r="C39">
        <v>71.600236780000003</v>
      </c>
      <c r="D39">
        <v>100</v>
      </c>
      <c r="E39">
        <v>90</v>
      </c>
      <c r="F39">
        <v>80</v>
      </c>
    </row>
    <row r="40" spans="1:6" x14ac:dyDescent="0.35">
      <c r="A40">
        <v>2033</v>
      </c>
      <c r="B40">
        <v>99</v>
      </c>
      <c r="C40">
        <v>71.600236780000003</v>
      </c>
      <c r="D40">
        <v>100</v>
      </c>
      <c r="E40">
        <v>90</v>
      </c>
      <c r="F40">
        <v>80</v>
      </c>
    </row>
    <row r="41" spans="1:6" x14ac:dyDescent="0.35">
      <c r="A41">
        <v>2034</v>
      </c>
      <c r="B41">
        <v>99</v>
      </c>
      <c r="C41">
        <v>71.600236780000003</v>
      </c>
      <c r="D41">
        <v>100</v>
      </c>
      <c r="E41">
        <v>90</v>
      </c>
      <c r="F41">
        <v>80</v>
      </c>
    </row>
    <row r="42" spans="1:6" x14ac:dyDescent="0.35">
      <c r="A42">
        <v>2035</v>
      </c>
      <c r="B42">
        <v>99</v>
      </c>
      <c r="C42">
        <v>71.600236780000003</v>
      </c>
      <c r="D42">
        <v>100</v>
      </c>
      <c r="E42">
        <v>90</v>
      </c>
      <c r="F42">
        <v>80</v>
      </c>
    </row>
    <row r="43" spans="1:6" x14ac:dyDescent="0.35">
      <c r="A43">
        <v>2036</v>
      </c>
      <c r="B43">
        <v>99</v>
      </c>
      <c r="C43">
        <v>71.600236780000003</v>
      </c>
      <c r="D43">
        <v>100</v>
      </c>
      <c r="E43">
        <v>90</v>
      </c>
      <c r="F43">
        <v>80</v>
      </c>
    </row>
    <row r="44" spans="1:6" x14ac:dyDescent="0.35">
      <c r="A44">
        <v>2037</v>
      </c>
      <c r="B44">
        <v>99</v>
      </c>
      <c r="C44">
        <v>71.600236780000003</v>
      </c>
      <c r="D44">
        <v>100</v>
      </c>
      <c r="E44">
        <v>90</v>
      </c>
      <c r="F44">
        <v>80</v>
      </c>
    </row>
    <row r="45" spans="1:6" x14ac:dyDescent="0.35">
      <c r="A45">
        <v>2038</v>
      </c>
      <c r="B45">
        <v>99</v>
      </c>
      <c r="C45">
        <v>71.600236780000003</v>
      </c>
      <c r="D45">
        <v>100</v>
      </c>
      <c r="E45">
        <v>90</v>
      </c>
      <c r="F45">
        <v>80</v>
      </c>
    </row>
    <row r="46" spans="1:6" x14ac:dyDescent="0.35">
      <c r="A46">
        <v>2039</v>
      </c>
      <c r="B46">
        <v>99</v>
      </c>
      <c r="C46">
        <v>71.600236780000003</v>
      </c>
      <c r="D46">
        <v>100</v>
      </c>
      <c r="E46">
        <v>90</v>
      </c>
      <c r="F46">
        <v>80</v>
      </c>
    </row>
    <row r="47" spans="1:6" x14ac:dyDescent="0.35">
      <c r="A47">
        <v>2040</v>
      </c>
      <c r="B47">
        <v>99</v>
      </c>
      <c r="C47">
        <v>71.600236780000003</v>
      </c>
      <c r="D47">
        <v>100</v>
      </c>
      <c r="E47">
        <v>90</v>
      </c>
      <c r="F47">
        <v>80</v>
      </c>
    </row>
    <row r="48" spans="1:6" x14ac:dyDescent="0.35">
      <c r="A48">
        <v>2041</v>
      </c>
      <c r="B48">
        <v>99</v>
      </c>
      <c r="C48">
        <v>71.600236780000003</v>
      </c>
      <c r="D48">
        <v>100</v>
      </c>
      <c r="E48">
        <v>90</v>
      </c>
      <c r="F48">
        <v>80</v>
      </c>
    </row>
    <row r="49" spans="1:6" x14ac:dyDescent="0.35">
      <c r="A49">
        <v>2042</v>
      </c>
      <c r="B49">
        <v>99</v>
      </c>
      <c r="C49">
        <v>71.600236780000003</v>
      </c>
      <c r="D49">
        <v>100</v>
      </c>
      <c r="E49">
        <v>90</v>
      </c>
      <c r="F49">
        <v>80</v>
      </c>
    </row>
    <row r="50" spans="1:6" x14ac:dyDescent="0.35">
      <c r="A50">
        <v>2043</v>
      </c>
      <c r="B50">
        <v>99</v>
      </c>
      <c r="C50">
        <v>71.600236780000003</v>
      </c>
      <c r="D50">
        <v>100</v>
      </c>
      <c r="E50">
        <v>90</v>
      </c>
      <c r="F50">
        <v>80</v>
      </c>
    </row>
    <row r="51" spans="1:6" x14ac:dyDescent="0.35">
      <c r="A51">
        <v>2044</v>
      </c>
      <c r="B51">
        <v>99</v>
      </c>
      <c r="C51">
        <v>71.600236780000003</v>
      </c>
      <c r="D51">
        <v>100</v>
      </c>
      <c r="E51">
        <v>90</v>
      </c>
      <c r="F51">
        <v>80</v>
      </c>
    </row>
    <row r="52" spans="1:6" x14ac:dyDescent="0.35">
      <c r="A52">
        <v>2045</v>
      </c>
      <c r="B52">
        <v>99</v>
      </c>
      <c r="C52">
        <v>71.600236780000003</v>
      </c>
      <c r="D52">
        <v>100</v>
      </c>
      <c r="E52">
        <v>90</v>
      </c>
      <c r="F52">
        <v>80</v>
      </c>
    </row>
    <row r="53" spans="1:6" x14ac:dyDescent="0.35">
      <c r="A53">
        <v>2046</v>
      </c>
      <c r="B53">
        <v>99</v>
      </c>
      <c r="C53">
        <v>71.600236780000003</v>
      </c>
      <c r="D53">
        <v>100</v>
      </c>
      <c r="E53">
        <v>90</v>
      </c>
      <c r="F53">
        <v>80</v>
      </c>
    </row>
    <row r="54" spans="1:6" x14ac:dyDescent="0.35">
      <c r="A54">
        <v>2047</v>
      </c>
      <c r="B54">
        <v>99</v>
      </c>
      <c r="C54">
        <v>71.600236780000003</v>
      </c>
      <c r="D54">
        <v>100</v>
      </c>
      <c r="E54">
        <v>90</v>
      </c>
      <c r="F54">
        <v>80</v>
      </c>
    </row>
    <row r="55" spans="1:6" x14ac:dyDescent="0.35">
      <c r="A55">
        <v>2048</v>
      </c>
      <c r="B55">
        <v>99</v>
      </c>
      <c r="C55">
        <v>71.600236780000003</v>
      </c>
      <c r="D55">
        <v>100</v>
      </c>
      <c r="E55">
        <v>90</v>
      </c>
      <c r="F55">
        <v>80</v>
      </c>
    </row>
    <row r="56" spans="1:6" x14ac:dyDescent="0.35">
      <c r="A56">
        <v>2049</v>
      </c>
      <c r="B56">
        <v>99</v>
      </c>
      <c r="C56">
        <v>71.600236780000003</v>
      </c>
      <c r="D56">
        <v>100</v>
      </c>
      <c r="E56">
        <v>90</v>
      </c>
      <c r="F56">
        <v>80</v>
      </c>
    </row>
    <row r="57" spans="1:6" x14ac:dyDescent="0.35">
      <c r="A57">
        <v>2050</v>
      </c>
      <c r="B57">
        <v>99</v>
      </c>
      <c r="C57">
        <v>71.600236780000003</v>
      </c>
      <c r="D57">
        <v>100</v>
      </c>
      <c r="E57">
        <v>90</v>
      </c>
      <c r="F57">
        <v>80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34EA-9A50-43B1-8DC3-AE424E8C06D6}">
  <dimension ref="A1:M58"/>
  <sheetViews>
    <sheetView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S1" sqref="S1"/>
    </sheetView>
  </sheetViews>
  <sheetFormatPr defaultRowHeight="14.5" x14ac:dyDescent="0.35"/>
  <sheetData>
    <row r="1" spans="1:13" x14ac:dyDescent="0.35">
      <c r="B1" s="7" t="s">
        <v>25</v>
      </c>
      <c r="C1" s="7"/>
      <c r="D1" s="7"/>
      <c r="E1" s="7"/>
      <c r="F1" s="7"/>
      <c r="G1" s="2"/>
      <c r="H1" s="2"/>
      <c r="I1" s="7"/>
      <c r="J1" s="7"/>
      <c r="K1" s="7"/>
    </row>
    <row r="2" spans="1:13" x14ac:dyDescent="0.35">
      <c r="A2" t="s">
        <v>0</v>
      </c>
      <c r="B2" t="s">
        <v>37</v>
      </c>
      <c r="C2" t="s">
        <v>36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26</v>
      </c>
      <c r="J2" t="s">
        <v>27</v>
      </c>
      <c r="K2" t="s">
        <v>28</v>
      </c>
      <c r="L2" t="s">
        <v>30</v>
      </c>
      <c r="M2" t="s">
        <v>29</v>
      </c>
    </row>
    <row r="3" spans="1:13" x14ac:dyDescent="0.35">
      <c r="A3">
        <v>1995</v>
      </c>
      <c r="B3">
        <v>100</v>
      </c>
      <c r="E3">
        <v>100</v>
      </c>
      <c r="H3">
        <v>92</v>
      </c>
      <c r="J3">
        <v>87</v>
      </c>
      <c r="K3">
        <v>86</v>
      </c>
      <c r="L3">
        <v>88</v>
      </c>
    </row>
    <row r="4" spans="1:13" x14ac:dyDescent="0.35">
      <c r="A4">
        <v>1996</v>
      </c>
      <c r="B4">
        <v>99.666666699999993</v>
      </c>
      <c r="H4">
        <v>92</v>
      </c>
      <c r="J4">
        <v>86</v>
      </c>
      <c r="K4">
        <v>83</v>
      </c>
    </row>
    <row r="5" spans="1:13" x14ac:dyDescent="0.35">
      <c r="A5">
        <v>1997</v>
      </c>
      <c r="B5">
        <v>99.333333300000007</v>
      </c>
      <c r="H5">
        <v>92</v>
      </c>
      <c r="J5">
        <v>88</v>
      </c>
      <c r="K5">
        <v>85</v>
      </c>
    </row>
    <row r="6" spans="1:13" x14ac:dyDescent="0.35">
      <c r="A6">
        <v>1998</v>
      </c>
      <c r="B6">
        <v>99</v>
      </c>
      <c r="F6">
        <v>99</v>
      </c>
      <c r="H6">
        <v>92</v>
      </c>
      <c r="J6">
        <v>88</v>
      </c>
      <c r="K6">
        <v>85</v>
      </c>
    </row>
    <row r="7" spans="1:13" x14ac:dyDescent="0.35">
      <c r="A7">
        <v>1999</v>
      </c>
      <c r="B7">
        <v>98.166666700000007</v>
      </c>
      <c r="H7">
        <v>92</v>
      </c>
      <c r="J7">
        <v>89</v>
      </c>
      <c r="K7">
        <v>87</v>
      </c>
    </row>
    <row r="8" spans="1:13" x14ac:dyDescent="0.35">
      <c r="A8">
        <v>2000</v>
      </c>
      <c r="B8">
        <v>97.333333300000007</v>
      </c>
      <c r="H8">
        <v>92</v>
      </c>
      <c r="J8">
        <v>90</v>
      </c>
      <c r="K8">
        <v>86</v>
      </c>
      <c r="L8">
        <v>90</v>
      </c>
      <c r="M8">
        <v>91</v>
      </c>
    </row>
    <row r="9" spans="1:13" x14ac:dyDescent="0.35">
      <c r="A9">
        <v>2001</v>
      </c>
      <c r="B9">
        <v>96.5</v>
      </c>
      <c r="H9">
        <v>92</v>
      </c>
      <c r="J9">
        <v>91</v>
      </c>
      <c r="K9">
        <v>88</v>
      </c>
      <c r="L9">
        <v>92</v>
      </c>
      <c r="M9">
        <v>91</v>
      </c>
    </row>
    <row r="10" spans="1:13" x14ac:dyDescent="0.35">
      <c r="A10">
        <v>2002</v>
      </c>
      <c r="B10">
        <v>95.666666700000007</v>
      </c>
      <c r="H10">
        <v>92</v>
      </c>
      <c r="J10">
        <v>94</v>
      </c>
      <c r="K10">
        <v>91</v>
      </c>
      <c r="L10">
        <v>94</v>
      </c>
      <c r="M10">
        <v>91</v>
      </c>
    </row>
    <row r="11" spans="1:13" x14ac:dyDescent="0.35">
      <c r="A11">
        <v>2003</v>
      </c>
      <c r="B11">
        <v>94.833333300000007</v>
      </c>
      <c r="H11">
        <v>92</v>
      </c>
      <c r="J11">
        <v>95</v>
      </c>
      <c r="K11">
        <v>91</v>
      </c>
      <c r="L11">
        <v>96</v>
      </c>
      <c r="M11">
        <v>91</v>
      </c>
    </row>
    <row r="12" spans="1:13" x14ac:dyDescent="0.35">
      <c r="A12">
        <v>2004</v>
      </c>
      <c r="B12">
        <v>94</v>
      </c>
      <c r="D12">
        <v>94</v>
      </c>
      <c r="H12">
        <v>92</v>
      </c>
      <c r="J12">
        <v>95</v>
      </c>
      <c r="K12">
        <v>91</v>
      </c>
      <c r="L12">
        <v>95</v>
      </c>
      <c r="M12">
        <v>91</v>
      </c>
    </row>
    <row r="13" spans="1:13" x14ac:dyDescent="0.35">
      <c r="A13">
        <v>2005</v>
      </c>
      <c r="B13">
        <v>86.082000000000008</v>
      </c>
      <c r="H13">
        <v>92</v>
      </c>
      <c r="J13">
        <v>94</v>
      </c>
      <c r="K13">
        <v>92</v>
      </c>
      <c r="L13">
        <v>95</v>
      </c>
      <c r="M13">
        <v>91</v>
      </c>
    </row>
    <row r="14" spans="1:13" x14ac:dyDescent="0.35">
      <c r="A14">
        <v>2006</v>
      </c>
      <c r="B14">
        <v>78.164000000000001</v>
      </c>
      <c r="H14">
        <v>92</v>
      </c>
      <c r="J14">
        <v>93</v>
      </c>
      <c r="K14">
        <v>91</v>
      </c>
      <c r="L14">
        <v>93</v>
      </c>
      <c r="M14">
        <v>91</v>
      </c>
    </row>
    <row r="15" spans="1:13" x14ac:dyDescent="0.35">
      <c r="A15">
        <v>2007</v>
      </c>
      <c r="B15">
        <v>70.245999999999995</v>
      </c>
      <c r="H15">
        <v>92</v>
      </c>
      <c r="J15">
        <v>89</v>
      </c>
      <c r="K15">
        <v>86</v>
      </c>
      <c r="L15">
        <v>89</v>
      </c>
      <c r="M15">
        <v>91</v>
      </c>
    </row>
    <row r="16" spans="1:13" x14ac:dyDescent="0.35">
      <c r="A16">
        <v>2008</v>
      </c>
      <c r="B16">
        <v>62.327999999999996</v>
      </c>
      <c r="H16">
        <v>92</v>
      </c>
      <c r="I16">
        <v>83.36</v>
      </c>
      <c r="J16">
        <v>86</v>
      </c>
      <c r="K16">
        <v>83</v>
      </c>
      <c r="L16">
        <v>86</v>
      </c>
      <c r="M16">
        <v>91</v>
      </c>
    </row>
    <row r="17" spans="1:13" x14ac:dyDescent="0.35">
      <c r="A17">
        <v>2009</v>
      </c>
      <c r="B17">
        <v>54.410000000000004</v>
      </c>
      <c r="C17">
        <v>54.410000000000004</v>
      </c>
      <c r="H17">
        <v>92</v>
      </c>
      <c r="I17">
        <v>81.22</v>
      </c>
      <c r="J17">
        <v>83</v>
      </c>
      <c r="K17">
        <v>81</v>
      </c>
      <c r="L17">
        <v>84</v>
      </c>
      <c r="M17">
        <v>91</v>
      </c>
    </row>
    <row r="18" spans="1:13" x14ac:dyDescent="0.35">
      <c r="A18">
        <v>2010</v>
      </c>
      <c r="B18">
        <v>34.29</v>
      </c>
      <c r="C18">
        <v>34.29</v>
      </c>
      <c r="H18">
        <v>92</v>
      </c>
      <c r="I18">
        <v>85.14</v>
      </c>
      <c r="J18">
        <v>88</v>
      </c>
      <c r="K18">
        <v>85</v>
      </c>
      <c r="L18">
        <v>80</v>
      </c>
      <c r="M18">
        <v>91</v>
      </c>
    </row>
    <row r="19" spans="1:13" x14ac:dyDescent="0.35">
      <c r="A19">
        <v>2011</v>
      </c>
      <c r="B19">
        <v>75.63</v>
      </c>
      <c r="C19">
        <v>75.63</v>
      </c>
      <c r="H19">
        <v>92</v>
      </c>
      <c r="I19">
        <v>85.72</v>
      </c>
      <c r="J19">
        <v>86</v>
      </c>
      <c r="K19">
        <v>86</v>
      </c>
      <c r="L19">
        <v>87</v>
      </c>
      <c r="M19">
        <v>91</v>
      </c>
    </row>
    <row r="20" spans="1:13" x14ac:dyDescent="0.35">
      <c r="A20">
        <v>2012</v>
      </c>
      <c r="B20">
        <v>75.11</v>
      </c>
      <c r="C20">
        <v>75.11</v>
      </c>
      <c r="H20">
        <v>92</v>
      </c>
      <c r="I20">
        <v>89.36</v>
      </c>
      <c r="J20">
        <v>91</v>
      </c>
      <c r="K20">
        <v>90</v>
      </c>
      <c r="L20">
        <v>90</v>
      </c>
      <c r="M20">
        <v>91</v>
      </c>
    </row>
    <row r="21" spans="1:13" x14ac:dyDescent="0.35">
      <c r="A21">
        <v>2013</v>
      </c>
      <c r="B21">
        <v>63.019999999999996</v>
      </c>
      <c r="C21">
        <v>63.019999999999996</v>
      </c>
      <c r="H21">
        <v>92</v>
      </c>
      <c r="I21">
        <v>90.61</v>
      </c>
      <c r="J21">
        <v>91</v>
      </c>
      <c r="K21">
        <v>91</v>
      </c>
      <c r="L21">
        <v>91</v>
      </c>
      <c r="M21">
        <v>91</v>
      </c>
    </row>
    <row r="22" spans="1:13" x14ac:dyDescent="0.35">
      <c r="A22">
        <v>2014</v>
      </c>
      <c r="B22">
        <v>29.98</v>
      </c>
      <c r="C22">
        <v>29.98</v>
      </c>
      <c r="G22">
        <v>92</v>
      </c>
      <c r="H22">
        <v>92</v>
      </c>
      <c r="I22">
        <v>93.72</v>
      </c>
      <c r="J22">
        <v>92</v>
      </c>
      <c r="L22">
        <v>87</v>
      </c>
      <c r="M22">
        <v>91</v>
      </c>
    </row>
    <row r="23" spans="1:13" x14ac:dyDescent="0.35">
      <c r="A23">
        <v>2015</v>
      </c>
      <c r="B23">
        <v>81.069999999999993</v>
      </c>
      <c r="C23">
        <v>81.069999999999993</v>
      </c>
      <c r="H23">
        <v>92</v>
      </c>
      <c r="I23">
        <v>93.08</v>
      </c>
      <c r="J23">
        <v>94</v>
      </c>
      <c r="L23">
        <v>68</v>
      </c>
      <c r="M23">
        <v>91</v>
      </c>
    </row>
    <row r="24" spans="1:13" x14ac:dyDescent="0.35">
      <c r="A24">
        <v>2016</v>
      </c>
      <c r="B24">
        <v>77.02</v>
      </c>
      <c r="C24">
        <v>77.02</v>
      </c>
      <c r="H24">
        <v>92</v>
      </c>
      <c r="I24">
        <v>94.68</v>
      </c>
      <c r="J24">
        <v>94</v>
      </c>
      <c r="L24">
        <v>71</v>
      </c>
      <c r="M24">
        <v>91</v>
      </c>
    </row>
    <row r="25" spans="1:13" x14ac:dyDescent="0.35">
      <c r="A25">
        <v>2017</v>
      </c>
      <c r="B25">
        <v>76.92</v>
      </c>
      <c r="C25">
        <v>76.92</v>
      </c>
      <c r="H25">
        <v>92</v>
      </c>
      <c r="I25">
        <v>96.39</v>
      </c>
      <c r="J25">
        <v>96</v>
      </c>
      <c r="L25">
        <v>70</v>
      </c>
      <c r="M25">
        <v>91</v>
      </c>
    </row>
    <row r="26" spans="1:13" x14ac:dyDescent="0.35">
      <c r="A26">
        <v>2018</v>
      </c>
      <c r="B26">
        <v>72.27</v>
      </c>
      <c r="C26">
        <v>72.27</v>
      </c>
      <c r="H26">
        <v>92</v>
      </c>
      <c r="I26">
        <v>95.87</v>
      </c>
      <c r="J26">
        <v>96</v>
      </c>
      <c r="M26">
        <v>91</v>
      </c>
    </row>
    <row r="27" spans="1:13" x14ac:dyDescent="0.35">
      <c r="A27">
        <v>2019</v>
      </c>
      <c r="B27">
        <v>72.27</v>
      </c>
      <c r="H27">
        <v>92</v>
      </c>
      <c r="J27">
        <v>95</v>
      </c>
      <c r="M27">
        <v>91</v>
      </c>
    </row>
    <row r="28" spans="1:13" x14ac:dyDescent="0.35">
      <c r="A28">
        <v>2020</v>
      </c>
      <c r="B28">
        <v>72.27</v>
      </c>
      <c r="G28">
        <v>73.3</v>
      </c>
      <c r="H28">
        <v>92</v>
      </c>
      <c r="L28">
        <v>73.3</v>
      </c>
      <c r="M28">
        <v>91</v>
      </c>
    </row>
    <row r="29" spans="1:13" x14ac:dyDescent="0.35">
      <c r="A29">
        <v>2021</v>
      </c>
      <c r="B29">
        <v>72.27</v>
      </c>
      <c r="H29">
        <v>92</v>
      </c>
      <c r="M29">
        <v>91</v>
      </c>
    </row>
    <row r="30" spans="1:13" x14ac:dyDescent="0.35">
      <c r="A30">
        <v>2022</v>
      </c>
      <c r="B30">
        <v>72.27</v>
      </c>
      <c r="H30">
        <v>92</v>
      </c>
      <c r="M30">
        <v>91</v>
      </c>
    </row>
    <row r="31" spans="1:13" x14ac:dyDescent="0.35">
      <c r="A31">
        <v>2023</v>
      </c>
      <c r="B31">
        <v>72.27</v>
      </c>
      <c r="H31">
        <v>92</v>
      </c>
      <c r="M31">
        <v>91</v>
      </c>
    </row>
    <row r="32" spans="1:13" x14ac:dyDescent="0.35">
      <c r="A32">
        <v>2024</v>
      </c>
      <c r="B32">
        <v>72.27</v>
      </c>
      <c r="H32">
        <v>92</v>
      </c>
      <c r="M32">
        <v>91</v>
      </c>
    </row>
    <row r="33" spans="1:13" x14ac:dyDescent="0.35">
      <c r="A33">
        <v>2025</v>
      </c>
      <c r="B33">
        <v>72.27</v>
      </c>
      <c r="H33">
        <v>92</v>
      </c>
      <c r="M33">
        <v>91</v>
      </c>
    </row>
    <row r="34" spans="1:13" x14ac:dyDescent="0.35">
      <c r="A34">
        <v>2026</v>
      </c>
      <c r="B34">
        <v>72.27</v>
      </c>
      <c r="H34">
        <v>92</v>
      </c>
      <c r="M34">
        <v>91</v>
      </c>
    </row>
    <row r="35" spans="1:13" x14ac:dyDescent="0.35">
      <c r="A35">
        <v>2027</v>
      </c>
      <c r="B35">
        <v>72.27</v>
      </c>
      <c r="H35">
        <v>92</v>
      </c>
      <c r="M35">
        <v>91</v>
      </c>
    </row>
    <row r="36" spans="1:13" x14ac:dyDescent="0.35">
      <c r="A36">
        <v>2028</v>
      </c>
      <c r="B36">
        <v>72.27</v>
      </c>
      <c r="H36">
        <v>92</v>
      </c>
      <c r="M36">
        <v>91</v>
      </c>
    </row>
    <row r="37" spans="1:13" x14ac:dyDescent="0.35">
      <c r="A37">
        <v>2029</v>
      </c>
      <c r="B37">
        <v>72.27</v>
      </c>
      <c r="H37">
        <v>92</v>
      </c>
      <c r="M37">
        <v>91</v>
      </c>
    </row>
    <row r="38" spans="1:13" x14ac:dyDescent="0.35">
      <c r="A38">
        <v>2030</v>
      </c>
      <c r="B38">
        <v>72.27</v>
      </c>
      <c r="G38">
        <v>44.8</v>
      </c>
      <c r="H38">
        <v>92</v>
      </c>
      <c r="L38">
        <v>44.8</v>
      </c>
      <c r="M38">
        <v>91</v>
      </c>
    </row>
    <row r="39" spans="1:13" x14ac:dyDescent="0.35">
      <c r="A39">
        <v>2031</v>
      </c>
      <c r="B39">
        <v>72.27</v>
      </c>
      <c r="H39">
        <v>92</v>
      </c>
      <c r="M39">
        <v>91</v>
      </c>
    </row>
    <row r="40" spans="1:13" x14ac:dyDescent="0.35">
      <c r="A40">
        <v>2032</v>
      </c>
      <c r="B40">
        <v>72.27</v>
      </c>
      <c r="H40">
        <v>92</v>
      </c>
      <c r="M40">
        <v>91</v>
      </c>
    </row>
    <row r="41" spans="1:13" x14ac:dyDescent="0.35">
      <c r="A41">
        <v>2033</v>
      </c>
      <c r="B41">
        <v>72.27</v>
      </c>
      <c r="H41">
        <v>92</v>
      </c>
      <c r="M41">
        <v>91</v>
      </c>
    </row>
    <row r="42" spans="1:13" x14ac:dyDescent="0.35">
      <c r="A42">
        <v>2034</v>
      </c>
      <c r="B42">
        <v>72.27</v>
      </c>
      <c r="H42">
        <v>92</v>
      </c>
      <c r="M42">
        <v>91</v>
      </c>
    </row>
    <row r="43" spans="1:13" x14ac:dyDescent="0.35">
      <c r="A43">
        <v>2035</v>
      </c>
      <c r="B43">
        <v>72.27</v>
      </c>
      <c r="H43">
        <v>92</v>
      </c>
      <c r="M43">
        <v>91</v>
      </c>
    </row>
    <row r="44" spans="1:13" x14ac:dyDescent="0.35">
      <c r="A44">
        <v>2036</v>
      </c>
      <c r="B44">
        <v>72.27</v>
      </c>
      <c r="H44">
        <v>92</v>
      </c>
      <c r="M44">
        <v>91</v>
      </c>
    </row>
    <row r="45" spans="1:13" x14ac:dyDescent="0.35">
      <c r="A45">
        <v>2037</v>
      </c>
      <c r="B45">
        <v>72.27</v>
      </c>
      <c r="H45">
        <v>92</v>
      </c>
      <c r="M45">
        <v>91</v>
      </c>
    </row>
    <row r="46" spans="1:13" x14ac:dyDescent="0.35">
      <c r="A46">
        <v>2038</v>
      </c>
      <c r="B46">
        <v>72.27</v>
      </c>
      <c r="H46">
        <v>92</v>
      </c>
      <c r="M46">
        <v>91</v>
      </c>
    </row>
    <row r="47" spans="1:13" x14ac:dyDescent="0.35">
      <c r="A47">
        <v>2039</v>
      </c>
      <c r="B47">
        <v>72.27</v>
      </c>
      <c r="H47">
        <v>92</v>
      </c>
      <c r="M47">
        <v>91</v>
      </c>
    </row>
    <row r="48" spans="1:13" x14ac:dyDescent="0.35">
      <c r="A48">
        <v>2040</v>
      </c>
      <c r="B48">
        <v>72.27</v>
      </c>
      <c r="H48">
        <v>92</v>
      </c>
      <c r="M48">
        <v>91</v>
      </c>
    </row>
    <row r="49" spans="1:13" x14ac:dyDescent="0.35">
      <c r="A49">
        <v>2041</v>
      </c>
      <c r="B49">
        <v>72.27</v>
      </c>
      <c r="H49">
        <v>92</v>
      </c>
      <c r="M49">
        <v>91</v>
      </c>
    </row>
    <row r="50" spans="1:13" x14ac:dyDescent="0.35">
      <c r="A50">
        <v>2042</v>
      </c>
      <c r="B50">
        <v>72.27</v>
      </c>
      <c r="H50">
        <v>92</v>
      </c>
      <c r="M50">
        <v>91</v>
      </c>
    </row>
    <row r="51" spans="1:13" x14ac:dyDescent="0.35">
      <c r="A51">
        <v>2043</v>
      </c>
      <c r="B51">
        <v>72.27</v>
      </c>
      <c r="H51">
        <v>92</v>
      </c>
      <c r="M51">
        <v>91</v>
      </c>
    </row>
    <row r="52" spans="1:13" x14ac:dyDescent="0.35">
      <c r="A52">
        <v>2044</v>
      </c>
      <c r="B52">
        <v>72.27</v>
      </c>
      <c r="H52">
        <v>92</v>
      </c>
      <c r="M52">
        <v>91</v>
      </c>
    </row>
    <row r="53" spans="1:13" x14ac:dyDescent="0.35">
      <c r="A53">
        <v>2045</v>
      </c>
      <c r="B53">
        <v>72.27</v>
      </c>
      <c r="H53">
        <v>92</v>
      </c>
      <c r="M53">
        <v>91</v>
      </c>
    </row>
    <row r="54" spans="1:13" x14ac:dyDescent="0.35">
      <c r="A54">
        <v>2046</v>
      </c>
      <c r="B54">
        <v>72.27</v>
      </c>
      <c r="H54">
        <v>92</v>
      </c>
      <c r="M54">
        <v>91</v>
      </c>
    </row>
    <row r="55" spans="1:13" x14ac:dyDescent="0.35">
      <c r="A55">
        <v>2047</v>
      </c>
      <c r="B55">
        <v>72.27</v>
      </c>
      <c r="H55">
        <v>92</v>
      </c>
      <c r="M55">
        <v>91</v>
      </c>
    </row>
    <row r="56" spans="1:13" x14ac:dyDescent="0.35">
      <c r="A56">
        <v>2048</v>
      </c>
      <c r="B56">
        <v>72.27</v>
      </c>
      <c r="H56">
        <v>92</v>
      </c>
      <c r="M56">
        <v>91</v>
      </c>
    </row>
    <row r="57" spans="1:13" x14ac:dyDescent="0.35">
      <c r="A57">
        <v>2049</v>
      </c>
      <c r="B57">
        <v>72.27</v>
      </c>
      <c r="H57">
        <v>92</v>
      </c>
      <c r="M57">
        <v>91</v>
      </c>
    </row>
    <row r="58" spans="1:13" x14ac:dyDescent="0.35">
      <c r="A58">
        <v>2050</v>
      </c>
      <c r="B58">
        <v>72.27</v>
      </c>
      <c r="H58">
        <v>92</v>
      </c>
      <c r="M58">
        <v>91</v>
      </c>
    </row>
  </sheetData>
  <mergeCells count="2">
    <mergeCell ref="I1:K1"/>
    <mergeCell ref="B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mass per m2</vt:lpstr>
      <vt:lpstr>all on one</vt:lpstr>
      <vt:lpstr>VirginMatEff</vt:lpstr>
      <vt:lpstr>MFG Eff</vt:lpstr>
      <vt:lpstr>SiliconMarketShareLitCompare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2021-02-01T23:38:25Z</dcterms:created>
  <dcterms:modified xsi:type="dcterms:W3CDTF">2021-04-19T22:19:29Z</dcterms:modified>
</cp:coreProperties>
</file>