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ala\Documents\GitHub\InSPIRE\Studies\USMap_Doubleday_2024\"/>
    </mc:Choice>
  </mc:AlternateContent>
  <xr:revisionPtr revIDLastSave="0" documentId="13_ncr:1_{085FEFB1-FAFF-4560-9552-E19ADF9FB9EF}" xr6:coauthVersionLast="47" xr6:coauthVersionMax="47" xr10:uidLastSave="{00000000-0000-0000-0000-000000000000}"/>
  <bookViews>
    <workbookView xWindow="-120" yWindow="-120" windowWidth="29040" windowHeight="15720" xr2:uid="{20F8F7F2-6405-4778-91BF-D0B7AC593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" l="1"/>
  <c r="U11" i="1"/>
  <c r="U10" i="1"/>
  <c r="U9" i="1"/>
  <c r="C30" i="1"/>
  <c r="D30" i="1" s="1"/>
  <c r="E30" i="1" s="1"/>
  <c r="H22" i="1"/>
  <c r="H23" i="1"/>
  <c r="H24" i="1"/>
  <c r="H21" i="1"/>
  <c r="J19" i="1"/>
  <c r="J18" i="1"/>
  <c r="E19" i="1"/>
  <c r="G19" i="1" s="1"/>
  <c r="E18" i="1"/>
  <c r="G18" i="1" s="1"/>
  <c r="H18" i="1" s="1"/>
  <c r="T13" i="1"/>
  <c r="C31" i="1" l="1"/>
  <c r="D31" i="1" s="1"/>
  <c r="E31" i="1" s="1"/>
  <c r="F30" i="1"/>
  <c r="F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</authors>
  <commentList>
    <comment ref="F36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6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3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8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49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<sst xmlns="http://schemas.openxmlformats.org/spreadsheetml/2006/main" count="199" uniqueCount="69">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</sst>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indexed="81"/>
      <name val="Tahoma"/>
      <family val="2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0" borderId="0" xfId="0" quotePrefix="1" applyBorder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7" fillId="0" borderId="7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167" fontId="0" fillId="0" borderId="0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9" borderId="0" xfId="0" applyFill="1"/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6" dT="2025-08-26T20:46:04.80" personId="{7239D7DF-F240-4F71-ABD2-13E2A2CDE475}" id="{1111A611-2419-474B-8843-ABFCD803EC98}">
    <text>This is inclusive (0 to 2 means ground blocks 0, 1 and 2)</text>
  </threadedComment>
  <threadedComment ref="F36" dT="2025-08-26T21:20:41.65" personId="{7239D7DF-F240-4F71-ABD2-13E2A2CDE475}" id="{C001CD15-B9F5-468C-A656-9506E0B66C16}" parentId="{1111A611-2419-474B-8843-ABFCD803EC98}">
    <text>Still starts at 0 though 😝</text>
  </threadedComment>
  <threadedComment ref="J36" dT="2025-08-26T20:46:24.85" personId="{7239D7DF-F240-4F71-ABD2-13E2A2CDE475}" id="{C3DF5CDE-A71D-4D99-8299-51064F4348D8}">
    <text>Not inclusive; i.e. 0:3 would select blocks 0, 1 and 2</text>
  </threadedComment>
  <threadedComment ref="E43" dT="2025-08-26T21:15:12.41" personId="{7239D7DF-F240-4F71-ABD2-13E2A2CDE475}" id="{9BA182C5-51A6-44C4-BCA5-828D6AE315C2}">
    <text>Assuming safety edge of 0.5 m on left and right rows</text>
  </threadedComment>
  <threadedComment ref="F48" dT="2025-08-26T20:46:04.80" personId="{7239D7DF-F240-4F71-ABD2-13E2A2CDE475}" id="{7E70317A-F7B8-4FB0-8AA2-4C11CA037D47}">
    <text>This is inclusive (0 to 2 means ground blocks 0, 1 and 2)</text>
  </threadedComment>
  <threadedComment ref="F48" dT="2025-08-26T21:20:41.65" personId="{7239D7DF-F240-4F71-ABD2-13E2A2CDE475}" id="{F73B7FA7-AEF1-40D8-8FD0-E9CFB9CB9779}" parentId="{7E70317A-F7B8-4FB0-8AA2-4C11CA037D47}">
    <text>Still starts at 0 though 😝</text>
  </threadedComment>
  <threadedComment ref="D49" dT="2025-08-26T21:16:42.62" personId="{7239D7DF-F240-4F71-ABD2-13E2A2CDE475}" id="{E6DDF6EE-C02E-4808-9F3D-14AAEF7C2636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65"/>
  <sheetViews>
    <sheetView tabSelected="1" workbookViewId="0">
      <selection activeCell="O25" sqref="O25"/>
    </sheetView>
  </sheetViews>
  <sheetFormatPr defaultRowHeight="15" x14ac:dyDescent="0.25"/>
  <cols>
    <col min="3" max="3" width="11.42578125" customWidth="1"/>
    <col min="4" max="4" width="14.85546875" customWidth="1"/>
    <col min="5" max="5" width="13.5703125" customWidth="1"/>
    <col min="7" max="7" width="12.7109375" customWidth="1"/>
    <col min="8" max="8" width="15.42578125" customWidth="1"/>
    <col min="9" max="9" width="18.7109375" customWidth="1"/>
    <col min="11" max="11" width="17" customWidth="1"/>
    <col min="15" max="15" width="13.28515625" style="1" customWidth="1"/>
    <col min="16" max="16" width="13.28515625" customWidth="1"/>
    <col min="17" max="17" width="11.140625" customWidth="1"/>
    <col min="18" max="18" width="13.85546875" customWidth="1"/>
  </cols>
  <sheetData>
    <row r="2" spans="2:21" ht="21.75" thickBot="1" x14ac:dyDescent="0.4">
      <c r="B2" s="41" t="s">
        <v>43</v>
      </c>
      <c r="T2" s="42" t="s">
        <v>60</v>
      </c>
      <c r="U2" s="42"/>
    </row>
    <row r="3" spans="2:21" ht="45.75" thickBot="1" x14ac:dyDescent="0.3">
      <c r="B3" s="32" t="s">
        <v>0</v>
      </c>
      <c r="C3" s="33" t="s">
        <v>16</v>
      </c>
      <c r="D3" s="33" t="s">
        <v>1</v>
      </c>
      <c r="E3" s="33" t="s">
        <v>2</v>
      </c>
      <c r="F3" s="33" t="s">
        <v>3</v>
      </c>
      <c r="G3" s="33" t="s">
        <v>11</v>
      </c>
      <c r="H3" s="33" t="s">
        <v>41</v>
      </c>
      <c r="I3" s="33" t="s">
        <v>4</v>
      </c>
      <c r="J3" s="33" t="s">
        <v>5</v>
      </c>
      <c r="K3" s="33" t="s">
        <v>6</v>
      </c>
      <c r="L3" s="33"/>
      <c r="M3" s="33" t="s">
        <v>13</v>
      </c>
      <c r="N3" s="33" t="s">
        <v>17</v>
      </c>
      <c r="O3" s="33" t="s">
        <v>18</v>
      </c>
      <c r="P3" s="33" t="s">
        <v>19</v>
      </c>
      <c r="Q3" s="33" t="s">
        <v>42</v>
      </c>
      <c r="R3" s="34" t="s">
        <v>20</v>
      </c>
      <c r="T3" s="33" t="s">
        <v>17</v>
      </c>
      <c r="U3" s="33" t="s">
        <v>2</v>
      </c>
    </row>
    <row r="4" spans="2:21" x14ac:dyDescent="0.25">
      <c r="B4" s="2">
        <v>1</v>
      </c>
      <c r="C4" s="3">
        <v>1.5</v>
      </c>
      <c r="D4" s="3">
        <v>1.5</v>
      </c>
      <c r="E4" s="26">
        <v>5</v>
      </c>
      <c r="F4" s="3">
        <v>180</v>
      </c>
      <c r="G4" s="3">
        <v>0</v>
      </c>
      <c r="H4" s="3">
        <v>0.13</v>
      </c>
      <c r="I4" s="3" t="s">
        <v>7</v>
      </c>
      <c r="J4" s="26">
        <v>3</v>
      </c>
      <c r="K4" s="26" t="s">
        <v>8</v>
      </c>
      <c r="L4" s="3" t="s">
        <v>9</v>
      </c>
      <c r="M4" s="36" t="s">
        <v>14</v>
      </c>
      <c r="N4">
        <v>0.4</v>
      </c>
      <c r="O4" s="26">
        <v>50</v>
      </c>
      <c r="P4" s="3">
        <v>80.066000000000003</v>
      </c>
      <c r="Q4" s="3">
        <v>10</v>
      </c>
      <c r="R4" s="4">
        <v>20</v>
      </c>
      <c r="T4" s="36"/>
      <c r="U4" s="3"/>
    </row>
    <row r="5" spans="2:21" x14ac:dyDescent="0.25">
      <c r="B5" s="5">
        <v>2</v>
      </c>
      <c r="C5" s="6">
        <v>2.4</v>
      </c>
      <c r="D5" s="6">
        <v>2.4</v>
      </c>
      <c r="E5" s="16">
        <v>5</v>
      </c>
      <c r="F5" s="6">
        <v>180</v>
      </c>
      <c r="G5" s="6">
        <v>0</v>
      </c>
      <c r="H5" s="6">
        <v>0.13</v>
      </c>
      <c r="I5" s="6" t="s">
        <v>7</v>
      </c>
      <c r="J5" s="16">
        <v>3</v>
      </c>
      <c r="K5" s="16" t="s">
        <v>8</v>
      </c>
      <c r="L5" s="6"/>
      <c r="M5" s="37" t="s">
        <v>14</v>
      </c>
      <c r="N5">
        <v>0.4</v>
      </c>
      <c r="O5" s="16">
        <v>50</v>
      </c>
      <c r="P5" s="6">
        <v>80.066000000000003</v>
      </c>
      <c r="Q5" s="6">
        <v>10</v>
      </c>
      <c r="R5" s="7">
        <v>20</v>
      </c>
      <c r="T5" s="37"/>
      <c r="U5" s="6"/>
    </row>
    <row r="6" spans="2:21" x14ac:dyDescent="0.25">
      <c r="B6" s="5">
        <v>3</v>
      </c>
      <c r="C6" s="6">
        <v>2.4</v>
      </c>
      <c r="D6" s="6">
        <v>2.4</v>
      </c>
      <c r="E6" s="16">
        <v>5</v>
      </c>
      <c r="F6" s="6">
        <v>180</v>
      </c>
      <c r="G6" s="6">
        <v>1</v>
      </c>
      <c r="H6" s="27">
        <v>0.51300000000000001</v>
      </c>
      <c r="I6" s="6" t="s">
        <v>10</v>
      </c>
      <c r="J6" s="16">
        <v>3</v>
      </c>
      <c r="K6" s="16" t="s">
        <v>8</v>
      </c>
      <c r="L6" s="6"/>
      <c r="M6" s="37" t="s">
        <v>14</v>
      </c>
      <c r="N6">
        <v>0.4</v>
      </c>
      <c r="O6" s="16">
        <v>50</v>
      </c>
      <c r="P6" s="6">
        <v>80.066000000000003</v>
      </c>
      <c r="Q6" s="6">
        <v>10</v>
      </c>
      <c r="R6" s="7">
        <v>20</v>
      </c>
      <c r="T6" s="37"/>
      <c r="U6" s="6"/>
    </row>
    <row r="7" spans="2:21" x14ac:dyDescent="0.25">
      <c r="B7" s="5">
        <v>4</v>
      </c>
      <c r="C7" s="6">
        <v>1.5</v>
      </c>
      <c r="D7" s="6">
        <v>1.5</v>
      </c>
      <c r="E7" s="16">
        <v>8</v>
      </c>
      <c r="F7" s="6">
        <v>180</v>
      </c>
      <c r="G7" s="6">
        <v>0</v>
      </c>
      <c r="H7" s="6">
        <v>0.13</v>
      </c>
      <c r="I7" s="6" t="s">
        <v>7</v>
      </c>
      <c r="J7" s="16">
        <v>6</v>
      </c>
      <c r="K7" s="16" t="s">
        <v>8</v>
      </c>
      <c r="L7" s="6"/>
      <c r="M7" s="37" t="s">
        <v>14</v>
      </c>
      <c r="N7">
        <v>0.25</v>
      </c>
      <c r="O7" s="16">
        <v>50</v>
      </c>
      <c r="P7" s="6">
        <v>80.066000000000003</v>
      </c>
      <c r="Q7" s="6">
        <v>10</v>
      </c>
      <c r="R7" s="7">
        <v>20</v>
      </c>
      <c r="T7" s="37"/>
      <c r="U7" s="6"/>
    </row>
    <row r="8" spans="2:21" x14ac:dyDescent="0.25">
      <c r="B8" s="5">
        <v>5</v>
      </c>
      <c r="C8" s="6">
        <v>1.5</v>
      </c>
      <c r="D8" s="6">
        <v>1.5</v>
      </c>
      <c r="E8" s="16">
        <v>11</v>
      </c>
      <c r="F8" s="6">
        <v>180</v>
      </c>
      <c r="G8" s="6">
        <v>0</v>
      </c>
      <c r="H8" s="6">
        <v>0.13</v>
      </c>
      <c r="I8" s="6" t="s">
        <v>7</v>
      </c>
      <c r="J8" s="16">
        <v>9</v>
      </c>
      <c r="K8" s="16" t="s">
        <v>8</v>
      </c>
      <c r="L8" s="6"/>
      <c r="M8" s="37" t="s">
        <v>14</v>
      </c>
      <c r="N8">
        <v>0.18181818181818182</v>
      </c>
      <c r="O8" s="16">
        <v>50</v>
      </c>
      <c r="P8" s="6">
        <v>80.066000000000003</v>
      </c>
      <c r="Q8" s="6">
        <v>10</v>
      </c>
      <c r="R8" s="7">
        <v>20</v>
      </c>
      <c r="T8" s="37"/>
      <c r="U8" s="6"/>
    </row>
    <row r="9" spans="2:21" ht="14.25" customHeight="1" x14ac:dyDescent="0.25">
      <c r="B9" s="5">
        <v>6</v>
      </c>
      <c r="C9" s="6">
        <v>1.5</v>
      </c>
      <c r="D9" s="6">
        <v>1.5</v>
      </c>
      <c r="E9" s="43" t="s">
        <v>61</v>
      </c>
      <c r="F9" s="6">
        <v>180</v>
      </c>
      <c r="G9" s="6">
        <v>0</v>
      </c>
      <c r="H9" s="6">
        <v>0.13</v>
      </c>
      <c r="I9" s="6" t="s">
        <v>7</v>
      </c>
      <c r="J9" s="16">
        <v>3</v>
      </c>
      <c r="K9" s="16" t="s">
        <v>12</v>
      </c>
      <c r="L9" s="35"/>
      <c r="M9" s="38" t="s">
        <v>21</v>
      </c>
      <c r="N9">
        <v>0.3</v>
      </c>
      <c r="O9" s="29" t="s">
        <v>14</v>
      </c>
      <c r="P9" s="6">
        <v>80.066000000000003</v>
      </c>
      <c r="Q9" s="6">
        <v>10</v>
      </c>
      <c r="R9" s="7">
        <v>20</v>
      </c>
      <c r="T9" s="39">
        <v>0.3</v>
      </c>
      <c r="U9" s="28">
        <f>2/0.3</f>
        <v>6.666666666666667</v>
      </c>
    </row>
    <row r="10" spans="2:21" x14ac:dyDescent="0.25">
      <c r="B10" s="5">
        <v>7</v>
      </c>
      <c r="C10" s="6">
        <v>2.4</v>
      </c>
      <c r="D10" s="6">
        <v>2.4</v>
      </c>
      <c r="E10" s="43" t="s">
        <v>61</v>
      </c>
      <c r="F10" s="6">
        <v>180</v>
      </c>
      <c r="G10" s="6">
        <v>0</v>
      </c>
      <c r="H10" s="6">
        <v>0.13</v>
      </c>
      <c r="I10" s="6" t="s">
        <v>7</v>
      </c>
      <c r="J10" s="16">
        <v>3</v>
      </c>
      <c r="K10" s="16" t="s">
        <v>12</v>
      </c>
      <c r="L10" s="35"/>
      <c r="M10" s="38" t="s">
        <v>21</v>
      </c>
      <c r="N10">
        <v>0.3</v>
      </c>
      <c r="O10" s="29" t="s">
        <v>14</v>
      </c>
      <c r="P10" s="6">
        <v>80.066000000000003</v>
      </c>
      <c r="Q10" s="6">
        <v>10</v>
      </c>
      <c r="R10" s="7">
        <v>20</v>
      </c>
      <c r="T10" s="39">
        <v>0.3</v>
      </c>
      <c r="U10" s="28">
        <f>2/0.3</f>
        <v>6.666666666666667</v>
      </c>
    </row>
    <row r="11" spans="2:21" x14ac:dyDescent="0.25">
      <c r="B11" s="5">
        <v>8</v>
      </c>
      <c r="C11" s="6">
        <v>2.4</v>
      </c>
      <c r="D11" s="6">
        <v>2.4</v>
      </c>
      <c r="E11" s="43" t="s">
        <v>61</v>
      </c>
      <c r="F11" s="6">
        <v>180</v>
      </c>
      <c r="G11" s="6">
        <v>1</v>
      </c>
      <c r="H11" s="27">
        <v>0.51300000000000001</v>
      </c>
      <c r="I11" s="6" t="s">
        <v>10</v>
      </c>
      <c r="J11" s="16">
        <v>3</v>
      </c>
      <c r="K11" s="16" t="s">
        <v>12</v>
      </c>
      <c r="L11" s="35"/>
      <c r="M11" s="38" t="s">
        <v>21</v>
      </c>
      <c r="N11">
        <v>0.3</v>
      </c>
      <c r="O11" s="16" t="s">
        <v>14</v>
      </c>
      <c r="P11" s="6">
        <v>80.066000000000003</v>
      </c>
      <c r="Q11" s="6">
        <v>10</v>
      </c>
      <c r="R11" s="7">
        <v>20</v>
      </c>
      <c r="T11" s="39">
        <v>0.3</v>
      </c>
      <c r="U11" s="28">
        <f>2/0.3</f>
        <v>6.666666666666667</v>
      </c>
    </row>
    <row r="12" spans="2:21" x14ac:dyDescent="0.25">
      <c r="B12" s="5">
        <v>9</v>
      </c>
      <c r="C12" s="6">
        <v>1.5</v>
      </c>
      <c r="D12" s="6">
        <v>1.5</v>
      </c>
      <c r="E12" s="43" t="s">
        <v>61</v>
      </c>
      <c r="F12" s="6">
        <v>180</v>
      </c>
      <c r="G12" s="6">
        <v>0</v>
      </c>
      <c r="H12" s="6">
        <v>0.13</v>
      </c>
      <c r="I12" s="6" t="s">
        <v>7</v>
      </c>
      <c r="J12" s="16">
        <v>6</v>
      </c>
      <c r="K12" s="16" t="s">
        <v>12</v>
      </c>
      <c r="L12" s="35"/>
      <c r="M12" s="38" t="s">
        <v>21</v>
      </c>
      <c r="N12">
        <v>0.18179999999999999</v>
      </c>
      <c r="O12" s="16" t="s">
        <v>14</v>
      </c>
      <c r="P12" s="6">
        <v>80.066000000000003</v>
      </c>
      <c r="Q12" s="6">
        <v>10</v>
      </c>
      <c r="R12" s="7">
        <v>20</v>
      </c>
      <c r="T12" s="39">
        <v>0.18179999999999999</v>
      </c>
      <c r="U12" s="28">
        <f>2/T12</f>
        <v>11.001100110011002</v>
      </c>
    </row>
    <row r="13" spans="2:21" ht="15.75" thickBot="1" x14ac:dyDescent="0.3">
      <c r="B13" s="10">
        <v>10</v>
      </c>
      <c r="C13" s="11">
        <v>0.6</v>
      </c>
      <c r="D13" s="30">
        <v>2</v>
      </c>
      <c r="E13" s="31">
        <v>8.6</v>
      </c>
      <c r="F13" s="11">
        <v>90</v>
      </c>
      <c r="G13" s="11">
        <v>0</v>
      </c>
      <c r="H13" s="11">
        <v>0.13</v>
      </c>
      <c r="I13" s="11" t="s">
        <v>7</v>
      </c>
      <c r="J13" s="31" t="s">
        <v>22</v>
      </c>
      <c r="K13" s="31" t="s">
        <v>15</v>
      </c>
      <c r="L13" s="11"/>
      <c r="M13" s="40">
        <v>90</v>
      </c>
      <c r="N13" s="40">
        <v>0.23255813953488372</v>
      </c>
      <c r="O13" s="31" t="s">
        <v>14</v>
      </c>
      <c r="P13" s="11">
        <v>80.066000000000003</v>
      </c>
      <c r="Q13" s="11">
        <v>10</v>
      </c>
      <c r="R13" s="12">
        <v>20</v>
      </c>
      <c r="T13" s="40">
        <f>2/E13</f>
        <v>0.23255813953488372</v>
      </c>
      <c r="U13" s="11">
        <v>8.6</v>
      </c>
    </row>
    <row r="15" spans="2:21" ht="15.75" thickBot="1" x14ac:dyDescent="0.3"/>
    <row r="16" spans="2:21" ht="15.75" thickBot="1" x14ac:dyDescent="0.3">
      <c r="B16" s="17" t="s">
        <v>40</v>
      </c>
      <c r="C16" s="18"/>
      <c r="D16" s="18"/>
      <c r="E16" s="18"/>
      <c r="F16" s="18"/>
      <c r="G16" s="18"/>
      <c r="H16" s="18"/>
      <c r="I16" s="18"/>
      <c r="J16" s="18"/>
      <c r="K16" s="19"/>
    </row>
    <row r="17" spans="2:11" x14ac:dyDescent="0.25">
      <c r="B17" s="2" t="s">
        <v>23</v>
      </c>
      <c r="C17" s="3" t="s">
        <v>28</v>
      </c>
      <c r="D17" s="3" t="s">
        <v>24</v>
      </c>
      <c r="E17" s="3" t="s">
        <v>25</v>
      </c>
      <c r="F17" s="3" t="s">
        <v>26</v>
      </c>
      <c r="G17" s="3" t="s">
        <v>2</v>
      </c>
      <c r="H17" s="3" t="s">
        <v>17</v>
      </c>
      <c r="I17" s="3" t="s">
        <v>27</v>
      </c>
      <c r="J17" s="3" t="s">
        <v>29</v>
      </c>
      <c r="K17" s="4"/>
    </row>
    <row r="18" spans="2:11" x14ac:dyDescent="0.25">
      <c r="B18" s="5">
        <v>2</v>
      </c>
      <c r="C18" s="6">
        <v>25</v>
      </c>
      <c r="D18" s="6">
        <v>25</v>
      </c>
      <c r="E18" s="44">
        <f>2*COS(RADIANS(D18))</f>
        <v>1.8126155740732999</v>
      </c>
      <c r="F18" s="6">
        <v>2</v>
      </c>
      <c r="G18" s="44">
        <f>F18+E18</f>
        <v>3.8126155740733001</v>
      </c>
      <c r="H18" s="45">
        <f>B18/G18</f>
        <v>0.52457426172218347</v>
      </c>
      <c r="I18" s="45">
        <v>0.65</v>
      </c>
      <c r="J18" s="45">
        <f>2/I18</f>
        <v>3.0769230769230766</v>
      </c>
      <c r="K18" s="7"/>
    </row>
    <row r="19" spans="2:11" x14ac:dyDescent="0.25">
      <c r="B19" s="5">
        <v>2</v>
      </c>
      <c r="C19" s="6">
        <v>50</v>
      </c>
      <c r="D19" s="6">
        <v>40</v>
      </c>
      <c r="E19" s="44">
        <f>2*COS(RADIANS(D19))</f>
        <v>1.532088886237956</v>
      </c>
      <c r="F19" s="6">
        <v>2</v>
      </c>
      <c r="G19" s="44">
        <f>F19+E19</f>
        <v>3.5320888862379558</v>
      </c>
      <c r="H19" s="45"/>
      <c r="I19" s="45">
        <v>0.25</v>
      </c>
      <c r="J19" s="45">
        <f>2/I19</f>
        <v>8</v>
      </c>
      <c r="K19" s="7"/>
    </row>
    <row r="20" spans="2:11" x14ac:dyDescent="0.25">
      <c r="B20" s="5"/>
      <c r="C20" s="6"/>
      <c r="D20" s="6"/>
      <c r="E20" s="6"/>
      <c r="F20" s="6"/>
      <c r="G20" s="6"/>
      <c r="H20" s="45"/>
      <c r="I20" s="6"/>
      <c r="J20" s="6"/>
      <c r="K20" s="7"/>
    </row>
    <row r="21" spans="2:11" x14ac:dyDescent="0.25">
      <c r="B21" s="5"/>
      <c r="C21" s="6"/>
      <c r="D21" s="6"/>
      <c r="E21" s="6"/>
      <c r="F21" s="6">
        <v>2</v>
      </c>
      <c r="G21" s="6">
        <v>0.18</v>
      </c>
      <c r="H21" s="45">
        <f>F21/G21</f>
        <v>11.111111111111111</v>
      </c>
      <c r="I21" s="6"/>
      <c r="J21" s="6"/>
      <c r="K21" s="7"/>
    </row>
    <row r="22" spans="2:11" x14ac:dyDescent="0.25">
      <c r="B22" s="5"/>
      <c r="C22" s="6"/>
      <c r="D22" s="6"/>
      <c r="E22" s="6"/>
      <c r="F22" s="6">
        <v>2</v>
      </c>
      <c r="G22" s="6">
        <v>0.4</v>
      </c>
      <c r="H22" s="45">
        <f t="shared" ref="H22:H24" si="0">F22/G22</f>
        <v>5</v>
      </c>
      <c r="I22" s="6"/>
      <c r="J22" s="6"/>
      <c r="K22" s="7"/>
    </row>
    <row r="23" spans="2:11" x14ac:dyDescent="0.25">
      <c r="B23" s="5"/>
      <c r="C23" s="6"/>
      <c r="D23" s="6"/>
      <c r="E23" s="6"/>
      <c r="F23" s="6">
        <v>2</v>
      </c>
      <c r="G23" s="6">
        <v>0.6</v>
      </c>
      <c r="H23" s="45">
        <f t="shared" si="0"/>
        <v>3.3333333333333335</v>
      </c>
      <c r="I23" s="6"/>
      <c r="J23" s="6"/>
      <c r="K23" s="7"/>
    </row>
    <row r="24" spans="2:11" ht="15.75" thickBot="1" x14ac:dyDescent="0.3">
      <c r="B24" s="10"/>
      <c r="C24" s="11"/>
      <c r="D24" s="11"/>
      <c r="E24" s="11"/>
      <c r="F24" s="11">
        <v>2</v>
      </c>
      <c r="G24" s="11">
        <v>0.8</v>
      </c>
      <c r="H24" s="46">
        <f t="shared" si="0"/>
        <v>2.5</v>
      </c>
      <c r="I24" s="11"/>
      <c r="J24" s="11"/>
      <c r="K24" s="12"/>
    </row>
    <row r="25" spans="2:11" ht="15.75" thickBot="1" x14ac:dyDescent="0.3"/>
    <row r="26" spans="2:11" x14ac:dyDescent="0.25">
      <c r="B26" s="13" t="s">
        <v>35</v>
      </c>
      <c r="C26" s="14"/>
      <c r="D26" s="14"/>
      <c r="E26" s="14"/>
      <c r="F26" s="15"/>
      <c r="G26" s="21" t="s">
        <v>39</v>
      </c>
      <c r="H26" s="20"/>
      <c r="I26" s="20"/>
    </row>
    <row r="27" spans="2:11" x14ac:dyDescent="0.25">
      <c r="B27" s="5" t="s">
        <v>33</v>
      </c>
      <c r="C27" s="6">
        <v>8</v>
      </c>
      <c r="D27" s="6"/>
      <c r="E27" s="6"/>
      <c r="F27" s="7"/>
      <c r="G27" s="23"/>
      <c r="H27" s="22"/>
      <c r="I27" s="22"/>
    </row>
    <row r="28" spans="2:11" x14ac:dyDescent="0.25">
      <c r="B28" s="5" t="s">
        <v>32</v>
      </c>
      <c r="C28" s="6">
        <v>2</v>
      </c>
      <c r="D28" s="6"/>
      <c r="E28" s="6"/>
      <c r="F28" s="7"/>
      <c r="G28" s="23"/>
      <c r="H28" s="22"/>
      <c r="I28" s="22"/>
    </row>
    <row r="29" spans="2:11" x14ac:dyDescent="0.25">
      <c r="B29" s="5" t="s">
        <v>24</v>
      </c>
      <c r="C29" s="6">
        <v>0</v>
      </c>
      <c r="D29" s="16" t="s">
        <v>34</v>
      </c>
      <c r="E29" s="8" t="s">
        <v>31</v>
      </c>
      <c r="F29" s="9" t="s">
        <v>31</v>
      </c>
      <c r="G29" s="23"/>
      <c r="H29" s="22"/>
      <c r="I29" s="22"/>
    </row>
    <row r="30" spans="2:11" x14ac:dyDescent="0.25">
      <c r="B30" s="5" t="s">
        <v>36</v>
      </c>
      <c r="C30" s="6">
        <f>C28*COS(RADIANS(C29))</f>
        <v>2</v>
      </c>
      <c r="D30" s="6">
        <f>C30*100/C27</f>
        <v>25</v>
      </c>
      <c r="E30" s="6">
        <f>D30/10</f>
        <v>2.5</v>
      </c>
      <c r="F30" s="7">
        <f>ROUND(D30/10,0)</f>
        <v>3</v>
      </c>
      <c r="G30" s="25" t="s">
        <v>37</v>
      </c>
      <c r="H30" s="24"/>
      <c r="I30" s="24"/>
    </row>
    <row r="31" spans="2:11" ht="15.75" thickBot="1" x14ac:dyDescent="0.3">
      <c r="B31" s="10" t="s">
        <v>30</v>
      </c>
      <c r="C31" s="11">
        <f>C27-C30</f>
        <v>6</v>
      </c>
      <c r="D31" s="11">
        <f>C31*100/C27</f>
        <v>75</v>
      </c>
      <c r="E31" s="11">
        <f>D31/10</f>
        <v>7.5</v>
      </c>
      <c r="F31" s="12">
        <f>ROUND(D31/10,0)</f>
        <v>8</v>
      </c>
      <c r="G31" s="25" t="s">
        <v>38</v>
      </c>
      <c r="H31" s="24"/>
      <c r="I31" s="24"/>
    </row>
    <row r="35" spans="3:25" x14ac:dyDescent="0.25">
      <c r="O35"/>
    </row>
    <row r="36" spans="3:25" ht="15.75" thickBot="1" x14ac:dyDescent="0.3">
      <c r="C36" s="65"/>
      <c r="D36" s="47"/>
      <c r="E36" s="47"/>
      <c r="F36" s="66" t="s">
        <v>59</v>
      </c>
      <c r="G36" s="66"/>
      <c r="H36" s="66"/>
      <c r="I36" s="66"/>
      <c r="J36" s="65" t="s">
        <v>58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</row>
    <row r="37" spans="3:25" s="51" customFormat="1" ht="34.5" thickBot="1" x14ac:dyDescent="0.3">
      <c r="C37" s="65"/>
      <c r="D37" s="52" t="s">
        <v>0</v>
      </c>
      <c r="E37" s="52" t="s">
        <v>2</v>
      </c>
      <c r="F37" s="53" t="s">
        <v>57</v>
      </c>
      <c r="G37" s="53" t="s">
        <v>56</v>
      </c>
      <c r="H37" s="53" t="s">
        <v>55</v>
      </c>
      <c r="I37" s="53" t="s">
        <v>54</v>
      </c>
      <c r="J37" s="54" t="s">
        <v>57</v>
      </c>
      <c r="K37" s="54" t="s">
        <v>56</v>
      </c>
      <c r="L37" s="54" t="s">
        <v>55</v>
      </c>
      <c r="M37" s="54" t="s">
        <v>54</v>
      </c>
      <c r="N37" s="56" t="s">
        <v>50</v>
      </c>
      <c r="O37" s="57" t="s">
        <v>49</v>
      </c>
      <c r="P37" s="58" t="s">
        <v>48</v>
      </c>
      <c r="Q37" s="58" t="s">
        <v>47</v>
      </c>
      <c r="R37" s="55" t="s">
        <v>46</v>
      </c>
      <c r="S37" s="59" t="s">
        <v>65</v>
      </c>
      <c r="T37" s="60" t="s">
        <v>53</v>
      </c>
      <c r="U37" s="61" t="s">
        <v>53</v>
      </c>
      <c r="V37" s="62" t="s">
        <v>52</v>
      </c>
      <c r="W37" s="62" t="s">
        <v>52</v>
      </c>
      <c r="X37" s="63" t="s">
        <v>51</v>
      </c>
      <c r="Y37" s="64" t="s">
        <v>51</v>
      </c>
    </row>
    <row r="38" spans="3:25" x14ac:dyDescent="0.25">
      <c r="C38" s="69" t="s">
        <v>66</v>
      </c>
      <c r="D38">
        <v>1</v>
      </c>
      <c r="E38">
        <v>5</v>
      </c>
      <c r="F38">
        <v>0</v>
      </c>
      <c r="G38">
        <v>2</v>
      </c>
      <c r="H38">
        <v>7</v>
      </c>
      <c r="I38">
        <v>9</v>
      </c>
      <c r="J38">
        <v>0</v>
      </c>
      <c r="K38">
        <v>3</v>
      </c>
      <c r="L38">
        <v>7</v>
      </c>
      <c r="M38" s="1" t="s">
        <v>44</v>
      </c>
      <c r="N38">
        <v>3</v>
      </c>
      <c r="O38">
        <v>4</v>
      </c>
      <c r="P38">
        <v>4</v>
      </c>
      <c r="Q38">
        <v>6</v>
      </c>
      <c r="R38">
        <v>6</v>
      </c>
      <c r="S38">
        <v>7</v>
      </c>
    </row>
    <row r="39" spans="3:25" x14ac:dyDescent="0.25">
      <c r="C39" s="69"/>
      <c r="D39">
        <v>2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5" x14ac:dyDescent="0.25">
      <c r="C40" s="69"/>
      <c r="D40">
        <v>3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5" x14ac:dyDescent="0.25">
      <c r="C41" s="69"/>
      <c r="D41">
        <v>4</v>
      </c>
      <c r="E41">
        <v>8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5" x14ac:dyDescent="0.25">
      <c r="C42" s="69"/>
      <c r="D42">
        <v>5</v>
      </c>
      <c r="E42">
        <v>11</v>
      </c>
      <c r="F42">
        <v>0</v>
      </c>
      <c r="G42">
        <v>1</v>
      </c>
      <c r="H42">
        <v>8</v>
      </c>
      <c r="I42">
        <v>9</v>
      </c>
      <c r="J42">
        <v>0</v>
      </c>
      <c r="K42">
        <v>2</v>
      </c>
      <c r="L42">
        <v>8</v>
      </c>
      <c r="M42" s="1" t="s">
        <v>44</v>
      </c>
      <c r="N42">
        <v>2</v>
      </c>
      <c r="O42">
        <v>3</v>
      </c>
      <c r="P42">
        <v>3</v>
      </c>
      <c r="Q42">
        <v>4</v>
      </c>
      <c r="R42">
        <v>4</v>
      </c>
      <c r="S42">
        <v>5</v>
      </c>
      <c r="T42">
        <v>5</v>
      </c>
      <c r="U42">
        <v>6</v>
      </c>
      <c r="V42">
        <v>6</v>
      </c>
      <c r="W42">
        <v>7</v>
      </c>
      <c r="X42">
        <v>7</v>
      </c>
      <c r="Y42">
        <v>8</v>
      </c>
    </row>
    <row r="43" spans="3:25" x14ac:dyDescent="0.25">
      <c r="C43" s="67" t="s">
        <v>67</v>
      </c>
      <c r="D43">
        <v>10</v>
      </c>
      <c r="E43">
        <v>8.6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5" x14ac:dyDescent="0.25">
      <c r="M44" s="1"/>
      <c r="O44"/>
    </row>
    <row r="45" spans="3:25" x14ac:dyDescent="0.25">
      <c r="M45" s="1"/>
      <c r="O45"/>
    </row>
    <row r="46" spans="3:25" x14ac:dyDescent="0.25">
      <c r="M46" s="1"/>
      <c r="O46"/>
    </row>
    <row r="47" spans="3:25" x14ac:dyDescent="0.25">
      <c r="M47" s="1"/>
      <c r="O47"/>
    </row>
    <row r="48" spans="3:25" ht="15.75" thickBot="1" x14ac:dyDescent="0.3">
      <c r="C48" s="68" t="s">
        <v>68</v>
      </c>
      <c r="D48" s="48" t="s">
        <v>62</v>
      </c>
      <c r="E48" s="48"/>
      <c r="F48" s="66" t="s">
        <v>59</v>
      </c>
      <c r="G48" s="66"/>
      <c r="H48" s="66"/>
      <c r="I48" s="66"/>
      <c r="J48" s="65" t="s">
        <v>58</v>
      </c>
      <c r="K48" s="65"/>
      <c r="L48" s="65"/>
      <c r="M48" s="65"/>
      <c r="N48" s="65"/>
      <c r="O48" s="65"/>
      <c r="P48" s="65"/>
      <c r="Q48" s="65"/>
      <c r="R48" s="65"/>
      <c r="S48" s="65"/>
    </row>
    <row r="49" spans="3:19" ht="34.5" thickBot="1" x14ac:dyDescent="0.3">
      <c r="C49" s="68"/>
      <c r="D49" s="49" t="s">
        <v>63</v>
      </c>
      <c r="E49" s="49"/>
      <c r="F49" s="53" t="s">
        <v>57</v>
      </c>
      <c r="G49" s="53" t="s">
        <v>56</v>
      </c>
      <c r="H49" s="53" t="s">
        <v>55</v>
      </c>
      <c r="I49" s="53" t="s">
        <v>54</v>
      </c>
      <c r="J49" s="54" t="s">
        <v>57</v>
      </c>
      <c r="K49" s="54" t="s">
        <v>56</v>
      </c>
      <c r="L49" s="54" t="s">
        <v>55</v>
      </c>
      <c r="M49" s="54" t="s">
        <v>54</v>
      </c>
      <c r="N49" s="56" t="s">
        <v>50</v>
      </c>
      <c r="O49" s="57" t="s">
        <v>49</v>
      </c>
      <c r="P49" s="58" t="s">
        <v>48</v>
      </c>
      <c r="Q49" s="58" t="s">
        <v>47</v>
      </c>
      <c r="R49" s="55" t="s">
        <v>46</v>
      </c>
      <c r="S49" s="59" t="s">
        <v>65</v>
      </c>
    </row>
    <row r="50" spans="3:19" x14ac:dyDescent="0.25">
      <c r="C50" s="68"/>
      <c r="D50" s="22">
        <v>3.8</v>
      </c>
      <c r="E50" s="22"/>
      <c r="F50">
        <v>0</v>
      </c>
      <c r="G50">
        <v>4</v>
      </c>
      <c r="H50" t="s">
        <v>45</v>
      </c>
      <c r="I50" t="s">
        <v>45</v>
      </c>
      <c r="J50">
        <v>0</v>
      </c>
      <c r="K50">
        <v>5</v>
      </c>
      <c r="L50" t="s">
        <v>45</v>
      </c>
      <c r="M50" s="1" t="s">
        <v>45</v>
      </c>
      <c r="N50">
        <v>5</v>
      </c>
      <c r="O50">
        <v>7</v>
      </c>
      <c r="P50">
        <v>7</v>
      </c>
      <c r="Q50">
        <v>8</v>
      </c>
      <c r="R50">
        <v>8</v>
      </c>
      <c r="S50" t="s">
        <v>44</v>
      </c>
    </row>
    <row r="51" spans="3:19" x14ac:dyDescent="0.25">
      <c r="C51" s="68"/>
      <c r="D51" s="22">
        <v>4</v>
      </c>
      <c r="E51" s="22"/>
      <c r="F51">
        <v>0</v>
      </c>
      <c r="G51">
        <v>3</v>
      </c>
      <c r="H51" t="s">
        <v>45</v>
      </c>
      <c r="I51" t="s">
        <v>45</v>
      </c>
      <c r="J51">
        <v>0</v>
      </c>
      <c r="K51">
        <v>4</v>
      </c>
      <c r="L51" t="s">
        <v>45</v>
      </c>
      <c r="M51" s="1" t="s">
        <v>45</v>
      </c>
      <c r="N51">
        <v>4</v>
      </c>
      <c r="O51">
        <v>6</v>
      </c>
      <c r="P51">
        <v>6</v>
      </c>
      <c r="Q51">
        <v>8</v>
      </c>
      <c r="R51">
        <v>8</v>
      </c>
      <c r="S51" t="s">
        <v>44</v>
      </c>
    </row>
    <row r="52" spans="3:19" x14ac:dyDescent="0.25">
      <c r="C52" s="68"/>
      <c r="D52" s="22">
        <v>4.5</v>
      </c>
      <c r="E52" s="22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5">
      <c r="C53" s="68"/>
      <c r="D53" s="22">
        <v>5</v>
      </c>
      <c r="E53" s="22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5">
      <c r="C54" s="68"/>
      <c r="D54" s="22">
        <v>5.5</v>
      </c>
      <c r="E54" s="22"/>
      <c r="F54">
        <v>0</v>
      </c>
      <c r="G54">
        <v>2</v>
      </c>
      <c r="H54" t="s">
        <v>45</v>
      </c>
      <c r="I54" t="s">
        <v>45</v>
      </c>
      <c r="J54">
        <v>0</v>
      </c>
      <c r="K54">
        <v>3</v>
      </c>
      <c r="L54" t="s">
        <v>45</v>
      </c>
      <c r="M54" s="1" t="s">
        <v>45</v>
      </c>
      <c r="N54">
        <v>3</v>
      </c>
      <c r="O54">
        <v>5</v>
      </c>
      <c r="P54">
        <v>5</v>
      </c>
      <c r="Q54">
        <v>8</v>
      </c>
      <c r="R54">
        <v>8</v>
      </c>
      <c r="S54" t="s">
        <v>44</v>
      </c>
    </row>
    <row r="55" spans="3:19" x14ac:dyDescent="0.25">
      <c r="C55" s="68"/>
      <c r="D55" s="22">
        <v>6</v>
      </c>
      <c r="E55" s="22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5">
      <c r="C56" s="68"/>
      <c r="D56" s="22">
        <v>6.5</v>
      </c>
      <c r="E56" s="22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5">
      <c r="C57" s="68"/>
      <c r="D57" s="22">
        <v>7</v>
      </c>
      <c r="E57" s="22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5">
      <c r="C58" s="68"/>
      <c r="D58" s="22">
        <v>7.5</v>
      </c>
      <c r="E58" s="22"/>
      <c r="F58">
        <v>0</v>
      </c>
      <c r="G58">
        <v>1</v>
      </c>
      <c r="H58" t="s">
        <v>45</v>
      </c>
      <c r="I58" t="s">
        <v>45</v>
      </c>
      <c r="J58">
        <v>0</v>
      </c>
      <c r="K58">
        <v>1</v>
      </c>
      <c r="L58" t="s">
        <v>45</v>
      </c>
      <c r="M58" s="1" t="s">
        <v>45</v>
      </c>
      <c r="N58">
        <v>1</v>
      </c>
      <c r="O58">
        <v>4</v>
      </c>
      <c r="P58">
        <v>4</v>
      </c>
      <c r="Q58">
        <v>7</v>
      </c>
      <c r="R58">
        <v>7</v>
      </c>
      <c r="S58" t="s">
        <v>44</v>
      </c>
    </row>
    <row r="59" spans="3:19" x14ac:dyDescent="0.25">
      <c r="C59" s="68"/>
      <c r="D59" s="22">
        <v>8</v>
      </c>
      <c r="E59" s="22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5">
      <c r="C60" s="68"/>
      <c r="D60" s="22">
        <v>8.5</v>
      </c>
      <c r="E60" s="22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5">
      <c r="C61" s="68"/>
      <c r="D61" s="22">
        <v>9</v>
      </c>
      <c r="E61" s="22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5">
      <c r="D62" s="50" t="s">
        <v>64</v>
      </c>
      <c r="E62" s="50"/>
      <c r="F62">
        <v>0</v>
      </c>
      <c r="G62">
        <v>1</v>
      </c>
      <c r="H62" t="s">
        <v>45</v>
      </c>
      <c r="I62" t="s">
        <v>45</v>
      </c>
      <c r="J62">
        <v>0</v>
      </c>
      <c r="K62">
        <v>1</v>
      </c>
      <c r="L62" t="s">
        <v>45</v>
      </c>
      <c r="M62" s="1" t="s">
        <v>45</v>
      </c>
      <c r="N62">
        <v>1</v>
      </c>
      <c r="O62">
        <v>4</v>
      </c>
      <c r="P62">
        <v>4</v>
      </c>
      <c r="Q62">
        <v>7</v>
      </c>
      <c r="R62">
        <v>7</v>
      </c>
      <c r="S62" t="s">
        <v>44</v>
      </c>
    </row>
    <row r="63" spans="3:19" x14ac:dyDescent="0.25">
      <c r="M63" s="1"/>
      <c r="O63"/>
    </row>
    <row r="64" spans="3:19" x14ac:dyDescent="0.25">
      <c r="N64" s="1"/>
      <c r="O64"/>
    </row>
    <row r="65" spans="15:27" x14ac:dyDescent="0.25">
      <c r="O65"/>
      <c r="AA65" s="1"/>
    </row>
  </sheetData>
  <mergeCells count="28">
    <mergeCell ref="D61:E61"/>
    <mergeCell ref="F48:I48"/>
    <mergeCell ref="J36:Y36"/>
    <mergeCell ref="J48:S48"/>
    <mergeCell ref="C38:C42"/>
    <mergeCell ref="C48:C61"/>
    <mergeCell ref="C36:C37"/>
    <mergeCell ref="D49:E49"/>
    <mergeCell ref="D48:E48"/>
    <mergeCell ref="D50:E50"/>
    <mergeCell ref="D51:E51"/>
    <mergeCell ref="D52:E52"/>
    <mergeCell ref="D53:E53"/>
    <mergeCell ref="D57:E57"/>
    <mergeCell ref="D58:E58"/>
    <mergeCell ref="D59:E59"/>
    <mergeCell ref="D60:E60"/>
    <mergeCell ref="D54:E54"/>
    <mergeCell ref="D55:E55"/>
    <mergeCell ref="D56:E56"/>
    <mergeCell ref="F36:I36"/>
    <mergeCell ref="T2:U2"/>
    <mergeCell ref="G26:I26"/>
    <mergeCell ref="G27:I27"/>
    <mergeCell ref="G28:I28"/>
    <mergeCell ref="G29:I29"/>
    <mergeCell ref="G30:I30"/>
    <mergeCell ref="G31:I31"/>
  </mergeCells>
  <pageMargins left="0.7" right="0.7" top="0.75" bottom="0.75" header="0.3" footer="0.3"/>
  <pageSetup orientation="portrait" horizontalDpi="360" verticalDpi="360" r:id="rId1"/>
  <legacyDrawing r:id="rId2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Ovaitt, Silvana</cp:lastModifiedBy>
  <dcterms:created xsi:type="dcterms:W3CDTF">2025-03-25T18:41:41Z</dcterms:created>
  <dcterms:modified xsi:type="dcterms:W3CDTF">2025-08-26T21:25:16Z</dcterms:modified>
</cp:coreProperties>
</file>