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la\Desktop\"/>
    </mc:Choice>
  </mc:AlternateContent>
  <xr:revisionPtr revIDLastSave="0" documentId="13_ncr:1_{D16868A6-A75C-4772-A8B0-27F1CF82D0AF}" xr6:coauthVersionLast="47" xr6:coauthVersionMax="47" xr10:uidLastSave="{00000000-0000-0000-0000-000000000000}"/>
  <bookViews>
    <workbookView xWindow="28680" yWindow="-120" windowWidth="29040" windowHeight="15840" xr2:uid="{EDB1CA28-7D93-45CB-ABF8-2F990FC202A9}"/>
  </bookViews>
  <sheets>
    <sheet name="BASIS" sheetId="1" r:id="rId1"/>
    <sheet name="Shadow size" sheetId="2" r:id="rId2"/>
    <sheet name="Center Shad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4" i="3" l="1"/>
  <c r="X53" i="3"/>
  <c r="V43" i="3"/>
  <c r="W44" i="3"/>
  <c r="W55" i="3"/>
  <c r="W54" i="3"/>
  <c r="W53" i="3"/>
  <c r="X77" i="3"/>
  <c r="X76" i="3"/>
  <c r="X75" i="3"/>
  <c r="W77" i="3"/>
  <c r="W76" i="3"/>
  <c r="X66" i="3"/>
  <c r="X65" i="3"/>
  <c r="W66" i="3"/>
  <c r="W65" i="3"/>
  <c r="W64" i="3"/>
  <c r="Q75" i="3"/>
  <c r="Q76" i="3"/>
  <c r="Q77" i="3" s="1"/>
  <c r="Q64" i="3"/>
  <c r="Q65" i="3"/>
  <c r="Q66" i="3" s="1"/>
  <c r="Q53" i="3"/>
  <c r="Q54" i="3"/>
  <c r="Q55" i="3"/>
  <c r="Q42" i="3"/>
  <c r="Q43" i="3"/>
  <c r="Q44" i="3" s="1"/>
  <c r="Q31" i="3"/>
  <c r="Q32" i="3"/>
  <c r="Q33" i="3" s="1"/>
  <c r="Z72" i="3"/>
  <c r="Y72" i="3"/>
  <c r="X72" i="3"/>
  <c r="W72" i="3"/>
  <c r="V72" i="3"/>
  <c r="U72" i="3"/>
  <c r="T72" i="3"/>
  <c r="S72" i="3"/>
  <c r="R72" i="3"/>
  <c r="R74" i="3" s="1"/>
  <c r="R76" i="3" s="1"/>
  <c r="Q72" i="3"/>
  <c r="Q74" i="3" s="1"/>
  <c r="Z71" i="3"/>
  <c r="Z73" i="3" s="1"/>
  <c r="Z75" i="3" s="1"/>
  <c r="Y71" i="3"/>
  <c r="Y73" i="3" s="1"/>
  <c r="Y75" i="3" s="1"/>
  <c r="X71" i="3"/>
  <c r="X73" i="3" s="1"/>
  <c r="W71" i="3"/>
  <c r="W73" i="3" s="1"/>
  <c r="V71" i="3"/>
  <c r="V74" i="3" s="1"/>
  <c r="V76" i="3" s="1"/>
  <c r="U71" i="3"/>
  <c r="U74" i="3" s="1"/>
  <c r="U76" i="3" s="1"/>
  <c r="T71" i="3"/>
  <c r="T74" i="3" s="1"/>
  <c r="T76" i="3" s="1"/>
  <c r="S71" i="3"/>
  <c r="S73" i="3" s="1"/>
  <c r="S75" i="3" s="1"/>
  <c r="R71" i="3"/>
  <c r="Q71" i="3"/>
  <c r="W63" i="3"/>
  <c r="V63" i="3"/>
  <c r="V65" i="3" s="1"/>
  <c r="W62" i="3"/>
  <c r="T62" i="3"/>
  <c r="T64" i="3" s="1"/>
  <c r="Z61" i="3"/>
  <c r="Y61" i="3"/>
  <c r="X61" i="3"/>
  <c r="W61" i="3"/>
  <c r="V61" i="3"/>
  <c r="U61" i="3"/>
  <c r="T61" i="3"/>
  <c r="S61" i="3"/>
  <c r="S63" i="3" s="1"/>
  <c r="S65" i="3" s="1"/>
  <c r="R61" i="3"/>
  <c r="R63" i="3" s="1"/>
  <c r="R65" i="3" s="1"/>
  <c r="Q61" i="3"/>
  <c r="Q63" i="3" s="1"/>
  <c r="Z60" i="3"/>
  <c r="Z62" i="3" s="1"/>
  <c r="Z64" i="3" s="1"/>
  <c r="Y60" i="3"/>
  <c r="Y62" i="3" s="1"/>
  <c r="Y64" i="3" s="1"/>
  <c r="X60" i="3"/>
  <c r="X62" i="3" s="1"/>
  <c r="W60" i="3"/>
  <c r="V60" i="3"/>
  <c r="V62" i="3" s="1"/>
  <c r="V64" i="3" s="1"/>
  <c r="U60" i="3"/>
  <c r="U63" i="3" s="1"/>
  <c r="U65" i="3" s="1"/>
  <c r="T60" i="3"/>
  <c r="T63" i="3" s="1"/>
  <c r="T65" i="3" s="1"/>
  <c r="S60" i="3"/>
  <c r="R60" i="3"/>
  <c r="Q60" i="3"/>
  <c r="Z54" i="3"/>
  <c r="Y54" i="3"/>
  <c r="V54" i="3"/>
  <c r="V55" i="3" s="1"/>
  <c r="U54" i="3"/>
  <c r="U55" i="3" s="1"/>
  <c r="T54" i="3"/>
  <c r="T55" i="3" s="1"/>
  <c r="S54" i="3"/>
  <c r="R54" i="3"/>
  <c r="Z53" i="3"/>
  <c r="Y53" i="3"/>
  <c r="V53" i="3"/>
  <c r="U53" i="3"/>
  <c r="T53" i="3"/>
  <c r="S53" i="3"/>
  <c r="S55" i="3" s="1"/>
  <c r="R53" i="3"/>
  <c r="R55" i="3" s="1"/>
  <c r="Z43" i="3"/>
  <c r="Y43" i="3"/>
  <c r="X43" i="3"/>
  <c r="V44" i="3"/>
  <c r="U43" i="3"/>
  <c r="T43" i="3"/>
  <c r="T44" i="3" s="1"/>
  <c r="S43" i="3"/>
  <c r="S44" i="3" s="1"/>
  <c r="R43" i="3"/>
  <c r="R44" i="3" s="1"/>
  <c r="Z42" i="3"/>
  <c r="Y42" i="3"/>
  <c r="X42" i="3"/>
  <c r="U42" i="3"/>
  <c r="U44" i="3" s="1"/>
  <c r="T42" i="3"/>
  <c r="S42" i="3"/>
  <c r="R42" i="3"/>
  <c r="X33" i="3"/>
  <c r="W33" i="3"/>
  <c r="V33" i="3"/>
  <c r="U33" i="3"/>
  <c r="T33" i="3"/>
  <c r="S33" i="3"/>
  <c r="R33" i="3"/>
  <c r="Z32" i="3"/>
  <c r="Y32" i="3"/>
  <c r="X32" i="3"/>
  <c r="W32" i="3"/>
  <c r="V32" i="3"/>
  <c r="U32" i="3"/>
  <c r="T32" i="3"/>
  <c r="S32" i="3"/>
  <c r="R32" i="3"/>
  <c r="Z31" i="3"/>
  <c r="Y31" i="3"/>
  <c r="X31" i="3"/>
  <c r="W31" i="3"/>
  <c r="V31" i="3"/>
  <c r="U31" i="3"/>
  <c r="R31" i="3"/>
  <c r="S31" i="3"/>
  <c r="T31" i="3"/>
  <c r="S49" i="3"/>
  <c r="T49" i="3"/>
  <c r="U49" i="3"/>
  <c r="V49" i="3"/>
  <c r="W49" i="3"/>
  <c r="W51" i="3" s="1"/>
  <c r="X49" i="3"/>
  <c r="Y49" i="3"/>
  <c r="Z49" i="3"/>
  <c r="R49" i="3"/>
  <c r="Z50" i="3"/>
  <c r="Y50" i="3"/>
  <c r="X50" i="3"/>
  <c r="X52" i="3" s="1"/>
  <c r="W50" i="3"/>
  <c r="V50" i="3"/>
  <c r="U50" i="3"/>
  <c r="T50" i="3"/>
  <c r="S50" i="3"/>
  <c r="R50" i="3"/>
  <c r="Q50" i="3"/>
  <c r="Q49" i="3"/>
  <c r="Z38" i="3"/>
  <c r="Y38" i="3"/>
  <c r="X38" i="3"/>
  <c r="W38" i="3"/>
  <c r="V38" i="3"/>
  <c r="U38" i="3"/>
  <c r="T38" i="3"/>
  <c r="S38" i="3"/>
  <c r="R38" i="3"/>
  <c r="Z39" i="3"/>
  <c r="Y39" i="3"/>
  <c r="X39" i="3"/>
  <c r="W39" i="3"/>
  <c r="V39" i="3"/>
  <c r="U39" i="3"/>
  <c r="T39" i="3"/>
  <c r="S39" i="3"/>
  <c r="R39" i="3"/>
  <c r="Q39" i="3"/>
  <c r="Q38" i="3"/>
  <c r="Z28" i="3"/>
  <c r="Z30" i="3" s="1"/>
  <c r="Y28" i="3"/>
  <c r="X28" i="3"/>
  <c r="W28" i="3"/>
  <c r="W30" i="3" s="1"/>
  <c r="V28" i="3"/>
  <c r="V30" i="3" s="1"/>
  <c r="U28" i="3"/>
  <c r="T28" i="3"/>
  <c r="S28" i="3"/>
  <c r="R28" i="3"/>
  <c r="Q28" i="3"/>
  <c r="Z27" i="3"/>
  <c r="Y27" i="3"/>
  <c r="X27" i="3"/>
  <c r="W27" i="3"/>
  <c r="V27" i="3"/>
  <c r="U27" i="3"/>
  <c r="T27" i="3"/>
  <c r="T29" i="3" s="1"/>
  <c r="S27" i="3"/>
  <c r="S29" i="3" s="1"/>
  <c r="R27" i="3"/>
  <c r="R30" i="3" s="1"/>
  <c r="Q27" i="3"/>
  <c r="Q29" i="3" s="1"/>
  <c r="C5" i="3"/>
  <c r="L115" i="3"/>
  <c r="G115" i="3"/>
  <c r="K93" i="3"/>
  <c r="F70" i="3"/>
  <c r="E70" i="3"/>
  <c r="D70" i="3"/>
  <c r="K46" i="3"/>
  <c r="J46" i="3"/>
  <c r="F46" i="3"/>
  <c r="E46" i="3"/>
  <c r="I25" i="3"/>
  <c r="L112" i="3"/>
  <c r="K112" i="3"/>
  <c r="J112" i="3"/>
  <c r="I112" i="3"/>
  <c r="H112" i="3"/>
  <c r="G112" i="3"/>
  <c r="F112" i="3"/>
  <c r="E112" i="3"/>
  <c r="D112" i="3"/>
  <c r="C112" i="3"/>
  <c r="L111" i="3"/>
  <c r="L113" i="3" s="1"/>
  <c r="L114" i="3" s="1"/>
  <c r="L105" i="3"/>
  <c r="K105" i="3"/>
  <c r="K106" i="3" s="1"/>
  <c r="K108" i="3" s="1"/>
  <c r="J105" i="3"/>
  <c r="I105" i="3"/>
  <c r="H105" i="3"/>
  <c r="H106" i="3" s="1"/>
  <c r="H108" i="3" s="1"/>
  <c r="G105" i="3"/>
  <c r="G106" i="3" s="1"/>
  <c r="G108" i="3" s="1"/>
  <c r="F105" i="3"/>
  <c r="E105" i="3"/>
  <c r="D105" i="3"/>
  <c r="C105" i="3"/>
  <c r="C106" i="3" s="1"/>
  <c r="C108" i="3" s="1"/>
  <c r="L104" i="3"/>
  <c r="L107" i="3" s="1"/>
  <c r="K104" i="3"/>
  <c r="K107" i="3" s="1"/>
  <c r="J104" i="3"/>
  <c r="J107" i="3" s="1"/>
  <c r="I104" i="3"/>
  <c r="I107" i="3" s="1"/>
  <c r="H104" i="3"/>
  <c r="H107" i="3" s="1"/>
  <c r="G104" i="3"/>
  <c r="G107" i="3" s="1"/>
  <c r="F104" i="3"/>
  <c r="F107" i="3" s="1"/>
  <c r="E104" i="3"/>
  <c r="E107" i="3" s="1"/>
  <c r="D104" i="3"/>
  <c r="D107" i="3" s="1"/>
  <c r="C104" i="3"/>
  <c r="C107" i="3" s="1"/>
  <c r="L101" i="3"/>
  <c r="K101" i="3"/>
  <c r="J101" i="3"/>
  <c r="I101" i="3"/>
  <c r="H101" i="3"/>
  <c r="G101" i="3"/>
  <c r="F101" i="3"/>
  <c r="E101" i="3"/>
  <c r="D101" i="3"/>
  <c r="C101" i="3"/>
  <c r="L99" i="3"/>
  <c r="K99" i="3"/>
  <c r="K111" i="3" s="1"/>
  <c r="K113" i="3" s="1"/>
  <c r="K114" i="3" s="1"/>
  <c r="J99" i="3"/>
  <c r="J111" i="3" s="1"/>
  <c r="J113" i="3" s="1"/>
  <c r="J114" i="3" s="1"/>
  <c r="I99" i="3"/>
  <c r="I111" i="3" s="1"/>
  <c r="H99" i="3"/>
  <c r="H111" i="3" s="1"/>
  <c r="G99" i="3"/>
  <c r="G111" i="3" s="1"/>
  <c r="F99" i="3"/>
  <c r="F111" i="3" s="1"/>
  <c r="E99" i="3"/>
  <c r="E111" i="3" s="1"/>
  <c r="D99" i="3"/>
  <c r="D111" i="3" s="1"/>
  <c r="D113" i="3" s="1"/>
  <c r="D114" i="3" s="1"/>
  <c r="C99" i="3"/>
  <c r="C111" i="3" s="1"/>
  <c r="C113" i="3" s="1"/>
  <c r="C114" i="3" s="1"/>
  <c r="L90" i="3"/>
  <c r="K90" i="3"/>
  <c r="J90" i="3"/>
  <c r="I90" i="3"/>
  <c r="H90" i="3"/>
  <c r="G90" i="3"/>
  <c r="F90" i="3"/>
  <c r="E90" i="3"/>
  <c r="D90" i="3"/>
  <c r="C90" i="3"/>
  <c r="L83" i="3"/>
  <c r="L84" i="3" s="1"/>
  <c r="L86" i="3" s="1"/>
  <c r="K83" i="3"/>
  <c r="K84" i="3" s="1"/>
  <c r="K86" i="3" s="1"/>
  <c r="J83" i="3"/>
  <c r="J84" i="3" s="1"/>
  <c r="J86" i="3" s="1"/>
  <c r="I83" i="3"/>
  <c r="I84" i="3" s="1"/>
  <c r="I86" i="3" s="1"/>
  <c r="H83" i="3"/>
  <c r="G83" i="3"/>
  <c r="F83" i="3"/>
  <c r="E83" i="3"/>
  <c r="D83" i="3"/>
  <c r="C83" i="3"/>
  <c r="L82" i="3"/>
  <c r="L85" i="3" s="1"/>
  <c r="K82" i="3"/>
  <c r="K85" i="3" s="1"/>
  <c r="J82" i="3"/>
  <c r="J85" i="3" s="1"/>
  <c r="I82" i="3"/>
  <c r="I85" i="3" s="1"/>
  <c r="H82" i="3"/>
  <c r="H85" i="3" s="1"/>
  <c r="G82" i="3"/>
  <c r="G85" i="3" s="1"/>
  <c r="F82" i="3"/>
  <c r="E82" i="3"/>
  <c r="E85" i="3" s="1"/>
  <c r="D82" i="3"/>
  <c r="D85" i="3" s="1"/>
  <c r="C82" i="3"/>
  <c r="C85" i="3" s="1"/>
  <c r="L79" i="3"/>
  <c r="K79" i="3"/>
  <c r="J79" i="3"/>
  <c r="I79" i="3"/>
  <c r="H79" i="3"/>
  <c r="G79" i="3"/>
  <c r="F79" i="3"/>
  <c r="E79" i="3"/>
  <c r="D79" i="3"/>
  <c r="C79" i="3"/>
  <c r="L77" i="3"/>
  <c r="L89" i="3" s="1"/>
  <c r="K77" i="3"/>
  <c r="K89" i="3" s="1"/>
  <c r="J77" i="3"/>
  <c r="J89" i="3" s="1"/>
  <c r="I77" i="3"/>
  <c r="I89" i="3" s="1"/>
  <c r="I91" i="3" s="1"/>
  <c r="I92" i="3" s="1"/>
  <c r="H77" i="3"/>
  <c r="H89" i="3" s="1"/>
  <c r="H91" i="3" s="1"/>
  <c r="H92" i="3" s="1"/>
  <c r="G77" i="3"/>
  <c r="G89" i="3" s="1"/>
  <c r="G91" i="3" s="1"/>
  <c r="G92" i="3" s="1"/>
  <c r="F77" i="3"/>
  <c r="F89" i="3" s="1"/>
  <c r="E77" i="3"/>
  <c r="E89" i="3" s="1"/>
  <c r="D77" i="3"/>
  <c r="D93" i="3" s="1"/>
  <c r="C77" i="3"/>
  <c r="C89" i="3" s="1"/>
  <c r="L67" i="3"/>
  <c r="K67" i="3"/>
  <c r="J67" i="3"/>
  <c r="I67" i="3"/>
  <c r="H67" i="3"/>
  <c r="G67" i="3"/>
  <c r="F67" i="3"/>
  <c r="E67" i="3"/>
  <c r="D67" i="3"/>
  <c r="C67" i="3"/>
  <c r="H66" i="3"/>
  <c r="H68" i="3" s="1"/>
  <c r="H69" i="3" s="1"/>
  <c r="G66" i="3"/>
  <c r="D62" i="3"/>
  <c r="C61" i="3"/>
  <c r="C63" i="3" s="1"/>
  <c r="C71" i="3" s="1"/>
  <c r="L60" i="3"/>
  <c r="L61" i="3" s="1"/>
  <c r="L63" i="3" s="1"/>
  <c r="K60" i="3"/>
  <c r="J60" i="3"/>
  <c r="I60" i="3"/>
  <c r="H60" i="3"/>
  <c r="G60" i="3"/>
  <c r="F60" i="3"/>
  <c r="E60" i="3"/>
  <c r="D60" i="3"/>
  <c r="D61" i="3" s="1"/>
  <c r="D63" i="3" s="1"/>
  <c r="C60" i="3"/>
  <c r="L59" i="3"/>
  <c r="L62" i="3" s="1"/>
  <c r="K59" i="3"/>
  <c r="K62" i="3" s="1"/>
  <c r="J59" i="3"/>
  <c r="J62" i="3" s="1"/>
  <c r="I59" i="3"/>
  <c r="I62" i="3" s="1"/>
  <c r="H59" i="3"/>
  <c r="H62" i="3" s="1"/>
  <c r="G59" i="3"/>
  <c r="G62" i="3" s="1"/>
  <c r="F59" i="3"/>
  <c r="F62" i="3" s="1"/>
  <c r="E59" i="3"/>
  <c r="E62" i="3" s="1"/>
  <c r="D59" i="3"/>
  <c r="C59" i="3"/>
  <c r="C62" i="3" s="1"/>
  <c r="L56" i="3"/>
  <c r="K56" i="3"/>
  <c r="J56" i="3"/>
  <c r="I56" i="3"/>
  <c r="H56" i="3"/>
  <c r="G56" i="3"/>
  <c r="F56" i="3"/>
  <c r="E56" i="3"/>
  <c r="D56" i="3"/>
  <c r="C56" i="3"/>
  <c r="L54" i="3"/>
  <c r="L66" i="3" s="1"/>
  <c r="L68" i="3" s="1"/>
  <c r="L69" i="3" s="1"/>
  <c r="K54" i="3"/>
  <c r="K66" i="3" s="1"/>
  <c r="K68" i="3" s="1"/>
  <c r="K69" i="3" s="1"/>
  <c r="J54" i="3"/>
  <c r="J66" i="3" s="1"/>
  <c r="J68" i="3" s="1"/>
  <c r="J69" i="3" s="1"/>
  <c r="I54" i="3"/>
  <c r="I66" i="3" s="1"/>
  <c r="H54" i="3"/>
  <c r="H70" i="3" s="1"/>
  <c r="G54" i="3"/>
  <c r="G70" i="3" s="1"/>
  <c r="F54" i="3"/>
  <c r="F66" i="3" s="1"/>
  <c r="E54" i="3"/>
  <c r="E66" i="3" s="1"/>
  <c r="E68" i="3" s="1"/>
  <c r="E69" i="3" s="1"/>
  <c r="D54" i="3"/>
  <c r="D66" i="3" s="1"/>
  <c r="D68" i="3" s="1"/>
  <c r="D69" i="3" s="1"/>
  <c r="C54" i="3"/>
  <c r="C66" i="3" s="1"/>
  <c r="C68" i="3" s="1"/>
  <c r="C69" i="3" s="1"/>
  <c r="L43" i="3"/>
  <c r="K43" i="3"/>
  <c r="J43" i="3"/>
  <c r="I43" i="3"/>
  <c r="H43" i="3"/>
  <c r="G43" i="3"/>
  <c r="F43" i="3"/>
  <c r="E43" i="3"/>
  <c r="D43" i="3"/>
  <c r="C43" i="3"/>
  <c r="L36" i="3"/>
  <c r="K36" i="3"/>
  <c r="J36" i="3"/>
  <c r="I36" i="3"/>
  <c r="H36" i="3"/>
  <c r="G36" i="3"/>
  <c r="F36" i="3"/>
  <c r="E36" i="3"/>
  <c r="D36" i="3"/>
  <c r="C36" i="3"/>
  <c r="L35" i="3"/>
  <c r="L38" i="3" s="1"/>
  <c r="K35" i="3"/>
  <c r="K38" i="3" s="1"/>
  <c r="J35" i="3"/>
  <c r="J38" i="3" s="1"/>
  <c r="I35" i="3"/>
  <c r="I38" i="3" s="1"/>
  <c r="H35" i="3"/>
  <c r="H38" i="3" s="1"/>
  <c r="G35" i="3"/>
  <c r="G38" i="3" s="1"/>
  <c r="F35" i="3"/>
  <c r="F37" i="3" s="1"/>
  <c r="F39" i="3" s="1"/>
  <c r="E35" i="3"/>
  <c r="E38" i="3" s="1"/>
  <c r="D35" i="3"/>
  <c r="D38" i="3" s="1"/>
  <c r="C35" i="3"/>
  <c r="C38" i="3" s="1"/>
  <c r="L32" i="3"/>
  <c r="K32" i="3"/>
  <c r="J32" i="3"/>
  <c r="I32" i="3"/>
  <c r="H32" i="3"/>
  <c r="G32" i="3"/>
  <c r="F32" i="3"/>
  <c r="E32" i="3"/>
  <c r="D32" i="3"/>
  <c r="C32" i="3"/>
  <c r="L30" i="3"/>
  <c r="L42" i="3" s="1"/>
  <c r="L44" i="3" s="1"/>
  <c r="L45" i="3" s="1"/>
  <c r="K30" i="3"/>
  <c r="K42" i="3" s="1"/>
  <c r="J30" i="3"/>
  <c r="J42" i="3" s="1"/>
  <c r="I30" i="3"/>
  <c r="I42" i="3" s="1"/>
  <c r="H30" i="3"/>
  <c r="H42" i="3" s="1"/>
  <c r="G30" i="3"/>
  <c r="G42" i="3" s="1"/>
  <c r="F30" i="3"/>
  <c r="F42" i="3" s="1"/>
  <c r="E30" i="3"/>
  <c r="E42" i="3" s="1"/>
  <c r="D30" i="3"/>
  <c r="D46" i="3" s="1"/>
  <c r="C30" i="3"/>
  <c r="C42" i="3" s="1"/>
  <c r="L22" i="3"/>
  <c r="K22" i="3"/>
  <c r="J22" i="3"/>
  <c r="I22" i="3"/>
  <c r="H22" i="3"/>
  <c r="G22" i="3"/>
  <c r="F22" i="3"/>
  <c r="E22" i="3"/>
  <c r="D22" i="3"/>
  <c r="C22" i="3"/>
  <c r="D17" i="3"/>
  <c r="L15" i="3"/>
  <c r="L16" i="3" s="1"/>
  <c r="L18" i="3" s="1"/>
  <c r="K15" i="3"/>
  <c r="J15" i="3"/>
  <c r="I15" i="3"/>
  <c r="H15" i="3"/>
  <c r="G15" i="3"/>
  <c r="F15" i="3"/>
  <c r="E15" i="3"/>
  <c r="D15" i="3"/>
  <c r="D16" i="3" s="1"/>
  <c r="D18" i="3" s="1"/>
  <c r="D26" i="3" s="1"/>
  <c r="C15" i="3"/>
  <c r="C16" i="3" s="1"/>
  <c r="C18" i="3" s="1"/>
  <c r="L14" i="3"/>
  <c r="L17" i="3" s="1"/>
  <c r="K14" i="3"/>
  <c r="K17" i="3" s="1"/>
  <c r="J14" i="3"/>
  <c r="J17" i="3" s="1"/>
  <c r="I14" i="3"/>
  <c r="I17" i="3" s="1"/>
  <c r="H14" i="3"/>
  <c r="H17" i="3" s="1"/>
  <c r="G14" i="3"/>
  <c r="G17" i="3" s="1"/>
  <c r="F14" i="3"/>
  <c r="F17" i="3" s="1"/>
  <c r="E14" i="3"/>
  <c r="E17" i="3" s="1"/>
  <c r="D14" i="3"/>
  <c r="C14" i="3"/>
  <c r="C17" i="3" s="1"/>
  <c r="L11" i="3"/>
  <c r="K11" i="3"/>
  <c r="J11" i="3"/>
  <c r="I11" i="3"/>
  <c r="H11" i="3"/>
  <c r="G11" i="3"/>
  <c r="F11" i="3"/>
  <c r="E11" i="3"/>
  <c r="D11" i="3"/>
  <c r="C11" i="3"/>
  <c r="L9" i="3"/>
  <c r="L25" i="3" s="1"/>
  <c r="K9" i="3"/>
  <c r="K21" i="3" s="1"/>
  <c r="J9" i="3"/>
  <c r="J21" i="3" s="1"/>
  <c r="I9" i="3"/>
  <c r="I21" i="3" s="1"/>
  <c r="H9" i="3"/>
  <c r="H21" i="3" s="1"/>
  <c r="G9" i="3"/>
  <c r="G25" i="3" s="1"/>
  <c r="F9" i="3"/>
  <c r="F21" i="3" s="1"/>
  <c r="E9" i="3"/>
  <c r="E21" i="3" s="1"/>
  <c r="E23" i="3" s="1"/>
  <c r="E24" i="3" s="1"/>
  <c r="D9" i="3"/>
  <c r="D21" i="3" s="1"/>
  <c r="D23" i="3" s="1"/>
  <c r="D24" i="3" s="1"/>
  <c r="C9" i="3"/>
  <c r="C25" i="3" s="1"/>
  <c r="L82" i="2"/>
  <c r="L85" i="2" s="1"/>
  <c r="L112" i="2"/>
  <c r="K112" i="2"/>
  <c r="J112" i="2"/>
  <c r="I112" i="2"/>
  <c r="H112" i="2"/>
  <c r="G112" i="2"/>
  <c r="F112" i="2"/>
  <c r="E112" i="2"/>
  <c r="D112" i="2"/>
  <c r="C112" i="2"/>
  <c r="I111" i="2"/>
  <c r="I113" i="2" s="1"/>
  <c r="I114" i="2" s="1"/>
  <c r="G111" i="2"/>
  <c r="G113" i="2" s="1"/>
  <c r="G114" i="2" s="1"/>
  <c r="E111" i="2"/>
  <c r="E113" i="2" s="1"/>
  <c r="E114" i="2" s="1"/>
  <c r="I107" i="2"/>
  <c r="F107" i="2"/>
  <c r="F106" i="2"/>
  <c r="F108" i="2" s="1"/>
  <c r="L105" i="2"/>
  <c r="K105" i="2"/>
  <c r="J105" i="2"/>
  <c r="J106" i="2" s="1"/>
  <c r="J108" i="2" s="1"/>
  <c r="I105" i="2"/>
  <c r="H105" i="2"/>
  <c r="H106" i="2" s="1"/>
  <c r="H108" i="2" s="1"/>
  <c r="G105" i="2"/>
  <c r="F105" i="2"/>
  <c r="E105" i="2"/>
  <c r="E106" i="2" s="1"/>
  <c r="E108" i="2" s="1"/>
  <c r="D105" i="2"/>
  <c r="C105" i="2"/>
  <c r="L104" i="2"/>
  <c r="L106" i="2" s="1"/>
  <c r="L108" i="2" s="1"/>
  <c r="K104" i="2"/>
  <c r="K107" i="2" s="1"/>
  <c r="J104" i="2"/>
  <c r="J107" i="2" s="1"/>
  <c r="I104" i="2"/>
  <c r="H104" i="2"/>
  <c r="H107" i="2" s="1"/>
  <c r="G104" i="2"/>
  <c r="G107" i="2" s="1"/>
  <c r="F104" i="2"/>
  <c r="E104" i="2"/>
  <c r="E107" i="2" s="1"/>
  <c r="D104" i="2"/>
  <c r="C104" i="2"/>
  <c r="C107" i="2" s="1"/>
  <c r="L101" i="2"/>
  <c r="K101" i="2"/>
  <c r="J101" i="2"/>
  <c r="I101" i="2"/>
  <c r="H101" i="2"/>
  <c r="G101" i="2"/>
  <c r="F101" i="2"/>
  <c r="E101" i="2"/>
  <c r="D101" i="2"/>
  <c r="C101" i="2"/>
  <c r="L99" i="2"/>
  <c r="L111" i="2" s="1"/>
  <c r="L113" i="2" s="1"/>
  <c r="L114" i="2" s="1"/>
  <c r="K99" i="2"/>
  <c r="K111" i="2" s="1"/>
  <c r="K113" i="2" s="1"/>
  <c r="K114" i="2" s="1"/>
  <c r="J99" i="2"/>
  <c r="J111" i="2" s="1"/>
  <c r="J113" i="2" s="1"/>
  <c r="J114" i="2" s="1"/>
  <c r="I99" i="2"/>
  <c r="H99" i="2"/>
  <c r="H111" i="2" s="1"/>
  <c r="H113" i="2" s="1"/>
  <c r="H114" i="2" s="1"/>
  <c r="G99" i="2"/>
  <c r="F99" i="2"/>
  <c r="F111" i="2" s="1"/>
  <c r="F113" i="2" s="1"/>
  <c r="F114" i="2" s="1"/>
  <c r="E99" i="2"/>
  <c r="D99" i="2"/>
  <c r="D111" i="2" s="1"/>
  <c r="D113" i="2" s="1"/>
  <c r="D114" i="2" s="1"/>
  <c r="C99" i="2"/>
  <c r="C111" i="2" s="1"/>
  <c r="C113" i="2" s="1"/>
  <c r="C114" i="2" s="1"/>
  <c r="J21" i="2"/>
  <c r="K21" i="2"/>
  <c r="K23" i="2" s="1"/>
  <c r="K24" i="2" s="1"/>
  <c r="K26" i="2" s="1"/>
  <c r="L21" i="2"/>
  <c r="L23" i="2" s="1"/>
  <c r="L24" i="2" s="1"/>
  <c r="L26" i="2" s="1"/>
  <c r="J22" i="2"/>
  <c r="K22" i="2"/>
  <c r="L22" i="2"/>
  <c r="J23" i="2"/>
  <c r="J24" i="2" s="1"/>
  <c r="J26" i="2" s="1"/>
  <c r="G42" i="2"/>
  <c r="H42" i="2"/>
  <c r="H44" i="2" s="1"/>
  <c r="H45" i="2" s="1"/>
  <c r="H47" i="2" s="1"/>
  <c r="I42" i="2"/>
  <c r="I44" i="2" s="1"/>
  <c r="I45" i="2" s="1"/>
  <c r="I47" i="2" s="1"/>
  <c r="J42" i="2"/>
  <c r="J44" i="2" s="1"/>
  <c r="J45" i="2" s="1"/>
  <c r="J47" i="2" s="1"/>
  <c r="K42" i="2"/>
  <c r="K44" i="2" s="1"/>
  <c r="K45" i="2" s="1"/>
  <c r="K47" i="2" s="1"/>
  <c r="L42" i="2"/>
  <c r="L44" i="2" s="1"/>
  <c r="L45" i="2" s="1"/>
  <c r="L47" i="2" s="1"/>
  <c r="G43" i="2"/>
  <c r="H43" i="2"/>
  <c r="I43" i="2"/>
  <c r="J43" i="2"/>
  <c r="K43" i="2"/>
  <c r="L43" i="2"/>
  <c r="G44" i="2"/>
  <c r="G45" i="2"/>
  <c r="G47" i="2" s="1"/>
  <c r="L90" i="2"/>
  <c r="K90" i="2"/>
  <c r="J90" i="2"/>
  <c r="I90" i="2"/>
  <c r="H90" i="2"/>
  <c r="G90" i="2"/>
  <c r="F90" i="2"/>
  <c r="E90" i="2"/>
  <c r="D90" i="2"/>
  <c r="C90" i="2"/>
  <c r="E89" i="2"/>
  <c r="E91" i="2" s="1"/>
  <c r="E92" i="2" s="1"/>
  <c r="D89" i="2"/>
  <c r="D91" i="2" s="1"/>
  <c r="D92" i="2" s="1"/>
  <c r="C89" i="2"/>
  <c r="C91" i="2" s="1"/>
  <c r="C92" i="2" s="1"/>
  <c r="I85" i="2"/>
  <c r="H85" i="2"/>
  <c r="L83" i="2"/>
  <c r="K83" i="2"/>
  <c r="J83" i="2"/>
  <c r="I83" i="2"/>
  <c r="H83" i="2"/>
  <c r="G83" i="2"/>
  <c r="F83" i="2"/>
  <c r="E83" i="2"/>
  <c r="D83" i="2"/>
  <c r="D84" i="2" s="1"/>
  <c r="D86" i="2" s="1"/>
  <c r="C83" i="2"/>
  <c r="K82" i="2"/>
  <c r="K85" i="2" s="1"/>
  <c r="J82" i="2"/>
  <c r="J85" i="2" s="1"/>
  <c r="I82" i="2"/>
  <c r="H82" i="2"/>
  <c r="G82" i="2"/>
  <c r="G85" i="2" s="1"/>
  <c r="F82" i="2"/>
  <c r="F85" i="2" s="1"/>
  <c r="E82" i="2"/>
  <c r="E85" i="2" s="1"/>
  <c r="D82" i="2"/>
  <c r="D85" i="2" s="1"/>
  <c r="C82" i="2"/>
  <c r="C85" i="2" s="1"/>
  <c r="L79" i="2"/>
  <c r="K79" i="2"/>
  <c r="J79" i="2"/>
  <c r="I79" i="2"/>
  <c r="H79" i="2"/>
  <c r="G79" i="2"/>
  <c r="F79" i="2"/>
  <c r="E79" i="2"/>
  <c r="D79" i="2"/>
  <c r="C79" i="2"/>
  <c r="L77" i="2"/>
  <c r="L89" i="2" s="1"/>
  <c r="L91" i="2" s="1"/>
  <c r="L92" i="2" s="1"/>
  <c r="K77" i="2"/>
  <c r="K89" i="2" s="1"/>
  <c r="K91" i="2" s="1"/>
  <c r="K92" i="2" s="1"/>
  <c r="J77" i="2"/>
  <c r="J89" i="2" s="1"/>
  <c r="J91" i="2" s="1"/>
  <c r="J92" i="2" s="1"/>
  <c r="I77" i="2"/>
  <c r="I89" i="2" s="1"/>
  <c r="I91" i="2" s="1"/>
  <c r="I92" i="2" s="1"/>
  <c r="H77" i="2"/>
  <c r="H89" i="2" s="1"/>
  <c r="H91" i="2" s="1"/>
  <c r="H92" i="2" s="1"/>
  <c r="G77" i="2"/>
  <c r="G89" i="2" s="1"/>
  <c r="G91" i="2" s="1"/>
  <c r="G92" i="2" s="1"/>
  <c r="F77" i="2"/>
  <c r="F89" i="2" s="1"/>
  <c r="E77" i="2"/>
  <c r="D77" i="2"/>
  <c r="C77" i="2"/>
  <c r="L67" i="2"/>
  <c r="K67" i="2"/>
  <c r="J67" i="2"/>
  <c r="I67" i="2"/>
  <c r="H67" i="2"/>
  <c r="G67" i="2"/>
  <c r="F67" i="2"/>
  <c r="E67" i="2"/>
  <c r="D67" i="2"/>
  <c r="C67" i="2"/>
  <c r="G66" i="2"/>
  <c r="G68" i="2" s="1"/>
  <c r="G69" i="2" s="1"/>
  <c r="F66" i="2"/>
  <c r="F68" i="2" s="1"/>
  <c r="F69" i="2" s="1"/>
  <c r="E66" i="2"/>
  <c r="E68" i="2" s="1"/>
  <c r="E69" i="2" s="1"/>
  <c r="L62" i="2"/>
  <c r="K62" i="2"/>
  <c r="L60" i="2"/>
  <c r="K60" i="2"/>
  <c r="J60" i="2"/>
  <c r="I60" i="2"/>
  <c r="H60" i="2"/>
  <c r="G60" i="2"/>
  <c r="F60" i="2"/>
  <c r="F61" i="2" s="1"/>
  <c r="F63" i="2" s="1"/>
  <c r="E60" i="2"/>
  <c r="E61" i="2" s="1"/>
  <c r="E63" i="2" s="1"/>
  <c r="D60" i="2"/>
  <c r="C60" i="2"/>
  <c r="C61" i="2" s="1"/>
  <c r="C63" i="2" s="1"/>
  <c r="L59" i="2"/>
  <c r="L61" i="2" s="1"/>
  <c r="L63" i="2" s="1"/>
  <c r="L71" i="2" s="1"/>
  <c r="K59" i="2"/>
  <c r="J59" i="2"/>
  <c r="J62" i="2" s="1"/>
  <c r="I59" i="2"/>
  <c r="I61" i="2" s="1"/>
  <c r="I63" i="2" s="1"/>
  <c r="H59" i="2"/>
  <c r="H62" i="2" s="1"/>
  <c r="G59" i="2"/>
  <c r="G62" i="2" s="1"/>
  <c r="F59" i="2"/>
  <c r="F62" i="2" s="1"/>
  <c r="E59" i="2"/>
  <c r="E62" i="2" s="1"/>
  <c r="D59" i="2"/>
  <c r="D62" i="2" s="1"/>
  <c r="C59" i="2"/>
  <c r="C62" i="2" s="1"/>
  <c r="L56" i="2"/>
  <c r="K56" i="2"/>
  <c r="J56" i="2"/>
  <c r="I56" i="2"/>
  <c r="H56" i="2"/>
  <c r="G56" i="2"/>
  <c r="F56" i="2"/>
  <c r="E56" i="2"/>
  <c r="D56" i="2"/>
  <c r="C56" i="2"/>
  <c r="L54" i="2"/>
  <c r="L66" i="2" s="1"/>
  <c r="L68" i="2" s="1"/>
  <c r="L69" i="2" s="1"/>
  <c r="K54" i="2"/>
  <c r="K66" i="2" s="1"/>
  <c r="J54" i="2"/>
  <c r="J66" i="2" s="1"/>
  <c r="J68" i="2" s="1"/>
  <c r="J69" i="2" s="1"/>
  <c r="I54" i="2"/>
  <c r="I66" i="2" s="1"/>
  <c r="H54" i="2"/>
  <c r="H66" i="2" s="1"/>
  <c r="H68" i="2" s="1"/>
  <c r="H69" i="2" s="1"/>
  <c r="G54" i="2"/>
  <c r="F54" i="2"/>
  <c r="E54" i="2"/>
  <c r="D54" i="2"/>
  <c r="D66" i="2" s="1"/>
  <c r="D68" i="2" s="1"/>
  <c r="D69" i="2" s="1"/>
  <c r="C54" i="2"/>
  <c r="C66" i="2" s="1"/>
  <c r="C68" i="2" s="1"/>
  <c r="C69" i="2" s="1"/>
  <c r="F43" i="2"/>
  <c r="E43" i="2"/>
  <c r="D43" i="2"/>
  <c r="C43" i="2"/>
  <c r="D42" i="2"/>
  <c r="C38" i="2"/>
  <c r="L36" i="2"/>
  <c r="L37" i="2" s="1"/>
  <c r="L39" i="2" s="1"/>
  <c r="K36" i="2"/>
  <c r="K37" i="2" s="1"/>
  <c r="K39" i="2" s="1"/>
  <c r="J36" i="2"/>
  <c r="J37" i="2" s="1"/>
  <c r="J39" i="2" s="1"/>
  <c r="I36" i="2"/>
  <c r="I37" i="2" s="1"/>
  <c r="I39" i="2" s="1"/>
  <c r="H36" i="2"/>
  <c r="H37" i="2" s="1"/>
  <c r="H39" i="2" s="1"/>
  <c r="G36" i="2"/>
  <c r="F36" i="2"/>
  <c r="E36" i="2"/>
  <c r="D36" i="2"/>
  <c r="D37" i="2" s="1"/>
  <c r="D39" i="2" s="1"/>
  <c r="C36" i="2"/>
  <c r="C37" i="2" s="1"/>
  <c r="C39" i="2" s="1"/>
  <c r="L35" i="2"/>
  <c r="L38" i="2" s="1"/>
  <c r="K35" i="2"/>
  <c r="K38" i="2" s="1"/>
  <c r="J35" i="2"/>
  <c r="J38" i="2" s="1"/>
  <c r="I35" i="2"/>
  <c r="I38" i="2" s="1"/>
  <c r="H35" i="2"/>
  <c r="H38" i="2" s="1"/>
  <c r="G35" i="2"/>
  <c r="G37" i="2" s="1"/>
  <c r="G39" i="2" s="1"/>
  <c r="F35" i="2"/>
  <c r="F38" i="2" s="1"/>
  <c r="E35" i="2"/>
  <c r="E37" i="2" s="1"/>
  <c r="E39" i="2" s="1"/>
  <c r="D35" i="2"/>
  <c r="D38" i="2" s="1"/>
  <c r="C35" i="2"/>
  <c r="L32" i="2"/>
  <c r="K32" i="2"/>
  <c r="J32" i="2"/>
  <c r="I32" i="2"/>
  <c r="H32" i="2"/>
  <c r="G32" i="2"/>
  <c r="F32" i="2"/>
  <c r="E32" i="2"/>
  <c r="D32" i="2"/>
  <c r="C32" i="2"/>
  <c r="L30" i="2"/>
  <c r="K30" i="2"/>
  <c r="J30" i="2"/>
  <c r="I30" i="2"/>
  <c r="H30" i="2"/>
  <c r="G30" i="2"/>
  <c r="F30" i="2"/>
  <c r="F42" i="2" s="1"/>
  <c r="F44" i="2" s="1"/>
  <c r="F45" i="2" s="1"/>
  <c r="E30" i="2"/>
  <c r="E42" i="2" s="1"/>
  <c r="E44" i="2" s="1"/>
  <c r="E45" i="2" s="1"/>
  <c r="D30" i="2"/>
  <c r="C30" i="2"/>
  <c r="C42" i="2" s="1"/>
  <c r="E9" i="2"/>
  <c r="E21" i="2" s="1"/>
  <c r="E23" i="2" s="1"/>
  <c r="E24" i="2" s="1"/>
  <c r="F9" i="2"/>
  <c r="F21" i="2" s="1"/>
  <c r="F23" i="2" s="1"/>
  <c r="F24" i="2" s="1"/>
  <c r="G9" i="2"/>
  <c r="H9" i="2"/>
  <c r="I9" i="2"/>
  <c r="J9" i="2"/>
  <c r="K9" i="2"/>
  <c r="L9" i="2"/>
  <c r="E11" i="2"/>
  <c r="F11" i="2"/>
  <c r="G11" i="2"/>
  <c r="H11" i="2"/>
  <c r="I11" i="2"/>
  <c r="J11" i="2"/>
  <c r="K11" i="2"/>
  <c r="L11" i="2"/>
  <c r="E14" i="2"/>
  <c r="F14" i="2"/>
  <c r="G14" i="2"/>
  <c r="G17" i="2" s="1"/>
  <c r="H14" i="2"/>
  <c r="I14" i="2"/>
  <c r="I17" i="2" s="1"/>
  <c r="J14" i="2"/>
  <c r="K14" i="2"/>
  <c r="L14" i="2"/>
  <c r="E15" i="2"/>
  <c r="E16" i="2" s="1"/>
  <c r="E18" i="2" s="1"/>
  <c r="E26" i="2" s="1"/>
  <c r="F15" i="2"/>
  <c r="G15" i="2"/>
  <c r="H15" i="2"/>
  <c r="I15" i="2"/>
  <c r="J15" i="2"/>
  <c r="K15" i="2"/>
  <c r="K16" i="2" s="1"/>
  <c r="K18" i="2" s="1"/>
  <c r="L15" i="2"/>
  <c r="L16" i="2" s="1"/>
  <c r="L18" i="2" s="1"/>
  <c r="F16" i="2"/>
  <c r="F18" i="2" s="1"/>
  <c r="G16" i="2"/>
  <c r="G18" i="2" s="1"/>
  <c r="G26" i="2" s="1"/>
  <c r="H16" i="2"/>
  <c r="H18" i="2" s="1"/>
  <c r="H26" i="2" s="1"/>
  <c r="I16" i="2"/>
  <c r="I18" i="2" s="1"/>
  <c r="I26" i="2" s="1"/>
  <c r="J16" i="2"/>
  <c r="J18" i="2" s="1"/>
  <c r="E17" i="2"/>
  <c r="F17" i="2"/>
  <c r="H17" i="2"/>
  <c r="J17" i="2"/>
  <c r="K17" i="2"/>
  <c r="L17" i="2"/>
  <c r="G21" i="2"/>
  <c r="G23" i="2" s="1"/>
  <c r="G24" i="2" s="1"/>
  <c r="H21" i="2"/>
  <c r="H23" i="2" s="1"/>
  <c r="H24" i="2" s="1"/>
  <c r="I21" i="2"/>
  <c r="I23" i="2" s="1"/>
  <c r="I24" i="2" s="1"/>
  <c r="E22" i="2"/>
  <c r="F22" i="2"/>
  <c r="G22" i="2"/>
  <c r="H22" i="2"/>
  <c r="I22" i="2"/>
  <c r="D23" i="2"/>
  <c r="D24" i="2" s="1"/>
  <c r="D22" i="2"/>
  <c r="C22" i="2"/>
  <c r="D21" i="2"/>
  <c r="C21" i="2"/>
  <c r="C23" i="2" s="1"/>
  <c r="C24" i="2" s="1"/>
  <c r="D15" i="2"/>
  <c r="D16" i="2" s="1"/>
  <c r="D18" i="2" s="1"/>
  <c r="C15" i="2"/>
  <c r="C16" i="2" s="1"/>
  <c r="C18" i="2" s="1"/>
  <c r="D14" i="2"/>
  <c r="D17" i="2" s="1"/>
  <c r="C14" i="2"/>
  <c r="C17" i="2" s="1"/>
  <c r="D11" i="2"/>
  <c r="C11" i="2"/>
  <c r="D9" i="2"/>
  <c r="C9" i="2"/>
  <c r="K22" i="1"/>
  <c r="K15" i="1"/>
  <c r="K14" i="1"/>
  <c r="K17" i="1" s="1"/>
  <c r="K11" i="1"/>
  <c r="K9" i="1"/>
  <c r="K21" i="1" s="1"/>
  <c r="J22" i="1"/>
  <c r="J15" i="1"/>
  <c r="J14" i="1"/>
  <c r="J17" i="1" s="1"/>
  <c r="J11" i="1"/>
  <c r="J9" i="1"/>
  <c r="J21" i="1" s="1"/>
  <c r="J23" i="1" s="1"/>
  <c r="J24" i="1" s="1"/>
  <c r="I23" i="1"/>
  <c r="H21" i="1"/>
  <c r="C26" i="1"/>
  <c r="G24" i="1"/>
  <c r="C24" i="1"/>
  <c r="I22" i="1"/>
  <c r="H22" i="1"/>
  <c r="G22" i="1"/>
  <c r="F22" i="1"/>
  <c r="E22" i="1"/>
  <c r="D22" i="1"/>
  <c r="C22" i="1"/>
  <c r="C16" i="1"/>
  <c r="C18" i="1" s="1"/>
  <c r="I15" i="1"/>
  <c r="H15" i="1"/>
  <c r="G15" i="1"/>
  <c r="F15" i="1"/>
  <c r="E15" i="1"/>
  <c r="E16" i="1" s="1"/>
  <c r="E18" i="1" s="1"/>
  <c r="D15" i="1"/>
  <c r="C15" i="1"/>
  <c r="C14" i="1"/>
  <c r="C17" i="1" s="1"/>
  <c r="I9" i="1"/>
  <c r="I21" i="1" s="1"/>
  <c r="H9" i="1"/>
  <c r="H23" i="1" s="1"/>
  <c r="H24" i="1" s="1"/>
  <c r="G9" i="1"/>
  <c r="G21" i="1" s="1"/>
  <c r="G23" i="1" s="1"/>
  <c r="F9" i="1"/>
  <c r="F21" i="1" s="1"/>
  <c r="F23" i="1" s="1"/>
  <c r="F24" i="1" s="1"/>
  <c r="E9" i="1"/>
  <c r="E21" i="1" s="1"/>
  <c r="E23" i="1" s="1"/>
  <c r="E24" i="1" s="1"/>
  <c r="D9" i="1"/>
  <c r="D21" i="1" s="1"/>
  <c r="D23" i="1" s="1"/>
  <c r="D24" i="1" s="1"/>
  <c r="C9" i="1"/>
  <c r="C21" i="1" s="1"/>
  <c r="C23" i="1" s="1"/>
  <c r="I11" i="1"/>
  <c r="G11" i="1"/>
  <c r="F11" i="1"/>
  <c r="E14" i="1"/>
  <c r="E17" i="1" s="1"/>
  <c r="D11" i="1"/>
  <c r="S74" i="3" l="1"/>
  <c r="S76" i="3" s="1"/>
  <c r="T73" i="3"/>
  <c r="T75" i="3" s="1"/>
  <c r="T77" i="3" s="1"/>
  <c r="V73" i="3"/>
  <c r="V75" i="3" s="1"/>
  <c r="U73" i="3"/>
  <c r="U75" i="3" s="1"/>
  <c r="U77" i="3" s="1"/>
  <c r="Y74" i="3"/>
  <c r="Y76" i="3" s="1"/>
  <c r="Z74" i="3"/>
  <c r="Z76" i="3" s="1"/>
  <c r="V77" i="3"/>
  <c r="S77" i="3"/>
  <c r="Q73" i="3"/>
  <c r="W74" i="3"/>
  <c r="R73" i="3"/>
  <c r="R75" i="3" s="1"/>
  <c r="R77" i="3" s="1"/>
  <c r="X74" i="3"/>
  <c r="U66" i="3"/>
  <c r="U62" i="3"/>
  <c r="U64" i="3" s="1"/>
  <c r="Z63" i="3"/>
  <c r="Z65" i="3" s="1"/>
  <c r="T66" i="3"/>
  <c r="V66" i="3"/>
  <c r="Q62" i="3"/>
  <c r="R62" i="3"/>
  <c r="R64" i="3" s="1"/>
  <c r="R66" i="3" s="1"/>
  <c r="X63" i="3"/>
  <c r="S62" i="3"/>
  <c r="S64" i="3" s="1"/>
  <c r="S66" i="3" s="1"/>
  <c r="Y63" i="3"/>
  <c r="Y65" i="3" s="1"/>
  <c r="V52" i="3"/>
  <c r="Q52" i="3"/>
  <c r="Y52" i="3"/>
  <c r="V51" i="3"/>
  <c r="X51" i="3"/>
  <c r="U51" i="3"/>
  <c r="T51" i="3"/>
  <c r="R41" i="3"/>
  <c r="S51" i="3"/>
  <c r="W52" i="3"/>
  <c r="R51" i="3"/>
  <c r="Q51" i="3"/>
  <c r="Z52" i="3"/>
  <c r="U52" i="3"/>
  <c r="S52" i="3"/>
  <c r="R52" i="3"/>
  <c r="W41" i="3"/>
  <c r="X41" i="3"/>
  <c r="T52" i="3"/>
  <c r="Y41" i="3"/>
  <c r="Y51" i="3"/>
  <c r="Z51" i="3"/>
  <c r="C70" i="3"/>
  <c r="H23" i="3"/>
  <c r="H24" i="3" s="1"/>
  <c r="C44" i="3"/>
  <c r="C45" i="3" s="1"/>
  <c r="J91" i="3"/>
  <c r="J92" i="3" s="1"/>
  <c r="F84" i="3"/>
  <c r="F86" i="3" s="1"/>
  <c r="G113" i="3"/>
  <c r="G114" i="3" s="1"/>
  <c r="U29" i="3"/>
  <c r="R29" i="3"/>
  <c r="K91" i="3"/>
  <c r="K92" i="3" s="1"/>
  <c r="D89" i="3"/>
  <c r="H113" i="3"/>
  <c r="H114" i="3" s="1"/>
  <c r="J106" i="3"/>
  <c r="J108" i="3" s="1"/>
  <c r="V29" i="3"/>
  <c r="Q30" i="3"/>
  <c r="K94" i="3"/>
  <c r="J23" i="3"/>
  <c r="J24" i="3" s="1"/>
  <c r="L91" i="3"/>
  <c r="L92" i="3" s="1"/>
  <c r="I113" i="3"/>
  <c r="I114" i="3" s="1"/>
  <c r="D25" i="3"/>
  <c r="W29" i="3"/>
  <c r="S40" i="3"/>
  <c r="L106" i="3"/>
  <c r="L108" i="3" s="1"/>
  <c r="E25" i="3"/>
  <c r="I70" i="3"/>
  <c r="X29" i="3"/>
  <c r="S30" i="3"/>
  <c r="F25" i="3"/>
  <c r="E113" i="3"/>
  <c r="E114" i="3" s="1"/>
  <c r="I37" i="3"/>
  <c r="I39" i="3" s="1"/>
  <c r="I47" i="3" s="1"/>
  <c r="F93" i="3"/>
  <c r="Y29" i="3"/>
  <c r="Y30" i="3"/>
  <c r="G21" i="3"/>
  <c r="H44" i="3"/>
  <c r="H45" i="3" s="1"/>
  <c r="J37" i="3"/>
  <c r="J39" i="3" s="1"/>
  <c r="Z29" i="3"/>
  <c r="X30" i="3"/>
  <c r="I44" i="3"/>
  <c r="I45" i="3" s="1"/>
  <c r="K37" i="3"/>
  <c r="K39" i="3" s="1"/>
  <c r="K47" i="3" s="1"/>
  <c r="H25" i="3"/>
  <c r="C115" i="3"/>
  <c r="K23" i="3"/>
  <c r="K24" i="3" s="1"/>
  <c r="G44" i="3"/>
  <c r="G45" i="3" s="1"/>
  <c r="L37" i="3"/>
  <c r="L39" i="3" s="1"/>
  <c r="D115" i="3"/>
  <c r="K44" i="3"/>
  <c r="K45" i="3" s="1"/>
  <c r="D42" i="3"/>
  <c r="D44" i="3" s="1"/>
  <c r="D45" i="3" s="1"/>
  <c r="C46" i="3"/>
  <c r="E115" i="3"/>
  <c r="C116" i="3"/>
  <c r="G93" i="3"/>
  <c r="G61" i="3"/>
  <c r="G63" i="3" s="1"/>
  <c r="G71" i="3" s="1"/>
  <c r="H93" i="3"/>
  <c r="H16" i="3"/>
  <c r="H18" i="3" s="1"/>
  <c r="J44" i="3"/>
  <c r="J45" i="3" s="1"/>
  <c r="J47" i="3" s="1"/>
  <c r="H61" i="3"/>
  <c r="H63" i="3" s="1"/>
  <c r="H71" i="3" s="1"/>
  <c r="I93" i="3"/>
  <c r="T30" i="3"/>
  <c r="G16" i="3"/>
  <c r="G18" i="3" s="1"/>
  <c r="L46" i="3"/>
  <c r="J16" i="3"/>
  <c r="J18" i="3" s="1"/>
  <c r="J61" i="3"/>
  <c r="J63" i="3" s="1"/>
  <c r="J71" i="3" s="1"/>
  <c r="J93" i="3"/>
  <c r="U30" i="3"/>
  <c r="C21" i="3"/>
  <c r="C23" i="3" s="1"/>
  <c r="C24" i="3" s="1"/>
  <c r="C26" i="3" s="1"/>
  <c r="T40" i="3"/>
  <c r="C37" i="3"/>
  <c r="C39" i="3" s="1"/>
  <c r="C47" i="3" s="1"/>
  <c r="C84" i="3"/>
  <c r="C86" i="3" s="1"/>
  <c r="D106" i="3"/>
  <c r="D108" i="3" s="1"/>
  <c r="D116" i="3" s="1"/>
  <c r="J70" i="3"/>
  <c r="F115" i="3"/>
  <c r="L93" i="3"/>
  <c r="D37" i="3"/>
  <c r="D39" i="3" s="1"/>
  <c r="D84" i="3"/>
  <c r="D86" i="3" s="1"/>
  <c r="D94" i="3" s="1"/>
  <c r="K70" i="3"/>
  <c r="J25" i="3"/>
  <c r="K25" i="3"/>
  <c r="G23" i="3"/>
  <c r="G24" i="3" s="1"/>
  <c r="F68" i="3"/>
  <c r="F69" i="3" s="1"/>
  <c r="G68" i="3"/>
  <c r="G69" i="3" s="1"/>
  <c r="L70" i="3"/>
  <c r="H115" i="3"/>
  <c r="E37" i="3"/>
  <c r="E39" i="3" s="1"/>
  <c r="E84" i="3"/>
  <c r="E86" i="3" s="1"/>
  <c r="I16" i="3"/>
  <c r="I18" i="3" s="1"/>
  <c r="I61" i="3"/>
  <c r="I63" i="3" s="1"/>
  <c r="G46" i="3"/>
  <c r="C93" i="3"/>
  <c r="I115" i="3"/>
  <c r="F23" i="3"/>
  <c r="F24" i="3" s="1"/>
  <c r="C91" i="3"/>
  <c r="C92" i="3" s="1"/>
  <c r="L21" i="3"/>
  <c r="L23" i="3" s="1"/>
  <c r="L24" i="3" s="1"/>
  <c r="L26" i="3" s="1"/>
  <c r="E44" i="3"/>
  <c r="E45" i="3" s="1"/>
  <c r="E47" i="3" s="1"/>
  <c r="G37" i="3"/>
  <c r="G39" i="3" s="1"/>
  <c r="G47" i="3" s="1"/>
  <c r="E91" i="3"/>
  <c r="E92" i="3" s="1"/>
  <c r="E94" i="3" s="1"/>
  <c r="G84" i="3"/>
  <c r="G86" i="3" s="1"/>
  <c r="G94" i="3" s="1"/>
  <c r="F113" i="3"/>
  <c r="F114" i="3" s="1"/>
  <c r="H46" i="3"/>
  <c r="J115" i="3"/>
  <c r="Y40" i="3"/>
  <c r="D71" i="3"/>
  <c r="D91" i="3"/>
  <c r="D92" i="3" s="1"/>
  <c r="I23" i="3"/>
  <c r="I24" i="3" s="1"/>
  <c r="I26" i="3" s="1"/>
  <c r="K16" i="3"/>
  <c r="K18" i="3" s="1"/>
  <c r="K26" i="3" s="1"/>
  <c r="F44" i="3"/>
  <c r="F45" i="3" s="1"/>
  <c r="F47" i="3" s="1"/>
  <c r="H37" i="3"/>
  <c r="H39" i="3" s="1"/>
  <c r="H47" i="3" s="1"/>
  <c r="I68" i="3"/>
  <c r="I69" i="3" s="1"/>
  <c r="I71" i="3" s="1"/>
  <c r="K61" i="3"/>
  <c r="K63" i="3" s="1"/>
  <c r="K71" i="3" s="1"/>
  <c r="F91" i="3"/>
  <c r="F92" i="3" s="1"/>
  <c r="F94" i="3" s="1"/>
  <c r="H84" i="3"/>
  <c r="H86" i="3" s="1"/>
  <c r="H94" i="3" s="1"/>
  <c r="I106" i="3"/>
  <c r="I108" i="3" s="1"/>
  <c r="I116" i="3" s="1"/>
  <c r="I46" i="3"/>
  <c r="E93" i="3"/>
  <c r="K115" i="3"/>
  <c r="X40" i="3"/>
  <c r="Q40" i="3"/>
  <c r="Q41" i="3"/>
  <c r="S41" i="3"/>
  <c r="U41" i="3"/>
  <c r="V41" i="3"/>
  <c r="Z41" i="3"/>
  <c r="Z40" i="3"/>
  <c r="R40" i="3"/>
  <c r="V40" i="3"/>
  <c r="U40" i="3"/>
  <c r="W40" i="3"/>
  <c r="T41" i="3"/>
  <c r="L71" i="3"/>
  <c r="K116" i="3"/>
  <c r="L116" i="3"/>
  <c r="L94" i="3"/>
  <c r="H26" i="3"/>
  <c r="I94" i="3"/>
  <c r="G116" i="3"/>
  <c r="J94" i="3"/>
  <c r="H116" i="3"/>
  <c r="L47" i="3"/>
  <c r="J116" i="3"/>
  <c r="E16" i="3"/>
  <c r="E18" i="3" s="1"/>
  <c r="E26" i="3" s="1"/>
  <c r="E61" i="3"/>
  <c r="E63" i="3" s="1"/>
  <c r="E71" i="3" s="1"/>
  <c r="E106" i="3"/>
  <c r="E108" i="3" s="1"/>
  <c r="F16" i="3"/>
  <c r="F18" i="3" s="1"/>
  <c r="F61" i="3"/>
  <c r="F63" i="3" s="1"/>
  <c r="F106" i="3"/>
  <c r="F108" i="3" s="1"/>
  <c r="F116" i="3" s="1"/>
  <c r="F38" i="3"/>
  <c r="F85" i="3"/>
  <c r="L116" i="2"/>
  <c r="K106" i="2"/>
  <c r="K108" i="2" s="1"/>
  <c r="K116" i="2" s="1"/>
  <c r="J116" i="2"/>
  <c r="I106" i="2"/>
  <c r="I108" i="2" s="1"/>
  <c r="I116" i="2" s="1"/>
  <c r="D106" i="2"/>
  <c r="D108" i="2" s="1"/>
  <c r="D107" i="2"/>
  <c r="C106" i="2"/>
  <c r="C108" i="2" s="1"/>
  <c r="H116" i="2"/>
  <c r="D116" i="2"/>
  <c r="E116" i="2"/>
  <c r="C116" i="2"/>
  <c r="F116" i="2"/>
  <c r="L107" i="2"/>
  <c r="G106" i="2"/>
  <c r="G108" i="2" s="1"/>
  <c r="G116" i="2" s="1"/>
  <c r="L84" i="2"/>
  <c r="K84" i="2"/>
  <c r="K86" i="2" s="1"/>
  <c r="J84" i="2"/>
  <c r="J86" i="2" s="1"/>
  <c r="I84" i="2"/>
  <c r="I86" i="2" s="1"/>
  <c r="I94" i="2" s="1"/>
  <c r="H84" i="2"/>
  <c r="H86" i="2" s="1"/>
  <c r="H94" i="2" s="1"/>
  <c r="F91" i="2"/>
  <c r="F92" i="2" s="1"/>
  <c r="E84" i="2"/>
  <c r="E86" i="2" s="1"/>
  <c r="E94" i="2" s="1"/>
  <c r="D94" i="2"/>
  <c r="J94" i="2"/>
  <c r="K94" i="2"/>
  <c r="C84" i="2"/>
  <c r="C86" i="2" s="1"/>
  <c r="C94" i="2" s="1"/>
  <c r="G84" i="2"/>
  <c r="G86" i="2" s="1"/>
  <c r="G94" i="2" s="1"/>
  <c r="F84" i="2"/>
  <c r="F86" i="2" s="1"/>
  <c r="F94" i="2" s="1"/>
  <c r="K61" i="2"/>
  <c r="K63" i="2" s="1"/>
  <c r="K68" i="2"/>
  <c r="K69" i="2" s="1"/>
  <c r="J61" i="2"/>
  <c r="J63" i="2" s="1"/>
  <c r="J71" i="2" s="1"/>
  <c r="I68" i="2"/>
  <c r="I69" i="2" s="1"/>
  <c r="I71" i="2" s="1"/>
  <c r="H61" i="2"/>
  <c r="H63" i="2" s="1"/>
  <c r="H71" i="2" s="1"/>
  <c r="C71" i="2"/>
  <c r="E71" i="2"/>
  <c r="F71" i="2"/>
  <c r="I62" i="2"/>
  <c r="D61" i="2"/>
  <c r="D63" i="2" s="1"/>
  <c r="D71" i="2" s="1"/>
  <c r="G61" i="2"/>
  <c r="G63" i="2" s="1"/>
  <c r="G71" i="2" s="1"/>
  <c r="E47" i="2"/>
  <c r="D44" i="2"/>
  <c r="D45" i="2" s="1"/>
  <c r="D47" i="2" s="1"/>
  <c r="C44" i="2"/>
  <c r="C45" i="2" s="1"/>
  <c r="C47" i="2" s="1"/>
  <c r="E38" i="2"/>
  <c r="G38" i="2"/>
  <c r="F37" i="2"/>
  <c r="F39" i="2" s="1"/>
  <c r="F47" i="2" s="1"/>
  <c r="F26" i="2"/>
  <c r="D26" i="2"/>
  <c r="C26" i="2"/>
  <c r="K23" i="1"/>
  <c r="K24" i="1" s="1"/>
  <c r="K16" i="1"/>
  <c r="K18" i="1" s="1"/>
  <c r="J16" i="1"/>
  <c r="J18" i="1" s="1"/>
  <c r="J26" i="1" s="1"/>
  <c r="I24" i="1"/>
  <c r="E26" i="1"/>
  <c r="I14" i="1"/>
  <c r="I17" i="1" s="1"/>
  <c r="H14" i="1"/>
  <c r="G14" i="1"/>
  <c r="E11" i="1"/>
  <c r="F14" i="1"/>
  <c r="H11" i="1"/>
  <c r="D14" i="1"/>
  <c r="G26" i="3" l="1"/>
  <c r="D47" i="3"/>
  <c r="J26" i="3"/>
  <c r="F26" i="3"/>
  <c r="E116" i="3"/>
  <c r="F71" i="3"/>
  <c r="C94" i="3"/>
  <c r="L86" i="2"/>
  <c r="L94" i="2" s="1"/>
  <c r="K71" i="2"/>
  <c r="K26" i="1"/>
  <c r="I26" i="1"/>
  <c r="F16" i="1"/>
  <c r="F18" i="1" s="1"/>
  <c r="F26" i="1" s="1"/>
  <c r="F17" i="1"/>
  <c r="D17" i="1"/>
  <c r="D16" i="1"/>
  <c r="D18" i="1" s="1"/>
  <c r="D26" i="1" s="1"/>
  <c r="G16" i="1"/>
  <c r="G18" i="1" s="1"/>
  <c r="G26" i="1" s="1"/>
  <c r="G17" i="1"/>
  <c r="H17" i="1"/>
  <c r="H16" i="1"/>
  <c r="H18" i="1" s="1"/>
  <c r="H26" i="1" s="1"/>
  <c r="I16" i="1"/>
  <c r="I18" i="1" s="1"/>
  <c r="C11" i="1"/>
</calcChain>
</file>

<file path=xl/sharedStrings.xml><?xml version="1.0" encoding="utf-8"?>
<sst xmlns="http://schemas.openxmlformats.org/spreadsheetml/2006/main" count="253" uniqueCount="37">
  <si>
    <t>CW</t>
  </si>
  <si>
    <t>AOI</t>
  </si>
  <si>
    <t>AM 1</t>
  </si>
  <si>
    <t>Case: Perpendicular</t>
  </si>
  <si>
    <t>SW</t>
  </si>
  <si>
    <t>Sun Zenith</t>
  </si>
  <si>
    <t>SW'</t>
  </si>
  <si>
    <t>X SHIFT</t>
  </si>
  <si>
    <t>CH</t>
  </si>
  <si>
    <t>Sun Altitude</t>
  </si>
  <si>
    <t>SW2</t>
  </si>
  <si>
    <t>Tracker limit</t>
  </si>
  <si>
    <t>C'</t>
  </si>
  <si>
    <t>Sun Incident Angle on Surface</t>
  </si>
  <si>
    <t xml:space="preserve">Desired AOI </t>
  </si>
  <si>
    <t>PERPENDICULAR IDEAL</t>
  </si>
  <si>
    <t>Ideal Tracker Tilt (Beta)</t>
  </si>
  <si>
    <t>Ideal Angle C</t>
  </si>
  <si>
    <t>Baseline SW</t>
  </si>
  <si>
    <t>Ideal Angle A</t>
  </si>
  <si>
    <t>Baseline SW (Formula 2)</t>
  </si>
  <si>
    <t>Tracker Tilt (BETA')</t>
  </si>
  <si>
    <t>Angle C'</t>
  </si>
  <si>
    <t>Angle A'</t>
  </si>
  <si>
    <t>SW' (Formula 2)</t>
  </si>
  <si>
    <t>Delta SW</t>
  </si>
  <si>
    <t>Location</t>
  </si>
  <si>
    <t>Center Shadow</t>
  </si>
  <si>
    <t>Pitch</t>
  </si>
  <si>
    <t>GCR</t>
  </si>
  <si>
    <t>Shadow Displcement</t>
  </si>
  <si>
    <t>Shadow Size</t>
  </si>
  <si>
    <t>Shadow Start</t>
  </si>
  <si>
    <t>Shadow End</t>
  </si>
  <si>
    <t>Coverage start</t>
  </si>
  <si>
    <t>Coverage 'end'</t>
  </si>
  <si>
    <t>% Crop bed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</si>
</sst>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164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'Shadow size'!$C$8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'Shadow size'!$C$10:$L$10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'Shadow size'!$C$26:$L$26</c:f>
              <c:numCache>
                <c:formatCode>General</c:formatCode>
                <c:ptCount val="10"/>
                <c:pt idx="0">
                  <c:v>0</c:v>
                </c:pt>
                <c:pt idx="1">
                  <c:v>3.0384493975583959E-2</c:v>
                </c:pt>
                <c:pt idx="2">
                  <c:v>0.12061475842818337</c:v>
                </c:pt>
                <c:pt idx="3">
                  <c:v>0.26794919243112281</c:v>
                </c:pt>
                <c:pt idx="4">
                  <c:v>0.46791111376204397</c:v>
                </c:pt>
                <c:pt idx="5">
                  <c:v>0.7144247806269215</c:v>
                </c:pt>
                <c:pt idx="6">
                  <c:v>1</c:v>
                </c:pt>
                <c:pt idx="7">
                  <c:v>1.3159597133486627</c:v>
                </c:pt>
                <c:pt idx="8">
                  <c:v>1.6527036446661394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1-4271-B593-A4461EEB3B94}"/>
            </c:ext>
          </c:extLst>
        </c:ser>
        <c:ser>
          <c:idx val="1"/>
          <c:order val="1"/>
          <c:tx>
            <c:strRef>
              <c:f>'Shadow size'!$C$29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'Shadow size'!$C$10:$L$10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'Shadow size'!$C$47:$L$47</c:f>
              <c:numCache>
                <c:formatCode>General</c:formatCode>
                <c:ptCount val="10"/>
                <c:pt idx="0">
                  <c:v>0</c:v>
                </c:pt>
                <c:pt idx="1">
                  <c:v>3.5084991551987965E-2</c:v>
                </c:pt>
                <c:pt idx="2">
                  <c:v>0.13927392649350701</c:v>
                </c:pt>
                <c:pt idx="3">
                  <c:v>0.30940107675850337</c:v>
                </c:pt>
                <c:pt idx="4">
                  <c:v>0.54029721497466765</c:v>
                </c:pt>
                <c:pt idx="5">
                  <c:v>0.82494667882138506</c:v>
                </c:pt>
                <c:pt idx="6">
                  <c:v>1.1547005383792519</c:v>
                </c:pt>
                <c:pt idx="7">
                  <c:v>1.5195393894891065</c:v>
                </c:pt>
                <c:pt idx="8">
                  <c:v>1.9083777882773427</c:v>
                </c:pt>
                <c:pt idx="9">
                  <c:v>2.3094010767585034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1-4271-B593-A4461EEB3B94}"/>
            </c:ext>
          </c:extLst>
        </c:ser>
        <c:ser>
          <c:idx val="2"/>
          <c:order val="2"/>
          <c:tx>
            <c:strRef>
              <c:f>'Shadow size'!$C$53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'Shadow size'!$C$10:$L$10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'Shadow size'!$C$71:$L$71</c:f>
              <c:numCache>
                <c:formatCode>General</c:formatCode>
                <c:ptCount val="10"/>
                <c:pt idx="0">
                  <c:v>0</c:v>
                </c:pt>
                <c:pt idx="1">
                  <c:v>6.0768987951168363E-2</c:v>
                </c:pt>
                <c:pt idx="2">
                  <c:v>0.24122951685636718</c:v>
                </c:pt>
                <c:pt idx="3">
                  <c:v>0.53589838486224606</c:v>
                </c:pt>
                <c:pt idx="4">
                  <c:v>0.93582222752408839</c:v>
                </c:pt>
                <c:pt idx="5">
                  <c:v>1.4288495612538434</c:v>
                </c:pt>
                <c:pt idx="6">
                  <c:v>2.0000000000000009</c:v>
                </c:pt>
                <c:pt idx="7">
                  <c:v>2.6319194266973258</c:v>
                </c:pt>
                <c:pt idx="8">
                  <c:v>3.3054072893322797</c:v>
                </c:pt>
                <c:pt idx="9">
                  <c:v>4.0000000000000009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1-4271-B593-A4461EEB3B94}"/>
            </c:ext>
          </c:extLst>
        </c:ser>
        <c:ser>
          <c:idx val="3"/>
          <c:order val="3"/>
          <c:tx>
            <c:strRef>
              <c:f>'Shadow size'!$C$76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'Shadow size'!$C$10:$L$10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'Shadow size'!$C$94:$L$94</c:f>
              <c:numCache>
                <c:formatCode>General</c:formatCode>
                <c:ptCount val="10"/>
                <c:pt idx="0">
                  <c:v>0</c:v>
                </c:pt>
                <c:pt idx="1">
                  <c:v>8.8838317182541537E-2</c:v>
                </c:pt>
                <c:pt idx="2">
                  <c:v>0.35265396141693106</c:v>
                </c:pt>
                <c:pt idx="3">
                  <c:v>0.78343102785026275</c:v>
                </c:pt>
                <c:pt idx="4">
                  <c:v>1.3680805733026755</c:v>
                </c:pt>
                <c:pt idx="5">
                  <c:v>2.088838317182542</c:v>
                </c:pt>
                <c:pt idx="6">
                  <c:v>2.9238044001630881</c:v>
                </c:pt>
                <c:pt idx="7">
                  <c:v>3.8476088003261752</c:v>
                </c:pt>
                <c:pt idx="8">
                  <c:v>4.8321821884404308</c:v>
                </c:pt>
                <c:pt idx="9">
                  <c:v>5.8476088003261752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1-4271-B593-A4461EEB3B94}"/>
            </c:ext>
          </c:extLst>
        </c:ser>
        <c:ser>
          <c:idx val="4"/>
          <c:order val="4"/>
          <c:tx>
            <c:strRef>
              <c:f>'Shadow size'!$C$98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'Shadow size'!$C$10:$L$10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'Shadow size'!$C$116:$L$116</c:f>
              <c:numCache>
                <c:formatCode>General</c:formatCode>
                <c:ptCount val="10"/>
                <c:pt idx="0">
                  <c:v>0</c:v>
                </c:pt>
                <c:pt idx="1">
                  <c:v>0.34862297099063255</c:v>
                </c:pt>
                <c:pt idx="2">
                  <c:v>1.3838991514007155</c:v>
                </c:pt>
                <c:pt idx="3">
                  <c:v>3.0743721983635162</c:v>
                </c:pt>
                <c:pt idx="4">
                  <c:v>5.3686779437677004</c:v>
                </c:pt>
                <c:pt idx="5">
                  <c:v>8.1971050685138902</c:v>
                </c:pt>
                <c:pt idx="6">
                  <c:v>11.473713245669858</c:v>
                </c:pt>
                <c:pt idx="7">
                  <c:v>15.098944393816456</c:v>
                </c:pt>
                <c:pt idx="8">
                  <c:v>18.962647698972731</c:v>
                </c:pt>
                <c:pt idx="9">
                  <c:v>22.947426491339712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1-4271-B593-A4461EEB3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79920"/>
        <c:axId val="428280280"/>
      </c:lineChart>
      <c:catAx>
        <c:axId val="4282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Delta</a:t>
                </a:r>
                <a:r>
                  <a:rPr lang="en-US" baseline="0"/>
                  <a:t> from sun Normal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80280"/>
        <c:crosses val="autoZero"/>
        <c:auto val="1"/>
        <c:lblAlgn val="ctr"/>
        <c:lblOffset val="100"/>
        <c:noMultiLvlLbl val="0"/>
      </c:catAx>
      <c:valAx>
        <c:axId val="4282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 size for varying Sun Position Altitudes</a:t>
            </a:r>
          </a:p>
          <a:p>
            <a:pPr>
              <a:defRPr/>
            </a:pPr>
            <a:r>
              <a:rPr lang="en-US"/>
              <a:t>for a 2 m panel in 1-up portrait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5913193733446"/>
          <c:y val="0.22980356822368975"/>
          <c:w val="0.8383461322406538"/>
          <c:h val="0.62906699484655026"/>
        </c:manualLayout>
      </c:layout>
      <c:lineChart>
        <c:grouping val="standard"/>
        <c:varyColors val="0"/>
        <c:ser>
          <c:idx val="0"/>
          <c:order val="0"/>
          <c:tx>
            <c:strRef>
              <c:f>'Shadow size'!$C$8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'Shadow size'!$C$10:$L$10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'Shadow size'!$C$24:$L$24</c:f>
              <c:numCache>
                <c:formatCode>General</c:formatCode>
                <c:ptCount val="10"/>
                <c:pt idx="0">
                  <c:v>2</c:v>
                </c:pt>
                <c:pt idx="1">
                  <c:v>1.969615506024416</c:v>
                </c:pt>
                <c:pt idx="2">
                  <c:v>1.8793852415718166</c:v>
                </c:pt>
                <c:pt idx="3">
                  <c:v>1.7320508075688772</c:v>
                </c:pt>
                <c:pt idx="4">
                  <c:v>1.532088886237956</c:v>
                </c:pt>
                <c:pt idx="5">
                  <c:v>1.2855752193730785</c:v>
                </c:pt>
                <c:pt idx="6">
                  <c:v>0.99999999999999989</c:v>
                </c:pt>
                <c:pt idx="7">
                  <c:v>0.68404028665133743</c:v>
                </c:pt>
                <c:pt idx="8">
                  <c:v>0.34729635533386066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5-41A5-A757-FC8F9DB7EE2B}"/>
            </c:ext>
          </c:extLst>
        </c:ser>
        <c:ser>
          <c:idx val="1"/>
          <c:order val="1"/>
          <c:tx>
            <c:strRef>
              <c:f>'Shadow size'!$C$29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'Shadow size'!$C$10:$L$10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'Shadow size'!$C$45:$L$45</c:f>
              <c:numCache>
                <c:formatCode>General</c:formatCode>
                <c:ptCount val="10"/>
                <c:pt idx="0">
                  <c:v>2.3094010767585034</c:v>
                </c:pt>
                <c:pt idx="1">
                  <c:v>2.2743160852065154</c:v>
                </c:pt>
                <c:pt idx="2">
                  <c:v>2.1701271502649964</c:v>
                </c:pt>
                <c:pt idx="3">
                  <c:v>2</c:v>
                </c:pt>
                <c:pt idx="4">
                  <c:v>1.7691038617838357</c:v>
                </c:pt>
                <c:pt idx="5">
                  <c:v>1.4844543979371183</c:v>
                </c:pt>
                <c:pt idx="6">
                  <c:v>1.1547005383792515</c:v>
                </c:pt>
                <c:pt idx="7">
                  <c:v>0.78986168726939687</c:v>
                </c:pt>
                <c:pt idx="8">
                  <c:v>0.40102328848116076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5-41A5-A757-FC8F9DB7EE2B}"/>
            </c:ext>
          </c:extLst>
        </c:ser>
        <c:ser>
          <c:idx val="2"/>
          <c:order val="2"/>
          <c:tx>
            <c:strRef>
              <c:f>'Shadow size'!$C$53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'Shadow size'!$C$10:$L$10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'Shadow size'!$C$69:$L$69</c:f>
              <c:numCache>
                <c:formatCode>General</c:formatCode>
                <c:ptCount val="10"/>
                <c:pt idx="0">
                  <c:v>4.0000000000000009</c:v>
                </c:pt>
                <c:pt idx="1">
                  <c:v>3.9392310120488325</c:v>
                </c:pt>
                <c:pt idx="2">
                  <c:v>3.7587704831436337</c:v>
                </c:pt>
                <c:pt idx="3">
                  <c:v>3.4641016151377548</c:v>
                </c:pt>
                <c:pt idx="4">
                  <c:v>3.0641777724759125</c:v>
                </c:pt>
                <c:pt idx="5">
                  <c:v>2.5711504387461575</c:v>
                </c:pt>
                <c:pt idx="6">
                  <c:v>2</c:v>
                </c:pt>
                <c:pt idx="7">
                  <c:v>1.3680805733026751</c:v>
                </c:pt>
                <c:pt idx="8">
                  <c:v>0.69459271066772144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5-41A5-A757-FC8F9DB7EE2B}"/>
            </c:ext>
          </c:extLst>
        </c:ser>
        <c:ser>
          <c:idx val="3"/>
          <c:order val="3"/>
          <c:tx>
            <c:strRef>
              <c:f>'Shadow size'!$C$76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'Shadow size'!$C$10:$L$10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'Shadow size'!$C$92:$L$92</c:f>
              <c:numCache>
                <c:formatCode>General</c:formatCode>
                <c:ptCount val="10"/>
                <c:pt idx="0">
                  <c:v>5.8476088003261752</c:v>
                </c:pt>
                <c:pt idx="1">
                  <c:v>5.7587704831436337</c:v>
                </c:pt>
                <c:pt idx="2">
                  <c:v>5.4949548389092442</c:v>
                </c:pt>
                <c:pt idx="3">
                  <c:v>5.0641777724759125</c:v>
                </c:pt>
                <c:pt idx="4">
                  <c:v>4.4795282270234997</c:v>
                </c:pt>
                <c:pt idx="5">
                  <c:v>3.7587704831436333</c:v>
                </c:pt>
                <c:pt idx="6">
                  <c:v>2.9238044001630872</c:v>
                </c:pt>
                <c:pt idx="7">
                  <c:v>2</c:v>
                </c:pt>
                <c:pt idx="8">
                  <c:v>1.0154266118857449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55-41A5-A757-FC8F9DB7EE2B}"/>
            </c:ext>
          </c:extLst>
        </c:ser>
        <c:ser>
          <c:idx val="4"/>
          <c:order val="4"/>
          <c:tx>
            <c:strRef>
              <c:f>'Shadow size'!$C$98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'Shadow size'!$C$10:$L$10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'Shadow size'!$C$114:$L$114</c:f>
              <c:numCache>
                <c:formatCode>General</c:formatCode>
                <c:ptCount val="10"/>
                <c:pt idx="0">
                  <c:v>22.947426491339712</c:v>
                </c:pt>
                <c:pt idx="1">
                  <c:v>22.59880352034908</c:v>
                </c:pt>
                <c:pt idx="2">
                  <c:v>21.563527339938997</c:v>
                </c:pt>
                <c:pt idx="3">
                  <c:v>19.873054292976196</c:v>
                </c:pt>
                <c:pt idx="4">
                  <c:v>17.578748547572012</c:v>
                </c:pt>
                <c:pt idx="5">
                  <c:v>14.750321422825822</c:v>
                </c:pt>
                <c:pt idx="6">
                  <c:v>11.473713245669854</c:v>
                </c:pt>
                <c:pt idx="7">
                  <c:v>7.8484820975232559</c:v>
                </c:pt>
                <c:pt idx="8">
                  <c:v>3.9847787923669822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55-41A5-A757-FC8F9DB7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79920"/>
        <c:axId val="428280280"/>
      </c:lineChart>
      <c:catAx>
        <c:axId val="4282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Angle from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80280"/>
        <c:crosses val="autoZero"/>
        <c:auto val="1"/>
        <c:lblAlgn val="ctr"/>
        <c:lblOffset val="100"/>
        <c:noMultiLvlLbl val="0"/>
      </c:catAx>
      <c:valAx>
        <c:axId val="4282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Shadow Size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10322274040792"/>
          <c:y val="0.22278762439519303"/>
          <c:w val="0.55280789374844641"/>
          <c:h val="8.4115507598316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 size for varying Sun Position Altitudes</a:t>
            </a:r>
          </a:p>
          <a:p>
            <a:pPr>
              <a:defRPr/>
            </a:pPr>
            <a:r>
              <a:rPr lang="en-US"/>
              <a:t>for a 2 m panel in 1-up portrait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5913193733446"/>
          <c:y val="0.22980356822368975"/>
          <c:w val="0.8383461322406538"/>
          <c:h val="0.62906699484655026"/>
        </c:manualLayout>
      </c:layout>
      <c:lineChart>
        <c:grouping val="standard"/>
        <c:varyColors val="0"/>
        <c:ser>
          <c:idx val="0"/>
          <c:order val="0"/>
          <c:tx>
            <c:strRef>
              <c:f>'Center Shadow'!$C$8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'Center Shadow'!$C$10:$L$10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'Center Shadow'!$C$24:$L$24</c:f>
              <c:numCache>
                <c:formatCode>General</c:formatCode>
                <c:ptCount val="10"/>
                <c:pt idx="0">
                  <c:v>2</c:v>
                </c:pt>
                <c:pt idx="1">
                  <c:v>1.969615506024416</c:v>
                </c:pt>
                <c:pt idx="2">
                  <c:v>1.8793852415718166</c:v>
                </c:pt>
                <c:pt idx="3">
                  <c:v>1.7320508075688772</c:v>
                </c:pt>
                <c:pt idx="4">
                  <c:v>1.532088886237956</c:v>
                </c:pt>
                <c:pt idx="5">
                  <c:v>1.2855752193730785</c:v>
                </c:pt>
                <c:pt idx="6">
                  <c:v>0.99999999999999989</c:v>
                </c:pt>
                <c:pt idx="7">
                  <c:v>0.68404028665133743</c:v>
                </c:pt>
                <c:pt idx="8">
                  <c:v>0.34729635533386066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E-417A-B626-919CA8275339}"/>
            </c:ext>
          </c:extLst>
        </c:ser>
        <c:ser>
          <c:idx val="1"/>
          <c:order val="1"/>
          <c:tx>
            <c:strRef>
              <c:f>'Center Shadow'!$C$29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'Center Shadow'!$C$10:$L$10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'Center Shadow'!$C$45:$L$45</c:f>
              <c:numCache>
                <c:formatCode>General</c:formatCode>
                <c:ptCount val="10"/>
                <c:pt idx="0">
                  <c:v>2.3094010767585034</c:v>
                </c:pt>
                <c:pt idx="1">
                  <c:v>2.2743160852065154</c:v>
                </c:pt>
                <c:pt idx="2">
                  <c:v>2.1701271502649964</c:v>
                </c:pt>
                <c:pt idx="3">
                  <c:v>2</c:v>
                </c:pt>
                <c:pt idx="4">
                  <c:v>1.7691038617838357</c:v>
                </c:pt>
                <c:pt idx="5">
                  <c:v>1.4844543979371183</c:v>
                </c:pt>
                <c:pt idx="6">
                  <c:v>1.1547005383792515</c:v>
                </c:pt>
                <c:pt idx="7">
                  <c:v>0.78986168726939687</c:v>
                </c:pt>
                <c:pt idx="8">
                  <c:v>0.40102328848116076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E-417A-B626-919CA8275339}"/>
            </c:ext>
          </c:extLst>
        </c:ser>
        <c:ser>
          <c:idx val="2"/>
          <c:order val="2"/>
          <c:tx>
            <c:strRef>
              <c:f>'Center Shadow'!$C$53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'Center Shadow'!$C$10:$L$10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'Center Shadow'!$C$69:$L$69</c:f>
              <c:numCache>
                <c:formatCode>General</c:formatCode>
                <c:ptCount val="10"/>
                <c:pt idx="0">
                  <c:v>4.0000000000000009</c:v>
                </c:pt>
                <c:pt idx="1">
                  <c:v>3.9392310120488325</c:v>
                </c:pt>
                <c:pt idx="2">
                  <c:v>3.7587704831436337</c:v>
                </c:pt>
                <c:pt idx="3">
                  <c:v>3.4641016151377548</c:v>
                </c:pt>
                <c:pt idx="4">
                  <c:v>3.0641777724759125</c:v>
                </c:pt>
                <c:pt idx="5">
                  <c:v>2.5711504387461575</c:v>
                </c:pt>
                <c:pt idx="6">
                  <c:v>2</c:v>
                </c:pt>
                <c:pt idx="7">
                  <c:v>1.3680805733026751</c:v>
                </c:pt>
                <c:pt idx="8">
                  <c:v>0.69459271066772144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E-417A-B626-919CA8275339}"/>
            </c:ext>
          </c:extLst>
        </c:ser>
        <c:ser>
          <c:idx val="3"/>
          <c:order val="3"/>
          <c:tx>
            <c:strRef>
              <c:f>'Center Shadow'!$C$76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'Center Shadow'!$C$10:$L$10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'Center Shadow'!$C$92:$L$92</c:f>
              <c:numCache>
                <c:formatCode>General</c:formatCode>
                <c:ptCount val="10"/>
                <c:pt idx="0">
                  <c:v>5.8476088003261752</c:v>
                </c:pt>
                <c:pt idx="1">
                  <c:v>5.7587704831436337</c:v>
                </c:pt>
                <c:pt idx="2">
                  <c:v>5.4949548389092442</c:v>
                </c:pt>
                <c:pt idx="3">
                  <c:v>5.0641777724759125</c:v>
                </c:pt>
                <c:pt idx="4">
                  <c:v>4.4795282270234997</c:v>
                </c:pt>
                <c:pt idx="5">
                  <c:v>3.7587704831436333</c:v>
                </c:pt>
                <c:pt idx="6">
                  <c:v>2.9238044001630872</c:v>
                </c:pt>
                <c:pt idx="7">
                  <c:v>2</c:v>
                </c:pt>
                <c:pt idx="8">
                  <c:v>1.0154266118857449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E-417A-B626-919CA8275339}"/>
            </c:ext>
          </c:extLst>
        </c:ser>
        <c:ser>
          <c:idx val="4"/>
          <c:order val="4"/>
          <c:tx>
            <c:strRef>
              <c:f>'Center Shadow'!$C$98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'Center Shadow'!$C$10:$L$10</c:f>
              <c:numCache>
                <c:formatCode>General</c:formatCode>
                <c:ptCount val="10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</c:numCache>
            </c:numRef>
          </c:cat>
          <c:val>
            <c:numRef>
              <c:f>'Center Shadow'!$C$114:$L$114</c:f>
              <c:numCache>
                <c:formatCode>General</c:formatCode>
                <c:ptCount val="10"/>
                <c:pt idx="0">
                  <c:v>22.947426491339712</c:v>
                </c:pt>
                <c:pt idx="1">
                  <c:v>22.59880352034908</c:v>
                </c:pt>
                <c:pt idx="2">
                  <c:v>21.563527339938997</c:v>
                </c:pt>
                <c:pt idx="3">
                  <c:v>19.873054292976196</c:v>
                </c:pt>
                <c:pt idx="4">
                  <c:v>17.578748547572012</c:v>
                </c:pt>
                <c:pt idx="5">
                  <c:v>14.750321422825822</c:v>
                </c:pt>
                <c:pt idx="6">
                  <c:v>11.473713245669854</c:v>
                </c:pt>
                <c:pt idx="7">
                  <c:v>7.8484820975232559</c:v>
                </c:pt>
                <c:pt idx="8">
                  <c:v>3.9847787923669822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E-417A-B626-919CA8275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79920"/>
        <c:axId val="428280280"/>
      </c:lineChart>
      <c:catAx>
        <c:axId val="4282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Angle from Normal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80280"/>
        <c:crosses val="autoZero"/>
        <c:auto val="1"/>
        <c:lblAlgn val="ctr"/>
        <c:lblOffset val="100"/>
        <c:noMultiLvlLbl val="0"/>
      </c:catAx>
      <c:valAx>
        <c:axId val="4282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Shadow Size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610322274040792"/>
          <c:y val="0.22278762439519303"/>
          <c:w val="0.55280789374844641"/>
          <c:h val="8.4115507598316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Shadow</a:t>
            </a:r>
            <a:r>
              <a:rPr lang="en-US" baseline="0"/>
              <a:t> properties by sun angle </a:t>
            </a:r>
          </a:p>
          <a:p>
            <a:pPr>
              <a:defRPr/>
            </a:pPr>
            <a:r>
              <a:rPr lang="en-US" baseline="0"/>
              <a:t>for 2m panel in 1-up portrait at 1.5m hub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'Center Shadow'!$P$27</c:f>
              <c:strCache>
                <c:ptCount val="1"/>
                <c:pt idx="0">
                  <c:v>Shadow Displcement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'Center Shadow'!$Q$26:$Y$26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cat>
          <c:val>
            <c:numRef>
              <c:f>'Center Shadow'!$Q$27:$Y$27</c:f>
              <c:numCache>
                <c:formatCode>General</c:formatCode>
                <c:ptCount val="9"/>
                <c:pt idx="0">
                  <c:v>0</c:v>
                </c:pt>
                <c:pt idx="1">
                  <c:v>0.26449047106269746</c:v>
                </c:pt>
                <c:pt idx="2">
                  <c:v>0.54595535139930351</c:v>
                </c:pt>
                <c:pt idx="3">
                  <c:v>0.8660254037844386</c:v>
                </c:pt>
                <c:pt idx="4">
                  <c:v>1.2586494467659199</c:v>
                </c:pt>
                <c:pt idx="5">
                  <c:v>1.787630388891315</c:v>
                </c:pt>
                <c:pt idx="6">
                  <c:v>2.5980762113533151</c:v>
                </c:pt>
                <c:pt idx="7">
                  <c:v>4.1212161291819323</c:v>
                </c:pt>
                <c:pt idx="8">
                  <c:v>8.5069227294265595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E-4242-8713-0AB6CF69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506552"/>
        <c:axId val="590508352"/>
      </c:lineChart>
      <c:lineChart>
        <c:grouping val="standard"/>
        <c:varyColors val="0"/>
        <c:ser>
          <c:idx val="1"/>
          <c:order val="1"/>
          <c:tx>
            <c:strRef>
              <c:f>'Center Shadow'!$P$28</c:f>
              <c:strCache>
                <c:ptCount val="1"/>
                <c:pt idx="0">
                  <c:v>Shadow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'Center Shadow'!$Q$28:$Y$28</c:f>
              <c:numCache>
                <c:formatCode>General</c:formatCode>
                <c:ptCount val="9"/>
                <c:pt idx="0">
                  <c:v>2</c:v>
                </c:pt>
                <c:pt idx="1">
                  <c:v>2.0308532237714902</c:v>
                </c:pt>
                <c:pt idx="2">
                  <c:v>2.1283555449518241</c:v>
                </c:pt>
                <c:pt idx="3">
                  <c:v>2.3094010767585029</c:v>
                </c:pt>
                <c:pt idx="4">
                  <c:v>2.6108145786645571</c:v>
                </c:pt>
                <c:pt idx="5">
                  <c:v>3.1114476537208247</c:v>
                </c:pt>
                <c:pt idx="6">
                  <c:v>3.9999999999999991</c:v>
                </c:pt>
                <c:pt idx="7">
                  <c:v>5.8476088003261726</c:v>
                </c:pt>
                <c:pt idx="8">
                  <c:v>11.517540966287262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E-4242-8713-0AB6CF69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816736"/>
        <c:axId val="707814936"/>
      </c:lineChart>
      <c:catAx>
        <c:axId val="590506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 Zenith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08352"/>
        <c:crosses val="autoZero"/>
        <c:auto val="1"/>
        <c:lblAlgn val="ctr"/>
        <c:lblOffset val="100"/>
        <c:noMultiLvlLbl val="0"/>
      </c:catAx>
      <c:valAx>
        <c:axId val="5905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Shadow center displacement </a:t>
                </a:r>
              </a:p>
              <a:p>
                <a:pPr>
                  <a:defRPr>
                    <a:solidFill>
                      <a:schemeClr val="accent1"/>
                    </a:solidFill>
                  </a:defRPr>
                </a:pPr>
                <a:r>
                  <a:rPr lang="en-US">
                    <a:solidFill>
                      <a:schemeClr val="accent1"/>
                    </a:solidFill>
                  </a:rPr>
                  <a:t>from</a:t>
                </a:r>
                <a:r>
                  <a:rPr lang="en-US" baseline="0">
                    <a:solidFill>
                      <a:schemeClr val="accent1"/>
                    </a:solidFill>
                  </a:rPr>
                  <a:t>  torque-tube [m]</a:t>
                </a:r>
                <a:endParaRPr lang="en-US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06552"/>
        <c:crosses val="autoZero"/>
        <c:crossBetween val="between"/>
      </c:valAx>
      <c:valAx>
        <c:axId val="707814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Shadow Size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16736"/>
        <c:crosses val="max"/>
        <c:crossBetween val="between"/>
      </c:valAx>
      <c:catAx>
        <c:axId val="70781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707814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47103087175025"/>
          <c:y val="0.36376417407680961"/>
          <c:w val="0.59261989479630528"/>
          <c:h val="8.1504908660039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Crop-beds</a:t>
            </a:r>
            <a:r>
              <a:rPr lang="en-US" baseline="0"/>
              <a:t> shaded of Direct Normal Irradiance </a:t>
            </a:r>
          </a:p>
          <a:p>
            <a:pPr>
              <a:defRPr/>
            </a:pPr>
            <a:r>
              <a:rPr lang="en-US" baseline="0"/>
              <a:t>for 2 m panel in 1-up portrait, pitch = 6m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'Center Shadow'!$Q$25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'Center Shadow'!$Q$70:$Z$70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</c:numCache>
            </c:numRef>
          </c:cat>
          <c:val>
            <c:numRef>
              <c:f>'Center Shadow'!$Q$33:$Z$33</c:f>
              <c:numCache>
                <c:formatCode>0.0</c:formatCode>
                <c:ptCount val="10"/>
                <c:pt idx="0" formatCode="General">
                  <c:v>0</c:v>
                </c:pt>
                <c:pt idx="1">
                  <c:v>6.9979270737110628</c:v>
                </c:pt>
                <c:pt idx="2">
                  <c:v>15.253328096880391</c:v>
                </c:pt>
                <c:pt idx="3">
                  <c:v>25.518148554092246</c:v>
                </c:pt>
                <c:pt idx="4">
                  <c:v>39.101418402454954</c:v>
                </c:pt>
                <c:pt idx="5">
                  <c:v>58.583855393793186</c:v>
                </c:pt>
                <c:pt idx="6">
                  <c:v>89.951905283832858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E-484D-8D3A-1D46DC40B73A}"/>
            </c:ext>
          </c:extLst>
        </c:ser>
        <c:ser>
          <c:idx val="2"/>
          <c:order val="1"/>
          <c:tx>
            <c:strRef>
              <c:f>'Center Shadow'!$Q$36</c:f>
              <c:strCache>
                <c:ptCount val="1"/>
                <c:pt idx="0">
                  <c:v>2.3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'Center Shadow'!$Q$70:$Z$70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</c:numCache>
            </c:numRef>
          </c:cat>
          <c:val>
            <c:numRef>
              <c:f>'Center Shadow'!$Q$44:$Z$44</c:f>
              <c:numCache>
                <c:formatCode>General</c:formatCode>
                <c:ptCount val="10"/>
                <c:pt idx="0">
                  <c:v>0</c:v>
                </c:pt>
                <c:pt idx="1">
                  <c:v>10.524466687880363</c:v>
                </c:pt>
                <c:pt idx="2">
                  <c:v>22.532732782204434</c:v>
                </c:pt>
                <c:pt idx="3">
                  <c:v>37.065153937884766</c:v>
                </c:pt>
                <c:pt idx="4">
                  <c:v>55.883411026000559</c:v>
                </c:pt>
                <c:pt idx="5">
                  <c:v>77.786191343020633</c:v>
                </c:pt>
                <c:pt idx="6" formatCode="0.0">
                  <c:v>75.407078564789586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E-484D-8D3A-1D46DC40B73A}"/>
            </c:ext>
          </c:extLst>
        </c:ser>
        <c:ser>
          <c:idx val="3"/>
          <c:order val="2"/>
          <c:tx>
            <c:strRef>
              <c:f>'Center Shadow'!$Q$47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'Center Shadow'!$Q$70:$Z$70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</c:numCache>
            </c:numRef>
          </c:cat>
          <c:val>
            <c:numRef>
              <c:f>'Center Shadow'!$Q$55:$Z$55</c:f>
              <c:numCache>
                <c:formatCode>General</c:formatCode>
                <c:ptCount val="10"/>
                <c:pt idx="0">
                  <c:v>0</c:v>
                </c:pt>
                <c:pt idx="1">
                  <c:v>13.610188850278504</c:v>
                </c:pt>
                <c:pt idx="2">
                  <c:v>28.902211881862971</c:v>
                </c:pt>
                <c:pt idx="3">
                  <c:v>47.168783648703219</c:v>
                </c:pt>
                <c:pt idx="4">
                  <c:v>65.270364466613941</c:v>
                </c:pt>
                <c:pt idx="5">
                  <c:v>99.511576226944555</c:v>
                </c:pt>
                <c:pt idx="6">
                  <c:v>49.999999999999986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E-484D-8D3A-1D46DC40B73A}"/>
            </c:ext>
          </c:extLst>
        </c:ser>
        <c:ser>
          <c:idx val="4"/>
          <c:order val="3"/>
          <c:tx>
            <c:strRef>
              <c:f>'Center Shadow'!$Q$58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'Center Shadow'!$Q$70:$Z$70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</c:numCache>
            </c:numRef>
          </c:cat>
          <c:val>
            <c:numRef>
              <c:f>'Center Shadow'!$Q$66:$Z$66</c:f>
              <c:numCache>
                <c:formatCode>General</c:formatCode>
                <c:ptCount val="10"/>
                <c:pt idx="0">
                  <c:v>0</c:v>
                </c:pt>
                <c:pt idx="1">
                  <c:v>18.018363367990126</c:v>
                </c:pt>
                <c:pt idx="2">
                  <c:v>38.001467738518038</c:v>
                </c:pt>
                <c:pt idx="3">
                  <c:v>57.735026918962575</c:v>
                </c:pt>
                <c:pt idx="4">
                  <c:v>65.270364466613913</c:v>
                </c:pt>
                <c:pt idx="5">
                  <c:v>69.717736412089309</c:v>
                </c:pt>
                <c:pt idx="6">
                  <c:v>50</c:v>
                </c:pt>
                <c:pt idx="7">
                  <c:v>96.190220008154355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E-484D-8D3A-1D46DC40B73A}"/>
            </c:ext>
          </c:extLst>
        </c:ser>
        <c:ser>
          <c:idx val="5"/>
          <c:order val="4"/>
          <c:tx>
            <c:strRef>
              <c:f>'Center Shadow'!$Q$69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'Center Shadow'!$Q$70:$Z$70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85</c:v>
                </c:pt>
              </c:numCache>
            </c:numRef>
          </c:cat>
          <c:val>
            <c:numRef>
              <c:f>'Center Shadow'!$Q$77:$Z$77</c:f>
              <c:numCache>
                <c:formatCode>General</c:formatCode>
                <c:ptCount val="10"/>
                <c:pt idx="0">
                  <c:v>0</c:v>
                </c:pt>
                <c:pt idx="1">
                  <c:v>22.426537885701748</c:v>
                </c:pt>
                <c:pt idx="2">
                  <c:v>47.1007235951731</c:v>
                </c:pt>
                <c:pt idx="3">
                  <c:v>57.735026918962561</c:v>
                </c:pt>
                <c:pt idx="4">
                  <c:v>77.747728336146977</c:v>
                </c:pt>
                <c:pt idx="5">
                  <c:v>39.923896597234055</c:v>
                </c:pt>
                <c:pt idx="6">
                  <c:v>91.506350946109592</c:v>
                </c:pt>
                <c:pt idx="7">
                  <c:v>96.190220008154355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EE-484D-8D3A-1D46DC40B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262200"/>
        <c:axId val="593263640"/>
      </c:lineChart>
      <c:catAx>
        <c:axId val="59326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 Zenith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3640"/>
        <c:crosses val="autoZero"/>
        <c:auto val="1"/>
        <c:lblAlgn val="ctr"/>
        <c:lblOffset val="100"/>
        <c:noMultiLvlLbl val="0"/>
      </c:catAx>
      <c:valAx>
        <c:axId val="5932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Coverage of cropbeds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49</xdr:row>
      <xdr:rowOff>71438</xdr:rowOff>
    </xdr:from>
    <xdr:to>
      <xdr:col>21</xdr:col>
      <xdr:colOff>209550</xdr:colOff>
      <xdr:row>64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28138-4399-4A68-EE80-0AEE038DE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444501</xdr:colOff>
      <xdr:row>8</xdr:row>
      <xdr:rowOff>-1</xdr:rowOff>
    </xdr:from>
    <xdr:to>
      <xdr:col>21</xdr:col>
      <xdr:colOff>133846</xdr:colOff>
      <xdr:row>23</xdr:row>
      <xdr:rowOff>28573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51ED2-EF1D-4C3E-A818-A974F09E4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444501</xdr:colOff>
      <xdr:row>8</xdr:row>
      <xdr:rowOff>-1</xdr:rowOff>
    </xdr:from>
    <xdr:to>
      <xdr:col>21</xdr:col>
      <xdr:colOff>133846</xdr:colOff>
      <xdr:row>23</xdr:row>
      <xdr:rowOff>28573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F2DA4-931F-4F77-82F8-9E5B81F54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335508</xdr:colOff>
      <xdr:row>1</xdr:row>
      <xdr:rowOff>11374</xdr:rowOff>
    </xdr:from>
    <xdr:to>
      <xdr:col>14</xdr:col>
      <xdr:colOff>102358</xdr:colOff>
      <xdr:row>22</xdr:row>
      <xdr:rowOff>148989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0EB61E-EE64-1263-18CC-DB6E3532D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305974</xdr:colOff>
      <xdr:row>32</xdr:row>
      <xdr:rowOff>154002</xdr:rowOff>
    </xdr:from>
    <xdr:to>
      <xdr:col>42</xdr:col>
      <xdr:colOff>149091</xdr:colOff>
      <xdr:row>55</xdr:row>
      <xdr:rowOff>80149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51B4F2-EE74-E20B-D6CD-5E609BD4C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28C6-8F12-4E81-ABA7-0DF4E858D1EF}">
  <dimension ref="A1:M65"/>
  <sheetViews>
    <sheetView tabSelected="1" zoomScale="41" workbookViewId="0">
      <selection activeCell="E26" sqref="E26"/>
    </sheetView>
  </sheetViews>
  <sheetFormatPr defaultRowHeight="15" x14ac:dyDescent="0.25"/>
  <cols>
    <col min="2" max="2" width="31.28515625" customWidth="1"/>
    <col min="4" max="4" width="12" bestFit="1" customWidth="1"/>
    <col min="5" max="5" width="11" bestFit="1" customWidth="1"/>
  </cols>
  <sheetData>
    <row r="1" spans="1:13" x14ac:dyDescent="0.25">
      <c r="B1" t="s">
        <v>0</v>
      </c>
      <c r="C1">
        <v>2</v>
      </c>
    </row>
    <row r="2" spans="1:13" x14ac:dyDescent="0.25">
      <c r="B2" t="s">
        <v>8</v>
      </c>
      <c r="C2">
        <v>1.5</v>
      </c>
    </row>
    <row r="3" spans="1:13" x14ac:dyDescent="0.25">
      <c r="B3" t="s">
        <v>11</v>
      </c>
      <c r="C3">
        <v>60</v>
      </c>
    </row>
    <row r="5" spans="1:13" x14ac:dyDescent="0.25">
      <c r="B5" t="s">
        <v>3</v>
      </c>
      <c r="C5" t="s">
        <v>2</v>
      </c>
    </row>
    <row r="6" spans="1:13" x14ac:dyDescent="0.25">
      <c r="B6">
        <v>90</v>
      </c>
      <c r="C6" t="s">
        <v>1</v>
      </c>
    </row>
    <row r="8" spans="1:13" x14ac:dyDescent="0.25">
      <c r="B8" s="1" t="s">
        <v>9</v>
      </c>
      <c r="C8" s="1">
        <v>90</v>
      </c>
      <c r="D8" s="1">
        <v>90</v>
      </c>
      <c r="E8" s="1">
        <v>90</v>
      </c>
      <c r="F8" s="1">
        <v>90</v>
      </c>
      <c r="G8" s="1">
        <v>60</v>
      </c>
      <c r="H8" s="1">
        <v>60</v>
      </c>
      <c r="I8" s="1">
        <v>60</v>
      </c>
      <c r="J8" s="1">
        <v>10</v>
      </c>
      <c r="K8" s="1">
        <v>10</v>
      </c>
      <c r="M8" s="1"/>
    </row>
    <row r="9" spans="1:13" x14ac:dyDescent="0.25">
      <c r="B9" t="s">
        <v>5</v>
      </c>
      <c r="C9">
        <f t="shared" ref="C9:K9" si="0">90-C8</f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30</v>
      </c>
      <c r="H9">
        <f t="shared" si="0"/>
        <v>30</v>
      </c>
      <c r="I9">
        <f t="shared" si="0"/>
        <v>30</v>
      </c>
      <c r="J9">
        <f t="shared" si="0"/>
        <v>80</v>
      </c>
      <c r="K9">
        <f t="shared" si="0"/>
        <v>80</v>
      </c>
      <c r="M9" s="1"/>
    </row>
    <row r="10" spans="1:13" x14ac:dyDescent="0.25">
      <c r="B10" s="1" t="s">
        <v>14</v>
      </c>
      <c r="C10" s="1">
        <v>0</v>
      </c>
      <c r="D10" s="1">
        <v>-20</v>
      </c>
      <c r="E10" s="1">
        <v>20</v>
      </c>
      <c r="F10" s="1">
        <v>90</v>
      </c>
      <c r="G10" s="1">
        <v>-20</v>
      </c>
      <c r="H10" s="1">
        <v>20</v>
      </c>
      <c r="I10" s="1">
        <v>-90</v>
      </c>
      <c r="J10" s="1">
        <v>0</v>
      </c>
      <c r="K10" s="1">
        <v>-10</v>
      </c>
      <c r="M10" s="1"/>
    </row>
    <row r="11" spans="1:13" x14ac:dyDescent="0.25">
      <c r="B11" t="s">
        <v>13</v>
      </c>
      <c r="C11">
        <f>C8+C10</f>
        <v>90</v>
      </c>
      <c r="D11">
        <f>D8+D10</f>
        <v>70</v>
      </c>
      <c r="E11">
        <f>E8+E10</f>
        <v>110</v>
      </c>
      <c r="F11">
        <f t="shared" ref="F11:I11" si="1">F8+F10</f>
        <v>180</v>
      </c>
      <c r="G11">
        <f t="shared" si="1"/>
        <v>40</v>
      </c>
      <c r="H11">
        <f t="shared" si="1"/>
        <v>80</v>
      </c>
      <c r="I11">
        <f t="shared" si="1"/>
        <v>-30</v>
      </c>
      <c r="J11">
        <f t="shared" ref="J11" si="2">J8+J10</f>
        <v>10</v>
      </c>
      <c r="K11">
        <f>K8+K10</f>
        <v>0</v>
      </c>
    </row>
    <row r="13" spans="1:13" x14ac:dyDescent="0.25">
      <c r="A13" s="1"/>
      <c r="B13" s="1" t="s">
        <v>15</v>
      </c>
    </row>
    <row r="14" spans="1:13" x14ac:dyDescent="0.25">
      <c r="B14" t="s">
        <v>16</v>
      </c>
      <c r="C14">
        <f>ABS(C8-90)</f>
        <v>0</v>
      </c>
      <c r="D14">
        <f t="shared" ref="D14:I14" si="3">ABS(D8-90)</f>
        <v>0</v>
      </c>
      <c r="E14">
        <f t="shared" si="3"/>
        <v>0</v>
      </c>
      <c r="F14">
        <f t="shared" si="3"/>
        <v>0</v>
      </c>
      <c r="G14">
        <f t="shared" si="3"/>
        <v>30</v>
      </c>
      <c r="H14">
        <f t="shared" si="3"/>
        <v>30</v>
      </c>
      <c r="I14">
        <f t="shared" si="3"/>
        <v>30</v>
      </c>
      <c r="J14">
        <f t="shared" ref="J14" si="4">ABS(J8-90)</f>
        <v>80</v>
      </c>
      <c r="K14">
        <f>ABS(K8-90)</f>
        <v>80</v>
      </c>
    </row>
    <row r="15" spans="1:13" x14ac:dyDescent="0.25">
      <c r="B15" t="s">
        <v>19</v>
      </c>
      <c r="C15">
        <f t="shared" ref="C15:K15" si="5">C8</f>
        <v>90</v>
      </c>
      <c r="D15">
        <f t="shared" si="5"/>
        <v>90</v>
      </c>
      <c r="E15">
        <f t="shared" si="5"/>
        <v>90</v>
      </c>
      <c r="F15">
        <f t="shared" si="5"/>
        <v>90</v>
      </c>
      <c r="G15">
        <f t="shared" si="5"/>
        <v>60</v>
      </c>
      <c r="H15">
        <f t="shared" si="5"/>
        <v>60</v>
      </c>
      <c r="I15">
        <f t="shared" si="5"/>
        <v>60</v>
      </c>
      <c r="J15">
        <f t="shared" si="5"/>
        <v>10</v>
      </c>
      <c r="K15">
        <f t="shared" si="5"/>
        <v>10</v>
      </c>
    </row>
    <row r="16" spans="1:13" x14ac:dyDescent="0.25">
      <c r="B16" t="s">
        <v>17</v>
      </c>
      <c r="C16">
        <f t="shared" ref="C16:K16" si="6">180-C15-C14</f>
        <v>90</v>
      </c>
      <c r="D16">
        <f t="shared" si="6"/>
        <v>90</v>
      </c>
      <c r="E16">
        <f t="shared" si="6"/>
        <v>90</v>
      </c>
      <c r="F16">
        <f t="shared" si="6"/>
        <v>90</v>
      </c>
      <c r="G16">
        <f t="shared" si="6"/>
        <v>90</v>
      </c>
      <c r="H16">
        <f t="shared" si="6"/>
        <v>90</v>
      </c>
      <c r="I16">
        <f t="shared" si="6"/>
        <v>90</v>
      </c>
      <c r="J16">
        <f t="shared" si="6"/>
        <v>90</v>
      </c>
      <c r="K16">
        <f t="shared" si="6"/>
        <v>90</v>
      </c>
    </row>
    <row r="17" spans="1:11" x14ac:dyDescent="0.25">
      <c r="B17" t="s">
        <v>18</v>
      </c>
      <c r="C17">
        <f t="shared" ref="C17:K17" si="7">$C$1/COS(RADIANS(C14))</f>
        <v>2</v>
      </c>
      <c r="D17">
        <f t="shared" si="7"/>
        <v>2</v>
      </c>
      <c r="E17">
        <f t="shared" si="7"/>
        <v>2</v>
      </c>
      <c r="F17">
        <f t="shared" si="7"/>
        <v>2</v>
      </c>
      <c r="G17">
        <f t="shared" si="7"/>
        <v>2.3094010767585029</v>
      </c>
      <c r="H17">
        <f t="shared" si="7"/>
        <v>2.3094010767585029</v>
      </c>
      <c r="I17">
        <f t="shared" si="7"/>
        <v>2.3094010767585029</v>
      </c>
      <c r="J17">
        <f t="shared" si="7"/>
        <v>11.517540966287262</v>
      </c>
      <c r="K17">
        <f t="shared" si="7"/>
        <v>11.517540966287262</v>
      </c>
    </row>
    <row r="18" spans="1:11" x14ac:dyDescent="0.25">
      <c r="B18" t="s">
        <v>20</v>
      </c>
      <c r="C18">
        <f t="shared" ref="C18:K18" si="8">$C$1*SIN(RADIANS(C16))/SIN(RADIANS(C15))</f>
        <v>2</v>
      </c>
      <c r="D18">
        <f t="shared" si="8"/>
        <v>2</v>
      </c>
      <c r="E18">
        <f t="shared" si="8"/>
        <v>2</v>
      </c>
      <c r="F18">
        <f t="shared" si="8"/>
        <v>2</v>
      </c>
      <c r="G18">
        <f t="shared" si="8"/>
        <v>2.3094010767585034</v>
      </c>
      <c r="H18">
        <f t="shared" si="8"/>
        <v>2.3094010767585034</v>
      </c>
      <c r="I18">
        <f t="shared" si="8"/>
        <v>2.3094010767585034</v>
      </c>
      <c r="J18">
        <f t="shared" si="8"/>
        <v>11.517540966287267</v>
      </c>
      <c r="K18">
        <f t="shared" si="8"/>
        <v>11.517540966287267</v>
      </c>
    </row>
    <row r="20" spans="1:11" x14ac:dyDescent="0.25">
      <c r="A20" s="1"/>
      <c r="B20" s="1" t="s">
        <v>4</v>
      </c>
    </row>
    <row r="21" spans="1:11" x14ac:dyDescent="0.25">
      <c r="A21" t="s">
        <v>12</v>
      </c>
      <c r="B21" t="s">
        <v>21</v>
      </c>
      <c r="C21">
        <f t="shared" ref="C21:K21" si="9">C9-C10</f>
        <v>0</v>
      </c>
      <c r="D21">
        <f t="shared" si="9"/>
        <v>20</v>
      </c>
      <c r="E21">
        <f t="shared" si="9"/>
        <v>-20</v>
      </c>
      <c r="F21">
        <f t="shared" si="9"/>
        <v>-90</v>
      </c>
      <c r="G21">
        <f t="shared" si="9"/>
        <v>50</v>
      </c>
      <c r="H21">
        <f t="shared" si="9"/>
        <v>10</v>
      </c>
      <c r="I21">
        <f t="shared" si="9"/>
        <v>120</v>
      </c>
      <c r="J21">
        <f t="shared" si="9"/>
        <v>80</v>
      </c>
      <c r="K21">
        <f t="shared" si="9"/>
        <v>90</v>
      </c>
    </row>
    <row r="22" spans="1:11" x14ac:dyDescent="0.25">
      <c r="A22" t="s">
        <v>6</v>
      </c>
      <c r="B22" t="s">
        <v>23</v>
      </c>
      <c r="C22">
        <f t="shared" ref="C22:K22" si="10">C8</f>
        <v>90</v>
      </c>
      <c r="D22">
        <f t="shared" si="10"/>
        <v>90</v>
      </c>
      <c r="E22">
        <f t="shared" si="10"/>
        <v>90</v>
      </c>
      <c r="F22">
        <f t="shared" si="10"/>
        <v>90</v>
      </c>
      <c r="G22">
        <f t="shared" si="10"/>
        <v>60</v>
      </c>
      <c r="H22">
        <f t="shared" si="10"/>
        <v>60</v>
      </c>
      <c r="I22">
        <f t="shared" si="10"/>
        <v>60</v>
      </c>
      <c r="J22">
        <f t="shared" si="10"/>
        <v>10</v>
      </c>
      <c r="K22">
        <f t="shared" si="10"/>
        <v>10</v>
      </c>
    </row>
    <row r="23" spans="1:11" x14ac:dyDescent="0.25">
      <c r="A23" t="s">
        <v>7</v>
      </c>
      <c r="B23" t="s">
        <v>22</v>
      </c>
      <c r="C23">
        <f t="shared" ref="C23:K23" si="11">180-ABS(C21)-ABS(C22)</f>
        <v>90</v>
      </c>
      <c r="D23">
        <f t="shared" si="11"/>
        <v>70</v>
      </c>
      <c r="E23">
        <f t="shared" si="11"/>
        <v>70</v>
      </c>
      <c r="F23">
        <f t="shared" si="11"/>
        <v>0</v>
      </c>
      <c r="G23">
        <f t="shared" si="11"/>
        <v>70</v>
      </c>
      <c r="H23">
        <f t="shared" si="11"/>
        <v>110</v>
      </c>
      <c r="I23">
        <f t="shared" si="11"/>
        <v>0</v>
      </c>
      <c r="J23">
        <f t="shared" si="11"/>
        <v>90</v>
      </c>
      <c r="K23">
        <f t="shared" si="11"/>
        <v>80</v>
      </c>
    </row>
    <row r="24" spans="1:11" x14ac:dyDescent="0.25">
      <c r="A24" t="s">
        <v>10</v>
      </c>
      <c r="B24" t="s">
        <v>24</v>
      </c>
      <c r="C24">
        <f t="shared" ref="C24:K24" si="12">$C$1*SIN(RADIANS(C23))/SIN(RADIANS(C22))</f>
        <v>2</v>
      </c>
      <c r="D24">
        <f t="shared" si="12"/>
        <v>1.8793852415718166</v>
      </c>
      <c r="E24">
        <f t="shared" si="12"/>
        <v>1.8793852415718166</v>
      </c>
      <c r="F24">
        <f t="shared" si="12"/>
        <v>0</v>
      </c>
      <c r="G24">
        <f t="shared" si="12"/>
        <v>2.1701271502649964</v>
      </c>
      <c r="H24">
        <f t="shared" si="12"/>
        <v>2.1701271502649968</v>
      </c>
      <c r="I24">
        <f t="shared" si="12"/>
        <v>0</v>
      </c>
      <c r="J24">
        <f t="shared" si="12"/>
        <v>11.517540966287267</v>
      </c>
      <c r="K24">
        <f t="shared" si="12"/>
        <v>11.34256363923542</v>
      </c>
    </row>
    <row r="25" spans="1:11" x14ac:dyDescent="0.25">
      <c r="A25" s="1"/>
    </row>
    <row r="26" spans="1:11" x14ac:dyDescent="0.25">
      <c r="B26" t="s">
        <v>25</v>
      </c>
      <c r="C26">
        <f>C18-C24</f>
        <v>0</v>
      </c>
      <c r="D26">
        <f t="shared" ref="D26:I26" si="13">D18-D24</f>
        <v>0.12061475842818337</v>
      </c>
      <c r="E26">
        <f t="shared" si="13"/>
        <v>0.12061475842818337</v>
      </c>
      <c r="F26">
        <f t="shared" si="13"/>
        <v>2</v>
      </c>
      <c r="G26">
        <f t="shared" si="13"/>
        <v>0.13927392649350701</v>
      </c>
      <c r="H26">
        <f t="shared" si="13"/>
        <v>0.13927392649350656</v>
      </c>
      <c r="I26">
        <f t="shared" si="13"/>
        <v>2.3094010767585034</v>
      </c>
      <c r="J26">
        <f t="shared" ref="J26" si="14">J18-J24</f>
        <v>0</v>
      </c>
      <c r="K26">
        <f>K18-K24</f>
        <v>0.1749773270518471</v>
      </c>
    </row>
    <row r="28" spans="1:11" x14ac:dyDescent="0.25">
      <c r="B28" t="s">
        <v>26</v>
      </c>
    </row>
    <row r="30" spans="1:11" x14ac:dyDescent="0.25">
      <c r="A30" s="1"/>
    </row>
    <row r="35" spans="1:1" x14ac:dyDescent="0.25">
      <c r="A35" s="1"/>
    </row>
    <row r="40" spans="1:1" s="2" customFormat="1" x14ac:dyDescent="0.25">
      <c r="A40" s="3"/>
    </row>
    <row r="45" spans="1:1" x14ac:dyDescent="0.25">
      <c r="A45" s="1"/>
    </row>
    <row r="50" spans="1:1" x14ac:dyDescent="0.25">
      <c r="A50" s="1"/>
    </row>
    <row r="55" spans="1:1" x14ac:dyDescent="0.25">
      <c r="A55" s="1"/>
    </row>
    <row r="60" spans="1:1" x14ac:dyDescent="0.25">
      <c r="A60" s="1"/>
    </row>
    <row r="65" spans="1:1" x14ac:dyDescent="0.25">
      <c r="A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B5A7D-A867-4FF5-ABD0-D957468D7DD3}">
  <dimension ref="A1:Q116"/>
  <sheetViews>
    <sheetView topLeftCell="E1" zoomScale="110" zoomScaleNormal="102" workbookViewId="0">
      <selection activeCell="G30" sqref="G30"/>
    </sheetView>
  </sheetViews>
  <sheetFormatPr defaultRowHeight="15" x14ac:dyDescent="0.25"/>
  <cols>
    <col min="2" max="2" width="31.28515625" customWidth="1"/>
    <col min="4" max="4" width="12" bestFit="1" customWidth="1"/>
    <col min="5" max="5" width="11" bestFit="1" customWidth="1"/>
  </cols>
  <sheetData>
    <row r="1" spans="1:17" x14ac:dyDescent="0.25">
      <c r="B1" t="s">
        <v>0</v>
      </c>
      <c r="C1">
        <v>2</v>
      </c>
    </row>
    <row r="2" spans="1:17" x14ac:dyDescent="0.25">
      <c r="B2" t="s">
        <v>8</v>
      </c>
      <c r="C2">
        <v>1.5</v>
      </c>
    </row>
    <row r="3" spans="1:17" x14ac:dyDescent="0.25">
      <c r="B3" t="s">
        <v>11</v>
      </c>
      <c r="C3">
        <v>60</v>
      </c>
    </row>
    <row r="8" spans="1:17" x14ac:dyDescent="0.25">
      <c r="B8" s="1" t="s">
        <v>9</v>
      </c>
      <c r="C8" s="1">
        <v>90</v>
      </c>
      <c r="D8" s="1">
        <v>90</v>
      </c>
      <c r="E8" s="1">
        <v>90</v>
      </c>
      <c r="F8" s="1">
        <v>90</v>
      </c>
      <c r="G8" s="1">
        <v>90</v>
      </c>
      <c r="H8" s="1">
        <v>90</v>
      </c>
      <c r="I8" s="1">
        <v>90</v>
      </c>
      <c r="J8" s="1">
        <v>90</v>
      </c>
      <c r="K8" s="1">
        <v>90</v>
      </c>
      <c r="L8" s="1">
        <v>90</v>
      </c>
      <c r="M8" s="1"/>
      <c r="N8" s="1"/>
      <c r="O8" s="1"/>
      <c r="P8" s="1"/>
      <c r="Q8" s="1"/>
    </row>
    <row r="9" spans="1:17" x14ac:dyDescent="0.25">
      <c r="B9" t="s">
        <v>5</v>
      </c>
      <c r="C9">
        <f>90-C8</f>
        <v>0</v>
      </c>
      <c r="D9">
        <f>90-D8</f>
        <v>0</v>
      </c>
      <c r="E9">
        <f t="shared" ref="E9:L9" si="0">90-E8</f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</row>
    <row r="10" spans="1:17" x14ac:dyDescent="0.25">
      <c r="B10" s="1" t="s">
        <v>14</v>
      </c>
      <c r="C10" s="1">
        <v>0</v>
      </c>
      <c r="D10" s="1">
        <v>-10</v>
      </c>
      <c r="E10" s="1">
        <v>-20</v>
      </c>
      <c r="F10" s="1">
        <v>-30</v>
      </c>
      <c r="G10" s="1">
        <v>-40</v>
      </c>
      <c r="H10" s="1">
        <v>-50</v>
      </c>
      <c r="I10" s="1">
        <v>-60</v>
      </c>
      <c r="J10" s="1">
        <v>-70</v>
      </c>
      <c r="K10" s="1">
        <v>-80</v>
      </c>
      <c r="L10" s="1">
        <v>-90</v>
      </c>
      <c r="M10" s="1"/>
      <c r="N10" s="1"/>
      <c r="O10" s="1"/>
    </row>
    <row r="11" spans="1:17" x14ac:dyDescent="0.25">
      <c r="B11" t="s">
        <v>13</v>
      </c>
      <c r="C11">
        <f>C8+C10</f>
        <v>90</v>
      </c>
      <c r="D11">
        <f>D8+D10</f>
        <v>80</v>
      </c>
      <c r="E11">
        <f t="shared" ref="E11:L11" si="1">E8+E10</f>
        <v>70</v>
      </c>
      <c r="F11">
        <f t="shared" si="1"/>
        <v>60</v>
      </c>
      <c r="G11">
        <f t="shared" si="1"/>
        <v>50</v>
      </c>
      <c r="H11">
        <f t="shared" si="1"/>
        <v>40</v>
      </c>
      <c r="I11">
        <f t="shared" si="1"/>
        <v>30</v>
      </c>
      <c r="J11">
        <f t="shared" si="1"/>
        <v>20</v>
      </c>
      <c r="K11">
        <f t="shared" si="1"/>
        <v>10</v>
      </c>
      <c r="L11">
        <f t="shared" si="1"/>
        <v>0</v>
      </c>
    </row>
    <row r="13" spans="1:17" x14ac:dyDescent="0.25">
      <c r="A13" s="1"/>
      <c r="B13" s="1" t="s">
        <v>15</v>
      </c>
    </row>
    <row r="14" spans="1:17" x14ac:dyDescent="0.25">
      <c r="B14" t="s">
        <v>16</v>
      </c>
      <c r="C14">
        <f>ABS(C8-90)</f>
        <v>0</v>
      </c>
      <c r="D14">
        <f t="shared" ref="D14:E14" si="2">ABS(D8-90)</f>
        <v>0</v>
      </c>
      <c r="E14">
        <f t="shared" si="2"/>
        <v>0</v>
      </c>
      <c r="F14">
        <f t="shared" ref="F14:L14" si="3">ABS(F8-90)</f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</row>
    <row r="15" spans="1:17" x14ac:dyDescent="0.25">
      <c r="B15" t="s">
        <v>19</v>
      </c>
      <c r="C15">
        <f>C8</f>
        <v>90</v>
      </c>
      <c r="D15">
        <f>D8</f>
        <v>90</v>
      </c>
      <c r="E15">
        <f t="shared" ref="E15:L15" si="4">E8</f>
        <v>90</v>
      </c>
      <c r="F15">
        <f t="shared" si="4"/>
        <v>90</v>
      </c>
      <c r="G15">
        <f t="shared" si="4"/>
        <v>90</v>
      </c>
      <c r="H15">
        <f t="shared" si="4"/>
        <v>90</v>
      </c>
      <c r="I15">
        <f t="shared" si="4"/>
        <v>90</v>
      </c>
      <c r="J15">
        <f t="shared" si="4"/>
        <v>90</v>
      </c>
      <c r="K15">
        <f t="shared" si="4"/>
        <v>90</v>
      </c>
      <c r="L15">
        <f t="shared" si="4"/>
        <v>90</v>
      </c>
    </row>
    <row r="16" spans="1:17" x14ac:dyDescent="0.25">
      <c r="B16" t="s">
        <v>17</v>
      </c>
      <c r="C16">
        <f>180-C15-C14</f>
        <v>90</v>
      </c>
      <c r="D16">
        <f>180-D15-D14</f>
        <v>90</v>
      </c>
      <c r="E16">
        <f t="shared" ref="E16:L16" si="5">180-E15-E14</f>
        <v>90</v>
      </c>
      <c r="F16">
        <f t="shared" si="5"/>
        <v>90</v>
      </c>
      <c r="G16">
        <f t="shared" si="5"/>
        <v>90</v>
      </c>
      <c r="H16">
        <f t="shared" si="5"/>
        <v>90</v>
      </c>
      <c r="I16">
        <f t="shared" si="5"/>
        <v>90</v>
      </c>
      <c r="J16">
        <f t="shared" si="5"/>
        <v>90</v>
      </c>
      <c r="K16">
        <f t="shared" si="5"/>
        <v>90</v>
      </c>
      <c r="L16">
        <f t="shared" si="5"/>
        <v>90</v>
      </c>
    </row>
    <row r="17" spans="1:15" x14ac:dyDescent="0.25">
      <c r="B17" t="s">
        <v>18</v>
      </c>
      <c r="C17">
        <f>$C$1/COS(RADIANS(C14))</f>
        <v>2</v>
      </c>
      <c r="D17">
        <f>$C$1/COS(RADIANS(D14))</f>
        <v>2</v>
      </c>
      <c r="E17">
        <f t="shared" ref="E17:L17" si="6">$C$1/COS(RADIANS(E14))</f>
        <v>2</v>
      </c>
      <c r="F17">
        <f t="shared" si="6"/>
        <v>2</v>
      </c>
      <c r="G17">
        <f t="shared" si="6"/>
        <v>2</v>
      </c>
      <c r="H17">
        <f t="shared" si="6"/>
        <v>2</v>
      </c>
      <c r="I17">
        <f t="shared" si="6"/>
        <v>2</v>
      </c>
      <c r="J17">
        <f t="shared" si="6"/>
        <v>2</v>
      </c>
      <c r="K17">
        <f t="shared" si="6"/>
        <v>2</v>
      </c>
      <c r="L17">
        <f t="shared" si="6"/>
        <v>2</v>
      </c>
    </row>
    <row r="18" spans="1:15" x14ac:dyDescent="0.25">
      <c r="B18" t="s">
        <v>20</v>
      </c>
      <c r="C18">
        <f>$C$1*SIN(RADIANS(C16))/SIN(RADIANS(C15))</f>
        <v>2</v>
      </c>
      <c r="D18">
        <f>$C$1*SIN(RADIANS(D16))/SIN(RADIANS(D15))</f>
        <v>2</v>
      </c>
      <c r="E18">
        <f t="shared" ref="E18:L18" si="7">$C$1*SIN(RADIANS(E16))/SIN(RADIANS(E15))</f>
        <v>2</v>
      </c>
      <c r="F18">
        <f t="shared" si="7"/>
        <v>2</v>
      </c>
      <c r="G18">
        <f t="shared" si="7"/>
        <v>2</v>
      </c>
      <c r="H18">
        <f t="shared" si="7"/>
        <v>2</v>
      </c>
      <c r="I18">
        <f t="shared" si="7"/>
        <v>2</v>
      </c>
      <c r="J18">
        <f t="shared" si="7"/>
        <v>2</v>
      </c>
      <c r="K18">
        <f t="shared" si="7"/>
        <v>2</v>
      </c>
      <c r="L18">
        <f t="shared" si="7"/>
        <v>2</v>
      </c>
    </row>
    <row r="20" spans="1:15" x14ac:dyDescent="0.25">
      <c r="A20" s="1"/>
      <c r="B20" s="1" t="s">
        <v>4</v>
      </c>
    </row>
    <row r="21" spans="1:15" x14ac:dyDescent="0.25">
      <c r="A21" t="s">
        <v>12</v>
      </c>
      <c r="B21" t="s">
        <v>21</v>
      </c>
      <c r="C21">
        <f>C9-C10</f>
        <v>0</v>
      </c>
      <c r="D21">
        <f>D9-D10</f>
        <v>10</v>
      </c>
      <c r="E21">
        <f t="shared" ref="E21:L21" si="8">E9-E10</f>
        <v>20</v>
      </c>
      <c r="F21">
        <f t="shared" si="8"/>
        <v>30</v>
      </c>
      <c r="G21">
        <f t="shared" si="8"/>
        <v>40</v>
      </c>
      <c r="H21">
        <f t="shared" si="8"/>
        <v>50</v>
      </c>
      <c r="I21">
        <f t="shared" si="8"/>
        <v>60</v>
      </c>
      <c r="J21">
        <f t="shared" si="8"/>
        <v>70</v>
      </c>
      <c r="K21">
        <f t="shared" si="8"/>
        <v>80</v>
      </c>
      <c r="L21">
        <f t="shared" si="8"/>
        <v>90</v>
      </c>
    </row>
    <row r="22" spans="1:15" x14ac:dyDescent="0.25">
      <c r="A22" t="s">
        <v>6</v>
      </c>
      <c r="B22" t="s">
        <v>23</v>
      </c>
      <c r="C22">
        <f>C8</f>
        <v>90</v>
      </c>
      <c r="D22">
        <f>D8</f>
        <v>90</v>
      </c>
      <c r="E22">
        <f t="shared" ref="E22:L22" si="9">E8</f>
        <v>90</v>
      </c>
      <c r="F22">
        <f t="shared" si="9"/>
        <v>90</v>
      </c>
      <c r="G22">
        <f t="shared" si="9"/>
        <v>90</v>
      </c>
      <c r="H22">
        <f t="shared" si="9"/>
        <v>90</v>
      </c>
      <c r="I22">
        <f t="shared" si="9"/>
        <v>90</v>
      </c>
      <c r="J22">
        <f t="shared" si="9"/>
        <v>90</v>
      </c>
      <c r="K22">
        <f t="shared" si="9"/>
        <v>90</v>
      </c>
      <c r="L22">
        <f t="shared" si="9"/>
        <v>90</v>
      </c>
    </row>
    <row r="23" spans="1:15" x14ac:dyDescent="0.25">
      <c r="A23" t="s">
        <v>7</v>
      </c>
      <c r="B23" t="s">
        <v>22</v>
      </c>
      <c r="C23">
        <f>180-ABS(C21)-ABS(C22)</f>
        <v>90</v>
      </c>
      <c r="D23">
        <f>180-ABS(D21)-ABS(D22)</f>
        <v>80</v>
      </c>
      <c r="E23">
        <f t="shared" ref="E23:L23" si="10">180-ABS(E21)-ABS(E22)</f>
        <v>70</v>
      </c>
      <c r="F23">
        <f t="shared" si="10"/>
        <v>60</v>
      </c>
      <c r="G23">
        <f t="shared" si="10"/>
        <v>50</v>
      </c>
      <c r="H23">
        <f t="shared" si="10"/>
        <v>40</v>
      </c>
      <c r="I23">
        <f t="shared" si="10"/>
        <v>30</v>
      </c>
      <c r="J23">
        <f t="shared" si="10"/>
        <v>20</v>
      </c>
      <c r="K23">
        <f t="shared" si="10"/>
        <v>10</v>
      </c>
      <c r="L23">
        <f t="shared" si="10"/>
        <v>0</v>
      </c>
    </row>
    <row r="24" spans="1:15" x14ac:dyDescent="0.25">
      <c r="A24" t="s">
        <v>10</v>
      </c>
      <c r="B24" t="s">
        <v>24</v>
      </c>
      <c r="C24">
        <f>$C$1*SIN(RADIANS(C23))/SIN(RADIANS(C22))</f>
        <v>2</v>
      </c>
      <c r="D24">
        <f>$C$1*SIN(RADIANS(D23))/SIN(RADIANS(D22))</f>
        <v>1.969615506024416</v>
      </c>
      <c r="E24">
        <f t="shared" ref="E24:L24" si="11">$C$1*SIN(RADIANS(E23))/SIN(RADIANS(E22))</f>
        <v>1.8793852415718166</v>
      </c>
      <c r="F24">
        <f t="shared" si="11"/>
        <v>1.7320508075688772</v>
      </c>
      <c r="G24">
        <f t="shared" si="11"/>
        <v>1.532088886237956</v>
      </c>
      <c r="H24">
        <f t="shared" si="11"/>
        <v>1.2855752193730785</v>
      </c>
      <c r="I24">
        <f t="shared" si="11"/>
        <v>0.99999999999999989</v>
      </c>
      <c r="J24">
        <f t="shared" si="11"/>
        <v>0.68404028665133743</v>
      </c>
      <c r="K24">
        <f t="shared" si="11"/>
        <v>0.34729635533386066</v>
      </c>
      <c r="L24">
        <f t="shared" si="11"/>
        <v>0</v>
      </c>
    </row>
    <row r="25" spans="1:15" x14ac:dyDescent="0.25">
      <c r="A25" s="1"/>
    </row>
    <row r="26" spans="1:15" x14ac:dyDescent="0.25">
      <c r="B26" t="s">
        <v>25</v>
      </c>
      <c r="C26">
        <f>C18-C24</f>
        <v>0</v>
      </c>
      <c r="D26">
        <f t="shared" ref="D26:E26" si="12">D18-D24</f>
        <v>3.0384493975583959E-2</v>
      </c>
      <c r="E26">
        <f t="shared" si="12"/>
        <v>0.12061475842818337</v>
      </c>
      <c r="F26">
        <f t="shared" ref="F26:L26" si="13">F18-F24</f>
        <v>0.26794919243112281</v>
      </c>
      <c r="G26">
        <f t="shared" si="13"/>
        <v>0.46791111376204397</v>
      </c>
      <c r="H26">
        <f t="shared" si="13"/>
        <v>0.7144247806269215</v>
      </c>
      <c r="I26">
        <f t="shared" si="13"/>
        <v>1</v>
      </c>
      <c r="J26">
        <f t="shared" si="13"/>
        <v>1.3159597133486627</v>
      </c>
      <c r="K26">
        <f t="shared" si="13"/>
        <v>1.6527036446661394</v>
      </c>
      <c r="L26">
        <f t="shared" si="13"/>
        <v>2</v>
      </c>
    </row>
    <row r="29" spans="1:15" x14ac:dyDescent="0.25">
      <c r="B29" s="1" t="s">
        <v>9</v>
      </c>
      <c r="C29" s="1">
        <v>60</v>
      </c>
      <c r="D29" s="1">
        <v>60</v>
      </c>
      <c r="E29" s="1">
        <v>60</v>
      </c>
      <c r="F29" s="1">
        <v>60</v>
      </c>
      <c r="G29" s="1">
        <v>60</v>
      </c>
      <c r="H29" s="1">
        <v>60</v>
      </c>
      <c r="I29" s="1">
        <v>60</v>
      </c>
      <c r="J29" s="1">
        <v>60</v>
      </c>
      <c r="K29" s="1">
        <v>60</v>
      </c>
      <c r="L29" s="1">
        <v>60</v>
      </c>
      <c r="M29" s="1"/>
      <c r="N29" s="1"/>
      <c r="O29" s="1"/>
    </row>
    <row r="30" spans="1:15" x14ac:dyDescent="0.25">
      <c r="A30" s="1"/>
      <c r="B30" t="s">
        <v>5</v>
      </c>
      <c r="C30">
        <f>90-C29</f>
        <v>30</v>
      </c>
      <c r="D30">
        <f>90-D29</f>
        <v>30</v>
      </c>
      <c r="E30">
        <f t="shared" ref="E30" si="14">90-E29</f>
        <v>30</v>
      </c>
      <c r="F30">
        <f t="shared" ref="F30" si="15">90-F29</f>
        <v>30</v>
      </c>
      <c r="G30">
        <f t="shared" ref="G30" si="16">90-G29</f>
        <v>30</v>
      </c>
      <c r="H30">
        <f t="shared" ref="H30" si="17">90-H29</f>
        <v>30</v>
      </c>
      <c r="I30">
        <f t="shared" ref="I30" si="18">90-I29</f>
        <v>30</v>
      </c>
      <c r="J30">
        <f t="shared" ref="J30" si="19">90-J29</f>
        <v>30</v>
      </c>
      <c r="K30">
        <f t="shared" ref="K30" si="20">90-K29</f>
        <v>30</v>
      </c>
      <c r="L30">
        <f t="shared" ref="L30" si="21">90-L29</f>
        <v>30</v>
      </c>
    </row>
    <row r="31" spans="1:15" x14ac:dyDescent="0.25">
      <c r="B31" s="1" t="s">
        <v>14</v>
      </c>
      <c r="C31" s="1">
        <v>0</v>
      </c>
      <c r="D31" s="1">
        <v>-10</v>
      </c>
      <c r="E31" s="1">
        <v>-20</v>
      </c>
      <c r="F31" s="1">
        <v>-30</v>
      </c>
      <c r="G31" s="1">
        <v>-40</v>
      </c>
      <c r="H31" s="1">
        <v>-50</v>
      </c>
      <c r="I31" s="1">
        <v>-60</v>
      </c>
      <c r="J31" s="1">
        <v>-70</v>
      </c>
      <c r="K31" s="1">
        <v>-80</v>
      </c>
      <c r="L31" s="1">
        <v>-90</v>
      </c>
      <c r="M31" s="1"/>
      <c r="N31" s="1"/>
      <c r="O31" s="1"/>
    </row>
    <row r="32" spans="1:15" x14ac:dyDescent="0.25">
      <c r="B32" t="s">
        <v>13</v>
      </c>
      <c r="C32">
        <f>C29+C31</f>
        <v>60</v>
      </c>
      <c r="D32">
        <f>D29+D31</f>
        <v>50</v>
      </c>
      <c r="E32">
        <f t="shared" ref="E32" si="22">E29+E31</f>
        <v>40</v>
      </c>
      <c r="F32">
        <f t="shared" ref="F32" si="23">F29+F31</f>
        <v>30</v>
      </c>
      <c r="G32">
        <f t="shared" ref="G32" si="24">G29+G31</f>
        <v>20</v>
      </c>
      <c r="H32">
        <f t="shared" ref="H32" si="25">H29+H31</f>
        <v>10</v>
      </c>
      <c r="I32">
        <f t="shared" ref="I32" si="26">I29+I31</f>
        <v>0</v>
      </c>
      <c r="J32">
        <f t="shared" ref="J32" si="27">J29+J31</f>
        <v>-10</v>
      </c>
      <c r="K32">
        <f t="shared" ref="K32" si="28">K29+K31</f>
        <v>-20</v>
      </c>
      <c r="L32">
        <f t="shared" ref="L32" si="29">L29+L31</f>
        <v>-30</v>
      </c>
    </row>
    <row r="34" spans="1:15" x14ac:dyDescent="0.25">
      <c r="B34" s="1" t="s">
        <v>15</v>
      </c>
    </row>
    <row r="35" spans="1:15" x14ac:dyDescent="0.25">
      <c r="A35" s="1"/>
      <c r="B35" t="s">
        <v>16</v>
      </c>
      <c r="C35">
        <f>ABS(C29-90)</f>
        <v>30</v>
      </c>
      <c r="D35">
        <f t="shared" ref="D35:L35" si="30">ABS(D29-90)</f>
        <v>30</v>
      </c>
      <c r="E35">
        <f t="shared" si="30"/>
        <v>30</v>
      </c>
      <c r="F35">
        <f t="shared" si="30"/>
        <v>30</v>
      </c>
      <c r="G35">
        <f t="shared" si="30"/>
        <v>30</v>
      </c>
      <c r="H35">
        <f t="shared" si="30"/>
        <v>30</v>
      </c>
      <c r="I35">
        <f t="shared" si="30"/>
        <v>30</v>
      </c>
      <c r="J35">
        <f t="shared" si="30"/>
        <v>30</v>
      </c>
      <c r="K35">
        <f t="shared" si="30"/>
        <v>30</v>
      </c>
      <c r="L35">
        <f t="shared" si="30"/>
        <v>30</v>
      </c>
    </row>
    <row r="36" spans="1:15" x14ac:dyDescent="0.25">
      <c r="B36" t="s">
        <v>19</v>
      </c>
      <c r="C36">
        <f>C29</f>
        <v>60</v>
      </c>
      <c r="D36">
        <f>D29</f>
        <v>60</v>
      </c>
      <c r="E36">
        <f t="shared" ref="E36:L36" si="31">E29</f>
        <v>60</v>
      </c>
      <c r="F36">
        <f t="shared" si="31"/>
        <v>60</v>
      </c>
      <c r="G36">
        <f t="shared" si="31"/>
        <v>60</v>
      </c>
      <c r="H36">
        <f t="shared" si="31"/>
        <v>60</v>
      </c>
      <c r="I36">
        <f t="shared" si="31"/>
        <v>60</v>
      </c>
      <c r="J36">
        <f t="shared" si="31"/>
        <v>60</v>
      </c>
      <c r="K36">
        <f t="shared" si="31"/>
        <v>60</v>
      </c>
      <c r="L36">
        <f t="shared" si="31"/>
        <v>60</v>
      </c>
    </row>
    <row r="37" spans="1:15" x14ac:dyDescent="0.25">
      <c r="B37" t="s">
        <v>17</v>
      </c>
      <c r="C37">
        <f>180-C36-C35</f>
        <v>90</v>
      </c>
      <c r="D37">
        <f>180-D36-D35</f>
        <v>90</v>
      </c>
      <c r="E37">
        <f t="shared" ref="E37" si="32">180-E36-E35</f>
        <v>90</v>
      </c>
      <c r="F37">
        <f t="shared" ref="F37" si="33">180-F36-F35</f>
        <v>90</v>
      </c>
      <c r="G37">
        <f t="shared" ref="G37" si="34">180-G36-G35</f>
        <v>90</v>
      </c>
      <c r="H37">
        <f t="shared" ref="H37" si="35">180-H36-H35</f>
        <v>90</v>
      </c>
      <c r="I37">
        <f t="shared" ref="I37" si="36">180-I36-I35</f>
        <v>90</v>
      </c>
      <c r="J37">
        <f t="shared" ref="J37" si="37">180-J36-J35</f>
        <v>90</v>
      </c>
      <c r="K37">
        <f t="shared" ref="K37" si="38">180-K36-K35</f>
        <v>90</v>
      </c>
      <c r="L37">
        <f t="shared" ref="L37" si="39">180-L36-L35</f>
        <v>90</v>
      </c>
    </row>
    <row r="38" spans="1:15" x14ac:dyDescent="0.25">
      <c r="B38" t="s">
        <v>18</v>
      </c>
      <c r="C38">
        <f>$C$1/COS(RADIANS(C35))</f>
        <v>2.3094010767585029</v>
      </c>
      <c r="D38">
        <f>$C$1/COS(RADIANS(D35))</f>
        <v>2.3094010767585029</v>
      </c>
      <c r="E38">
        <f t="shared" ref="E38:L38" si="40">$C$1/COS(RADIANS(E35))</f>
        <v>2.3094010767585029</v>
      </c>
      <c r="F38">
        <f t="shared" si="40"/>
        <v>2.3094010767585029</v>
      </c>
      <c r="G38">
        <f t="shared" si="40"/>
        <v>2.3094010767585029</v>
      </c>
      <c r="H38">
        <f t="shared" si="40"/>
        <v>2.3094010767585029</v>
      </c>
      <c r="I38">
        <f t="shared" si="40"/>
        <v>2.3094010767585029</v>
      </c>
      <c r="J38">
        <f t="shared" si="40"/>
        <v>2.3094010767585029</v>
      </c>
      <c r="K38">
        <f t="shared" si="40"/>
        <v>2.3094010767585029</v>
      </c>
      <c r="L38">
        <f t="shared" si="40"/>
        <v>2.3094010767585029</v>
      </c>
    </row>
    <row r="39" spans="1:15" x14ac:dyDescent="0.25">
      <c r="B39" t="s">
        <v>20</v>
      </c>
      <c r="C39">
        <f>$C$1*SIN(RADIANS(C37))/SIN(RADIANS(C36))</f>
        <v>2.3094010767585034</v>
      </c>
      <c r="D39">
        <f>$C$1*SIN(RADIANS(D37))/SIN(RADIANS(D36))</f>
        <v>2.3094010767585034</v>
      </c>
      <c r="E39">
        <f t="shared" ref="E39:L39" si="41">$C$1*SIN(RADIANS(E37))/SIN(RADIANS(E36))</f>
        <v>2.3094010767585034</v>
      </c>
      <c r="F39">
        <f t="shared" si="41"/>
        <v>2.3094010767585034</v>
      </c>
      <c r="G39">
        <f t="shared" si="41"/>
        <v>2.3094010767585034</v>
      </c>
      <c r="H39">
        <f t="shared" si="41"/>
        <v>2.3094010767585034</v>
      </c>
      <c r="I39">
        <f t="shared" si="41"/>
        <v>2.3094010767585034</v>
      </c>
      <c r="J39">
        <f t="shared" si="41"/>
        <v>2.3094010767585034</v>
      </c>
      <c r="K39">
        <f t="shared" si="41"/>
        <v>2.3094010767585034</v>
      </c>
      <c r="L39">
        <f t="shared" si="41"/>
        <v>2.3094010767585034</v>
      </c>
    </row>
    <row r="40" spans="1:15" s="2" customFormat="1" x14ac:dyDescent="0.25">
      <c r="A40" s="3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x14ac:dyDescent="0.25">
      <c r="B41" s="1" t="s">
        <v>4</v>
      </c>
    </row>
    <row r="42" spans="1:15" x14ac:dyDescent="0.25">
      <c r="B42" t="s">
        <v>21</v>
      </c>
      <c r="C42">
        <f>C30-C31</f>
        <v>30</v>
      </c>
      <c r="D42">
        <f>D30-D31</f>
        <v>40</v>
      </c>
      <c r="E42">
        <f t="shared" ref="E42:L42" si="42">E30-E31</f>
        <v>50</v>
      </c>
      <c r="F42">
        <f t="shared" si="42"/>
        <v>60</v>
      </c>
      <c r="G42">
        <f t="shared" si="42"/>
        <v>70</v>
      </c>
      <c r="H42">
        <f t="shared" si="42"/>
        <v>80</v>
      </c>
      <c r="I42">
        <f t="shared" si="42"/>
        <v>90</v>
      </c>
      <c r="J42">
        <f t="shared" si="42"/>
        <v>100</v>
      </c>
      <c r="K42">
        <f t="shared" si="42"/>
        <v>110</v>
      </c>
      <c r="L42">
        <f t="shared" si="42"/>
        <v>120</v>
      </c>
    </row>
    <row r="43" spans="1:15" x14ac:dyDescent="0.25">
      <c r="B43" t="s">
        <v>23</v>
      </c>
      <c r="C43">
        <f>C29</f>
        <v>60</v>
      </c>
      <c r="D43">
        <f>D29</f>
        <v>60</v>
      </c>
      <c r="E43">
        <f t="shared" ref="E43:L43" si="43">E29</f>
        <v>60</v>
      </c>
      <c r="F43">
        <f t="shared" si="43"/>
        <v>60</v>
      </c>
      <c r="G43">
        <f t="shared" si="43"/>
        <v>60</v>
      </c>
      <c r="H43">
        <f t="shared" si="43"/>
        <v>60</v>
      </c>
      <c r="I43">
        <f t="shared" si="43"/>
        <v>60</v>
      </c>
      <c r="J43">
        <f t="shared" si="43"/>
        <v>60</v>
      </c>
      <c r="K43">
        <f t="shared" si="43"/>
        <v>60</v>
      </c>
      <c r="L43">
        <f t="shared" si="43"/>
        <v>60</v>
      </c>
    </row>
    <row r="44" spans="1:15" x14ac:dyDescent="0.25">
      <c r="B44" t="s">
        <v>22</v>
      </c>
      <c r="C44">
        <f>180-ABS(C42)-ABS(C43)</f>
        <v>90</v>
      </c>
      <c r="D44">
        <f>180-ABS(D42)-ABS(D43)</f>
        <v>80</v>
      </c>
      <c r="E44">
        <f t="shared" ref="E44" si="44">180-ABS(E42)-ABS(E43)</f>
        <v>70</v>
      </c>
      <c r="F44">
        <f t="shared" ref="F44" si="45">180-ABS(F42)-ABS(F43)</f>
        <v>60</v>
      </c>
      <c r="G44">
        <f t="shared" ref="G44" si="46">180-ABS(G42)-ABS(G43)</f>
        <v>50</v>
      </c>
      <c r="H44">
        <f t="shared" ref="H44" si="47">180-ABS(H42)-ABS(H43)</f>
        <v>40</v>
      </c>
      <c r="I44">
        <f t="shared" ref="I44" si="48">180-ABS(I42)-ABS(I43)</f>
        <v>30</v>
      </c>
      <c r="J44">
        <f t="shared" ref="J44" si="49">180-ABS(J42)-ABS(J43)</f>
        <v>20</v>
      </c>
      <c r="K44">
        <f t="shared" ref="K44" si="50">180-ABS(K42)-ABS(K43)</f>
        <v>10</v>
      </c>
      <c r="L44">
        <f t="shared" ref="L44" si="51">180-ABS(L42)-ABS(L43)</f>
        <v>0</v>
      </c>
    </row>
    <row r="45" spans="1:15" x14ac:dyDescent="0.25">
      <c r="A45" s="1"/>
      <c r="B45" t="s">
        <v>24</v>
      </c>
      <c r="C45">
        <f>$C$1*SIN(RADIANS(C44))/SIN(RADIANS(C43))</f>
        <v>2.3094010767585034</v>
      </c>
      <c r="D45">
        <f>$C$1*SIN(RADIANS(D44))/SIN(RADIANS(D43))</f>
        <v>2.2743160852065154</v>
      </c>
      <c r="E45">
        <f t="shared" ref="E45" si="52">$C$1*SIN(RADIANS(E44))/SIN(RADIANS(E43))</f>
        <v>2.1701271502649964</v>
      </c>
      <c r="F45">
        <f t="shared" ref="F45" si="53">$C$1*SIN(RADIANS(F44))/SIN(RADIANS(F43))</f>
        <v>2</v>
      </c>
      <c r="G45">
        <f t="shared" ref="G45" si="54">$C$1*SIN(RADIANS(G44))/SIN(RADIANS(G43))</f>
        <v>1.7691038617838357</v>
      </c>
      <c r="H45">
        <f t="shared" ref="H45" si="55">$C$1*SIN(RADIANS(H44))/SIN(RADIANS(H43))</f>
        <v>1.4844543979371183</v>
      </c>
      <c r="I45">
        <f t="shared" ref="I45" si="56">$C$1*SIN(RADIANS(I44))/SIN(RADIANS(I43))</f>
        <v>1.1547005383792515</v>
      </c>
      <c r="J45">
        <f t="shared" ref="J45" si="57">$C$1*SIN(RADIANS(J44))/SIN(RADIANS(J43))</f>
        <v>0.78986168726939687</v>
      </c>
      <c r="K45">
        <f t="shared" ref="K45" si="58">$C$1*SIN(RADIANS(K44))/SIN(RADIANS(K43))</f>
        <v>0.40102328848116076</v>
      </c>
      <c r="L45">
        <f t="shared" ref="L45" si="59">$C$1*SIN(RADIANS(L44))/SIN(RADIANS(L43))</f>
        <v>0</v>
      </c>
    </row>
    <row r="47" spans="1:15" x14ac:dyDescent="0.25">
      <c r="B47" t="s">
        <v>25</v>
      </c>
      <c r="C47">
        <f>C39-C45</f>
        <v>0</v>
      </c>
      <c r="D47">
        <f t="shared" ref="D47:L47" si="60">D39-D45</f>
        <v>3.5084991551987965E-2</v>
      </c>
      <c r="E47">
        <f t="shared" si="60"/>
        <v>0.13927392649350701</v>
      </c>
      <c r="F47">
        <f t="shared" si="60"/>
        <v>0.30940107675850337</v>
      </c>
      <c r="G47">
        <f t="shared" si="60"/>
        <v>0.54029721497466765</v>
      </c>
      <c r="H47">
        <f t="shared" si="60"/>
        <v>0.82494667882138506</v>
      </c>
      <c r="I47">
        <f t="shared" si="60"/>
        <v>1.1547005383792519</v>
      </c>
      <c r="J47">
        <f t="shared" si="60"/>
        <v>1.5195393894891065</v>
      </c>
      <c r="K47">
        <f t="shared" si="60"/>
        <v>1.9083777882773427</v>
      </c>
      <c r="L47">
        <f t="shared" si="60"/>
        <v>2.3094010767585034</v>
      </c>
    </row>
    <row r="50" spans="1:12" x14ac:dyDescent="0.25">
      <c r="A50" s="1"/>
    </row>
    <row r="53" spans="1:12" x14ac:dyDescent="0.25">
      <c r="B53" s="1" t="s">
        <v>9</v>
      </c>
      <c r="C53" s="1">
        <v>30</v>
      </c>
      <c r="D53" s="1">
        <v>30</v>
      </c>
      <c r="E53" s="1">
        <v>30</v>
      </c>
      <c r="F53" s="1">
        <v>30</v>
      </c>
      <c r="G53" s="1">
        <v>30</v>
      </c>
      <c r="H53" s="1">
        <v>30</v>
      </c>
      <c r="I53" s="1">
        <v>30</v>
      </c>
      <c r="J53" s="1">
        <v>30</v>
      </c>
      <c r="K53" s="1">
        <v>30</v>
      </c>
      <c r="L53" s="1">
        <v>30</v>
      </c>
    </row>
    <row r="54" spans="1:12" x14ac:dyDescent="0.25">
      <c r="B54" t="s">
        <v>5</v>
      </c>
      <c r="C54">
        <f>90-C53</f>
        <v>60</v>
      </c>
      <c r="D54">
        <f>90-D53</f>
        <v>60</v>
      </c>
      <c r="E54">
        <f t="shared" ref="E54" si="61">90-E53</f>
        <v>60</v>
      </c>
      <c r="F54">
        <f t="shared" ref="F54" si="62">90-F53</f>
        <v>60</v>
      </c>
      <c r="G54">
        <f t="shared" ref="G54" si="63">90-G53</f>
        <v>60</v>
      </c>
      <c r="H54">
        <f t="shared" ref="H54" si="64">90-H53</f>
        <v>60</v>
      </c>
      <c r="I54">
        <f t="shared" ref="I54" si="65">90-I53</f>
        <v>60</v>
      </c>
      <c r="J54">
        <f t="shared" ref="J54" si="66">90-J53</f>
        <v>60</v>
      </c>
      <c r="K54">
        <f t="shared" ref="K54" si="67">90-K53</f>
        <v>60</v>
      </c>
      <c r="L54">
        <f t="shared" ref="L54" si="68">90-L53</f>
        <v>60</v>
      </c>
    </row>
    <row r="55" spans="1:12" x14ac:dyDescent="0.25">
      <c r="A55" s="1"/>
      <c r="B55" s="1" t="s">
        <v>14</v>
      </c>
      <c r="C55" s="1">
        <v>0</v>
      </c>
      <c r="D55" s="1">
        <v>-10</v>
      </c>
      <c r="E55" s="1">
        <v>-20</v>
      </c>
      <c r="F55" s="1">
        <v>-30</v>
      </c>
      <c r="G55" s="1">
        <v>-40</v>
      </c>
      <c r="H55" s="1">
        <v>-50</v>
      </c>
      <c r="I55" s="1">
        <v>-60</v>
      </c>
      <c r="J55" s="1">
        <v>-70</v>
      </c>
      <c r="K55" s="1">
        <v>-80</v>
      </c>
      <c r="L55" s="1">
        <v>-90</v>
      </c>
    </row>
    <row r="56" spans="1:12" x14ac:dyDescent="0.25">
      <c r="B56" t="s">
        <v>13</v>
      </c>
      <c r="C56">
        <f>C53+C55</f>
        <v>30</v>
      </c>
      <c r="D56">
        <f>D53+D55</f>
        <v>20</v>
      </c>
      <c r="E56">
        <f t="shared" ref="E56" si="69">E53+E55</f>
        <v>10</v>
      </c>
      <c r="F56">
        <f t="shared" ref="F56" si="70">F53+F55</f>
        <v>0</v>
      </c>
      <c r="G56">
        <f t="shared" ref="G56" si="71">G53+G55</f>
        <v>-10</v>
      </c>
      <c r="H56">
        <f t="shared" ref="H56" si="72">H53+H55</f>
        <v>-20</v>
      </c>
      <c r="I56">
        <f t="shared" ref="I56" si="73">I53+I55</f>
        <v>-30</v>
      </c>
      <c r="J56">
        <f t="shared" ref="J56" si="74">J53+J55</f>
        <v>-40</v>
      </c>
      <c r="K56">
        <f t="shared" ref="K56" si="75">K53+K55</f>
        <v>-50</v>
      </c>
      <c r="L56">
        <f t="shared" ref="L56" si="76">L53+L55</f>
        <v>-60</v>
      </c>
    </row>
    <row r="58" spans="1:12" x14ac:dyDescent="0.25">
      <c r="B58" s="1" t="s">
        <v>15</v>
      </c>
    </row>
    <row r="59" spans="1:12" x14ac:dyDescent="0.25">
      <c r="B59" t="s">
        <v>16</v>
      </c>
      <c r="C59">
        <f>ABS(C53-90)</f>
        <v>60</v>
      </c>
      <c r="D59">
        <f t="shared" ref="D59:L59" si="77">ABS(D53-90)</f>
        <v>60</v>
      </c>
      <c r="E59">
        <f t="shared" si="77"/>
        <v>60</v>
      </c>
      <c r="F59">
        <f t="shared" si="77"/>
        <v>60</v>
      </c>
      <c r="G59">
        <f t="shared" si="77"/>
        <v>60</v>
      </c>
      <c r="H59">
        <f t="shared" si="77"/>
        <v>60</v>
      </c>
      <c r="I59">
        <f t="shared" si="77"/>
        <v>60</v>
      </c>
      <c r="J59">
        <f t="shared" si="77"/>
        <v>60</v>
      </c>
      <c r="K59">
        <f t="shared" si="77"/>
        <v>60</v>
      </c>
      <c r="L59">
        <f t="shared" si="77"/>
        <v>60</v>
      </c>
    </row>
    <row r="60" spans="1:12" x14ac:dyDescent="0.25">
      <c r="A60" s="1"/>
      <c r="B60" t="s">
        <v>19</v>
      </c>
      <c r="C60">
        <f>C53</f>
        <v>30</v>
      </c>
      <c r="D60">
        <f>D53</f>
        <v>30</v>
      </c>
      <c r="E60">
        <f t="shared" ref="E60:L60" si="78">E53</f>
        <v>30</v>
      </c>
      <c r="F60">
        <f t="shared" si="78"/>
        <v>30</v>
      </c>
      <c r="G60">
        <f t="shared" si="78"/>
        <v>30</v>
      </c>
      <c r="H60">
        <f t="shared" si="78"/>
        <v>30</v>
      </c>
      <c r="I60">
        <f t="shared" si="78"/>
        <v>30</v>
      </c>
      <c r="J60">
        <f t="shared" si="78"/>
        <v>30</v>
      </c>
      <c r="K60">
        <f t="shared" si="78"/>
        <v>30</v>
      </c>
      <c r="L60">
        <f t="shared" si="78"/>
        <v>30</v>
      </c>
    </row>
    <row r="61" spans="1:12" x14ac:dyDescent="0.25">
      <c r="B61" t="s">
        <v>17</v>
      </c>
      <c r="C61">
        <f>180-C60-C59</f>
        <v>90</v>
      </c>
      <c r="D61">
        <f>180-D60-D59</f>
        <v>90</v>
      </c>
      <c r="E61">
        <f t="shared" ref="E61" si="79">180-E60-E59</f>
        <v>90</v>
      </c>
      <c r="F61">
        <f t="shared" ref="F61" si="80">180-F60-F59</f>
        <v>90</v>
      </c>
      <c r="G61">
        <f t="shared" ref="G61" si="81">180-G60-G59</f>
        <v>90</v>
      </c>
      <c r="H61">
        <f t="shared" ref="H61" si="82">180-H60-H59</f>
        <v>90</v>
      </c>
      <c r="I61">
        <f t="shared" ref="I61" si="83">180-I60-I59</f>
        <v>90</v>
      </c>
      <c r="J61">
        <f t="shared" ref="J61" si="84">180-J60-J59</f>
        <v>90</v>
      </c>
      <c r="K61">
        <f t="shared" ref="K61" si="85">180-K60-K59</f>
        <v>90</v>
      </c>
      <c r="L61">
        <f t="shared" ref="L61" si="86">180-L60-L59</f>
        <v>90</v>
      </c>
    </row>
    <row r="62" spans="1:12" x14ac:dyDescent="0.25">
      <c r="B62" t="s">
        <v>18</v>
      </c>
      <c r="C62">
        <f>$C$1/COS(RADIANS(C59))</f>
        <v>3.9999999999999991</v>
      </c>
      <c r="D62">
        <f>$C$1/COS(RADIANS(D59))</f>
        <v>3.9999999999999991</v>
      </c>
      <c r="E62">
        <f t="shared" ref="E62:L62" si="87">$C$1/COS(RADIANS(E59))</f>
        <v>3.9999999999999991</v>
      </c>
      <c r="F62">
        <f t="shared" si="87"/>
        <v>3.9999999999999991</v>
      </c>
      <c r="G62">
        <f t="shared" si="87"/>
        <v>3.9999999999999991</v>
      </c>
      <c r="H62">
        <f t="shared" si="87"/>
        <v>3.9999999999999991</v>
      </c>
      <c r="I62">
        <f t="shared" si="87"/>
        <v>3.9999999999999991</v>
      </c>
      <c r="J62">
        <f t="shared" si="87"/>
        <v>3.9999999999999991</v>
      </c>
      <c r="K62">
        <f t="shared" si="87"/>
        <v>3.9999999999999991</v>
      </c>
      <c r="L62">
        <f t="shared" si="87"/>
        <v>3.9999999999999991</v>
      </c>
    </row>
    <row r="63" spans="1:12" x14ac:dyDescent="0.25">
      <c r="B63" t="s">
        <v>20</v>
      </c>
      <c r="C63">
        <f>$C$1*SIN(RADIANS(C61))/SIN(RADIANS(C60))</f>
        <v>4.0000000000000009</v>
      </c>
      <c r="D63">
        <f>$C$1*SIN(RADIANS(D61))/SIN(RADIANS(D60))</f>
        <v>4.0000000000000009</v>
      </c>
      <c r="E63">
        <f t="shared" ref="E63:L63" si="88">$C$1*SIN(RADIANS(E61))/SIN(RADIANS(E60))</f>
        <v>4.0000000000000009</v>
      </c>
      <c r="F63">
        <f t="shared" si="88"/>
        <v>4.0000000000000009</v>
      </c>
      <c r="G63">
        <f t="shared" si="88"/>
        <v>4.0000000000000009</v>
      </c>
      <c r="H63">
        <f t="shared" si="88"/>
        <v>4.0000000000000009</v>
      </c>
      <c r="I63">
        <f t="shared" si="88"/>
        <v>4.0000000000000009</v>
      </c>
      <c r="J63">
        <f t="shared" si="88"/>
        <v>4.0000000000000009</v>
      </c>
      <c r="K63">
        <f t="shared" si="88"/>
        <v>4.0000000000000009</v>
      </c>
      <c r="L63">
        <f t="shared" si="88"/>
        <v>4.0000000000000009</v>
      </c>
    </row>
    <row r="65" spans="1:12" x14ac:dyDescent="0.25">
      <c r="A65" s="1"/>
      <c r="B65" s="1" t="s">
        <v>4</v>
      </c>
    </row>
    <row r="66" spans="1:12" x14ac:dyDescent="0.25">
      <c r="B66" t="s">
        <v>21</v>
      </c>
      <c r="C66">
        <f>C54-C55</f>
        <v>60</v>
      </c>
      <c r="D66">
        <f>D54-D55</f>
        <v>70</v>
      </c>
      <c r="E66">
        <f t="shared" ref="E66:L66" si="89">E54-E55</f>
        <v>80</v>
      </c>
      <c r="F66">
        <f t="shared" si="89"/>
        <v>90</v>
      </c>
      <c r="G66">
        <f t="shared" si="89"/>
        <v>100</v>
      </c>
      <c r="H66">
        <f t="shared" si="89"/>
        <v>110</v>
      </c>
      <c r="I66">
        <f t="shared" si="89"/>
        <v>120</v>
      </c>
      <c r="J66">
        <f t="shared" si="89"/>
        <v>130</v>
      </c>
      <c r="K66">
        <f t="shared" si="89"/>
        <v>140</v>
      </c>
      <c r="L66">
        <f t="shared" si="89"/>
        <v>150</v>
      </c>
    </row>
    <row r="67" spans="1:12" x14ac:dyDescent="0.25">
      <c r="B67" t="s">
        <v>23</v>
      </c>
      <c r="C67">
        <f>C53</f>
        <v>30</v>
      </c>
      <c r="D67">
        <f>D53</f>
        <v>30</v>
      </c>
      <c r="E67">
        <f t="shared" ref="E67:L67" si="90">E53</f>
        <v>30</v>
      </c>
      <c r="F67">
        <f t="shared" si="90"/>
        <v>30</v>
      </c>
      <c r="G67">
        <f t="shared" si="90"/>
        <v>30</v>
      </c>
      <c r="H67">
        <f t="shared" si="90"/>
        <v>30</v>
      </c>
      <c r="I67">
        <f t="shared" si="90"/>
        <v>30</v>
      </c>
      <c r="J67">
        <f t="shared" si="90"/>
        <v>30</v>
      </c>
      <c r="K67">
        <f t="shared" si="90"/>
        <v>30</v>
      </c>
      <c r="L67">
        <f t="shared" si="90"/>
        <v>30</v>
      </c>
    </row>
    <row r="68" spans="1:12" x14ac:dyDescent="0.25">
      <c r="B68" t="s">
        <v>22</v>
      </c>
      <c r="C68">
        <f>180-ABS(C66)-ABS(C67)</f>
        <v>90</v>
      </c>
      <c r="D68">
        <f>180-ABS(D66)-ABS(D67)</f>
        <v>80</v>
      </c>
      <c r="E68">
        <f t="shared" ref="E68" si="91">180-ABS(E66)-ABS(E67)</f>
        <v>70</v>
      </c>
      <c r="F68">
        <f t="shared" ref="F68" si="92">180-ABS(F66)-ABS(F67)</f>
        <v>60</v>
      </c>
      <c r="G68">
        <f t="shared" ref="G68" si="93">180-ABS(G66)-ABS(G67)</f>
        <v>50</v>
      </c>
      <c r="H68">
        <f t="shared" ref="H68" si="94">180-ABS(H66)-ABS(H67)</f>
        <v>40</v>
      </c>
      <c r="I68">
        <f t="shared" ref="I68" si="95">180-ABS(I66)-ABS(I67)</f>
        <v>30</v>
      </c>
      <c r="J68">
        <f t="shared" ref="J68" si="96">180-ABS(J66)-ABS(J67)</f>
        <v>20</v>
      </c>
      <c r="K68">
        <f t="shared" ref="K68" si="97">180-ABS(K66)-ABS(K67)</f>
        <v>10</v>
      </c>
      <c r="L68">
        <f t="shared" ref="L68" si="98">180-ABS(L66)-ABS(L67)</f>
        <v>0</v>
      </c>
    </row>
    <row r="69" spans="1:12" x14ac:dyDescent="0.25">
      <c r="B69" t="s">
        <v>24</v>
      </c>
      <c r="C69">
        <f>$C$1*SIN(RADIANS(C68))/SIN(RADIANS(C67))</f>
        <v>4.0000000000000009</v>
      </c>
      <c r="D69">
        <f>$C$1*SIN(RADIANS(D68))/SIN(RADIANS(D67))</f>
        <v>3.9392310120488325</v>
      </c>
      <c r="E69">
        <f t="shared" ref="E69" si="99">$C$1*SIN(RADIANS(E68))/SIN(RADIANS(E67))</f>
        <v>3.7587704831436337</v>
      </c>
      <c r="F69">
        <f t="shared" ref="F69" si="100">$C$1*SIN(RADIANS(F68))/SIN(RADIANS(F67))</f>
        <v>3.4641016151377548</v>
      </c>
      <c r="G69">
        <f t="shared" ref="G69" si="101">$C$1*SIN(RADIANS(G68))/SIN(RADIANS(G67))</f>
        <v>3.0641777724759125</v>
      </c>
      <c r="H69">
        <f t="shared" ref="H69" si="102">$C$1*SIN(RADIANS(H68))/SIN(RADIANS(H67))</f>
        <v>2.5711504387461575</v>
      </c>
      <c r="I69">
        <f t="shared" ref="I69" si="103">$C$1*SIN(RADIANS(I68))/SIN(RADIANS(I67))</f>
        <v>2</v>
      </c>
      <c r="J69">
        <f t="shared" ref="J69" si="104">$C$1*SIN(RADIANS(J68))/SIN(RADIANS(J67))</f>
        <v>1.3680805733026751</v>
      </c>
      <c r="K69">
        <f t="shared" ref="K69" si="105">$C$1*SIN(RADIANS(K68))/SIN(RADIANS(K67))</f>
        <v>0.69459271066772144</v>
      </c>
      <c r="L69">
        <f t="shared" ref="L69" si="106">$C$1*SIN(RADIANS(L68))/SIN(RADIANS(L67))</f>
        <v>0</v>
      </c>
    </row>
    <row r="71" spans="1:12" x14ac:dyDescent="0.25">
      <c r="B71" t="s">
        <v>25</v>
      </c>
      <c r="C71">
        <f>C63-C69</f>
        <v>0</v>
      </c>
      <c r="D71">
        <f t="shared" ref="D71:L71" si="107">D63-D69</f>
        <v>6.0768987951168363E-2</v>
      </c>
      <c r="E71">
        <f t="shared" si="107"/>
        <v>0.24122951685636718</v>
      </c>
      <c r="F71">
        <f t="shared" si="107"/>
        <v>0.53589838486224606</v>
      </c>
      <c r="G71">
        <f t="shared" si="107"/>
        <v>0.93582222752408839</v>
      </c>
      <c r="H71">
        <f t="shared" si="107"/>
        <v>1.4288495612538434</v>
      </c>
      <c r="I71">
        <f t="shared" si="107"/>
        <v>2.0000000000000009</v>
      </c>
      <c r="J71">
        <f t="shared" si="107"/>
        <v>2.6319194266973258</v>
      </c>
      <c r="K71">
        <f t="shared" si="107"/>
        <v>3.3054072893322797</v>
      </c>
      <c r="L71">
        <f t="shared" si="107"/>
        <v>4.0000000000000009</v>
      </c>
    </row>
    <row r="76" spans="1:12" x14ac:dyDescent="0.25">
      <c r="B76" s="1" t="s">
        <v>9</v>
      </c>
      <c r="C76" s="1">
        <v>20</v>
      </c>
      <c r="D76" s="1">
        <v>20</v>
      </c>
      <c r="E76" s="1">
        <v>20</v>
      </c>
      <c r="F76" s="1">
        <v>20</v>
      </c>
      <c r="G76" s="1">
        <v>20</v>
      </c>
      <c r="H76" s="1">
        <v>20</v>
      </c>
      <c r="I76" s="1">
        <v>20</v>
      </c>
      <c r="J76" s="1">
        <v>20</v>
      </c>
      <c r="K76" s="1">
        <v>20</v>
      </c>
      <c r="L76" s="1">
        <v>20</v>
      </c>
    </row>
    <row r="77" spans="1:12" x14ac:dyDescent="0.25">
      <c r="B77" t="s">
        <v>5</v>
      </c>
      <c r="C77">
        <f>90-C76</f>
        <v>70</v>
      </c>
      <c r="D77">
        <f>90-D76</f>
        <v>70</v>
      </c>
      <c r="E77">
        <f t="shared" ref="E77" si="108">90-E76</f>
        <v>70</v>
      </c>
      <c r="F77">
        <f t="shared" ref="F77" si="109">90-F76</f>
        <v>70</v>
      </c>
      <c r="G77">
        <f t="shared" ref="G77" si="110">90-G76</f>
        <v>70</v>
      </c>
      <c r="H77">
        <f t="shared" ref="H77" si="111">90-H76</f>
        <v>70</v>
      </c>
      <c r="I77">
        <f t="shared" ref="I77" si="112">90-I76</f>
        <v>70</v>
      </c>
      <c r="J77">
        <f t="shared" ref="J77" si="113">90-J76</f>
        <v>70</v>
      </c>
      <c r="K77">
        <f t="shared" ref="K77" si="114">90-K76</f>
        <v>70</v>
      </c>
      <c r="L77">
        <f t="shared" ref="L77" si="115">90-L76</f>
        <v>70</v>
      </c>
    </row>
    <row r="78" spans="1:12" x14ac:dyDescent="0.25">
      <c r="B78" s="1" t="s">
        <v>14</v>
      </c>
      <c r="C78" s="1">
        <v>0</v>
      </c>
      <c r="D78" s="1">
        <v>-10</v>
      </c>
      <c r="E78" s="1">
        <v>-20</v>
      </c>
      <c r="F78" s="1">
        <v>-30</v>
      </c>
      <c r="G78" s="1">
        <v>-40</v>
      </c>
      <c r="H78" s="1">
        <v>-50</v>
      </c>
      <c r="I78" s="1">
        <v>-60</v>
      </c>
      <c r="J78" s="1">
        <v>-70</v>
      </c>
      <c r="K78" s="1">
        <v>-80</v>
      </c>
      <c r="L78" s="1">
        <v>-90</v>
      </c>
    </row>
    <row r="79" spans="1:12" x14ac:dyDescent="0.25">
      <c r="B79" t="s">
        <v>13</v>
      </c>
      <c r="C79">
        <f>C76+C78</f>
        <v>20</v>
      </c>
      <c r="D79">
        <f>D76+D78</f>
        <v>10</v>
      </c>
      <c r="E79">
        <f t="shared" ref="E79" si="116">E76+E78</f>
        <v>0</v>
      </c>
      <c r="F79">
        <f t="shared" ref="F79" si="117">F76+F78</f>
        <v>-10</v>
      </c>
      <c r="G79">
        <f t="shared" ref="G79" si="118">G76+G78</f>
        <v>-20</v>
      </c>
      <c r="H79">
        <f t="shared" ref="H79" si="119">H76+H78</f>
        <v>-30</v>
      </c>
      <c r="I79">
        <f t="shared" ref="I79" si="120">I76+I78</f>
        <v>-40</v>
      </c>
      <c r="J79">
        <f t="shared" ref="J79" si="121">J76+J78</f>
        <v>-50</v>
      </c>
      <c r="K79">
        <f t="shared" ref="K79" si="122">K76+K78</f>
        <v>-60</v>
      </c>
      <c r="L79">
        <f t="shared" ref="L79" si="123">L76+L78</f>
        <v>-70</v>
      </c>
    </row>
    <row r="81" spans="2:12" x14ac:dyDescent="0.25">
      <c r="B81" s="1" t="s">
        <v>15</v>
      </c>
    </row>
    <row r="82" spans="2:12" x14ac:dyDescent="0.25">
      <c r="B82" t="s">
        <v>16</v>
      </c>
      <c r="C82">
        <f>ABS(C76-90)</f>
        <v>70</v>
      </c>
      <c r="D82">
        <f t="shared" ref="D82:L82" si="124">ABS(D76-90)</f>
        <v>70</v>
      </c>
      <c r="E82">
        <f t="shared" si="124"/>
        <v>70</v>
      </c>
      <c r="F82">
        <f t="shared" si="124"/>
        <v>70</v>
      </c>
      <c r="G82">
        <f t="shared" si="124"/>
        <v>70</v>
      </c>
      <c r="H82">
        <f t="shared" si="124"/>
        <v>70</v>
      </c>
      <c r="I82">
        <f t="shared" si="124"/>
        <v>70</v>
      </c>
      <c r="J82">
        <f t="shared" si="124"/>
        <v>70</v>
      </c>
      <c r="K82">
        <f t="shared" si="124"/>
        <v>70</v>
      </c>
      <c r="L82">
        <f t="shared" si="124"/>
        <v>70</v>
      </c>
    </row>
    <row r="83" spans="2:12" x14ac:dyDescent="0.25">
      <c r="B83" t="s">
        <v>19</v>
      </c>
      <c r="C83">
        <f>C76</f>
        <v>20</v>
      </c>
      <c r="D83">
        <f>D76</f>
        <v>20</v>
      </c>
      <c r="E83">
        <f t="shared" ref="E83:L83" si="125">E76</f>
        <v>20</v>
      </c>
      <c r="F83">
        <f t="shared" si="125"/>
        <v>20</v>
      </c>
      <c r="G83">
        <f t="shared" si="125"/>
        <v>20</v>
      </c>
      <c r="H83">
        <f t="shared" si="125"/>
        <v>20</v>
      </c>
      <c r="I83">
        <f t="shared" si="125"/>
        <v>20</v>
      </c>
      <c r="J83">
        <f t="shared" si="125"/>
        <v>20</v>
      </c>
      <c r="K83">
        <f t="shared" si="125"/>
        <v>20</v>
      </c>
      <c r="L83">
        <f t="shared" si="125"/>
        <v>20</v>
      </c>
    </row>
    <row r="84" spans="2:12" x14ac:dyDescent="0.25">
      <c r="B84" t="s">
        <v>17</v>
      </c>
      <c r="C84">
        <f>180-C83-C82</f>
        <v>90</v>
      </c>
      <c r="D84">
        <f>180-D83-D82</f>
        <v>90</v>
      </c>
      <c r="E84">
        <f t="shared" ref="E84" si="126">180-E83-E82</f>
        <v>90</v>
      </c>
      <c r="F84">
        <f t="shared" ref="F84" si="127">180-F83-F82</f>
        <v>90</v>
      </c>
      <c r="G84">
        <f t="shared" ref="G84" si="128">180-G83-G82</f>
        <v>90</v>
      </c>
      <c r="H84">
        <f t="shared" ref="H84" si="129">180-H83-H82</f>
        <v>90</v>
      </c>
      <c r="I84">
        <f t="shared" ref="I84" si="130">180-I83-I82</f>
        <v>90</v>
      </c>
      <c r="J84">
        <f t="shared" ref="J84" si="131">180-J83-J82</f>
        <v>90</v>
      </c>
      <c r="K84">
        <f t="shared" ref="K84" si="132">180-K83-K82</f>
        <v>90</v>
      </c>
      <c r="L84">
        <f t="shared" ref="L84" si="133">180-L83-L82</f>
        <v>90</v>
      </c>
    </row>
    <row r="85" spans="2:12" x14ac:dyDescent="0.25">
      <c r="B85" t="s">
        <v>18</v>
      </c>
      <c r="C85">
        <f>$C$1/COS(RADIANS(C82))</f>
        <v>5.8476088003261726</v>
      </c>
      <c r="D85">
        <f>$C$1/COS(RADIANS(D82))</f>
        <v>5.8476088003261726</v>
      </c>
      <c r="E85">
        <f t="shared" ref="E85:K85" si="134">$C$1/COS(RADIANS(E82))</f>
        <v>5.8476088003261726</v>
      </c>
      <c r="F85">
        <f t="shared" si="134"/>
        <v>5.8476088003261726</v>
      </c>
      <c r="G85">
        <f t="shared" si="134"/>
        <v>5.8476088003261726</v>
      </c>
      <c r="H85">
        <f t="shared" si="134"/>
        <v>5.8476088003261726</v>
      </c>
      <c r="I85">
        <f t="shared" si="134"/>
        <v>5.8476088003261726</v>
      </c>
      <c r="J85">
        <f t="shared" si="134"/>
        <v>5.8476088003261726</v>
      </c>
      <c r="K85">
        <f t="shared" si="134"/>
        <v>5.8476088003261726</v>
      </c>
      <c r="L85">
        <f t="shared" ref="L85" si="135">$C$1/COS(RADIANS(L82))</f>
        <v>5.8476088003261726</v>
      </c>
    </row>
    <row r="86" spans="2:12" x14ac:dyDescent="0.25">
      <c r="B86" t="s">
        <v>20</v>
      </c>
      <c r="C86">
        <f>$C$1*SIN(RADIANS(C84))/SIN(RADIANS(C83))</f>
        <v>5.8476088003261752</v>
      </c>
      <c r="D86">
        <f>$C$1*SIN(RADIANS(D84))/SIN(RADIANS(D83))</f>
        <v>5.8476088003261752</v>
      </c>
      <c r="E86">
        <f t="shared" ref="E86:K86" si="136">$C$1*SIN(RADIANS(E84))/SIN(RADIANS(E83))</f>
        <v>5.8476088003261752</v>
      </c>
      <c r="F86">
        <f t="shared" si="136"/>
        <v>5.8476088003261752</v>
      </c>
      <c r="G86">
        <f t="shared" si="136"/>
        <v>5.8476088003261752</v>
      </c>
      <c r="H86">
        <f t="shared" si="136"/>
        <v>5.8476088003261752</v>
      </c>
      <c r="I86">
        <f t="shared" si="136"/>
        <v>5.8476088003261752</v>
      </c>
      <c r="J86">
        <f t="shared" si="136"/>
        <v>5.8476088003261752</v>
      </c>
      <c r="K86">
        <f t="shared" si="136"/>
        <v>5.8476088003261752</v>
      </c>
      <c r="L86">
        <f t="shared" ref="L86" si="137">$C$1*SIN(RADIANS(L84))/SIN(RADIANS(L83))</f>
        <v>5.8476088003261752</v>
      </c>
    </row>
    <row r="88" spans="2:12" x14ac:dyDescent="0.25">
      <c r="B88" s="1" t="s">
        <v>4</v>
      </c>
    </row>
    <row r="89" spans="2:12" x14ac:dyDescent="0.25">
      <c r="B89" t="s">
        <v>21</v>
      </c>
      <c r="C89">
        <f>C77-C78</f>
        <v>70</v>
      </c>
      <c r="D89">
        <f>D77-D78</f>
        <v>80</v>
      </c>
      <c r="E89">
        <f t="shared" ref="E89:L89" si="138">E77-E78</f>
        <v>90</v>
      </c>
      <c r="F89">
        <f t="shared" si="138"/>
        <v>100</v>
      </c>
      <c r="G89">
        <f t="shared" si="138"/>
        <v>110</v>
      </c>
      <c r="H89">
        <f t="shared" si="138"/>
        <v>120</v>
      </c>
      <c r="I89">
        <f t="shared" si="138"/>
        <v>130</v>
      </c>
      <c r="J89">
        <f t="shared" si="138"/>
        <v>140</v>
      </c>
      <c r="K89">
        <f t="shared" si="138"/>
        <v>150</v>
      </c>
      <c r="L89">
        <f t="shared" si="138"/>
        <v>160</v>
      </c>
    </row>
    <row r="90" spans="2:12" x14ac:dyDescent="0.25">
      <c r="B90" t="s">
        <v>23</v>
      </c>
      <c r="C90">
        <f>C76</f>
        <v>20</v>
      </c>
      <c r="D90">
        <f>D76</f>
        <v>20</v>
      </c>
      <c r="E90">
        <f t="shared" ref="E90:L90" si="139">E76</f>
        <v>20</v>
      </c>
      <c r="F90">
        <f t="shared" si="139"/>
        <v>20</v>
      </c>
      <c r="G90">
        <f t="shared" si="139"/>
        <v>20</v>
      </c>
      <c r="H90">
        <f t="shared" si="139"/>
        <v>20</v>
      </c>
      <c r="I90">
        <f t="shared" si="139"/>
        <v>20</v>
      </c>
      <c r="J90">
        <f t="shared" si="139"/>
        <v>20</v>
      </c>
      <c r="K90">
        <f t="shared" si="139"/>
        <v>20</v>
      </c>
      <c r="L90">
        <f t="shared" si="139"/>
        <v>20</v>
      </c>
    </row>
    <row r="91" spans="2:12" x14ac:dyDescent="0.25">
      <c r="B91" t="s">
        <v>22</v>
      </c>
      <c r="C91">
        <f>180-ABS(C89)-ABS(C90)</f>
        <v>90</v>
      </c>
      <c r="D91">
        <f>180-ABS(D89)-ABS(D90)</f>
        <v>80</v>
      </c>
      <c r="E91">
        <f t="shared" ref="E91" si="140">180-ABS(E89)-ABS(E90)</f>
        <v>70</v>
      </c>
      <c r="F91">
        <f t="shared" ref="F91" si="141">180-ABS(F89)-ABS(F90)</f>
        <v>60</v>
      </c>
      <c r="G91">
        <f t="shared" ref="G91" si="142">180-ABS(G89)-ABS(G90)</f>
        <v>50</v>
      </c>
      <c r="H91">
        <f t="shared" ref="H91" si="143">180-ABS(H89)-ABS(H90)</f>
        <v>40</v>
      </c>
      <c r="I91">
        <f t="shared" ref="I91" si="144">180-ABS(I89)-ABS(I90)</f>
        <v>30</v>
      </c>
      <c r="J91">
        <f t="shared" ref="J91" si="145">180-ABS(J89)-ABS(J90)</f>
        <v>20</v>
      </c>
      <c r="K91">
        <f t="shared" ref="K91" si="146">180-ABS(K89)-ABS(K90)</f>
        <v>10</v>
      </c>
      <c r="L91">
        <f t="shared" ref="L91" si="147">180-ABS(L89)-ABS(L90)</f>
        <v>0</v>
      </c>
    </row>
    <row r="92" spans="2:12" x14ac:dyDescent="0.25">
      <c r="B92" t="s">
        <v>24</v>
      </c>
      <c r="C92">
        <f>$C$1*SIN(RADIANS(C91))/SIN(RADIANS(C90))</f>
        <v>5.8476088003261752</v>
      </c>
      <c r="D92">
        <f>$C$1*SIN(RADIANS(D91))/SIN(RADIANS(D90))</f>
        <v>5.7587704831436337</v>
      </c>
      <c r="E92">
        <f t="shared" ref="E92" si="148">$C$1*SIN(RADIANS(E91))/SIN(RADIANS(E90))</f>
        <v>5.4949548389092442</v>
      </c>
      <c r="F92">
        <f t="shared" ref="F92" si="149">$C$1*SIN(RADIANS(F91))/SIN(RADIANS(F90))</f>
        <v>5.0641777724759125</v>
      </c>
      <c r="G92">
        <f t="shared" ref="G92" si="150">$C$1*SIN(RADIANS(G91))/SIN(RADIANS(G90))</f>
        <v>4.4795282270234997</v>
      </c>
      <c r="H92">
        <f t="shared" ref="H92" si="151">$C$1*SIN(RADIANS(H91))/SIN(RADIANS(H90))</f>
        <v>3.7587704831436333</v>
      </c>
      <c r="I92">
        <f t="shared" ref="I92" si="152">$C$1*SIN(RADIANS(I91))/SIN(RADIANS(I90))</f>
        <v>2.9238044001630872</v>
      </c>
      <c r="J92">
        <f t="shared" ref="J92" si="153">$C$1*SIN(RADIANS(J91))/SIN(RADIANS(J90))</f>
        <v>2</v>
      </c>
      <c r="K92">
        <f t="shared" ref="K92" si="154">$C$1*SIN(RADIANS(K91))/SIN(RADIANS(K90))</f>
        <v>1.0154266118857449</v>
      </c>
      <c r="L92">
        <f t="shared" ref="L92" si="155">$C$1*SIN(RADIANS(L91))/SIN(RADIANS(L90))</f>
        <v>0</v>
      </c>
    </row>
    <row r="94" spans="2:12" x14ac:dyDescent="0.25">
      <c r="B94" t="s">
        <v>25</v>
      </c>
      <c r="C94">
        <f>C86-C92</f>
        <v>0</v>
      </c>
      <c r="D94">
        <f t="shared" ref="D94:L94" si="156">D86-D92</f>
        <v>8.8838317182541537E-2</v>
      </c>
      <c r="E94">
        <f t="shared" si="156"/>
        <v>0.35265396141693106</v>
      </c>
      <c r="F94">
        <f t="shared" si="156"/>
        <v>0.78343102785026275</v>
      </c>
      <c r="G94">
        <f t="shared" si="156"/>
        <v>1.3680805733026755</v>
      </c>
      <c r="H94">
        <f t="shared" si="156"/>
        <v>2.088838317182542</v>
      </c>
      <c r="I94">
        <f t="shared" si="156"/>
        <v>2.9238044001630881</v>
      </c>
      <c r="J94">
        <f t="shared" si="156"/>
        <v>3.8476088003261752</v>
      </c>
      <c r="K94">
        <f t="shared" si="156"/>
        <v>4.8321821884404308</v>
      </c>
      <c r="L94">
        <f t="shared" si="156"/>
        <v>5.8476088003261752</v>
      </c>
    </row>
    <row r="98" spans="2:12" x14ac:dyDescent="0.25">
      <c r="B98" s="1" t="s">
        <v>9</v>
      </c>
      <c r="C98" s="1">
        <v>5</v>
      </c>
      <c r="D98" s="1">
        <v>5</v>
      </c>
      <c r="E98" s="1">
        <v>5</v>
      </c>
      <c r="F98" s="1">
        <v>5</v>
      </c>
      <c r="G98" s="1">
        <v>5</v>
      </c>
      <c r="H98" s="1">
        <v>5</v>
      </c>
      <c r="I98" s="1">
        <v>5</v>
      </c>
      <c r="J98" s="1">
        <v>5</v>
      </c>
      <c r="K98" s="1">
        <v>5</v>
      </c>
      <c r="L98" s="1">
        <v>5</v>
      </c>
    </row>
    <row r="99" spans="2:12" x14ac:dyDescent="0.25">
      <c r="B99" t="s">
        <v>5</v>
      </c>
      <c r="C99">
        <f>90-C98</f>
        <v>85</v>
      </c>
      <c r="D99">
        <f>90-D98</f>
        <v>85</v>
      </c>
      <c r="E99">
        <f t="shared" ref="E99" si="157">90-E98</f>
        <v>85</v>
      </c>
      <c r="F99">
        <f t="shared" ref="F99" si="158">90-F98</f>
        <v>85</v>
      </c>
      <c r="G99">
        <f t="shared" ref="G99" si="159">90-G98</f>
        <v>85</v>
      </c>
      <c r="H99">
        <f t="shared" ref="H99" si="160">90-H98</f>
        <v>85</v>
      </c>
      <c r="I99">
        <f t="shared" ref="I99" si="161">90-I98</f>
        <v>85</v>
      </c>
      <c r="J99">
        <f t="shared" ref="J99" si="162">90-J98</f>
        <v>85</v>
      </c>
      <c r="K99">
        <f t="shared" ref="K99" si="163">90-K98</f>
        <v>85</v>
      </c>
      <c r="L99">
        <f t="shared" ref="L99" si="164">90-L98</f>
        <v>85</v>
      </c>
    </row>
    <row r="100" spans="2:12" x14ac:dyDescent="0.25">
      <c r="B100" s="1" t="s">
        <v>14</v>
      </c>
      <c r="C100" s="1">
        <v>0</v>
      </c>
      <c r="D100" s="1">
        <v>-10</v>
      </c>
      <c r="E100" s="1">
        <v>-20</v>
      </c>
      <c r="F100" s="1">
        <v>-30</v>
      </c>
      <c r="G100" s="1">
        <v>-40</v>
      </c>
      <c r="H100" s="1">
        <v>-50</v>
      </c>
      <c r="I100" s="1">
        <v>-60</v>
      </c>
      <c r="J100" s="1">
        <v>-70</v>
      </c>
      <c r="K100" s="1">
        <v>-80</v>
      </c>
      <c r="L100" s="1">
        <v>-90</v>
      </c>
    </row>
    <row r="101" spans="2:12" x14ac:dyDescent="0.25">
      <c r="B101" t="s">
        <v>13</v>
      </c>
      <c r="C101">
        <f>C98+C100</f>
        <v>5</v>
      </c>
      <c r="D101">
        <f>D98+D100</f>
        <v>-5</v>
      </c>
      <c r="E101">
        <f t="shared" ref="E101" si="165">E98+E100</f>
        <v>-15</v>
      </c>
      <c r="F101">
        <f t="shared" ref="F101" si="166">F98+F100</f>
        <v>-25</v>
      </c>
      <c r="G101">
        <f t="shared" ref="G101" si="167">G98+G100</f>
        <v>-35</v>
      </c>
      <c r="H101">
        <f t="shared" ref="H101" si="168">H98+H100</f>
        <v>-45</v>
      </c>
      <c r="I101">
        <f t="shared" ref="I101" si="169">I98+I100</f>
        <v>-55</v>
      </c>
      <c r="J101">
        <f t="shared" ref="J101" si="170">J98+J100</f>
        <v>-65</v>
      </c>
      <c r="K101">
        <f t="shared" ref="K101" si="171">K98+K100</f>
        <v>-75</v>
      </c>
      <c r="L101">
        <f t="shared" ref="L101" si="172">L98+L100</f>
        <v>-85</v>
      </c>
    </row>
    <row r="103" spans="2:12" x14ac:dyDescent="0.25">
      <c r="B103" s="1" t="s">
        <v>15</v>
      </c>
    </row>
    <row r="104" spans="2:12" x14ac:dyDescent="0.25">
      <c r="B104" t="s">
        <v>16</v>
      </c>
      <c r="C104">
        <f>ABS(C98-90)</f>
        <v>85</v>
      </c>
      <c r="D104">
        <f t="shared" ref="D104:L104" si="173">ABS(D98-90)</f>
        <v>85</v>
      </c>
      <c r="E104">
        <f t="shared" si="173"/>
        <v>85</v>
      </c>
      <c r="F104">
        <f t="shared" si="173"/>
        <v>85</v>
      </c>
      <c r="G104">
        <f t="shared" si="173"/>
        <v>85</v>
      </c>
      <c r="H104">
        <f t="shared" si="173"/>
        <v>85</v>
      </c>
      <c r="I104">
        <f t="shared" si="173"/>
        <v>85</v>
      </c>
      <c r="J104">
        <f t="shared" si="173"/>
        <v>85</v>
      </c>
      <c r="K104">
        <f t="shared" si="173"/>
        <v>85</v>
      </c>
      <c r="L104">
        <f t="shared" si="173"/>
        <v>85</v>
      </c>
    </row>
    <row r="105" spans="2:12" x14ac:dyDescent="0.25">
      <c r="B105" t="s">
        <v>19</v>
      </c>
      <c r="C105">
        <f>C98</f>
        <v>5</v>
      </c>
      <c r="D105">
        <f>D98</f>
        <v>5</v>
      </c>
      <c r="E105">
        <f t="shared" ref="E105:L105" si="174">E98</f>
        <v>5</v>
      </c>
      <c r="F105">
        <f t="shared" si="174"/>
        <v>5</v>
      </c>
      <c r="G105">
        <f t="shared" si="174"/>
        <v>5</v>
      </c>
      <c r="H105">
        <f t="shared" si="174"/>
        <v>5</v>
      </c>
      <c r="I105">
        <f t="shared" si="174"/>
        <v>5</v>
      </c>
      <c r="J105">
        <f t="shared" si="174"/>
        <v>5</v>
      </c>
      <c r="K105">
        <f t="shared" si="174"/>
        <v>5</v>
      </c>
      <c r="L105">
        <f t="shared" si="174"/>
        <v>5</v>
      </c>
    </row>
    <row r="106" spans="2:12" x14ac:dyDescent="0.25">
      <c r="B106" t="s">
        <v>17</v>
      </c>
      <c r="C106">
        <f>180-C105-C104</f>
        <v>90</v>
      </c>
      <c r="D106">
        <f>180-D105-D104</f>
        <v>90</v>
      </c>
      <c r="E106">
        <f t="shared" ref="E106" si="175">180-E105-E104</f>
        <v>90</v>
      </c>
      <c r="F106">
        <f t="shared" ref="F106" si="176">180-F105-F104</f>
        <v>90</v>
      </c>
      <c r="G106">
        <f t="shared" ref="G106" si="177">180-G105-G104</f>
        <v>90</v>
      </c>
      <c r="H106">
        <f t="shared" ref="H106" si="178">180-H105-H104</f>
        <v>90</v>
      </c>
      <c r="I106">
        <f t="shared" ref="I106" si="179">180-I105-I104</f>
        <v>90</v>
      </c>
      <c r="J106">
        <f t="shared" ref="J106" si="180">180-J105-J104</f>
        <v>90</v>
      </c>
      <c r="K106">
        <f t="shared" ref="K106" si="181">180-K105-K104</f>
        <v>90</v>
      </c>
      <c r="L106">
        <f t="shared" ref="L106" si="182">180-L105-L104</f>
        <v>90</v>
      </c>
    </row>
    <row r="107" spans="2:12" x14ac:dyDescent="0.25">
      <c r="B107" t="s">
        <v>18</v>
      </c>
      <c r="C107">
        <f>$C$1/COS(RADIANS(C104))</f>
        <v>22.947426491339719</v>
      </c>
      <c r="D107">
        <f>$C$1/COS(RADIANS(D104))</f>
        <v>22.947426491339719</v>
      </c>
      <c r="E107">
        <f t="shared" ref="E107:L107" si="183">$C$1/COS(RADIANS(E104))</f>
        <v>22.947426491339719</v>
      </c>
      <c r="F107">
        <f t="shared" si="183"/>
        <v>22.947426491339719</v>
      </c>
      <c r="G107">
        <f t="shared" si="183"/>
        <v>22.947426491339719</v>
      </c>
      <c r="H107">
        <f t="shared" si="183"/>
        <v>22.947426491339719</v>
      </c>
      <c r="I107">
        <f t="shared" si="183"/>
        <v>22.947426491339719</v>
      </c>
      <c r="J107">
        <f t="shared" si="183"/>
        <v>22.947426491339719</v>
      </c>
      <c r="K107">
        <f t="shared" si="183"/>
        <v>22.947426491339719</v>
      </c>
      <c r="L107">
        <f t="shared" si="183"/>
        <v>22.947426491339719</v>
      </c>
    </row>
    <row r="108" spans="2:12" x14ac:dyDescent="0.25">
      <c r="B108" t="s">
        <v>20</v>
      </c>
      <c r="C108">
        <f>$C$1*SIN(RADIANS(C106))/SIN(RADIANS(C105))</f>
        <v>22.947426491339712</v>
      </c>
      <c r="D108">
        <f>$C$1*SIN(RADIANS(D106))/SIN(RADIANS(D105))</f>
        <v>22.947426491339712</v>
      </c>
      <c r="E108">
        <f t="shared" ref="E108:L108" si="184">$C$1*SIN(RADIANS(E106))/SIN(RADIANS(E105))</f>
        <v>22.947426491339712</v>
      </c>
      <c r="F108">
        <f t="shared" si="184"/>
        <v>22.947426491339712</v>
      </c>
      <c r="G108">
        <f t="shared" si="184"/>
        <v>22.947426491339712</v>
      </c>
      <c r="H108">
        <f t="shared" si="184"/>
        <v>22.947426491339712</v>
      </c>
      <c r="I108">
        <f t="shared" si="184"/>
        <v>22.947426491339712</v>
      </c>
      <c r="J108">
        <f t="shared" si="184"/>
        <v>22.947426491339712</v>
      </c>
      <c r="K108">
        <f t="shared" si="184"/>
        <v>22.947426491339712</v>
      </c>
      <c r="L108">
        <f t="shared" si="184"/>
        <v>22.947426491339712</v>
      </c>
    </row>
    <row r="110" spans="2:12" x14ac:dyDescent="0.25">
      <c r="B110" s="1" t="s">
        <v>4</v>
      </c>
    </row>
    <row r="111" spans="2:12" x14ac:dyDescent="0.25">
      <c r="B111" t="s">
        <v>21</v>
      </c>
      <c r="C111">
        <f>C99-C100</f>
        <v>85</v>
      </c>
      <c r="D111">
        <f>D99-D100</f>
        <v>95</v>
      </c>
      <c r="E111">
        <f t="shared" ref="E111:L111" si="185">E99-E100</f>
        <v>105</v>
      </c>
      <c r="F111">
        <f t="shared" si="185"/>
        <v>115</v>
      </c>
      <c r="G111">
        <f t="shared" si="185"/>
        <v>125</v>
      </c>
      <c r="H111">
        <f t="shared" si="185"/>
        <v>135</v>
      </c>
      <c r="I111">
        <f t="shared" si="185"/>
        <v>145</v>
      </c>
      <c r="J111">
        <f t="shared" si="185"/>
        <v>155</v>
      </c>
      <c r="K111">
        <f t="shared" si="185"/>
        <v>165</v>
      </c>
      <c r="L111">
        <f t="shared" si="185"/>
        <v>175</v>
      </c>
    </row>
    <row r="112" spans="2:12" x14ac:dyDescent="0.25">
      <c r="B112" t="s">
        <v>23</v>
      </c>
      <c r="C112">
        <f>C98</f>
        <v>5</v>
      </c>
      <c r="D112">
        <f>D98</f>
        <v>5</v>
      </c>
      <c r="E112">
        <f t="shared" ref="E112:L112" si="186">E98</f>
        <v>5</v>
      </c>
      <c r="F112">
        <f t="shared" si="186"/>
        <v>5</v>
      </c>
      <c r="G112">
        <f t="shared" si="186"/>
        <v>5</v>
      </c>
      <c r="H112">
        <f t="shared" si="186"/>
        <v>5</v>
      </c>
      <c r="I112">
        <f t="shared" si="186"/>
        <v>5</v>
      </c>
      <c r="J112">
        <f t="shared" si="186"/>
        <v>5</v>
      </c>
      <c r="K112">
        <f t="shared" si="186"/>
        <v>5</v>
      </c>
      <c r="L112">
        <f t="shared" si="186"/>
        <v>5</v>
      </c>
    </row>
    <row r="113" spans="2:12" x14ac:dyDescent="0.25">
      <c r="B113" t="s">
        <v>22</v>
      </c>
      <c r="C113">
        <f>180-ABS(C111)-ABS(C112)</f>
        <v>90</v>
      </c>
      <c r="D113">
        <f>180-ABS(D111)-ABS(D112)</f>
        <v>80</v>
      </c>
      <c r="E113">
        <f t="shared" ref="E113" si="187">180-ABS(E111)-ABS(E112)</f>
        <v>70</v>
      </c>
      <c r="F113">
        <f t="shared" ref="F113" si="188">180-ABS(F111)-ABS(F112)</f>
        <v>60</v>
      </c>
      <c r="G113">
        <f t="shared" ref="G113" si="189">180-ABS(G111)-ABS(G112)</f>
        <v>50</v>
      </c>
      <c r="H113">
        <f t="shared" ref="H113" si="190">180-ABS(H111)-ABS(H112)</f>
        <v>40</v>
      </c>
      <c r="I113">
        <f t="shared" ref="I113" si="191">180-ABS(I111)-ABS(I112)</f>
        <v>30</v>
      </c>
      <c r="J113">
        <f t="shared" ref="J113" si="192">180-ABS(J111)-ABS(J112)</f>
        <v>20</v>
      </c>
      <c r="K113">
        <f t="shared" ref="K113" si="193">180-ABS(K111)-ABS(K112)</f>
        <v>10</v>
      </c>
      <c r="L113">
        <f t="shared" ref="L113" si="194">180-ABS(L111)-ABS(L112)</f>
        <v>0</v>
      </c>
    </row>
    <row r="114" spans="2:12" x14ac:dyDescent="0.25">
      <c r="B114" t="s">
        <v>24</v>
      </c>
      <c r="C114">
        <f>$C$1*SIN(RADIANS(C113))/SIN(RADIANS(C112))</f>
        <v>22.947426491339712</v>
      </c>
      <c r="D114">
        <f>$C$1*SIN(RADIANS(D113))/SIN(RADIANS(D112))</f>
        <v>22.59880352034908</v>
      </c>
      <c r="E114">
        <f t="shared" ref="E114" si="195">$C$1*SIN(RADIANS(E113))/SIN(RADIANS(E112))</f>
        <v>21.563527339938997</v>
      </c>
      <c r="F114">
        <f t="shared" ref="F114" si="196">$C$1*SIN(RADIANS(F113))/SIN(RADIANS(F112))</f>
        <v>19.873054292976196</v>
      </c>
      <c r="G114">
        <f t="shared" ref="G114" si="197">$C$1*SIN(RADIANS(G113))/SIN(RADIANS(G112))</f>
        <v>17.578748547572012</v>
      </c>
      <c r="H114">
        <f t="shared" ref="H114" si="198">$C$1*SIN(RADIANS(H113))/SIN(RADIANS(H112))</f>
        <v>14.750321422825822</v>
      </c>
      <c r="I114">
        <f t="shared" ref="I114" si="199">$C$1*SIN(RADIANS(I113))/SIN(RADIANS(I112))</f>
        <v>11.473713245669854</v>
      </c>
      <c r="J114">
        <f t="shared" ref="J114" si="200">$C$1*SIN(RADIANS(J113))/SIN(RADIANS(J112))</f>
        <v>7.8484820975232559</v>
      </c>
      <c r="K114">
        <f t="shared" ref="K114" si="201">$C$1*SIN(RADIANS(K113))/SIN(RADIANS(K112))</f>
        <v>3.9847787923669822</v>
      </c>
      <c r="L114">
        <f t="shared" ref="L114" si="202">$C$1*SIN(RADIANS(L113))/SIN(RADIANS(L112))</f>
        <v>0</v>
      </c>
    </row>
    <row r="116" spans="2:12" x14ac:dyDescent="0.25">
      <c r="B116" t="s">
        <v>25</v>
      </c>
      <c r="C116">
        <f>C108-C114</f>
        <v>0</v>
      </c>
      <c r="D116">
        <f t="shared" ref="D116:L116" si="203">D108-D114</f>
        <v>0.34862297099063255</v>
      </c>
      <c r="E116">
        <f t="shared" si="203"/>
        <v>1.3838991514007155</v>
      </c>
      <c r="F116">
        <f t="shared" si="203"/>
        <v>3.0743721983635162</v>
      </c>
      <c r="G116">
        <f t="shared" si="203"/>
        <v>5.3686779437677004</v>
      </c>
      <c r="H116">
        <f t="shared" si="203"/>
        <v>8.1971050685138902</v>
      </c>
      <c r="I116">
        <f t="shared" si="203"/>
        <v>11.473713245669858</v>
      </c>
      <c r="J116">
        <f t="shared" si="203"/>
        <v>15.098944393816456</v>
      </c>
      <c r="K116">
        <f t="shared" si="203"/>
        <v>18.962647698972731</v>
      </c>
      <c r="L116">
        <f t="shared" si="203"/>
        <v>22.947426491339712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8356-C505-41C1-86D3-A1FE1AE3AE86}">
  <dimension ref="A1:Z116"/>
  <sheetViews>
    <sheetView topLeftCell="S32" zoomScale="84" zoomScaleNormal="102" workbookViewId="0">
      <selection activeCell="AC66" sqref="AC66"/>
    </sheetView>
  </sheetViews>
  <sheetFormatPr defaultRowHeight="15" x14ac:dyDescent="0.25"/>
  <cols>
    <col min="2" max="2" width="31.28515625" customWidth="1"/>
    <col min="4" max="4" width="12" bestFit="1" customWidth="1"/>
    <col min="5" max="5" width="11" bestFit="1" customWidth="1"/>
    <col min="16" max="16" width="24.140625" customWidth="1"/>
  </cols>
  <sheetData>
    <row r="1" spans="1:17" x14ac:dyDescent="0.25">
      <c r="B1" t="s">
        <v>0</v>
      </c>
      <c r="C1">
        <v>2</v>
      </c>
    </row>
    <row r="2" spans="1:17" x14ac:dyDescent="0.25">
      <c r="B2" t="s">
        <v>8</v>
      </c>
      <c r="C2">
        <v>1.5</v>
      </c>
    </row>
    <row r="3" spans="1:17" x14ac:dyDescent="0.25">
      <c r="B3" t="s">
        <v>11</v>
      </c>
      <c r="C3">
        <v>60</v>
      </c>
    </row>
    <row r="4" spans="1:17" x14ac:dyDescent="0.25">
      <c r="B4" t="s">
        <v>28</v>
      </c>
      <c r="C4">
        <v>6</v>
      </c>
    </row>
    <row r="5" spans="1:17" x14ac:dyDescent="0.25">
      <c r="B5" t="s">
        <v>29</v>
      </c>
      <c r="C5">
        <f>C1/C4</f>
        <v>0.33333333333333331</v>
      </c>
    </row>
    <row r="8" spans="1:17" x14ac:dyDescent="0.25">
      <c r="B8" s="1" t="s">
        <v>9</v>
      </c>
      <c r="C8" s="1">
        <v>90</v>
      </c>
      <c r="D8" s="1">
        <v>90</v>
      </c>
      <c r="E8" s="1">
        <v>90</v>
      </c>
      <c r="F8" s="1">
        <v>90</v>
      </c>
      <c r="G8" s="1">
        <v>90</v>
      </c>
      <c r="H8" s="1">
        <v>90</v>
      </c>
      <c r="I8" s="1">
        <v>90</v>
      </c>
      <c r="J8" s="1">
        <v>90</v>
      </c>
      <c r="K8" s="1">
        <v>90</v>
      </c>
      <c r="L8" s="1">
        <v>90</v>
      </c>
      <c r="M8" s="1"/>
      <c r="N8" s="1"/>
      <c r="O8" s="1"/>
      <c r="P8" s="1"/>
      <c r="Q8" s="1"/>
    </row>
    <row r="9" spans="1:17" x14ac:dyDescent="0.25">
      <c r="B9" t="s">
        <v>5</v>
      </c>
      <c r="C9">
        <f>90-C8</f>
        <v>0</v>
      </c>
      <c r="D9">
        <f>90-D8</f>
        <v>0</v>
      </c>
      <c r="E9">
        <f t="shared" ref="E9:L9" si="0">90-E8</f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</row>
    <row r="10" spans="1:17" x14ac:dyDescent="0.25">
      <c r="B10" s="1" t="s">
        <v>14</v>
      </c>
      <c r="C10" s="1">
        <v>0</v>
      </c>
      <c r="D10" s="1">
        <v>-10</v>
      </c>
      <c r="E10" s="1">
        <v>-20</v>
      </c>
      <c r="F10" s="1">
        <v>-30</v>
      </c>
      <c r="G10" s="1">
        <v>-40</v>
      </c>
      <c r="H10" s="1">
        <v>-50</v>
      </c>
      <c r="I10" s="1">
        <v>-60</v>
      </c>
      <c r="J10" s="1">
        <v>-70</v>
      </c>
      <c r="K10" s="1">
        <v>-80</v>
      </c>
      <c r="L10" s="1">
        <v>-90</v>
      </c>
      <c r="M10" s="1"/>
      <c r="N10" s="1"/>
      <c r="O10" s="1"/>
    </row>
    <row r="11" spans="1:17" x14ac:dyDescent="0.25">
      <c r="B11" t="s">
        <v>13</v>
      </c>
      <c r="C11">
        <f>C8+C10</f>
        <v>90</v>
      </c>
      <c r="D11">
        <f>D8+D10</f>
        <v>80</v>
      </c>
      <c r="E11">
        <f t="shared" ref="E11:L11" si="1">E8+E10</f>
        <v>70</v>
      </c>
      <c r="F11">
        <f t="shared" si="1"/>
        <v>60</v>
      </c>
      <c r="G11">
        <f t="shared" si="1"/>
        <v>50</v>
      </c>
      <c r="H11">
        <f t="shared" si="1"/>
        <v>40</v>
      </c>
      <c r="I11">
        <f t="shared" si="1"/>
        <v>30</v>
      </c>
      <c r="J11">
        <f t="shared" si="1"/>
        <v>20</v>
      </c>
      <c r="K11">
        <f t="shared" si="1"/>
        <v>10</v>
      </c>
      <c r="L11">
        <f t="shared" si="1"/>
        <v>0</v>
      </c>
    </row>
    <row r="13" spans="1:17" x14ac:dyDescent="0.25">
      <c r="A13" s="1"/>
      <c r="B13" s="1" t="s">
        <v>15</v>
      </c>
    </row>
    <row r="14" spans="1:17" x14ac:dyDescent="0.25">
      <c r="B14" t="s">
        <v>16</v>
      </c>
      <c r="C14">
        <f>ABS(C8-90)</f>
        <v>0</v>
      </c>
      <c r="D14">
        <f t="shared" ref="D14:L14" si="2">ABS(D8-90)</f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</row>
    <row r="15" spans="1:17" x14ac:dyDescent="0.25">
      <c r="B15" t="s">
        <v>19</v>
      </c>
      <c r="C15">
        <f>C8</f>
        <v>90</v>
      </c>
      <c r="D15">
        <f>D8</f>
        <v>90</v>
      </c>
      <c r="E15">
        <f t="shared" ref="E15:L15" si="3">E8</f>
        <v>90</v>
      </c>
      <c r="F15">
        <f t="shared" si="3"/>
        <v>90</v>
      </c>
      <c r="G15">
        <f t="shared" si="3"/>
        <v>90</v>
      </c>
      <c r="H15">
        <f t="shared" si="3"/>
        <v>90</v>
      </c>
      <c r="I15">
        <f t="shared" si="3"/>
        <v>90</v>
      </c>
      <c r="J15">
        <f t="shared" si="3"/>
        <v>90</v>
      </c>
      <c r="K15">
        <f t="shared" si="3"/>
        <v>90</v>
      </c>
      <c r="L15">
        <f t="shared" si="3"/>
        <v>90</v>
      </c>
    </row>
    <row r="16" spans="1:17" x14ac:dyDescent="0.25">
      <c r="B16" t="s">
        <v>17</v>
      </c>
      <c r="C16">
        <f>180-C15-C14</f>
        <v>90</v>
      </c>
      <c r="D16">
        <f>180-D15-D14</f>
        <v>90</v>
      </c>
      <c r="E16">
        <f t="shared" ref="E16:L16" si="4">180-E15-E14</f>
        <v>90</v>
      </c>
      <c r="F16">
        <f t="shared" si="4"/>
        <v>90</v>
      </c>
      <c r="G16">
        <f t="shared" si="4"/>
        <v>90</v>
      </c>
      <c r="H16">
        <f t="shared" si="4"/>
        <v>90</v>
      </c>
      <c r="I16">
        <f t="shared" si="4"/>
        <v>90</v>
      </c>
      <c r="J16">
        <f t="shared" si="4"/>
        <v>90</v>
      </c>
      <c r="K16">
        <f t="shared" si="4"/>
        <v>90</v>
      </c>
      <c r="L16">
        <f t="shared" si="4"/>
        <v>90</v>
      </c>
    </row>
    <row r="17" spans="1:26" x14ac:dyDescent="0.25">
      <c r="B17" t="s">
        <v>18</v>
      </c>
      <c r="C17">
        <f>$C$1/COS(RADIANS(C14))</f>
        <v>2</v>
      </c>
      <c r="D17">
        <f>$C$1/COS(RADIANS(D14))</f>
        <v>2</v>
      </c>
      <c r="E17">
        <f t="shared" ref="E17:L17" si="5">$C$1/COS(RADIANS(E14))</f>
        <v>2</v>
      </c>
      <c r="F17">
        <f t="shared" si="5"/>
        <v>2</v>
      </c>
      <c r="G17">
        <f t="shared" si="5"/>
        <v>2</v>
      </c>
      <c r="H17">
        <f t="shared" si="5"/>
        <v>2</v>
      </c>
      <c r="I17">
        <f t="shared" si="5"/>
        <v>2</v>
      </c>
      <c r="J17">
        <f t="shared" si="5"/>
        <v>2</v>
      </c>
      <c r="K17">
        <f t="shared" si="5"/>
        <v>2</v>
      </c>
      <c r="L17">
        <f t="shared" si="5"/>
        <v>2</v>
      </c>
    </row>
    <row r="18" spans="1:26" x14ac:dyDescent="0.25">
      <c r="B18" t="s">
        <v>20</v>
      </c>
      <c r="C18">
        <f>$C$1*SIN(RADIANS(C16))/SIN(RADIANS(C15))</f>
        <v>2</v>
      </c>
      <c r="D18">
        <f>$C$1*SIN(RADIANS(D16))/SIN(RADIANS(D15))</f>
        <v>2</v>
      </c>
      <c r="E18">
        <f t="shared" ref="E18:L18" si="6">$C$1*SIN(RADIANS(E16))/SIN(RADIANS(E15))</f>
        <v>2</v>
      </c>
      <c r="F18">
        <f t="shared" si="6"/>
        <v>2</v>
      </c>
      <c r="G18">
        <f t="shared" si="6"/>
        <v>2</v>
      </c>
      <c r="H18">
        <f t="shared" si="6"/>
        <v>2</v>
      </c>
      <c r="I18">
        <f t="shared" si="6"/>
        <v>2</v>
      </c>
      <c r="J18">
        <f t="shared" si="6"/>
        <v>2</v>
      </c>
      <c r="K18">
        <f t="shared" si="6"/>
        <v>2</v>
      </c>
      <c r="L18">
        <f t="shared" si="6"/>
        <v>2</v>
      </c>
    </row>
    <row r="20" spans="1:26" x14ac:dyDescent="0.25">
      <c r="A20" s="1"/>
      <c r="B20" s="1" t="s">
        <v>4</v>
      </c>
    </row>
    <row r="21" spans="1:26" x14ac:dyDescent="0.25">
      <c r="A21" t="s">
        <v>12</v>
      </c>
      <c r="B21" t="s">
        <v>21</v>
      </c>
      <c r="C21">
        <f>C9-C10</f>
        <v>0</v>
      </c>
      <c r="D21">
        <f>D9-D10</f>
        <v>10</v>
      </c>
      <c r="E21">
        <f t="shared" ref="E21:L21" si="7">E9-E10</f>
        <v>20</v>
      </c>
      <c r="F21">
        <f t="shared" si="7"/>
        <v>30</v>
      </c>
      <c r="G21">
        <f t="shared" si="7"/>
        <v>40</v>
      </c>
      <c r="H21">
        <f t="shared" si="7"/>
        <v>50</v>
      </c>
      <c r="I21">
        <f t="shared" si="7"/>
        <v>60</v>
      </c>
      <c r="J21">
        <f t="shared" si="7"/>
        <v>70</v>
      </c>
      <c r="K21">
        <f t="shared" si="7"/>
        <v>80</v>
      </c>
      <c r="L21">
        <f t="shared" si="7"/>
        <v>90</v>
      </c>
    </row>
    <row r="22" spans="1:26" x14ac:dyDescent="0.25">
      <c r="A22" t="s">
        <v>6</v>
      </c>
      <c r="B22" t="s">
        <v>23</v>
      </c>
      <c r="C22">
        <f>C8</f>
        <v>90</v>
      </c>
      <c r="D22">
        <f>D8</f>
        <v>90</v>
      </c>
      <c r="E22">
        <f t="shared" ref="E22:L22" si="8">E8</f>
        <v>90</v>
      </c>
      <c r="F22">
        <f t="shared" si="8"/>
        <v>90</v>
      </c>
      <c r="G22">
        <f t="shared" si="8"/>
        <v>90</v>
      </c>
      <c r="H22">
        <f t="shared" si="8"/>
        <v>90</v>
      </c>
      <c r="I22">
        <f t="shared" si="8"/>
        <v>90</v>
      </c>
      <c r="J22">
        <f t="shared" si="8"/>
        <v>90</v>
      </c>
      <c r="K22">
        <f t="shared" si="8"/>
        <v>90</v>
      </c>
      <c r="L22">
        <f t="shared" si="8"/>
        <v>90</v>
      </c>
    </row>
    <row r="23" spans="1:26" x14ac:dyDescent="0.25">
      <c r="A23" t="s">
        <v>7</v>
      </c>
      <c r="B23" t="s">
        <v>22</v>
      </c>
      <c r="C23">
        <f>180-ABS(C21)-ABS(C22)</f>
        <v>90</v>
      </c>
      <c r="D23">
        <f>180-ABS(D21)-ABS(D22)</f>
        <v>80</v>
      </c>
      <c r="E23">
        <f t="shared" ref="E23:L23" si="9">180-ABS(E21)-ABS(E22)</f>
        <v>70</v>
      </c>
      <c r="F23">
        <f t="shared" si="9"/>
        <v>60</v>
      </c>
      <c r="G23">
        <f t="shared" si="9"/>
        <v>50</v>
      </c>
      <c r="H23">
        <f t="shared" si="9"/>
        <v>40</v>
      </c>
      <c r="I23">
        <f t="shared" si="9"/>
        <v>30</v>
      </c>
      <c r="J23">
        <f t="shared" si="9"/>
        <v>20</v>
      </c>
      <c r="K23">
        <f t="shared" si="9"/>
        <v>10</v>
      </c>
      <c r="L23">
        <f t="shared" si="9"/>
        <v>0</v>
      </c>
    </row>
    <row r="24" spans="1:26" x14ac:dyDescent="0.25">
      <c r="A24" t="s">
        <v>10</v>
      </c>
      <c r="B24" t="s">
        <v>24</v>
      </c>
      <c r="C24">
        <f>$C$1*SIN(RADIANS(C23))/SIN(RADIANS(C22))</f>
        <v>2</v>
      </c>
      <c r="D24">
        <f>$C$1*SIN(RADIANS(D23))/SIN(RADIANS(D22))</f>
        <v>1.969615506024416</v>
      </c>
      <c r="E24">
        <f t="shared" ref="E24:L24" si="10">$C$1*SIN(RADIANS(E23))/SIN(RADIANS(E22))</f>
        <v>1.8793852415718166</v>
      </c>
      <c r="F24">
        <f t="shared" si="10"/>
        <v>1.7320508075688772</v>
      </c>
      <c r="G24">
        <f t="shared" si="10"/>
        <v>1.532088886237956</v>
      </c>
      <c r="H24">
        <f t="shared" si="10"/>
        <v>1.2855752193730785</v>
      </c>
      <c r="I24">
        <f t="shared" si="10"/>
        <v>0.99999999999999989</v>
      </c>
      <c r="J24">
        <f t="shared" si="10"/>
        <v>0.68404028665133743</v>
      </c>
      <c r="K24">
        <f t="shared" si="10"/>
        <v>0.34729635533386066</v>
      </c>
      <c r="L24">
        <f t="shared" si="10"/>
        <v>0</v>
      </c>
    </row>
    <row r="25" spans="1:26" x14ac:dyDescent="0.25">
      <c r="A25" s="1"/>
      <c r="B25" t="s">
        <v>27</v>
      </c>
      <c r="C25">
        <f t="shared" ref="C25:L25" si="11">$C$2*TAN(RADIANS(C9))</f>
        <v>0</v>
      </c>
      <c r="D25">
        <f t="shared" si="11"/>
        <v>0</v>
      </c>
      <c r="E25">
        <f t="shared" si="11"/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P25" t="s">
        <v>8</v>
      </c>
      <c r="Q25">
        <v>1.5</v>
      </c>
    </row>
    <row r="26" spans="1:26" x14ac:dyDescent="0.25">
      <c r="B26" t="s">
        <v>25</v>
      </c>
      <c r="C26">
        <f>C18-C24</f>
        <v>0</v>
      </c>
      <c r="D26">
        <f t="shared" ref="D26:L26" si="12">D18-D24</f>
        <v>3.0384493975583959E-2</v>
      </c>
      <c r="E26">
        <f t="shared" si="12"/>
        <v>0.12061475842818337</v>
      </c>
      <c r="F26">
        <f t="shared" si="12"/>
        <v>0.26794919243112281</v>
      </c>
      <c r="G26">
        <f t="shared" si="12"/>
        <v>0.46791111376204397</v>
      </c>
      <c r="H26">
        <f t="shared" si="12"/>
        <v>0.7144247806269215</v>
      </c>
      <c r="I26">
        <f t="shared" si="12"/>
        <v>1</v>
      </c>
      <c r="J26">
        <f t="shared" si="12"/>
        <v>1.3159597133486627</v>
      </c>
      <c r="K26">
        <f t="shared" si="12"/>
        <v>1.6527036446661394</v>
      </c>
      <c r="L26">
        <f t="shared" si="12"/>
        <v>2</v>
      </c>
      <c r="P26" t="s">
        <v>5</v>
      </c>
      <c r="Q26">
        <v>0</v>
      </c>
      <c r="R26">
        <v>10</v>
      </c>
      <c r="S26">
        <v>20</v>
      </c>
      <c r="T26">
        <v>30</v>
      </c>
      <c r="U26">
        <v>40</v>
      </c>
      <c r="V26">
        <v>50</v>
      </c>
      <c r="W26">
        <v>60</v>
      </c>
      <c r="X26">
        <v>70</v>
      </c>
      <c r="Y26">
        <v>80</v>
      </c>
      <c r="Z26">
        <v>85</v>
      </c>
    </row>
    <row r="27" spans="1:26" x14ac:dyDescent="0.25">
      <c r="P27" t="s">
        <v>30</v>
      </c>
      <c r="Q27">
        <f t="shared" ref="Q27:Z27" si="13">$C$2*TAN(RADIANS(Q26))</f>
        <v>0</v>
      </c>
      <c r="R27">
        <f t="shared" si="13"/>
        <v>0.26449047106269746</v>
      </c>
      <c r="S27">
        <f t="shared" si="13"/>
        <v>0.54595535139930351</v>
      </c>
      <c r="T27">
        <f t="shared" si="13"/>
        <v>0.8660254037844386</v>
      </c>
      <c r="U27">
        <f t="shared" si="13"/>
        <v>1.2586494467659199</v>
      </c>
      <c r="V27">
        <f t="shared" si="13"/>
        <v>1.787630388891315</v>
      </c>
      <c r="W27">
        <f t="shared" si="13"/>
        <v>2.5980762113533151</v>
      </c>
      <c r="X27">
        <f t="shared" si="13"/>
        <v>4.1212161291819323</v>
      </c>
      <c r="Y27">
        <f t="shared" si="13"/>
        <v>8.5069227294265595</v>
      </c>
      <c r="Z27">
        <f t="shared" si="13"/>
        <v>17.145078454142023</v>
      </c>
    </row>
    <row r="28" spans="1:26" x14ac:dyDescent="0.25">
      <c r="P28" t="s">
        <v>31</v>
      </c>
      <c r="Q28">
        <f t="shared" ref="Q28:Z28" si="14">$C$1/COS(RADIANS(Q26))</f>
        <v>2</v>
      </c>
      <c r="R28">
        <f t="shared" si="14"/>
        <v>2.0308532237714902</v>
      </c>
      <c r="S28">
        <f t="shared" si="14"/>
        <v>2.1283555449518241</v>
      </c>
      <c r="T28">
        <f t="shared" si="14"/>
        <v>2.3094010767585029</v>
      </c>
      <c r="U28">
        <f t="shared" si="14"/>
        <v>2.6108145786645571</v>
      </c>
      <c r="V28">
        <f t="shared" si="14"/>
        <v>3.1114476537208247</v>
      </c>
      <c r="W28">
        <f t="shared" si="14"/>
        <v>3.9999999999999991</v>
      </c>
      <c r="X28">
        <f t="shared" si="14"/>
        <v>5.8476088003261726</v>
      </c>
      <c r="Y28">
        <f t="shared" si="14"/>
        <v>11.517540966287262</v>
      </c>
      <c r="Z28">
        <f t="shared" si="14"/>
        <v>22.947426491339719</v>
      </c>
    </row>
    <row r="29" spans="1:26" x14ac:dyDescent="0.25">
      <c r="B29" s="1" t="s">
        <v>9</v>
      </c>
      <c r="C29" s="1">
        <v>60</v>
      </c>
      <c r="D29" s="1">
        <v>60</v>
      </c>
      <c r="E29" s="1">
        <v>60</v>
      </c>
      <c r="F29" s="1">
        <v>60</v>
      </c>
      <c r="G29" s="1">
        <v>60</v>
      </c>
      <c r="H29" s="1">
        <v>60</v>
      </c>
      <c r="I29" s="1">
        <v>60</v>
      </c>
      <c r="J29" s="1">
        <v>60</v>
      </c>
      <c r="K29" s="1">
        <v>60</v>
      </c>
      <c r="L29" s="1">
        <v>60</v>
      </c>
      <c r="M29" s="1"/>
      <c r="N29" s="1"/>
      <c r="O29" s="1"/>
      <c r="P29" t="s">
        <v>32</v>
      </c>
      <c r="Q29">
        <f t="shared" ref="Q29:Z29" si="15">Q27-Q28/2</f>
        <v>-1</v>
      </c>
      <c r="R29">
        <f t="shared" si="15"/>
        <v>-0.75093614082304772</v>
      </c>
      <c r="S29">
        <f t="shared" si="15"/>
        <v>-0.51822242107660854</v>
      </c>
      <c r="T29">
        <f t="shared" si="15"/>
        <v>-0.28867513459481287</v>
      </c>
      <c r="U29">
        <f t="shared" si="15"/>
        <v>-4.6757842566358621E-2</v>
      </c>
      <c r="V29">
        <f t="shared" si="15"/>
        <v>0.23190656203090265</v>
      </c>
      <c r="W29">
        <f t="shared" si="15"/>
        <v>0.59807621135331557</v>
      </c>
      <c r="X29">
        <f t="shared" si="15"/>
        <v>1.197411729018846</v>
      </c>
      <c r="Y29">
        <f t="shared" si="15"/>
        <v>2.7481522462829284</v>
      </c>
      <c r="Z29">
        <f t="shared" si="15"/>
        <v>5.6713652084721637</v>
      </c>
    </row>
    <row r="30" spans="1:26" x14ac:dyDescent="0.25">
      <c r="A30" s="1"/>
      <c r="B30" t="s">
        <v>5</v>
      </c>
      <c r="C30">
        <f>90-C29</f>
        <v>30</v>
      </c>
      <c r="D30">
        <f>90-D29</f>
        <v>30</v>
      </c>
      <c r="E30">
        <f t="shared" ref="E30:L30" si="16">90-E29</f>
        <v>30</v>
      </c>
      <c r="F30">
        <f t="shared" si="16"/>
        <v>30</v>
      </c>
      <c r="G30">
        <f t="shared" si="16"/>
        <v>30</v>
      </c>
      <c r="H30">
        <f t="shared" si="16"/>
        <v>30</v>
      </c>
      <c r="I30">
        <f t="shared" si="16"/>
        <v>30</v>
      </c>
      <c r="J30">
        <f t="shared" si="16"/>
        <v>30</v>
      </c>
      <c r="K30">
        <f t="shared" si="16"/>
        <v>30</v>
      </c>
      <c r="L30">
        <f t="shared" si="16"/>
        <v>30</v>
      </c>
      <c r="P30" t="s">
        <v>33</v>
      </c>
      <c r="Q30">
        <f t="shared" ref="Q30:Z30" si="17">Q27+(Q28/2)</f>
        <v>1</v>
      </c>
      <c r="R30">
        <f t="shared" si="17"/>
        <v>1.2799170829484425</v>
      </c>
      <c r="S30">
        <f t="shared" si="17"/>
        <v>1.6101331238752157</v>
      </c>
      <c r="T30">
        <f t="shared" si="17"/>
        <v>2.0207259421636898</v>
      </c>
      <c r="U30">
        <f t="shared" si="17"/>
        <v>2.5640567360981983</v>
      </c>
      <c r="V30">
        <f t="shared" si="17"/>
        <v>3.3433542157517273</v>
      </c>
      <c r="W30">
        <f t="shared" si="17"/>
        <v>4.5980762113533142</v>
      </c>
      <c r="X30">
        <f t="shared" si="17"/>
        <v>7.0450205293450185</v>
      </c>
      <c r="Y30">
        <f t="shared" si="17"/>
        <v>14.265693212570191</v>
      </c>
      <c r="Z30">
        <f t="shared" si="17"/>
        <v>28.618791699811883</v>
      </c>
    </row>
    <row r="31" spans="1:26" x14ac:dyDescent="0.25">
      <c r="B31" s="1" t="s">
        <v>14</v>
      </c>
      <c r="C31" s="1">
        <v>0</v>
      </c>
      <c r="D31" s="1">
        <v>-10</v>
      </c>
      <c r="E31" s="1">
        <v>-20</v>
      </c>
      <c r="F31" s="1">
        <v>-30</v>
      </c>
      <c r="G31" s="1">
        <v>-40</v>
      </c>
      <c r="H31" s="1">
        <v>-50</v>
      </c>
      <c r="I31" s="1">
        <v>-60</v>
      </c>
      <c r="J31" s="1">
        <v>-70</v>
      </c>
      <c r="K31" s="1">
        <v>-80</v>
      </c>
      <c r="L31" s="1">
        <v>-90</v>
      </c>
      <c r="M31" s="1"/>
      <c r="N31" s="1"/>
      <c r="O31" s="1"/>
      <c r="P31" t="s">
        <v>34</v>
      </c>
      <c r="Q31">
        <f t="shared" ref="Q31:Z31" si="18">IF(Q29-1&lt;0,0,Q29-1)</f>
        <v>0</v>
      </c>
      <c r="R31">
        <f t="shared" si="18"/>
        <v>0</v>
      </c>
      <c r="S31">
        <f t="shared" si="18"/>
        <v>0</v>
      </c>
      <c r="T31">
        <f t="shared" si="18"/>
        <v>0</v>
      </c>
      <c r="U31">
        <f t="shared" si="18"/>
        <v>0</v>
      </c>
      <c r="V31">
        <f t="shared" si="18"/>
        <v>0</v>
      </c>
      <c r="W31">
        <f t="shared" si="18"/>
        <v>0</v>
      </c>
      <c r="X31">
        <f t="shared" si="18"/>
        <v>0.19741172901884596</v>
      </c>
      <c r="Y31">
        <f t="shared" si="18"/>
        <v>1.7481522462829284</v>
      </c>
      <c r="Z31">
        <f t="shared" si="18"/>
        <v>4.6713652084721637</v>
      </c>
    </row>
    <row r="32" spans="1:26" x14ac:dyDescent="0.25">
      <c r="B32" t="s">
        <v>13</v>
      </c>
      <c r="C32">
        <f>C29+C31</f>
        <v>60</v>
      </c>
      <c r="D32">
        <f>D29+D31</f>
        <v>50</v>
      </c>
      <c r="E32">
        <f t="shared" ref="E32:L32" si="19">E29+E31</f>
        <v>40</v>
      </c>
      <c r="F32">
        <f t="shared" si="19"/>
        <v>30</v>
      </c>
      <c r="G32">
        <f t="shared" si="19"/>
        <v>20</v>
      </c>
      <c r="H32">
        <f t="shared" si="19"/>
        <v>10</v>
      </c>
      <c r="I32">
        <f t="shared" si="19"/>
        <v>0</v>
      </c>
      <c r="J32">
        <f t="shared" si="19"/>
        <v>-10</v>
      </c>
      <c r="K32">
        <f t="shared" si="19"/>
        <v>-20</v>
      </c>
      <c r="L32">
        <f t="shared" si="19"/>
        <v>-30</v>
      </c>
      <c r="P32" t="s">
        <v>35</v>
      </c>
      <c r="Q32">
        <f t="shared" ref="Q32:Z32" si="20">IF(Q30-1&lt;0,0,IF(5-Q30&lt;0,5,Q30-1))</f>
        <v>0</v>
      </c>
      <c r="R32">
        <f t="shared" si="20"/>
        <v>0.27991708294844253</v>
      </c>
      <c r="S32">
        <f t="shared" si="20"/>
        <v>0.61013312387521568</v>
      </c>
      <c r="T32">
        <f t="shared" si="20"/>
        <v>1.0207259421636898</v>
      </c>
      <c r="U32">
        <f t="shared" si="20"/>
        <v>1.5640567360981983</v>
      </c>
      <c r="V32">
        <f t="shared" si="20"/>
        <v>2.3433542157517273</v>
      </c>
      <c r="W32">
        <f t="shared" si="20"/>
        <v>3.5980762113533142</v>
      </c>
      <c r="X32">
        <f t="shared" si="20"/>
        <v>5</v>
      </c>
      <c r="Y32">
        <f t="shared" si="20"/>
        <v>5</v>
      </c>
      <c r="Z32">
        <f t="shared" si="20"/>
        <v>5</v>
      </c>
    </row>
    <row r="33" spans="1:26" x14ac:dyDescent="0.25">
      <c r="P33" t="s">
        <v>36</v>
      </c>
      <c r="Q33">
        <f t="shared" ref="Q33:X33" si="21">IF((Q32-Q31)*100/4&gt;100,100,(Q32-Q31)*100/4)</f>
        <v>0</v>
      </c>
      <c r="R33" s="4">
        <f t="shared" si="21"/>
        <v>6.9979270737110628</v>
      </c>
      <c r="S33" s="4">
        <f t="shared" si="21"/>
        <v>15.253328096880391</v>
      </c>
      <c r="T33" s="4">
        <f t="shared" si="21"/>
        <v>25.518148554092246</v>
      </c>
      <c r="U33" s="4">
        <f t="shared" si="21"/>
        <v>39.101418402454954</v>
      </c>
      <c r="V33" s="4">
        <f t="shared" si="21"/>
        <v>58.583855393793186</v>
      </c>
      <c r="W33" s="4">
        <f t="shared" si="21"/>
        <v>89.951905283832858</v>
      </c>
      <c r="X33" s="4">
        <f t="shared" si="21"/>
        <v>100</v>
      </c>
      <c r="Y33" s="4">
        <v>100</v>
      </c>
      <c r="Z33" s="4">
        <v>100</v>
      </c>
    </row>
    <row r="34" spans="1:26" x14ac:dyDescent="0.25">
      <c r="B34" s="1" t="s">
        <v>15</v>
      </c>
    </row>
    <row r="35" spans="1:26" x14ac:dyDescent="0.25">
      <c r="A35" s="1"/>
      <c r="B35" t="s">
        <v>16</v>
      </c>
      <c r="C35">
        <f>ABS(C29-90)</f>
        <v>30</v>
      </c>
      <c r="D35">
        <f t="shared" ref="D35:L35" si="22">ABS(D29-90)</f>
        <v>30</v>
      </c>
      <c r="E35">
        <f t="shared" si="22"/>
        <v>30</v>
      </c>
      <c r="F35">
        <f t="shared" si="22"/>
        <v>30</v>
      </c>
      <c r="G35">
        <f t="shared" si="22"/>
        <v>30</v>
      </c>
      <c r="H35">
        <f t="shared" si="22"/>
        <v>30</v>
      </c>
      <c r="I35">
        <f t="shared" si="22"/>
        <v>30</v>
      </c>
      <c r="J35">
        <f t="shared" si="22"/>
        <v>30</v>
      </c>
      <c r="K35">
        <f t="shared" si="22"/>
        <v>30</v>
      </c>
      <c r="L35">
        <f t="shared" si="22"/>
        <v>30</v>
      </c>
    </row>
    <row r="36" spans="1:26" x14ac:dyDescent="0.25">
      <c r="B36" t="s">
        <v>19</v>
      </c>
      <c r="C36">
        <f>C29</f>
        <v>60</v>
      </c>
      <c r="D36">
        <f>D29</f>
        <v>60</v>
      </c>
      <c r="E36">
        <f t="shared" ref="E36:L36" si="23">E29</f>
        <v>60</v>
      </c>
      <c r="F36">
        <f t="shared" si="23"/>
        <v>60</v>
      </c>
      <c r="G36">
        <f t="shared" si="23"/>
        <v>60</v>
      </c>
      <c r="H36">
        <f t="shared" si="23"/>
        <v>60</v>
      </c>
      <c r="I36">
        <f t="shared" si="23"/>
        <v>60</v>
      </c>
      <c r="J36">
        <f t="shared" si="23"/>
        <v>60</v>
      </c>
      <c r="K36">
        <f t="shared" si="23"/>
        <v>60</v>
      </c>
      <c r="L36">
        <f t="shared" si="23"/>
        <v>60</v>
      </c>
      <c r="P36" t="s">
        <v>8</v>
      </c>
      <c r="Q36">
        <v>2.2999999999999998</v>
      </c>
    </row>
    <row r="37" spans="1:26" x14ac:dyDescent="0.25">
      <c r="B37" t="s">
        <v>17</v>
      </c>
      <c r="C37">
        <f>180-C36-C35</f>
        <v>90</v>
      </c>
      <c r="D37">
        <f>180-D36-D35</f>
        <v>90</v>
      </c>
      <c r="E37">
        <f t="shared" ref="E37:L37" si="24">180-E36-E35</f>
        <v>90</v>
      </c>
      <c r="F37">
        <f t="shared" si="24"/>
        <v>90</v>
      </c>
      <c r="G37">
        <f t="shared" si="24"/>
        <v>90</v>
      </c>
      <c r="H37">
        <f t="shared" si="24"/>
        <v>90</v>
      </c>
      <c r="I37">
        <f t="shared" si="24"/>
        <v>90</v>
      </c>
      <c r="J37">
        <f t="shared" si="24"/>
        <v>90</v>
      </c>
      <c r="K37">
        <f t="shared" si="24"/>
        <v>90</v>
      </c>
      <c r="L37">
        <f t="shared" si="24"/>
        <v>90</v>
      </c>
      <c r="P37" t="s">
        <v>5</v>
      </c>
      <c r="Q37">
        <v>0</v>
      </c>
      <c r="R37">
        <v>10</v>
      </c>
      <c r="S37">
        <v>20</v>
      </c>
      <c r="T37">
        <v>30</v>
      </c>
      <c r="U37">
        <v>40</v>
      </c>
      <c r="V37">
        <v>50</v>
      </c>
      <c r="W37">
        <v>60</v>
      </c>
      <c r="X37">
        <v>70</v>
      </c>
      <c r="Y37">
        <v>80</v>
      </c>
      <c r="Z37">
        <v>85</v>
      </c>
    </row>
    <row r="38" spans="1:26" x14ac:dyDescent="0.25">
      <c r="B38" t="s">
        <v>18</v>
      </c>
      <c r="C38">
        <f>$C$1/COS(RADIANS(C35))</f>
        <v>2.3094010767585029</v>
      </c>
      <c r="D38">
        <f>$C$1/COS(RADIANS(D35))</f>
        <v>2.3094010767585029</v>
      </c>
      <c r="E38">
        <f t="shared" ref="E38:L38" si="25">$C$1/COS(RADIANS(E35))</f>
        <v>2.3094010767585029</v>
      </c>
      <c r="F38">
        <f t="shared" si="25"/>
        <v>2.3094010767585029</v>
      </c>
      <c r="G38">
        <f t="shared" si="25"/>
        <v>2.3094010767585029</v>
      </c>
      <c r="H38">
        <f t="shared" si="25"/>
        <v>2.3094010767585029</v>
      </c>
      <c r="I38">
        <f t="shared" si="25"/>
        <v>2.3094010767585029</v>
      </c>
      <c r="J38">
        <f t="shared" si="25"/>
        <v>2.3094010767585029</v>
      </c>
      <c r="K38">
        <f t="shared" si="25"/>
        <v>2.3094010767585029</v>
      </c>
      <c r="L38">
        <f t="shared" si="25"/>
        <v>2.3094010767585029</v>
      </c>
      <c r="P38" t="s">
        <v>30</v>
      </c>
      <c r="Q38">
        <f>$C$2*TAN(RADIANS(Q37))</f>
        <v>0</v>
      </c>
      <c r="R38">
        <f t="shared" ref="R38:Z38" si="26">$Q$36*TAN(RADIANS(R37))</f>
        <v>0.40555205562946939</v>
      </c>
      <c r="S38">
        <f t="shared" si="26"/>
        <v>0.83713153881226532</v>
      </c>
      <c r="T38">
        <f t="shared" si="26"/>
        <v>1.3279056191361391</v>
      </c>
      <c r="U38">
        <f t="shared" si="26"/>
        <v>1.9299291517077437</v>
      </c>
      <c r="V38">
        <f t="shared" si="26"/>
        <v>2.7410332629666829</v>
      </c>
      <c r="W38">
        <f t="shared" si="26"/>
        <v>3.9837168574084161</v>
      </c>
      <c r="X38">
        <f t="shared" si="26"/>
        <v>6.3191980647456294</v>
      </c>
      <c r="Y38">
        <f t="shared" si="26"/>
        <v>13.043948185120724</v>
      </c>
      <c r="Z38">
        <f t="shared" si="26"/>
        <v>26.289120296351101</v>
      </c>
    </row>
    <row r="39" spans="1:26" x14ac:dyDescent="0.25">
      <c r="B39" t="s">
        <v>20</v>
      </c>
      <c r="C39">
        <f>$C$1*SIN(RADIANS(C37))/SIN(RADIANS(C36))</f>
        <v>2.3094010767585034</v>
      </c>
      <c r="D39">
        <f>$C$1*SIN(RADIANS(D37))/SIN(RADIANS(D36))</f>
        <v>2.3094010767585034</v>
      </c>
      <c r="E39">
        <f t="shared" ref="E39:L39" si="27">$C$1*SIN(RADIANS(E37))/SIN(RADIANS(E36))</f>
        <v>2.3094010767585034</v>
      </c>
      <c r="F39">
        <f t="shared" si="27"/>
        <v>2.3094010767585034</v>
      </c>
      <c r="G39">
        <f t="shared" si="27"/>
        <v>2.3094010767585034</v>
      </c>
      <c r="H39">
        <f t="shared" si="27"/>
        <v>2.3094010767585034</v>
      </c>
      <c r="I39">
        <f t="shared" si="27"/>
        <v>2.3094010767585034</v>
      </c>
      <c r="J39">
        <f t="shared" si="27"/>
        <v>2.3094010767585034</v>
      </c>
      <c r="K39">
        <f t="shared" si="27"/>
        <v>2.3094010767585034</v>
      </c>
      <c r="L39">
        <f t="shared" si="27"/>
        <v>2.3094010767585034</v>
      </c>
      <c r="P39" t="s">
        <v>31</v>
      </c>
      <c r="Q39">
        <f t="shared" ref="Q39:Z39" si="28">$C$1/COS(RADIANS(Q37))</f>
        <v>2</v>
      </c>
      <c r="R39">
        <f t="shared" si="28"/>
        <v>2.0308532237714902</v>
      </c>
      <c r="S39">
        <f t="shared" si="28"/>
        <v>2.1283555449518241</v>
      </c>
      <c r="T39">
        <f t="shared" si="28"/>
        <v>2.3094010767585029</v>
      </c>
      <c r="U39">
        <f t="shared" si="28"/>
        <v>2.6108145786645571</v>
      </c>
      <c r="V39">
        <f t="shared" si="28"/>
        <v>3.1114476537208247</v>
      </c>
      <c r="W39">
        <f t="shared" si="28"/>
        <v>3.9999999999999991</v>
      </c>
      <c r="X39">
        <f t="shared" si="28"/>
        <v>5.8476088003261726</v>
      </c>
      <c r="Y39">
        <f t="shared" si="28"/>
        <v>11.517540966287262</v>
      </c>
      <c r="Z39">
        <f t="shared" si="28"/>
        <v>22.947426491339719</v>
      </c>
    </row>
    <row r="40" spans="1:26" s="2" customFormat="1" x14ac:dyDescent="0.25">
      <c r="A40" s="3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 t="s">
        <v>32</v>
      </c>
      <c r="Q40">
        <f t="shared" ref="Q40:Z40" si="29">Q38-Q39/2</f>
        <v>-1</v>
      </c>
      <c r="R40">
        <f t="shared" si="29"/>
        <v>-0.60987455625627573</v>
      </c>
      <c r="S40">
        <f t="shared" si="29"/>
        <v>-0.22704623366364673</v>
      </c>
      <c r="T40">
        <f t="shared" si="29"/>
        <v>0.17320508075688767</v>
      </c>
      <c r="U40">
        <f t="shared" si="29"/>
        <v>0.62452186237546514</v>
      </c>
      <c r="V40">
        <f t="shared" si="29"/>
        <v>1.1853094361062706</v>
      </c>
      <c r="W40">
        <f t="shared" si="29"/>
        <v>1.9837168574084165</v>
      </c>
      <c r="X40">
        <f t="shared" si="29"/>
        <v>3.3953936645825431</v>
      </c>
      <c r="Y40">
        <f t="shared" si="29"/>
        <v>7.2851777019770934</v>
      </c>
      <c r="Z40">
        <f t="shared" si="29"/>
        <v>14.815407050681241</v>
      </c>
    </row>
    <row r="41" spans="1:26" x14ac:dyDescent="0.25">
      <c r="B41" s="1" t="s">
        <v>4</v>
      </c>
      <c r="P41" t="s">
        <v>33</v>
      </c>
      <c r="Q41">
        <f t="shared" ref="Q41:Z41" si="30">Q38+(Q39/2)</f>
        <v>1</v>
      </c>
      <c r="R41">
        <f t="shared" si="30"/>
        <v>1.4209786675152145</v>
      </c>
      <c r="S41">
        <f t="shared" si="30"/>
        <v>1.9013093112881774</v>
      </c>
      <c r="T41">
        <f t="shared" si="30"/>
        <v>2.4826061575153906</v>
      </c>
      <c r="U41">
        <f t="shared" si="30"/>
        <v>3.2353364410400225</v>
      </c>
      <c r="V41">
        <f t="shared" si="30"/>
        <v>4.2967570898270955</v>
      </c>
      <c r="W41">
        <f t="shared" si="30"/>
        <v>5.9837168574084156</v>
      </c>
      <c r="X41">
        <f t="shared" si="30"/>
        <v>9.2430024649087166</v>
      </c>
      <c r="Y41">
        <f t="shared" si="30"/>
        <v>18.802718668264355</v>
      </c>
      <c r="Z41">
        <f t="shared" si="30"/>
        <v>37.762833542020957</v>
      </c>
    </row>
    <row r="42" spans="1:26" x14ac:dyDescent="0.25">
      <c r="B42" t="s">
        <v>21</v>
      </c>
      <c r="C42">
        <f>C30-C31</f>
        <v>30</v>
      </c>
      <c r="D42">
        <f>D30-D31</f>
        <v>40</v>
      </c>
      <c r="E42">
        <f t="shared" ref="E42:L42" si="31">E30-E31</f>
        <v>50</v>
      </c>
      <c r="F42">
        <f t="shared" si="31"/>
        <v>60</v>
      </c>
      <c r="G42">
        <f t="shared" si="31"/>
        <v>70</v>
      </c>
      <c r="H42">
        <f t="shared" si="31"/>
        <v>80</v>
      </c>
      <c r="I42">
        <f t="shared" si="31"/>
        <v>90</v>
      </c>
      <c r="J42">
        <f t="shared" si="31"/>
        <v>100</v>
      </c>
      <c r="K42">
        <f t="shared" si="31"/>
        <v>110</v>
      </c>
      <c r="L42">
        <f t="shared" si="31"/>
        <v>120</v>
      </c>
      <c r="P42" t="s">
        <v>34</v>
      </c>
      <c r="Q42">
        <f>IF(Q40-1&lt;0,0,Q40-1)</f>
        <v>0</v>
      </c>
      <c r="R42">
        <f>IF(R40-1&lt;0,0,R40-1)</f>
        <v>0</v>
      </c>
      <c r="S42">
        <f>IF(S40-1&lt;0,0,S40-1)</f>
        <v>0</v>
      </c>
      <c r="T42">
        <f>IF(T40-1&lt;0,0,T40-1)</f>
        <v>0</v>
      </c>
      <c r="U42">
        <f>IF(U40-1&lt;0,0,U40-1)</f>
        <v>0</v>
      </c>
      <c r="X42">
        <f>IF(X40-1&lt;0,0,X40-1)</f>
        <v>2.3953936645825431</v>
      </c>
      <c r="Y42">
        <f>IF(Y40-1&lt;0,0,Y40-1)</f>
        <v>6.2851777019770934</v>
      </c>
      <c r="Z42">
        <f>IF(Z40-1&lt;0,0,Z40-1)</f>
        <v>13.815407050681241</v>
      </c>
    </row>
    <row r="43" spans="1:26" x14ac:dyDescent="0.25">
      <c r="B43" t="s">
        <v>23</v>
      </c>
      <c r="C43">
        <f>C29</f>
        <v>60</v>
      </c>
      <c r="D43">
        <f>D29</f>
        <v>60</v>
      </c>
      <c r="E43">
        <f t="shared" ref="E43:L43" si="32">E29</f>
        <v>60</v>
      </c>
      <c r="F43">
        <f t="shared" si="32"/>
        <v>60</v>
      </c>
      <c r="G43">
        <f t="shared" si="32"/>
        <v>60</v>
      </c>
      <c r="H43">
        <f t="shared" si="32"/>
        <v>60</v>
      </c>
      <c r="I43">
        <f t="shared" si="32"/>
        <v>60</v>
      </c>
      <c r="J43">
        <f t="shared" si="32"/>
        <v>60</v>
      </c>
      <c r="K43">
        <f t="shared" si="32"/>
        <v>60</v>
      </c>
      <c r="L43">
        <f t="shared" si="32"/>
        <v>60</v>
      </c>
      <c r="P43" t="s">
        <v>35</v>
      </c>
      <c r="Q43">
        <f>IF(Q41-1&lt;0,0,IF(5-Q41&lt;0,5,Q41-1))</f>
        <v>0</v>
      </c>
      <c r="R43">
        <f>IF(R41-1&lt;0,0,IF(5-R41&lt;0,5,R41-1))</f>
        <v>0.42097866751521451</v>
      </c>
      <c r="S43">
        <f>IF(S41-1&lt;0,0,IF(5-S41&lt;0,5,S41-1))</f>
        <v>0.90130931128817737</v>
      </c>
      <c r="T43">
        <f>IF(T41-1&lt;0,0,IF(5-T41&lt;0,5,T41-1))</f>
        <v>1.4826061575153906</v>
      </c>
      <c r="U43">
        <f>IF(U41-1&lt;0,0,IF(5-U41&lt;0,5,U41-1))</f>
        <v>2.2353364410400225</v>
      </c>
      <c r="V43">
        <f>V41-V40</f>
        <v>3.1114476537208251</v>
      </c>
      <c r="W43">
        <v>5</v>
      </c>
      <c r="X43">
        <f>IF(X41-1&lt;0,0,IF(5-X41&lt;0,5,X41-1))</f>
        <v>5</v>
      </c>
      <c r="Y43">
        <f>IF(Y41-1&lt;0,0,IF(5-Y41&lt;0,5,Y41-1))</f>
        <v>5</v>
      </c>
      <c r="Z43">
        <f>IF(Z41-1&lt;0,0,IF(5-Z41&lt;0,5,Z41-1))</f>
        <v>5</v>
      </c>
    </row>
    <row r="44" spans="1:26" x14ac:dyDescent="0.25">
      <c r="B44" t="s">
        <v>22</v>
      </c>
      <c r="C44">
        <f>180-ABS(C42)-ABS(C43)</f>
        <v>90</v>
      </c>
      <c r="D44">
        <f>180-ABS(D42)-ABS(D43)</f>
        <v>80</v>
      </c>
      <c r="E44">
        <f t="shared" ref="E44:L44" si="33">180-ABS(E42)-ABS(E43)</f>
        <v>70</v>
      </c>
      <c r="F44">
        <f t="shared" si="33"/>
        <v>60</v>
      </c>
      <c r="G44">
        <f t="shared" si="33"/>
        <v>50</v>
      </c>
      <c r="H44">
        <f t="shared" si="33"/>
        <v>40</v>
      </c>
      <c r="I44">
        <f t="shared" si="33"/>
        <v>30</v>
      </c>
      <c r="J44">
        <f t="shared" si="33"/>
        <v>20</v>
      </c>
      <c r="K44">
        <f t="shared" si="33"/>
        <v>10</v>
      </c>
      <c r="L44">
        <f t="shared" si="33"/>
        <v>0</v>
      </c>
      <c r="P44" t="s">
        <v>36</v>
      </c>
      <c r="Q44">
        <f t="shared" ref="Q44:V44" si="34">IF((Q43-Q42)*100/4&gt;100,100,(Q43-Q42)*100/4)</f>
        <v>0</v>
      </c>
      <c r="R44">
        <f t="shared" si="34"/>
        <v>10.524466687880363</v>
      </c>
      <c r="S44">
        <f t="shared" si="34"/>
        <v>22.532732782204434</v>
      </c>
      <c r="T44">
        <f t="shared" si="34"/>
        <v>37.065153937884766</v>
      </c>
      <c r="U44">
        <f t="shared" si="34"/>
        <v>55.883411026000559</v>
      </c>
      <c r="V44">
        <f t="shared" si="34"/>
        <v>77.786191343020633</v>
      </c>
      <c r="W44" s="5">
        <f>(W43-W40)*100/4</f>
        <v>75.407078564789586</v>
      </c>
      <c r="X44">
        <v>100</v>
      </c>
      <c r="Y44">
        <v>100</v>
      </c>
      <c r="Z44">
        <v>100</v>
      </c>
    </row>
    <row r="45" spans="1:26" x14ac:dyDescent="0.25">
      <c r="A45" s="1"/>
      <c r="B45" t="s">
        <v>24</v>
      </c>
      <c r="C45">
        <f>$C$1*SIN(RADIANS(C44))/SIN(RADIANS(C43))</f>
        <v>2.3094010767585034</v>
      </c>
      <c r="D45">
        <f>$C$1*SIN(RADIANS(D44))/SIN(RADIANS(D43))</f>
        <v>2.2743160852065154</v>
      </c>
      <c r="E45">
        <f t="shared" ref="E45:L45" si="35">$C$1*SIN(RADIANS(E44))/SIN(RADIANS(E43))</f>
        <v>2.1701271502649964</v>
      </c>
      <c r="F45">
        <f t="shared" si="35"/>
        <v>2</v>
      </c>
      <c r="G45">
        <f t="shared" si="35"/>
        <v>1.7691038617838357</v>
      </c>
      <c r="H45">
        <f t="shared" si="35"/>
        <v>1.4844543979371183</v>
      </c>
      <c r="I45">
        <f t="shared" si="35"/>
        <v>1.1547005383792515</v>
      </c>
      <c r="J45">
        <f t="shared" si="35"/>
        <v>0.78986168726939687</v>
      </c>
      <c r="K45">
        <f t="shared" si="35"/>
        <v>0.40102328848116076</v>
      </c>
      <c r="L45">
        <f t="shared" si="35"/>
        <v>0</v>
      </c>
    </row>
    <row r="46" spans="1:26" x14ac:dyDescent="0.25">
      <c r="B46" t="s">
        <v>27</v>
      </c>
      <c r="C46">
        <f t="shared" ref="C46:L46" si="36">$C$2*TAN(RADIANS(C30))</f>
        <v>0.8660254037844386</v>
      </c>
      <c r="D46">
        <f t="shared" si="36"/>
        <v>0.8660254037844386</v>
      </c>
      <c r="E46">
        <f t="shared" si="36"/>
        <v>0.8660254037844386</v>
      </c>
      <c r="F46">
        <f t="shared" si="36"/>
        <v>0.8660254037844386</v>
      </c>
      <c r="G46">
        <f t="shared" si="36"/>
        <v>0.8660254037844386</v>
      </c>
      <c r="H46">
        <f t="shared" si="36"/>
        <v>0.8660254037844386</v>
      </c>
      <c r="I46">
        <f t="shared" si="36"/>
        <v>0.8660254037844386</v>
      </c>
      <c r="J46">
        <f t="shared" si="36"/>
        <v>0.8660254037844386</v>
      </c>
      <c r="K46">
        <f t="shared" si="36"/>
        <v>0.8660254037844386</v>
      </c>
      <c r="L46">
        <f t="shared" si="36"/>
        <v>0.8660254037844386</v>
      </c>
    </row>
    <row r="47" spans="1:26" x14ac:dyDescent="0.25">
      <c r="B47" t="s">
        <v>25</v>
      </c>
      <c r="C47">
        <f>C39-C45</f>
        <v>0</v>
      </c>
      <c r="D47">
        <f t="shared" ref="D47:L47" si="37">D39-D45</f>
        <v>3.5084991551987965E-2</v>
      </c>
      <c r="E47">
        <f t="shared" si="37"/>
        <v>0.13927392649350701</v>
      </c>
      <c r="F47">
        <f t="shared" si="37"/>
        <v>0.30940107675850337</v>
      </c>
      <c r="G47">
        <f t="shared" si="37"/>
        <v>0.54029721497466765</v>
      </c>
      <c r="H47">
        <f t="shared" si="37"/>
        <v>0.82494667882138506</v>
      </c>
      <c r="I47">
        <f t="shared" si="37"/>
        <v>1.1547005383792519</v>
      </c>
      <c r="J47">
        <f t="shared" si="37"/>
        <v>1.5195393894891065</v>
      </c>
      <c r="K47">
        <f t="shared" si="37"/>
        <v>1.9083777882773427</v>
      </c>
      <c r="L47">
        <f t="shared" si="37"/>
        <v>2.3094010767585034</v>
      </c>
      <c r="P47" t="s">
        <v>8</v>
      </c>
      <c r="Q47">
        <v>3</v>
      </c>
    </row>
    <row r="48" spans="1:26" x14ac:dyDescent="0.25">
      <c r="P48" t="s">
        <v>5</v>
      </c>
      <c r="Q48">
        <v>0</v>
      </c>
      <c r="R48">
        <v>10</v>
      </c>
      <c r="S48">
        <v>20</v>
      </c>
      <c r="T48">
        <v>30</v>
      </c>
      <c r="U48">
        <v>40</v>
      </c>
      <c r="V48">
        <v>50</v>
      </c>
      <c r="W48">
        <v>60</v>
      </c>
      <c r="X48">
        <v>70</v>
      </c>
      <c r="Y48">
        <v>80</v>
      </c>
      <c r="Z48">
        <v>85</v>
      </c>
    </row>
    <row r="49" spans="1:26" x14ac:dyDescent="0.25">
      <c r="P49" t="s">
        <v>30</v>
      </c>
      <c r="Q49">
        <f>$C$2*TAN(RADIANS(Q48))</f>
        <v>0</v>
      </c>
      <c r="R49">
        <f t="shared" ref="R49:Z49" si="38">$Q47*TAN(RADIANS(R48))</f>
        <v>0.52898094212539493</v>
      </c>
      <c r="S49">
        <f t="shared" si="38"/>
        <v>1.091910702798607</v>
      </c>
      <c r="T49">
        <f t="shared" si="38"/>
        <v>1.7320508075688772</v>
      </c>
      <c r="U49">
        <f t="shared" si="38"/>
        <v>2.5172988935318399</v>
      </c>
      <c r="V49">
        <f t="shared" si="38"/>
        <v>3.57526077778263</v>
      </c>
      <c r="W49">
        <f t="shared" si="38"/>
        <v>5.1961524227066302</v>
      </c>
      <c r="X49">
        <f t="shared" si="38"/>
        <v>8.2424322583638645</v>
      </c>
      <c r="Y49">
        <f t="shared" si="38"/>
        <v>17.013845458853119</v>
      </c>
      <c r="Z49">
        <f t="shared" si="38"/>
        <v>34.290156908284047</v>
      </c>
    </row>
    <row r="50" spans="1:26" x14ac:dyDescent="0.25">
      <c r="A50" s="1"/>
      <c r="P50" t="s">
        <v>31</v>
      </c>
      <c r="Q50">
        <f t="shared" ref="Q50:Z50" si="39">$C$1/COS(RADIANS(Q48))</f>
        <v>2</v>
      </c>
      <c r="R50">
        <f t="shared" si="39"/>
        <v>2.0308532237714902</v>
      </c>
      <c r="S50">
        <f t="shared" si="39"/>
        <v>2.1283555449518241</v>
      </c>
      <c r="T50">
        <f t="shared" si="39"/>
        <v>2.3094010767585029</v>
      </c>
      <c r="U50">
        <f t="shared" si="39"/>
        <v>2.6108145786645571</v>
      </c>
      <c r="V50">
        <f t="shared" si="39"/>
        <v>3.1114476537208247</v>
      </c>
      <c r="W50">
        <f t="shared" si="39"/>
        <v>3.9999999999999991</v>
      </c>
      <c r="X50">
        <f t="shared" si="39"/>
        <v>5.8476088003261726</v>
      </c>
      <c r="Y50">
        <f t="shared" si="39"/>
        <v>11.517540966287262</v>
      </c>
      <c r="Z50">
        <f t="shared" si="39"/>
        <v>22.947426491339719</v>
      </c>
    </row>
    <row r="51" spans="1:26" x14ac:dyDescent="0.25">
      <c r="P51" t="s">
        <v>32</v>
      </c>
      <c r="Q51">
        <f t="shared" ref="Q51:Z51" si="40">Q49-Q50/2</f>
        <v>-1</v>
      </c>
      <c r="R51">
        <f t="shared" si="40"/>
        <v>-0.4864456697603502</v>
      </c>
      <c r="S51">
        <f t="shared" si="40"/>
        <v>2.7732930322694971E-2</v>
      </c>
      <c r="T51">
        <f t="shared" si="40"/>
        <v>0.57735026918962573</v>
      </c>
      <c r="U51">
        <f t="shared" si="40"/>
        <v>1.2118916041995613</v>
      </c>
      <c r="V51">
        <f t="shared" si="40"/>
        <v>2.0195369509222179</v>
      </c>
      <c r="W51">
        <f t="shared" si="40"/>
        <v>3.1961524227066307</v>
      </c>
      <c r="X51">
        <f t="shared" si="40"/>
        <v>5.3186278582007782</v>
      </c>
      <c r="Y51">
        <f t="shared" si="40"/>
        <v>11.255074975709487</v>
      </c>
      <c r="Z51">
        <f t="shared" si="40"/>
        <v>22.816443662614187</v>
      </c>
    </row>
    <row r="52" spans="1:26" x14ac:dyDescent="0.25">
      <c r="P52" t="s">
        <v>33</v>
      </c>
      <c r="Q52">
        <f t="shared" ref="Q52:Z52" si="41">Q49+(Q50/2)</f>
        <v>1</v>
      </c>
      <c r="R52">
        <f t="shared" si="41"/>
        <v>1.5444075540111402</v>
      </c>
      <c r="S52">
        <f t="shared" si="41"/>
        <v>2.1560884752745189</v>
      </c>
      <c r="T52">
        <f t="shared" si="41"/>
        <v>2.8867513459481287</v>
      </c>
      <c r="U52">
        <f t="shared" si="41"/>
        <v>3.8227061828641187</v>
      </c>
      <c r="V52">
        <f t="shared" si="41"/>
        <v>5.1309846046430421</v>
      </c>
      <c r="W52">
        <f t="shared" si="41"/>
        <v>7.1961524227066302</v>
      </c>
      <c r="X52">
        <f t="shared" si="41"/>
        <v>11.166236658526952</v>
      </c>
      <c r="Y52">
        <f t="shared" si="41"/>
        <v>22.772615941996751</v>
      </c>
      <c r="Z52">
        <f t="shared" si="41"/>
        <v>45.763870153953903</v>
      </c>
    </row>
    <row r="53" spans="1:26" x14ac:dyDescent="0.25">
      <c r="B53" s="1" t="s">
        <v>9</v>
      </c>
      <c r="C53" s="1">
        <v>30</v>
      </c>
      <c r="D53" s="1">
        <v>30</v>
      </c>
      <c r="E53" s="1">
        <v>30</v>
      </c>
      <c r="F53" s="1">
        <v>30</v>
      </c>
      <c r="G53" s="1">
        <v>30</v>
      </c>
      <c r="H53" s="1">
        <v>30</v>
      </c>
      <c r="I53" s="1">
        <v>30</v>
      </c>
      <c r="J53" s="1">
        <v>30</v>
      </c>
      <c r="K53" s="1">
        <v>30</v>
      </c>
      <c r="L53" s="1">
        <v>30</v>
      </c>
      <c r="P53" t="s">
        <v>34</v>
      </c>
      <c r="Q53">
        <f t="shared" ref="Q53:V53" si="42">IF(Q51-1&lt;0,0,Q51-1)</f>
        <v>0</v>
      </c>
      <c r="R53">
        <f t="shared" si="42"/>
        <v>0</v>
      </c>
      <c r="S53">
        <f t="shared" si="42"/>
        <v>0</v>
      </c>
      <c r="T53">
        <f t="shared" si="42"/>
        <v>0</v>
      </c>
      <c r="U53">
        <f t="shared" si="42"/>
        <v>0.21189160419956132</v>
      </c>
      <c r="V53">
        <f t="shared" si="42"/>
        <v>1.0195369509222179</v>
      </c>
      <c r="W53">
        <f>5-W51</f>
        <v>1.8038475772933693</v>
      </c>
      <c r="X53">
        <f>X52-7</f>
        <v>4.1662366585269517</v>
      </c>
      <c r="Y53">
        <f>IF(Y51-1&lt;0,0,Y51-1)</f>
        <v>10.255074975709487</v>
      </c>
      <c r="Z53">
        <f>IF(Z51-1&lt;0,0,Z51-1)</f>
        <v>21.816443662614187</v>
      </c>
    </row>
    <row r="54" spans="1:26" x14ac:dyDescent="0.25">
      <c r="B54" t="s">
        <v>5</v>
      </c>
      <c r="C54">
        <f>90-C53</f>
        <v>60</v>
      </c>
      <c r="D54">
        <f>90-D53</f>
        <v>60</v>
      </c>
      <c r="E54">
        <f t="shared" ref="E54:L54" si="43">90-E53</f>
        <v>60</v>
      </c>
      <c r="F54">
        <f t="shared" si="43"/>
        <v>60</v>
      </c>
      <c r="G54">
        <f t="shared" si="43"/>
        <v>60</v>
      </c>
      <c r="H54">
        <f t="shared" si="43"/>
        <v>60</v>
      </c>
      <c r="I54">
        <f t="shared" si="43"/>
        <v>60</v>
      </c>
      <c r="J54">
        <f t="shared" si="43"/>
        <v>60</v>
      </c>
      <c r="K54">
        <f t="shared" si="43"/>
        <v>60</v>
      </c>
      <c r="L54">
        <f t="shared" si="43"/>
        <v>60</v>
      </c>
      <c r="P54" t="s">
        <v>35</v>
      </c>
      <c r="Q54">
        <f t="shared" ref="Q54:V54" si="44">IF(Q52-1&lt;0,0,IF(5-Q52&lt;0,5,Q52-1))</f>
        <v>0</v>
      </c>
      <c r="R54">
        <f t="shared" si="44"/>
        <v>0.54440755401114016</v>
      </c>
      <c r="S54">
        <f t="shared" si="44"/>
        <v>1.1560884752745189</v>
      </c>
      <c r="T54">
        <f t="shared" si="44"/>
        <v>1.8867513459481287</v>
      </c>
      <c r="U54">
        <f t="shared" si="44"/>
        <v>2.8227061828641187</v>
      </c>
      <c r="V54">
        <f t="shared" si="44"/>
        <v>5</v>
      </c>
      <c r="W54">
        <f>W52-7</f>
        <v>0.19615242270663025</v>
      </c>
      <c r="X54">
        <v>0</v>
      </c>
      <c r="Y54">
        <f>IF(Y52-1&lt;0,0,IF(5-Y52&lt;0,5,Y52-1))</f>
        <v>5</v>
      </c>
      <c r="Z54">
        <f>IF(Z52-1&lt;0,0,IF(5-Z52&lt;0,5,Z52-1))</f>
        <v>5</v>
      </c>
    </row>
    <row r="55" spans="1:26" x14ac:dyDescent="0.25">
      <c r="A55" s="1"/>
      <c r="B55" s="1" t="s">
        <v>14</v>
      </c>
      <c r="C55" s="1">
        <v>0</v>
      </c>
      <c r="D55" s="1">
        <v>-10</v>
      </c>
      <c r="E55" s="1">
        <v>-20</v>
      </c>
      <c r="F55" s="1">
        <v>-30</v>
      </c>
      <c r="G55" s="1">
        <v>-40</v>
      </c>
      <c r="H55" s="1">
        <v>-50</v>
      </c>
      <c r="I55" s="1">
        <v>-60</v>
      </c>
      <c r="J55" s="1">
        <v>-70</v>
      </c>
      <c r="K55" s="1">
        <v>-80</v>
      </c>
      <c r="L55" s="1">
        <v>-90</v>
      </c>
      <c r="P55" t="s">
        <v>36</v>
      </c>
      <c r="Q55">
        <f t="shared" ref="Q55:V55" si="45">IF((Q54-Q53)*100/4&gt;100,100,(Q54-Q53)*100/4)</f>
        <v>0</v>
      </c>
      <c r="R55">
        <f t="shared" si="45"/>
        <v>13.610188850278504</v>
      </c>
      <c r="S55">
        <f t="shared" si="45"/>
        <v>28.902211881862971</v>
      </c>
      <c r="T55">
        <f t="shared" si="45"/>
        <v>47.168783648703219</v>
      </c>
      <c r="U55">
        <f t="shared" si="45"/>
        <v>65.270364466613941</v>
      </c>
      <c r="V55">
        <f t="shared" si="45"/>
        <v>99.511576226944555</v>
      </c>
      <c r="W55">
        <f>(W53+W54)*100/4</f>
        <v>49.999999999999986</v>
      </c>
      <c r="X55">
        <v>100</v>
      </c>
      <c r="Y55">
        <v>100</v>
      </c>
      <c r="Z55">
        <v>100</v>
      </c>
    </row>
    <row r="56" spans="1:26" x14ac:dyDescent="0.25">
      <c r="B56" t="s">
        <v>13</v>
      </c>
      <c r="C56">
        <f>C53+C55</f>
        <v>30</v>
      </c>
      <c r="D56">
        <f>D53+D55</f>
        <v>20</v>
      </c>
      <c r="E56">
        <f t="shared" ref="E56:L56" si="46">E53+E55</f>
        <v>10</v>
      </c>
      <c r="F56">
        <f t="shared" si="46"/>
        <v>0</v>
      </c>
      <c r="G56">
        <f t="shared" si="46"/>
        <v>-10</v>
      </c>
      <c r="H56">
        <f t="shared" si="46"/>
        <v>-20</v>
      </c>
      <c r="I56">
        <f t="shared" si="46"/>
        <v>-30</v>
      </c>
      <c r="J56">
        <f t="shared" si="46"/>
        <v>-40</v>
      </c>
      <c r="K56">
        <f t="shared" si="46"/>
        <v>-50</v>
      </c>
      <c r="L56">
        <f t="shared" si="46"/>
        <v>-60</v>
      </c>
    </row>
    <row r="58" spans="1:26" x14ac:dyDescent="0.25">
      <c r="B58" s="1" t="s">
        <v>15</v>
      </c>
      <c r="P58" t="s">
        <v>8</v>
      </c>
      <c r="Q58">
        <v>4</v>
      </c>
    </row>
    <row r="59" spans="1:26" x14ac:dyDescent="0.25">
      <c r="B59" t="s">
        <v>16</v>
      </c>
      <c r="C59">
        <f>ABS(C53-90)</f>
        <v>60</v>
      </c>
      <c r="D59">
        <f t="shared" ref="D59:L59" si="47">ABS(D53-90)</f>
        <v>60</v>
      </c>
      <c r="E59">
        <f t="shared" si="47"/>
        <v>60</v>
      </c>
      <c r="F59">
        <f t="shared" si="47"/>
        <v>60</v>
      </c>
      <c r="G59">
        <f t="shared" si="47"/>
        <v>60</v>
      </c>
      <c r="H59">
        <f t="shared" si="47"/>
        <v>60</v>
      </c>
      <c r="I59">
        <f t="shared" si="47"/>
        <v>60</v>
      </c>
      <c r="J59">
        <f t="shared" si="47"/>
        <v>60</v>
      </c>
      <c r="K59">
        <f t="shared" si="47"/>
        <v>60</v>
      </c>
      <c r="L59">
        <f t="shared" si="47"/>
        <v>60</v>
      </c>
      <c r="P59" t="s">
        <v>5</v>
      </c>
      <c r="Q59">
        <v>0</v>
      </c>
      <c r="R59">
        <v>10</v>
      </c>
      <c r="S59">
        <v>20</v>
      </c>
      <c r="T59">
        <v>30</v>
      </c>
      <c r="U59">
        <v>40</v>
      </c>
      <c r="V59">
        <v>50</v>
      </c>
      <c r="W59">
        <v>60</v>
      </c>
      <c r="X59">
        <v>70</v>
      </c>
      <c r="Y59">
        <v>80</v>
      </c>
      <c r="Z59">
        <v>85</v>
      </c>
    </row>
    <row r="60" spans="1:26" x14ac:dyDescent="0.25">
      <c r="A60" s="1"/>
      <c r="B60" t="s">
        <v>19</v>
      </c>
      <c r="C60">
        <f>C53</f>
        <v>30</v>
      </c>
      <c r="D60">
        <f>D53</f>
        <v>30</v>
      </c>
      <c r="E60">
        <f t="shared" ref="E60:L60" si="48">E53</f>
        <v>30</v>
      </c>
      <c r="F60">
        <f t="shared" si="48"/>
        <v>30</v>
      </c>
      <c r="G60">
        <f t="shared" si="48"/>
        <v>30</v>
      </c>
      <c r="H60">
        <f t="shared" si="48"/>
        <v>30</v>
      </c>
      <c r="I60">
        <f t="shared" si="48"/>
        <v>30</v>
      </c>
      <c r="J60">
        <f t="shared" si="48"/>
        <v>30</v>
      </c>
      <c r="K60">
        <f t="shared" si="48"/>
        <v>30</v>
      </c>
      <c r="L60">
        <f t="shared" si="48"/>
        <v>30</v>
      </c>
      <c r="P60" t="s">
        <v>30</v>
      </c>
      <c r="Q60">
        <f>$C$2*TAN(RADIANS(Q59))</f>
        <v>0</v>
      </c>
      <c r="R60">
        <f t="shared" ref="R60:Z60" si="49">$Q58*TAN(RADIANS(R59))</f>
        <v>0.7053079228338599</v>
      </c>
      <c r="S60">
        <f t="shared" si="49"/>
        <v>1.4558809370648094</v>
      </c>
      <c r="T60">
        <f t="shared" si="49"/>
        <v>2.3094010767585029</v>
      </c>
      <c r="U60">
        <f t="shared" si="49"/>
        <v>3.3563985247091197</v>
      </c>
      <c r="V60">
        <f t="shared" si="49"/>
        <v>4.7670143703768399</v>
      </c>
      <c r="W60">
        <f t="shared" si="49"/>
        <v>6.928203230275507</v>
      </c>
      <c r="X60">
        <f t="shared" si="49"/>
        <v>10.989909677818487</v>
      </c>
      <c r="Y60">
        <f t="shared" si="49"/>
        <v>22.685127278470826</v>
      </c>
      <c r="Z60">
        <f t="shared" si="49"/>
        <v>45.720209211045393</v>
      </c>
    </row>
    <row r="61" spans="1:26" x14ac:dyDescent="0.25">
      <c r="B61" t="s">
        <v>17</v>
      </c>
      <c r="C61">
        <f>180-C60-C59</f>
        <v>90</v>
      </c>
      <c r="D61">
        <f>180-D60-D59</f>
        <v>90</v>
      </c>
      <c r="E61">
        <f t="shared" ref="E61:L61" si="50">180-E60-E59</f>
        <v>90</v>
      </c>
      <c r="F61">
        <f t="shared" si="50"/>
        <v>90</v>
      </c>
      <c r="G61">
        <f t="shared" si="50"/>
        <v>90</v>
      </c>
      <c r="H61">
        <f t="shared" si="50"/>
        <v>90</v>
      </c>
      <c r="I61">
        <f t="shared" si="50"/>
        <v>90</v>
      </c>
      <c r="J61">
        <f t="shared" si="50"/>
        <v>90</v>
      </c>
      <c r="K61">
        <f t="shared" si="50"/>
        <v>90</v>
      </c>
      <c r="L61">
        <f t="shared" si="50"/>
        <v>90</v>
      </c>
      <c r="P61" t="s">
        <v>31</v>
      </c>
      <c r="Q61">
        <f t="shared" ref="Q61:Z61" si="51">$C$1/COS(RADIANS(Q59))</f>
        <v>2</v>
      </c>
      <c r="R61">
        <f t="shared" si="51"/>
        <v>2.0308532237714902</v>
      </c>
      <c r="S61">
        <f t="shared" si="51"/>
        <v>2.1283555449518241</v>
      </c>
      <c r="T61">
        <f t="shared" si="51"/>
        <v>2.3094010767585029</v>
      </c>
      <c r="U61">
        <f t="shared" si="51"/>
        <v>2.6108145786645571</v>
      </c>
      <c r="V61">
        <f t="shared" si="51"/>
        <v>3.1114476537208247</v>
      </c>
      <c r="W61">
        <f t="shared" si="51"/>
        <v>3.9999999999999991</v>
      </c>
      <c r="X61">
        <f t="shared" si="51"/>
        <v>5.8476088003261726</v>
      </c>
      <c r="Y61">
        <f t="shared" si="51"/>
        <v>11.517540966287262</v>
      </c>
      <c r="Z61">
        <f t="shared" si="51"/>
        <v>22.947426491339719</v>
      </c>
    </row>
    <row r="62" spans="1:26" x14ac:dyDescent="0.25">
      <c r="B62" t="s">
        <v>18</v>
      </c>
      <c r="C62">
        <f>$C$1/COS(RADIANS(C59))</f>
        <v>3.9999999999999991</v>
      </c>
      <c r="D62">
        <f>$C$1/COS(RADIANS(D59))</f>
        <v>3.9999999999999991</v>
      </c>
      <c r="E62">
        <f t="shared" ref="E62:L62" si="52">$C$1/COS(RADIANS(E59))</f>
        <v>3.9999999999999991</v>
      </c>
      <c r="F62">
        <f t="shared" si="52"/>
        <v>3.9999999999999991</v>
      </c>
      <c r="G62">
        <f t="shared" si="52"/>
        <v>3.9999999999999991</v>
      </c>
      <c r="H62">
        <f t="shared" si="52"/>
        <v>3.9999999999999991</v>
      </c>
      <c r="I62">
        <f t="shared" si="52"/>
        <v>3.9999999999999991</v>
      </c>
      <c r="J62">
        <f t="shared" si="52"/>
        <v>3.9999999999999991</v>
      </c>
      <c r="K62">
        <f t="shared" si="52"/>
        <v>3.9999999999999991</v>
      </c>
      <c r="L62">
        <f t="shared" si="52"/>
        <v>3.9999999999999991</v>
      </c>
      <c r="P62" t="s">
        <v>32</v>
      </c>
      <c r="Q62">
        <f t="shared" ref="Q62:Z62" si="53">Q60-Q61/2</f>
        <v>-1</v>
      </c>
      <c r="R62">
        <f t="shared" si="53"/>
        <v>-0.31011868905188522</v>
      </c>
      <c r="S62">
        <f t="shared" si="53"/>
        <v>0.39170316458889731</v>
      </c>
      <c r="T62">
        <f t="shared" si="53"/>
        <v>1.1547005383792515</v>
      </c>
      <c r="U62">
        <f t="shared" si="53"/>
        <v>2.0509912353768414</v>
      </c>
      <c r="V62">
        <f t="shared" si="53"/>
        <v>3.2112905435164274</v>
      </c>
      <c r="W62">
        <f t="shared" si="53"/>
        <v>4.928203230275507</v>
      </c>
      <c r="X62">
        <f t="shared" si="53"/>
        <v>8.0661052776553994</v>
      </c>
      <c r="Y62">
        <f t="shared" si="53"/>
        <v>16.926356795327195</v>
      </c>
      <c r="Z62">
        <f t="shared" si="53"/>
        <v>34.24649596537553</v>
      </c>
    </row>
    <row r="63" spans="1:26" x14ac:dyDescent="0.25">
      <c r="B63" t="s">
        <v>20</v>
      </c>
      <c r="C63">
        <f>$C$1*SIN(RADIANS(C61))/SIN(RADIANS(C60))</f>
        <v>4.0000000000000009</v>
      </c>
      <c r="D63">
        <f>$C$1*SIN(RADIANS(D61))/SIN(RADIANS(D60))</f>
        <v>4.0000000000000009</v>
      </c>
      <c r="E63">
        <f t="shared" ref="E63:L63" si="54">$C$1*SIN(RADIANS(E61))/SIN(RADIANS(E60))</f>
        <v>4.0000000000000009</v>
      </c>
      <c r="F63">
        <f t="shared" si="54"/>
        <v>4.0000000000000009</v>
      </c>
      <c r="G63">
        <f t="shared" si="54"/>
        <v>4.0000000000000009</v>
      </c>
      <c r="H63">
        <f t="shared" si="54"/>
        <v>4.0000000000000009</v>
      </c>
      <c r="I63">
        <f t="shared" si="54"/>
        <v>4.0000000000000009</v>
      </c>
      <c r="J63">
        <f t="shared" si="54"/>
        <v>4.0000000000000009</v>
      </c>
      <c r="K63">
        <f t="shared" si="54"/>
        <v>4.0000000000000009</v>
      </c>
      <c r="L63">
        <f t="shared" si="54"/>
        <v>4.0000000000000009</v>
      </c>
      <c r="P63" t="s">
        <v>33</v>
      </c>
      <c r="Q63">
        <f t="shared" ref="Q63:Z63" si="55">Q60+(Q61/2)</f>
        <v>1</v>
      </c>
      <c r="R63">
        <f t="shared" si="55"/>
        <v>1.720734534719605</v>
      </c>
      <c r="S63">
        <f t="shared" si="55"/>
        <v>2.5200587095407214</v>
      </c>
      <c r="T63">
        <f t="shared" si="55"/>
        <v>3.4641016151377544</v>
      </c>
      <c r="U63">
        <f t="shared" si="55"/>
        <v>4.661805814041398</v>
      </c>
      <c r="V63">
        <f t="shared" si="55"/>
        <v>6.3227381972372525</v>
      </c>
      <c r="W63">
        <f t="shared" si="55"/>
        <v>8.928203230275507</v>
      </c>
      <c r="X63">
        <f t="shared" si="55"/>
        <v>13.913714077981574</v>
      </c>
      <c r="Y63">
        <f t="shared" si="55"/>
        <v>28.443897761614458</v>
      </c>
      <c r="Z63">
        <f t="shared" si="55"/>
        <v>57.193922456715256</v>
      </c>
    </row>
    <row r="64" spans="1:26" x14ac:dyDescent="0.25">
      <c r="P64" t="s">
        <v>34</v>
      </c>
      <c r="Q64">
        <f t="shared" ref="Q64:V64" si="56">IF(Q62-1&lt;0,0,Q62-1)</f>
        <v>0</v>
      </c>
      <c r="R64">
        <f t="shared" si="56"/>
        <v>0</v>
      </c>
      <c r="S64">
        <f t="shared" si="56"/>
        <v>0</v>
      </c>
      <c r="T64">
        <f t="shared" si="56"/>
        <v>0.15470053837925146</v>
      </c>
      <c r="U64">
        <f t="shared" si="56"/>
        <v>1.0509912353768414</v>
      </c>
      <c r="V64">
        <f t="shared" si="56"/>
        <v>2.2112905435164274</v>
      </c>
      <c r="W64">
        <f>5-W62</f>
        <v>7.1796769724493004E-2</v>
      </c>
      <c r="X64">
        <f>11-X62</f>
        <v>2.9338947223446006</v>
      </c>
      <c r="Y64">
        <f>IF(Y62-1&lt;0,0,Y62-1)</f>
        <v>15.926356795327195</v>
      </c>
      <c r="Z64">
        <f>IF(Z62-1&lt;0,0,Z62-1)</f>
        <v>33.24649596537553</v>
      </c>
    </row>
    <row r="65" spans="1:26" x14ac:dyDescent="0.25">
      <c r="A65" s="1"/>
      <c r="B65" s="1" t="s">
        <v>4</v>
      </c>
      <c r="P65" t="s">
        <v>35</v>
      </c>
      <c r="Q65">
        <f t="shared" ref="Q65:V65" si="57">IF(Q63-1&lt;0,0,IF(5-Q63&lt;0,5,Q63-1))</f>
        <v>0</v>
      </c>
      <c r="R65">
        <f t="shared" si="57"/>
        <v>0.72073453471960502</v>
      </c>
      <c r="S65">
        <f t="shared" si="57"/>
        <v>1.5200587095407214</v>
      </c>
      <c r="T65">
        <f t="shared" si="57"/>
        <v>2.4641016151377544</v>
      </c>
      <c r="U65">
        <f t="shared" si="57"/>
        <v>3.661805814041398</v>
      </c>
      <c r="V65">
        <f t="shared" si="57"/>
        <v>5</v>
      </c>
      <c r="W65">
        <f>W63-7</f>
        <v>1.928203230275507</v>
      </c>
      <c r="X65">
        <f>X63-13</f>
        <v>0.91371407798157378</v>
      </c>
      <c r="Y65">
        <f>IF(Y63-1&lt;0,0,IF(5-Y63&lt;0,5,Y63-1))</f>
        <v>5</v>
      </c>
      <c r="Z65">
        <f>IF(Z63-1&lt;0,0,IF(5-Z63&lt;0,5,Z63-1))</f>
        <v>5</v>
      </c>
    </row>
    <row r="66" spans="1:26" x14ac:dyDescent="0.25">
      <c r="B66" t="s">
        <v>21</v>
      </c>
      <c r="C66">
        <f>C54-C55</f>
        <v>60</v>
      </c>
      <c r="D66">
        <f>D54-D55</f>
        <v>70</v>
      </c>
      <c r="E66">
        <f t="shared" ref="E66:L66" si="58">E54-E55</f>
        <v>80</v>
      </c>
      <c r="F66">
        <f t="shared" si="58"/>
        <v>90</v>
      </c>
      <c r="G66">
        <f t="shared" si="58"/>
        <v>100</v>
      </c>
      <c r="H66">
        <f t="shared" si="58"/>
        <v>110</v>
      </c>
      <c r="I66">
        <f t="shared" si="58"/>
        <v>120</v>
      </c>
      <c r="J66">
        <f t="shared" si="58"/>
        <v>130</v>
      </c>
      <c r="K66">
        <f t="shared" si="58"/>
        <v>140</v>
      </c>
      <c r="L66">
        <f t="shared" si="58"/>
        <v>150</v>
      </c>
      <c r="P66" t="s">
        <v>36</v>
      </c>
      <c r="Q66">
        <f t="shared" ref="Q66:V66" si="59">IF((Q65-Q64)*100/4&gt;100,100,(Q65-Q64)*100/4)</f>
        <v>0</v>
      </c>
      <c r="R66">
        <f t="shared" si="59"/>
        <v>18.018363367990126</v>
      </c>
      <c r="S66">
        <f t="shared" si="59"/>
        <v>38.001467738518038</v>
      </c>
      <c r="T66">
        <f t="shared" si="59"/>
        <v>57.735026918962575</v>
      </c>
      <c r="U66">
        <f t="shared" si="59"/>
        <v>65.270364466613913</v>
      </c>
      <c r="V66">
        <f t="shared" si="59"/>
        <v>69.717736412089309</v>
      </c>
      <c r="W66">
        <f>(W65+W64)*100/4</f>
        <v>50</v>
      </c>
      <c r="X66">
        <f>(X65+X64)*100/4</f>
        <v>96.190220008154355</v>
      </c>
      <c r="Y66">
        <v>100</v>
      </c>
      <c r="Z66">
        <v>100</v>
      </c>
    </row>
    <row r="67" spans="1:26" x14ac:dyDescent="0.25">
      <c r="B67" t="s">
        <v>23</v>
      </c>
      <c r="C67">
        <f>C53</f>
        <v>30</v>
      </c>
      <c r="D67">
        <f>D53</f>
        <v>30</v>
      </c>
      <c r="E67">
        <f t="shared" ref="E67:L67" si="60">E53</f>
        <v>30</v>
      </c>
      <c r="F67">
        <f t="shared" si="60"/>
        <v>30</v>
      </c>
      <c r="G67">
        <f t="shared" si="60"/>
        <v>30</v>
      </c>
      <c r="H67">
        <f t="shared" si="60"/>
        <v>30</v>
      </c>
      <c r="I67">
        <f t="shared" si="60"/>
        <v>30</v>
      </c>
      <c r="J67">
        <f t="shared" si="60"/>
        <v>30</v>
      </c>
      <c r="K67">
        <f t="shared" si="60"/>
        <v>30</v>
      </c>
      <c r="L67">
        <f t="shared" si="60"/>
        <v>30</v>
      </c>
    </row>
    <row r="68" spans="1:26" x14ac:dyDescent="0.25">
      <c r="B68" t="s">
        <v>22</v>
      </c>
      <c r="C68">
        <f>180-ABS(C66)-ABS(C67)</f>
        <v>90</v>
      </c>
      <c r="D68">
        <f>180-ABS(D66)-ABS(D67)</f>
        <v>80</v>
      </c>
      <c r="E68">
        <f t="shared" ref="E68:L68" si="61">180-ABS(E66)-ABS(E67)</f>
        <v>70</v>
      </c>
      <c r="F68">
        <f t="shared" si="61"/>
        <v>60</v>
      </c>
      <c r="G68">
        <f t="shared" si="61"/>
        <v>50</v>
      </c>
      <c r="H68">
        <f t="shared" si="61"/>
        <v>40</v>
      </c>
      <c r="I68">
        <f t="shared" si="61"/>
        <v>30</v>
      </c>
      <c r="J68">
        <f t="shared" si="61"/>
        <v>20</v>
      </c>
      <c r="K68">
        <f t="shared" si="61"/>
        <v>10</v>
      </c>
      <c r="L68">
        <f t="shared" si="61"/>
        <v>0</v>
      </c>
    </row>
    <row r="69" spans="1:26" x14ac:dyDescent="0.25">
      <c r="B69" t="s">
        <v>24</v>
      </c>
      <c r="C69">
        <f>$C$1*SIN(RADIANS(C68))/SIN(RADIANS(C67))</f>
        <v>4.0000000000000009</v>
      </c>
      <c r="D69">
        <f>$C$1*SIN(RADIANS(D68))/SIN(RADIANS(D67))</f>
        <v>3.9392310120488325</v>
      </c>
      <c r="E69">
        <f t="shared" ref="E69:L69" si="62">$C$1*SIN(RADIANS(E68))/SIN(RADIANS(E67))</f>
        <v>3.7587704831436337</v>
      </c>
      <c r="F69">
        <f t="shared" si="62"/>
        <v>3.4641016151377548</v>
      </c>
      <c r="G69">
        <f t="shared" si="62"/>
        <v>3.0641777724759125</v>
      </c>
      <c r="H69">
        <f t="shared" si="62"/>
        <v>2.5711504387461575</v>
      </c>
      <c r="I69">
        <f t="shared" si="62"/>
        <v>2</v>
      </c>
      <c r="J69">
        <f t="shared" si="62"/>
        <v>1.3680805733026751</v>
      </c>
      <c r="K69">
        <f t="shared" si="62"/>
        <v>0.69459271066772144</v>
      </c>
      <c r="L69">
        <f t="shared" si="62"/>
        <v>0</v>
      </c>
      <c r="P69" t="s">
        <v>8</v>
      </c>
      <c r="Q69">
        <v>5</v>
      </c>
    </row>
    <row r="70" spans="1:26" x14ac:dyDescent="0.25">
      <c r="B70" t="s">
        <v>27</v>
      </c>
      <c r="C70">
        <f t="shared" ref="C70:L70" si="63">$C$2*TAN(RADIANS(C54))</f>
        <v>2.5980762113533151</v>
      </c>
      <c r="D70">
        <f t="shared" si="63"/>
        <v>2.5980762113533151</v>
      </c>
      <c r="E70">
        <f t="shared" si="63"/>
        <v>2.5980762113533151</v>
      </c>
      <c r="F70">
        <f t="shared" si="63"/>
        <v>2.5980762113533151</v>
      </c>
      <c r="G70">
        <f t="shared" si="63"/>
        <v>2.5980762113533151</v>
      </c>
      <c r="H70">
        <f t="shared" si="63"/>
        <v>2.5980762113533151</v>
      </c>
      <c r="I70">
        <f t="shared" si="63"/>
        <v>2.5980762113533151</v>
      </c>
      <c r="J70">
        <f t="shared" si="63"/>
        <v>2.5980762113533151</v>
      </c>
      <c r="K70">
        <f t="shared" si="63"/>
        <v>2.5980762113533151</v>
      </c>
      <c r="L70">
        <f t="shared" si="63"/>
        <v>2.5980762113533151</v>
      </c>
      <c r="P70" t="s">
        <v>5</v>
      </c>
      <c r="Q70">
        <v>0</v>
      </c>
      <c r="R70">
        <v>10</v>
      </c>
      <c r="S70">
        <v>20</v>
      </c>
      <c r="T70">
        <v>30</v>
      </c>
      <c r="U70">
        <v>40</v>
      </c>
      <c r="V70">
        <v>50</v>
      </c>
      <c r="W70">
        <v>60</v>
      </c>
      <c r="X70">
        <v>70</v>
      </c>
      <c r="Y70">
        <v>80</v>
      </c>
      <c r="Z70">
        <v>85</v>
      </c>
    </row>
    <row r="71" spans="1:26" x14ac:dyDescent="0.25">
      <c r="B71" t="s">
        <v>25</v>
      </c>
      <c r="C71">
        <f>C63-C69</f>
        <v>0</v>
      </c>
      <c r="D71">
        <f t="shared" ref="D71:L71" si="64">D63-D69</f>
        <v>6.0768987951168363E-2</v>
      </c>
      <c r="E71">
        <f t="shared" si="64"/>
        <v>0.24122951685636718</v>
      </c>
      <c r="F71">
        <f t="shared" si="64"/>
        <v>0.53589838486224606</v>
      </c>
      <c r="G71">
        <f t="shared" si="64"/>
        <v>0.93582222752408839</v>
      </c>
      <c r="H71">
        <f t="shared" si="64"/>
        <v>1.4288495612538434</v>
      </c>
      <c r="I71">
        <f t="shared" si="64"/>
        <v>2.0000000000000009</v>
      </c>
      <c r="J71">
        <f t="shared" si="64"/>
        <v>2.6319194266973258</v>
      </c>
      <c r="K71">
        <f t="shared" si="64"/>
        <v>3.3054072893322797</v>
      </c>
      <c r="L71">
        <f t="shared" si="64"/>
        <v>4.0000000000000009</v>
      </c>
      <c r="P71" t="s">
        <v>30</v>
      </c>
      <c r="Q71">
        <f>$C$2*TAN(RADIANS(Q70))</f>
        <v>0</v>
      </c>
      <c r="R71">
        <f t="shared" ref="R71:Z71" si="65">$Q69*TAN(RADIANS(R70))</f>
        <v>0.88163490354232488</v>
      </c>
      <c r="S71">
        <f t="shared" si="65"/>
        <v>1.8198511713310117</v>
      </c>
      <c r="T71">
        <f t="shared" si="65"/>
        <v>2.8867513459481287</v>
      </c>
      <c r="U71">
        <f t="shared" si="65"/>
        <v>4.1954981558863995</v>
      </c>
      <c r="V71">
        <f t="shared" si="65"/>
        <v>5.9587679629710504</v>
      </c>
      <c r="W71">
        <f t="shared" si="65"/>
        <v>8.6602540378443837</v>
      </c>
      <c r="X71">
        <f t="shared" si="65"/>
        <v>13.737387097273109</v>
      </c>
      <c r="Y71">
        <f t="shared" si="65"/>
        <v>28.356409098088534</v>
      </c>
      <c r="Z71">
        <f t="shared" si="65"/>
        <v>57.15026151380674</v>
      </c>
    </row>
    <row r="72" spans="1:26" x14ac:dyDescent="0.25">
      <c r="P72" t="s">
        <v>31</v>
      </c>
      <c r="Q72">
        <f t="shared" ref="Q72:Z72" si="66">$C$1/COS(RADIANS(Q70))</f>
        <v>2</v>
      </c>
      <c r="R72">
        <f t="shared" si="66"/>
        <v>2.0308532237714902</v>
      </c>
      <c r="S72">
        <f t="shared" si="66"/>
        <v>2.1283555449518241</v>
      </c>
      <c r="T72">
        <f t="shared" si="66"/>
        <v>2.3094010767585029</v>
      </c>
      <c r="U72">
        <f t="shared" si="66"/>
        <v>2.6108145786645571</v>
      </c>
      <c r="V72">
        <f t="shared" si="66"/>
        <v>3.1114476537208247</v>
      </c>
      <c r="W72">
        <f t="shared" si="66"/>
        <v>3.9999999999999991</v>
      </c>
      <c r="X72">
        <f t="shared" si="66"/>
        <v>5.8476088003261726</v>
      </c>
      <c r="Y72">
        <f t="shared" si="66"/>
        <v>11.517540966287262</v>
      </c>
      <c r="Z72">
        <f t="shared" si="66"/>
        <v>22.947426491339719</v>
      </c>
    </row>
    <row r="73" spans="1:26" x14ac:dyDescent="0.25">
      <c r="P73" t="s">
        <v>32</v>
      </c>
      <c r="Q73">
        <f t="shared" ref="Q73:Z73" si="67">Q71-Q72/2</f>
        <v>-1</v>
      </c>
      <c r="R73">
        <f t="shared" si="67"/>
        <v>-0.13379170834342025</v>
      </c>
      <c r="S73">
        <f t="shared" si="67"/>
        <v>0.75567339885509965</v>
      </c>
      <c r="T73">
        <f t="shared" si="67"/>
        <v>1.7320508075688772</v>
      </c>
      <c r="U73">
        <f t="shared" si="67"/>
        <v>2.8900908665541207</v>
      </c>
      <c r="V73">
        <f t="shared" si="67"/>
        <v>4.4030441361106378</v>
      </c>
      <c r="W73">
        <f t="shared" si="67"/>
        <v>6.6602540378443837</v>
      </c>
      <c r="X73">
        <f t="shared" si="67"/>
        <v>10.813582697110022</v>
      </c>
      <c r="Y73">
        <f t="shared" si="67"/>
        <v>22.597638614944902</v>
      </c>
      <c r="Z73">
        <f t="shared" si="67"/>
        <v>45.676548268136884</v>
      </c>
    </row>
    <row r="74" spans="1:26" x14ac:dyDescent="0.25">
      <c r="P74" t="s">
        <v>33</v>
      </c>
      <c r="Q74">
        <f t="shared" ref="Q74:Z74" si="68">Q71+(Q72/2)</f>
        <v>1</v>
      </c>
      <c r="R74">
        <f t="shared" si="68"/>
        <v>1.8970615154280699</v>
      </c>
      <c r="S74">
        <f t="shared" si="68"/>
        <v>2.884028943806924</v>
      </c>
      <c r="T74">
        <f t="shared" si="68"/>
        <v>4.0414518843273797</v>
      </c>
      <c r="U74">
        <f t="shared" si="68"/>
        <v>5.5009054452186783</v>
      </c>
      <c r="V74">
        <f t="shared" si="68"/>
        <v>7.5144917898314629</v>
      </c>
      <c r="W74">
        <f t="shared" si="68"/>
        <v>10.660254037844384</v>
      </c>
      <c r="X74">
        <f t="shared" si="68"/>
        <v>16.661191497436196</v>
      </c>
      <c r="Y74">
        <f t="shared" si="68"/>
        <v>34.115179581232162</v>
      </c>
      <c r="Z74">
        <f t="shared" si="68"/>
        <v>68.623974759476596</v>
      </c>
    </row>
    <row r="75" spans="1:26" x14ac:dyDescent="0.25">
      <c r="P75" t="s">
        <v>34</v>
      </c>
      <c r="Q75">
        <f t="shared" ref="Q75:V75" si="69">IF(Q73-1&lt;0,0,Q73-1)</f>
        <v>0</v>
      </c>
      <c r="R75">
        <f t="shared" si="69"/>
        <v>0</v>
      </c>
      <c r="S75">
        <f t="shared" si="69"/>
        <v>0</v>
      </c>
      <c r="T75">
        <f t="shared" si="69"/>
        <v>0.73205080756887719</v>
      </c>
      <c r="U75">
        <f t="shared" si="69"/>
        <v>1.8900908665541207</v>
      </c>
      <c r="V75">
        <f t="shared" si="69"/>
        <v>3.4030441361106378</v>
      </c>
      <c r="W75">
        <v>0</v>
      </c>
      <c r="X75">
        <f>11-X73</f>
        <v>0.18641730288997849</v>
      </c>
      <c r="Y75">
        <f>IF(Y73-1&lt;0,0,Y73-1)</f>
        <v>21.597638614944902</v>
      </c>
      <c r="Z75">
        <f>IF(Z73-1&lt;0,0,Z73-1)</f>
        <v>44.676548268136884</v>
      </c>
    </row>
    <row r="76" spans="1:26" x14ac:dyDescent="0.25">
      <c r="B76" s="1" t="s">
        <v>9</v>
      </c>
      <c r="C76" s="1">
        <v>20</v>
      </c>
      <c r="D76" s="1">
        <v>20</v>
      </c>
      <c r="E76" s="1">
        <v>20</v>
      </c>
      <c r="F76" s="1">
        <v>20</v>
      </c>
      <c r="G76" s="1">
        <v>20</v>
      </c>
      <c r="H76" s="1">
        <v>20</v>
      </c>
      <c r="I76" s="1">
        <v>20</v>
      </c>
      <c r="J76" s="1">
        <v>20</v>
      </c>
      <c r="K76" s="1">
        <v>20</v>
      </c>
      <c r="L76" s="1">
        <v>20</v>
      </c>
      <c r="P76" t="s">
        <v>35</v>
      </c>
      <c r="Q76">
        <f t="shared" ref="Q76:V76" si="70">IF(Q74-1&lt;0,0,IF(5-Q74&lt;0,5,Q74-1))</f>
        <v>0</v>
      </c>
      <c r="R76">
        <f t="shared" si="70"/>
        <v>0.89706151542806989</v>
      </c>
      <c r="S76">
        <f t="shared" si="70"/>
        <v>1.884028943806924</v>
      </c>
      <c r="T76">
        <f t="shared" si="70"/>
        <v>3.0414518843273797</v>
      </c>
      <c r="U76">
        <f t="shared" si="70"/>
        <v>5</v>
      </c>
      <c r="V76">
        <f t="shared" si="70"/>
        <v>5</v>
      </c>
      <c r="W76">
        <f>W74-7</f>
        <v>3.6602540378443837</v>
      </c>
      <c r="X76">
        <f>X74-13</f>
        <v>3.6611914974361959</v>
      </c>
      <c r="Y76">
        <f>IF(Y74-1&lt;0,0,IF(5-Y74&lt;0,5,Y74-1))</f>
        <v>5</v>
      </c>
      <c r="Z76">
        <f>IF(Z74-1&lt;0,0,IF(5-Z74&lt;0,5,Z74-1))</f>
        <v>5</v>
      </c>
    </row>
    <row r="77" spans="1:26" x14ac:dyDescent="0.25">
      <c r="B77" t="s">
        <v>5</v>
      </c>
      <c r="C77">
        <f>90-C76</f>
        <v>70</v>
      </c>
      <c r="D77">
        <f>90-D76</f>
        <v>70</v>
      </c>
      <c r="E77">
        <f t="shared" ref="E77:L77" si="71">90-E76</f>
        <v>70</v>
      </c>
      <c r="F77">
        <f t="shared" si="71"/>
        <v>70</v>
      </c>
      <c r="G77">
        <f t="shared" si="71"/>
        <v>70</v>
      </c>
      <c r="H77">
        <f t="shared" si="71"/>
        <v>70</v>
      </c>
      <c r="I77">
        <f t="shared" si="71"/>
        <v>70</v>
      </c>
      <c r="J77">
        <f t="shared" si="71"/>
        <v>70</v>
      </c>
      <c r="K77">
        <f t="shared" si="71"/>
        <v>70</v>
      </c>
      <c r="L77">
        <f t="shared" si="71"/>
        <v>70</v>
      </c>
      <c r="P77" t="s">
        <v>36</v>
      </c>
      <c r="Q77">
        <f t="shared" ref="Q77:W77" si="72">IF((Q76-Q75)*100/4&gt;100,100,(Q76-Q75)*100/4)</f>
        <v>0</v>
      </c>
      <c r="R77">
        <f t="shared" si="72"/>
        <v>22.426537885701748</v>
      </c>
      <c r="S77">
        <f t="shared" si="72"/>
        <v>47.1007235951731</v>
      </c>
      <c r="T77">
        <f t="shared" si="72"/>
        <v>57.735026918962561</v>
      </c>
      <c r="U77">
        <f t="shared" si="72"/>
        <v>77.747728336146977</v>
      </c>
      <c r="V77">
        <f t="shared" si="72"/>
        <v>39.923896597234055</v>
      </c>
      <c r="W77">
        <f t="shared" si="72"/>
        <v>91.506350946109592</v>
      </c>
      <c r="X77">
        <f>(X76+X75)*100/4</f>
        <v>96.190220008154355</v>
      </c>
      <c r="Y77">
        <v>100</v>
      </c>
      <c r="Z77">
        <v>100</v>
      </c>
    </row>
    <row r="78" spans="1:26" x14ac:dyDescent="0.25">
      <c r="B78" s="1" t="s">
        <v>14</v>
      </c>
      <c r="C78" s="1">
        <v>0</v>
      </c>
      <c r="D78" s="1">
        <v>-10</v>
      </c>
      <c r="E78" s="1">
        <v>-20</v>
      </c>
      <c r="F78" s="1">
        <v>-30</v>
      </c>
      <c r="G78" s="1">
        <v>-40</v>
      </c>
      <c r="H78" s="1">
        <v>-50</v>
      </c>
      <c r="I78" s="1">
        <v>-60</v>
      </c>
      <c r="J78" s="1">
        <v>-70</v>
      </c>
      <c r="K78" s="1">
        <v>-80</v>
      </c>
      <c r="L78" s="1">
        <v>-90</v>
      </c>
    </row>
    <row r="79" spans="1:26" x14ac:dyDescent="0.25">
      <c r="B79" t="s">
        <v>13</v>
      </c>
      <c r="C79">
        <f>C76+C78</f>
        <v>20</v>
      </c>
      <c r="D79">
        <f>D76+D78</f>
        <v>10</v>
      </c>
      <c r="E79">
        <f t="shared" ref="E79:L79" si="73">E76+E78</f>
        <v>0</v>
      </c>
      <c r="F79">
        <f t="shared" si="73"/>
        <v>-10</v>
      </c>
      <c r="G79">
        <f t="shared" si="73"/>
        <v>-20</v>
      </c>
      <c r="H79">
        <f t="shared" si="73"/>
        <v>-30</v>
      </c>
      <c r="I79">
        <f t="shared" si="73"/>
        <v>-40</v>
      </c>
      <c r="J79">
        <f t="shared" si="73"/>
        <v>-50</v>
      </c>
      <c r="K79">
        <f t="shared" si="73"/>
        <v>-60</v>
      </c>
      <c r="L79">
        <f t="shared" si="73"/>
        <v>-70</v>
      </c>
    </row>
    <row r="81" spans="2:12" x14ac:dyDescent="0.25">
      <c r="B81" s="1" t="s">
        <v>15</v>
      </c>
    </row>
    <row r="82" spans="2:12" x14ac:dyDescent="0.25">
      <c r="B82" t="s">
        <v>16</v>
      </c>
      <c r="C82">
        <f>ABS(C76-90)</f>
        <v>70</v>
      </c>
      <c r="D82">
        <f t="shared" ref="D82:L82" si="74">ABS(D76-90)</f>
        <v>70</v>
      </c>
      <c r="E82">
        <f t="shared" si="74"/>
        <v>70</v>
      </c>
      <c r="F82">
        <f t="shared" si="74"/>
        <v>70</v>
      </c>
      <c r="G82">
        <f t="shared" si="74"/>
        <v>70</v>
      </c>
      <c r="H82">
        <f t="shared" si="74"/>
        <v>70</v>
      </c>
      <c r="I82">
        <f t="shared" si="74"/>
        <v>70</v>
      </c>
      <c r="J82">
        <f t="shared" si="74"/>
        <v>70</v>
      </c>
      <c r="K82">
        <f t="shared" si="74"/>
        <v>70</v>
      </c>
      <c r="L82">
        <f t="shared" si="74"/>
        <v>70</v>
      </c>
    </row>
    <row r="83" spans="2:12" x14ac:dyDescent="0.25">
      <c r="B83" t="s">
        <v>19</v>
      </c>
      <c r="C83">
        <f>C76</f>
        <v>20</v>
      </c>
      <c r="D83">
        <f>D76</f>
        <v>20</v>
      </c>
      <c r="E83">
        <f t="shared" ref="E83:L83" si="75">E76</f>
        <v>20</v>
      </c>
      <c r="F83">
        <f t="shared" si="75"/>
        <v>20</v>
      </c>
      <c r="G83">
        <f t="shared" si="75"/>
        <v>20</v>
      </c>
      <c r="H83">
        <f t="shared" si="75"/>
        <v>20</v>
      </c>
      <c r="I83">
        <f t="shared" si="75"/>
        <v>20</v>
      </c>
      <c r="J83">
        <f t="shared" si="75"/>
        <v>20</v>
      </c>
      <c r="K83">
        <f t="shared" si="75"/>
        <v>20</v>
      </c>
      <c r="L83">
        <f t="shared" si="75"/>
        <v>20</v>
      </c>
    </row>
    <row r="84" spans="2:12" x14ac:dyDescent="0.25">
      <c r="B84" t="s">
        <v>17</v>
      </c>
      <c r="C84">
        <f>180-C83-C82</f>
        <v>90</v>
      </c>
      <c r="D84">
        <f>180-D83-D82</f>
        <v>90</v>
      </c>
      <c r="E84">
        <f t="shared" ref="E84:L84" si="76">180-E83-E82</f>
        <v>90</v>
      </c>
      <c r="F84">
        <f t="shared" si="76"/>
        <v>90</v>
      </c>
      <c r="G84">
        <f t="shared" si="76"/>
        <v>90</v>
      </c>
      <c r="H84">
        <f t="shared" si="76"/>
        <v>90</v>
      </c>
      <c r="I84">
        <f t="shared" si="76"/>
        <v>90</v>
      </c>
      <c r="J84">
        <f t="shared" si="76"/>
        <v>90</v>
      </c>
      <c r="K84">
        <f t="shared" si="76"/>
        <v>90</v>
      </c>
      <c r="L84">
        <f t="shared" si="76"/>
        <v>90</v>
      </c>
    </row>
    <row r="85" spans="2:12" x14ac:dyDescent="0.25">
      <c r="B85" t="s">
        <v>18</v>
      </c>
      <c r="C85">
        <f>$C$1/COS(RADIANS(C82))</f>
        <v>5.8476088003261726</v>
      </c>
      <c r="D85">
        <f>$C$1/COS(RADIANS(D82))</f>
        <v>5.8476088003261726</v>
      </c>
      <c r="E85">
        <f t="shared" ref="E85:L85" si="77">$C$1/COS(RADIANS(E82))</f>
        <v>5.8476088003261726</v>
      </c>
      <c r="F85">
        <f t="shared" si="77"/>
        <v>5.8476088003261726</v>
      </c>
      <c r="G85">
        <f t="shared" si="77"/>
        <v>5.8476088003261726</v>
      </c>
      <c r="H85">
        <f t="shared" si="77"/>
        <v>5.8476088003261726</v>
      </c>
      <c r="I85">
        <f t="shared" si="77"/>
        <v>5.8476088003261726</v>
      </c>
      <c r="J85">
        <f t="shared" si="77"/>
        <v>5.8476088003261726</v>
      </c>
      <c r="K85">
        <f t="shared" si="77"/>
        <v>5.8476088003261726</v>
      </c>
      <c r="L85">
        <f t="shared" si="77"/>
        <v>5.8476088003261726</v>
      </c>
    </row>
    <row r="86" spans="2:12" x14ac:dyDescent="0.25">
      <c r="B86" t="s">
        <v>20</v>
      </c>
      <c r="C86">
        <f>$C$1*SIN(RADIANS(C84))/SIN(RADIANS(C83))</f>
        <v>5.8476088003261752</v>
      </c>
      <c r="D86">
        <f>$C$1*SIN(RADIANS(D84))/SIN(RADIANS(D83))</f>
        <v>5.8476088003261752</v>
      </c>
      <c r="E86">
        <f t="shared" ref="E86:L86" si="78">$C$1*SIN(RADIANS(E84))/SIN(RADIANS(E83))</f>
        <v>5.8476088003261752</v>
      </c>
      <c r="F86">
        <f t="shared" si="78"/>
        <v>5.8476088003261752</v>
      </c>
      <c r="G86">
        <f t="shared" si="78"/>
        <v>5.8476088003261752</v>
      </c>
      <c r="H86">
        <f t="shared" si="78"/>
        <v>5.8476088003261752</v>
      </c>
      <c r="I86">
        <f t="shared" si="78"/>
        <v>5.8476088003261752</v>
      </c>
      <c r="J86">
        <f t="shared" si="78"/>
        <v>5.8476088003261752</v>
      </c>
      <c r="K86">
        <f t="shared" si="78"/>
        <v>5.8476088003261752</v>
      </c>
      <c r="L86">
        <f t="shared" si="78"/>
        <v>5.8476088003261752</v>
      </c>
    </row>
    <row r="88" spans="2:12" x14ac:dyDescent="0.25">
      <c r="B88" s="1" t="s">
        <v>4</v>
      </c>
    </row>
    <row r="89" spans="2:12" x14ac:dyDescent="0.25">
      <c r="B89" t="s">
        <v>21</v>
      </c>
      <c r="C89">
        <f>C77-C78</f>
        <v>70</v>
      </c>
      <c r="D89">
        <f>D77-D78</f>
        <v>80</v>
      </c>
      <c r="E89">
        <f t="shared" ref="E89:L89" si="79">E77-E78</f>
        <v>90</v>
      </c>
      <c r="F89">
        <f t="shared" si="79"/>
        <v>100</v>
      </c>
      <c r="G89">
        <f t="shared" si="79"/>
        <v>110</v>
      </c>
      <c r="H89">
        <f t="shared" si="79"/>
        <v>120</v>
      </c>
      <c r="I89">
        <f t="shared" si="79"/>
        <v>130</v>
      </c>
      <c r="J89">
        <f t="shared" si="79"/>
        <v>140</v>
      </c>
      <c r="K89">
        <f t="shared" si="79"/>
        <v>150</v>
      </c>
      <c r="L89">
        <f t="shared" si="79"/>
        <v>160</v>
      </c>
    </row>
    <row r="90" spans="2:12" x14ac:dyDescent="0.25">
      <c r="B90" t="s">
        <v>23</v>
      </c>
      <c r="C90">
        <f>C76</f>
        <v>20</v>
      </c>
      <c r="D90">
        <f>D76</f>
        <v>20</v>
      </c>
      <c r="E90">
        <f t="shared" ref="E90:L90" si="80">E76</f>
        <v>20</v>
      </c>
      <c r="F90">
        <f t="shared" si="80"/>
        <v>20</v>
      </c>
      <c r="G90">
        <f t="shared" si="80"/>
        <v>20</v>
      </c>
      <c r="H90">
        <f t="shared" si="80"/>
        <v>20</v>
      </c>
      <c r="I90">
        <f t="shared" si="80"/>
        <v>20</v>
      </c>
      <c r="J90">
        <f t="shared" si="80"/>
        <v>20</v>
      </c>
      <c r="K90">
        <f t="shared" si="80"/>
        <v>20</v>
      </c>
      <c r="L90">
        <f t="shared" si="80"/>
        <v>20</v>
      </c>
    </row>
    <row r="91" spans="2:12" x14ac:dyDescent="0.25">
      <c r="B91" t="s">
        <v>22</v>
      </c>
      <c r="C91">
        <f>180-ABS(C89)-ABS(C90)</f>
        <v>90</v>
      </c>
      <c r="D91">
        <f>180-ABS(D89)-ABS(D90)</f>
        <v>80</v>
      </c>
      <c r="E91">
        <f t="shared" ref="E91:L91" si="81">180-ABS(E89)-ABS(E90)</f>
        <v>70</v>
      </c>
      <c r="F91">
        <f t="shared" si="81"/>
        <v>60</v>
      </c>
      <c r="G91">
        <f t="shared" si="81"/>
        <v>50</v>
      </c>
      <c r="H91">
        <f t="shared" si="81"/>
        <v>40</v>
      </c>
      <c r="I91">
        <f t="shared" si="81"/>
        <v>30</v>
      </c>
      <c r="J91">
        <f t="shared" si="81"/>
        <v>20</v>
      </c>
      <c r="K91">
        <f t="shared" si="81"/>
        <v>10</v>
      </c>
      <c r="L91">
        <f t="shared" si="81"/>
        <v>0</v>
      </c>
    </row>
    <row r="92" spans="2:12" x14ac:dyDescent="0.25">
      <c r="B92" t="s">
        <v>24</v>
      </c>
      <c r="C92">
        <f>$C$1*SIN(RADIANS(C91))/SIN(RADIANS(C90))</f>
        <v>5.8476088003261752</v>
      </c>
      <c r="D92">
        <f>$C$1*SIN(RADIANS(D91))/SIN(RADIANS(D90))</f>
        <v>5.7587704831436337</v>
      </c>
      <c r="E92">
        <f t="shared" ref="E92:L92" si="82">$C$1*SIN(RADIANS(E91))/SIN(RADIANS(E90))</f>
        <v>5.4949548389092442</v>
      </c>
      <c r="F92">
        <f t="shared" si="82"/>
        <v>5.0641777724759125</v>
      </c>
      <c r="G92">
        <f t="shared" si="82"/>
        <v>4.4795282270234997</v>
      </c>
      <c r="H92">
        <f t="shared" si="82"/>
        <v>3.7587704831436333</v>
      </c>
      <c r="I92">
        <f t="shared" si="82"/>
        <v>2.9238044001630872</v>
      </c>
      <c r="J92">
        <f t="shared" si="82"/>
        <v>2</v>
      </c>
      <c r="K92">
        <f t="shared" si="82"/>
        <v>1.0154266118857449</v>
      </c>
      <c r="L92">
        <f t="shared" si="82"/>
        <v>0</v>
      </c>
    </row>
    <row r="93" spans="2:12" x14ac:dyDescent="0.25">
      <c r="B93" t="s">
        <v>27</v>
      </c>
      <c r="C93">
        <f t="shared" ref="C93:L93" si="83">$C$2*TAN(RADIANS(C77))</f>
        <v>4.1212161291819323</v>
      </c>
      <c r="D93">
        <f t="shared" si="83"/>
        <v>4.1212161291819323</v>
      </c>
      <c r="E93">
        <f t="shared" si="83"/>
        <v>4.1212161291819323</v>
      </c>
      <c r="F93">
        <f t="shared" si="83"/>
        <v>4.1212161291819323</v>
      </c>
      <c r="G93">
        <f t="shared" si="83"/>
        <v>4.1212161291819323</v>
      </c>
      <c r="H93">
        <f t="shared" si="83"/>
        <v>4.1212161291819323</v>
      </c>
      <c r="I93">
        <f t="shared" si="83"/>
        <v>4.1212161291819323</v>
      </c>
      <c r="J93">
        <f t="shared" si="83"/>
        <v>4.1212161291819323</v>
      </c>
      <c r="K93">
        <f t="shared" si="83"/>
        <v>4.1212161291819323</v>
      </c>
      <c r="L93">
        <f t="shared" si="83"/>
        <v>4.1212161291819323</v>
      </c>
    </row>
    <row r="94" spans="2:12" x14ac:dyDescent="0.25">
      <c r="B94" t="s">
        <v>25</v>
      </c>
      <c r="C94">
        <f>C86-C92</f>
        <v>0</v>
      </c>
      <c r="D94">
        <f t="shared" ref="D94:L94" si="84">D86-D92</f>
        <v>8.8838317182541537E-2</v>
      </c>
      <c r="E94">
        <f t="shared" si="84"/>
        <v>0.35265396141693106</v>
      </c>
      <c r="F94">
        <f t="shared" si="84"/>
        <v>0.78343102785026275</v>
      </c>
      <c r="G94">
        <f t="shared" si="84"/>
        <v>1.3680805733026755</v>
      </c>
      <c r="H94">
        <f t="shared" si="84"/>
        <v>2.088838317182542</v>
      </c>
      <c r="I94">
        <f t="shared" si="84"/>
        <v>2.9238044001630881</v>
      </c>
      <c r="J94">
        <f t="shared" si="84"/>
        <v>3.8476088003261752</v>
      </c>
      <c r="K94">
        <f t="shared" si="84"/>
        <v>4.8321821884404308</v>
      </c>
      <c r="L94">
        <f t="shared" si="84"/>
        <v>5.8476088003261752</v>
      </c>
    </row>
    <row r="98" spans="2:12" x14ac:dyDescent="0.25">
      <c r="B98" s="1" t="s">
        <v>9</v>
      </c>
      <c r="C98" s="1">
        <v>5</v>
      </c>
      <c r="D98" s="1">
        <v>5</v>
      </c>
      <c r="E98" s="1">
        <v>5</v>
      </c>
      <c r="F98" s="1">
        <v>5</v>
      </c>
      <c r="G98" s="1">
        <v>5</v>
      </c>
      <c r="H98" s="1">
        <v>5</v>
      </c>
      <c r="I98" s="1">
        <v>5</v>
      </c>
      <c r="J98" s="1">
        <v>5</v>
      </c>
      <c r="K98" s="1">
        <v>5</v>
      </c>
      <c r="L98" s="1">
        <v>5</v>
      </c>
    </row>
    <row r="99" spans="2:12" x14ac:dyDescent="0.25">
      <c r="B99" t="s">
        <v>5</v>
      </c>
      <c r="C99">
        <f>90-C98</f>
        <v>85</v>
      </c>
      <c r="D99">
        <f>90-D98</f>
        <v>85</v>
      </c>
      <c r="E99">
        <f t="shared" ref="E99:L99" si="85">90-E98</f>
        <v>85</v>
      </c>
      <c r="F99">
        <f t="shared" si="85"/>
        <v>85</v>
      </c>
      <c r="G99">
        <f t="shared" si="85"/>
        <v>85</v>
      </c>
      <c r="H99">
        <f t="shared" si="85"/>
        <v>85</v>
      </c>
      <c r="I99">
        <f t="shared" si="85"/>
        <v>85</v>
      </c>
      <c r="J99">
        <f t="shared" si="85"/>
        <v>85</v>
      </c>
      <c r="K99">
        <f t="shared" si="85"/>
        <v>85</v>
      </c>
      <c r="L99">
        <f t="shared" si="85"/>
        <v>85</v>
      </c>
    </row>
    <row r="100" spans="2:12" x14ac:dyDescent="0.25">
      <c r="B100" s="1" t="s">
        <v>14</v>
      </c>
      <c r="C100" s="1">
        <v>0</v>
      </c>
      <c r="D100" s="1">
        <v>-10</v>
      </c>
      <c r="E100" s="1">
        <v>-20</v>
      </c>
      <c r="F100" s="1">
        <v>-30</v>
      </c>
      <c r="G100" s="1">
        <v>-40</v>
      </c>
      <c r="H100" s="1">
        <v>-50</v>
      </c>
      <c r="I100" s="1">
        <v>-60</v>
      </c>
      <c r="J100" s="1">
        <v>-70</v>
      </c>
      <c r="K100" s="1">
        <v>-80</v>
      </c>
      <c r="L100" s="1">
        <v>-90</v>
      </c>
    </row>
    <row r="101" spans="2:12" x14ac:dyDescent="0.25">
      <c r="B101" t="s">
        <v>13</v>
      </c>
      <c r="C101">
        <f>C98+C100</f>
        <v>5</v>
      </c>
      <c r="D101">
        <f>D98+D100</f>
        <v>-5</v>
      </c>
      <c r="E101">
        <f t="shared" ref="E101:L101" si="86">E98+E100</f>
        <v>-15</v>
      </c>
      <c r="F101">
        <f t="shared" si="86"/>
        <v>-25</v>
      </c>
      <c r="G101">
        <f t="shared" si="86"/>
        <v>-35</v>
      </c>
      <c r="H101">
        <f t="shared" si="86"/>
        <v>-45</v>
      </c>
      <c r="I101">
        <f t="shared" si="86"/>
        <v>-55</v>
      </c>
      <c r="J101">
        <f t="shared" si="86"/>
        <v>-65</v>
      </c>
      <c r="K101">
        <f t="shared" si="86"/>
        <v>-75</v>
      </c>
      <c r="L101">
        <f t="shared" si="86"/>
        <v>-85</v>
      </c>
    </row>
    <row r="103" spans="2:12" x14ac:dyDescent="0.25">
      <c r="B103" s="1" t="s">
        <v>15</v>
      </c>
    </row>
    <row r="104" spans="2:12" x14ac:dyDescent="0.25">
      <c r="B104" t="s">
        <v>16</v>
      </c>
      <c r="C104">
        <f>ABS(C98-90)</f>
        <v>85</v>
      </c>
      <c r="D104">
        <f t="shared" ref="D104:L104" si="87">ABS(D98-90)</f>
        <v>85</v>
      </c>
      <c r="E104">
        <f t="shared" si="87"/>
        <v>85</v>
      </c>
      <c r="F104">
        <f t="shared" si="87"/>
        <v>85</v>
      </c>
      <c r="G104">
        <f t="shared" si="87"/>
        <v>85</v>
      </c>
      <c r="H104">
        <f t="shared" si="87"/>
        <v>85</v>
      </c>
      <c r="I104">
        <f t="shared" si="87"/>
        <v>85</v>
      </c>
      <c r="J104">
        <f t="shared" si="87"/>
        <v>85</v>
      </c>
      <c r="K104">
        <f t="shared" si="87"/>
        <v>85</v>
      </c>
      <c r="L104">
        <f t="shared" si="87"/>
        <v>85</v>
      </c>
    </row>
    <row r="105" spans="2:12" x14ac:dyDescent="0.25">
      <c r="B105" t="s">
        <v>19</v>
      </c>
      <c r="C105">
        <f>C98</f>
        <v>5</v>
      </c>
      <c r="D105">
        <f>D98</f>
        <v>5</v>
      </c>
      <c r="E105">
        <f t="shared" ref="E105:L105" si="88">E98</f>
        <v>5</v>
      </c>
      <c r="F105">
        <f t="shared" si="88"/>
        <v>5</v>
      </c>
      <c r="G105">
        <f t="shared" si="88"/>
        <v>5</v>
      </c>
      <c r="H105">
        <f t="shared" si="88"/>
        <v>5</v>
      </c>
      <c r="I105">
        <f t="shared" si="88"/>
        <v>5</v>
      </c>
      <c r="J105">
        <f t="shared" si="88"/>
        <v>5</v>
      </c>
      <c r="K105">
        <f t="shared" si="88"/>
        <v>5</v>
      </c>
      <c r="L105">
        <f t="shared" si="88"/>
        <v>5</v>
      </c>
    </row>
    <row r="106" spans="2:12" x14ac:dyDescent="0.25">
      <c r="B106" t="s">
        <v>17</v>
      </c>
      <c r="C106">
        <f>180-C105-C104</f>
        <v>90</v>
      </c>
      <c r="D106">
        <f>180-D105-D104</f>
        <v>90</v>
      </c>
      <c r="E106">
        <f t="shared" ref="E106:L106" si="89">180-E105-E104</f>
        <v>90</v>
      </c>
      <c r="F106">
        <f t="shared" si="89"/>
        <v>90</v>
      </c>
      <c r="G106">
        <f t="shared" si="89"/>
        <v>90</v>
      </c>
      <c r="H106">
        <f t="shared" si="89"/>
        <v>90</v>
      </c>
      <c r="I106">
        <f t="shared" si="89"/>
        <v>90</v>
      </c>
      <c r="J106">
        <f t="shared" si="89"/>
        <v>90</v>
      </c>
      <c r="K106">
        <f t="shared" si="89"/>
        <v>90</v>
      </c>
      <c r="L106">
        <f t="shared" si="89"/>
        <v>90</v>
      </c>
    </row>
    <row r="107" spans="2:12" x14ac:dyDescent="0.25">
      <c r="B107" t="s">
        <v>18</v>
      </c>
      <c r="C107">
        <f>$C$1/COS(RADIANS(C104))</f>
        <v>22.947426491339719</v>
      </c>
      <c r="D107">
        <f>$C$1/COS(RADIANS(D104))</f>
        <v>22.947426491339719</v>
      </c>
      <c r="E107">
        <f t="shared" ref="E107:L107" si="90">$C$1/COS(RADIANS(E104))</f>
        <v>22.947426491339719</v>
      </c>
      <c r="F107">
        <f t="shared" si="90"/>
        <v>22.947426491339719</v>
      </c>
      <c r="G107">
        <f t="shared" si="90"/>
        <v>22.947426491339719</v>
      </c>
      <c r="H107">
        <f t="shared" si="90"/>
        <v>22.947426491339719</v>
      </c>
      <c r="I107">
        <f t="shared" si="90"/>
        <v>22.947426491339719</v>
      </c>
      <c r="J107">
        <f t="shared" si="90"/>
        <v>22.947426491339719</v>
      </c>
      <c r="K107">
        <f t="shared" si="90"/>
        <v>22.947426491339719</v>
      </c>
      <c r="L107">
        <f t="shared" si="90"/>
        <v>22.947426491339719</v>
      </c>
    </row>
    <row r="108" spans="2:12" x14ac:dyDescent="0.25">
      <c r="B108" t="s">
        <v>20</v>
      </c>
      <c r="C108">
        <f>$C$1*SIN(RADIANS(C106))/SIN(RADIANS(C105))</f>
        <v>22.947426491339712</v>
      </c>
      <c r="D108">
        <f>$C$1*SIN(RADIANS(D106))/SIN(RADIANS(D105))</f>
        <v>22.947426491339712</v>
      </c>
      <c r="E108">
        <f t="shared" ref="E108:L108" si="91">$C$1*SIN(RADIANS(E106))/SIN(RADIANS(E105))</f>
        <v>22.947426491339712</v>
      </c>
      <c r="F108">
        <f t="shared" si="91"/>
        <v>22.947426491339712</v>
      </c>
      <c r="G108">
        <f t="shared" si="91"/>
        <v>22.947426491339712</v>
      </c>
      <c r="H108">
        <f t="shared" si="91"/>
        <v>22.947426491339712</v>
      </c>
      <c r="I108">
        <f t="shared" si="91"/>
        <v>22.947426491339712</v>
      </c>
      <c r="J108">
        <f t="shared" si="91"/>
        <v>22.947426491339712</v>
      </c>
      <c r="K108">
        <f t="shared" si="91"/>
        <v>22.947426491339712</v>
      </c>
      <c r="L108">
        <f t="shared" si="91"/>
        <v>22.947426491339712</v>
      </c>
    </row>
    <row r="110" spans="2:12" x14ac:dyDescent="0.25">
      <c r="B110" s="1" t="s">
        <v>4</v>
      </c>
    </row>
    <row r="111" spans="2:12" x14ac:dyDescent="0.25">
      <c r="B111" t="s">
        <v>21</v>
      </c>
      <c r="C111">
        <f>C99-C100</f>
        <v>85</v>
      </c>
      <c r="D111">
        <f>D99-D100</f>
        <v>95</v>
      </c>
      <c r="E111">
        <f t="shared" ref="E111:L111" si="92">E99-E100</f>
        <v>105</v>
      </c>
      <c r="F111">
        <f t="shared" si="92"/>
        <v>115</v>
      </c>
      <c r="G111">
        <f t="shared" si="92"/>
        <v>125</v>
      </c>
      <c r="H111">
        <f t="shared" si="92"/>
        <v>135</v>
      </c>
      <c r="I111">
        <f t="shared" si="92"/>
        <v>145</v>
      </c>
      <c r="J111">
        <f t="shared" si="92"/>
        <v>155</v>
      </c>
      <c r="K111">
        <f t="shared" si="92"/>
        <v>165</v>
      </c>
      <c r="L111">
        <f t="shared" si="92"/>
        <v>175</v>
      </c>
    </row>
    <row r="112" spans="2:12" x14ac:dyDescent="0.25">
      <c r="B112" t="s">
        <v>23</v>
      </c>
      <c r="C112">
        <f>C98</f>
        <v>5</v>
      </c>
      <c r="D112">
        <f>D98</f>
        <v>5</v>
      </c>
      <c r="E112">
        <f t="shared" ref="E112:L112" si="93">E98</f>
        <v>5</v>
      </c>
      <c r="F112">
        <f t="shared" si="93"/>
        <v>5</v>
      </c>
      <c r="G112">
        <f t="shared" si="93"/>
        <v>5</v>
      </c>
      <c r="H112">
        <f t="shared" si="93"/>
        <v>5</v>
      </c>
      <c r="I112">
        <f t="shared" si="93"/>
        <v>5</v>
      </c>
      <c r="J112">
        <f t="shared" si="93"/>
        <v>5</v>
      </c>
      <c r="K112">
        <f t="shared" si="93"/>
        <v>5</v>
      </c>
      <c r="L112">
        <f t="shared" si="93"/>
        <v>5</v>
      </c>
    </row>
    <row r="113" spans="2:12" x14ac:dyDescent="0.25">
      <c r="B113" t="s">
        <v>22</v>
      </c>
      <c r="C113">
        <f>180-ABS(C111)-ABS(C112)</f>
        <v>90</v>
      </c>
      <c r="D113">
        <f>180-ABS(D111)-ABS(D112)</f>
        <v>80</v>
      </c>
      <c r="E113">
        <f t="shared" ref="E113:L113" si="94">180-ABS(E111)-ABS(E112)</f>
        <v>70</v>
      </c>
      <c r="F113">
        <f t="shared" si="94"/>
        <v>60</v>
      </c>
      <c r="G113">
        <f t="shared" si="94"/>
        <v>50</v>
      </c>
      <c r="H113">
        <f t="shared" si="94"/>
        <v>40</v>
      </c>
      <c r="I113">
        <f t="shared" si="94"/>
        <v>30</v>
      </c>
      <c r="J113">
        <f t="shared" si="94"/>
        <v>20</v>
      </c>
      <c r="K113">
        <f t="shared" si="94"/>
        <v>10</v>
      </c>
      <c r="L113">
        <f t="shared" si="94"/>
        <v>0</v>
      </c>
    </row>
    <row r="114" spans="2:12" x14ac:dyDescent="0.25">
      <c r="B114" t="s">
        <v>24</v>
      </c>
      <c r="C114">
        <f>$C$1*SIN(RADIANS(C113))/SIN(RADIANS(C112))</f>
        <v>22.947426491339712</v>
      </c>
      <c r="D114">
        <f>$C$1*SIN(RADIANS(D113))/SIN(RADIANS(D112))</f>
        <v>22.59880352034908</v>
      </c>
      <c r="E114">
        <f t="shared" ref="E114:L114" si="95">$C$1*SIN(RADIANS(E113))/SIN(RADIANS(E112))</f>
        <v>21.563527339938997</v>
      </c>
      <c r="F114">
        <f t="shared" si="95"/>
        <v>19.873054292976196</v>
      </c>
      <c r="G114">
        <f t="shared" si="95"/>
        <v>17.578748547572012</v>
      </c>
      <c r="H114">
        <f t="shared" si="95"/>
        <v>14.750321422825822</v>
      </c>
      <c r="I114">
        <f t="shared" si="95"/>
        <v>11.473713245669854</v>
      </c>
      <c r="J114">
        <f t="shared" si="95"/>
        <v>7.8484820975232559</v>
      </c>
      <c r="K114">
        <f t="shared" si="95"/>
        <v>3.9847787923669822</v>
      </c>
      <c r="L114">
        <f t="shared" si="95"/>
        <v>0</v>
      </c>
    </row>
    <row r="115" spans="2:12" x14ac:dyDescent="0.25">
      <c r="B115" t="s">
        <v>27</v>
      </c>
      <c r="C115">
        <f t="shared" ref="C115:L115" si="96">$C$2*TAN(RADIANS(C99))</f>
        <v>17.145078454142023</v>
      </c>
      <c r="D115">
        <f t="shared" si="96"/>
        <v>17.145078454142023</v>
      </c>
      <c r="E115">
        <f t="shared" si="96"/>
        <v>17.145078454142023</v>
      </c>
      <c r="F115">
        <f t="shared" si="96"/>
        <v>17.145078454142023</v>
      </c>
      <c r="G115">
        <f t="shared" si="96"/>
        <v>17.145078454142023</v>
      </c>
      <c r="H115">
        <f t="shared" si="96"/>
        <v>17.145078454142023</v>
      </c>
      <c r="I115">
        <f t="shared" si="96"/>
        <v>17.145078454142023</v>
      </c>
      <c r="J115">
        <f t="shared" si="96"/>
        <v>17.145078454142023</v>
      </c>
      <c r="K115">
        <f t="shared" si="96"/>
        <v>17.145078454142023</v>
      </c>
      <c r="L115">
        <f t="shared" si="96"/>
        <v>17.145078454142023</v>
      </c>
    </row>
    <row r="116" spans="2:12" x14ac:dyDescent="0.25">
      <c r="B116" t="s">
        <v>25</v>
      </c>
      <c r="C116">
        <f>C108-C114</f>
        <v>0</v>
      </c>
      <c r="D116">
        <f t="shared" ref="D116:L116" si="97">D108-D114</f>
        <v>0.34862297099063255</v>
      </c>
      <c r="E116">
        <f t="shared" si="97"/>
        <v>1.3838991514007155</v>
      </c>
      <c r="F116">
        <f t="shared" si="97"/>
        <v>3.0743721983635162</v>
      </c>
      <c r="G116">
        <f t="shared" si="97"/>
        <v>5.3686779437677004</v>
      </c>
      <c r="H116">
        <f t="shared" si="97"/>
        <v>8.1971050685138902</v>
      </c>
      <c r="I116">
        <f t="shared" si="97"/>
        <v>11.473713245669858</v>
      </c>
      <c r="J116">
        <f t="shared" si="97"/>
        <v>15.098944393816456</v>
      </c>
      <c r="K116">
        <f t="shared" si="97"/>
        <v>18.962647698972731</v>
      </c>
      <c r="L116">
        <f t="shared" si="97"/>
        <v>22.947426491339712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BASIS</vt:lpstr>
      <vt:lpstr>Shadow size</vt:lpstr>
      <vt:lpstr>Center Shadow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Ovaitt, Silvana</dc:creator>
  <cp:lastModifiedBy>Ovaitt, Silvana</cp:lastModifiedBy>
  <dcterms:created xsi:type="dcterms:W3CDTF">2023-12-07T08:16:55Z</dcterms:created>
  <dcterms:modified xsi:type="dcterms:W3CDTF">2023-12-11T12:31:58Z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2023-12-07T08:30:52Z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47dc662a-d61c-4dc7-8d0f-528044c29784</vt:lpwstr>
  </property>
  <property fmtid="{D5CDD505-2E9C-101B-9397-08002B2CF9AE}" pid="8" name="MSIP_Label_95965d95-ecc0-4720-b759-1f33c42ed7da_ContentBits">
    <vt:lpwstr>0</vt:lpwstr>
  </property>
</Properties>
</file>