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63A374A-2872-3D4B-A353-2BCCD3FCE1EB}" xr6:coauthVersionLast="47" xr6:coauthVersionMax="47" xr10:uidLastSave="{00000000-0000-0000-0000-000000000000}"/>
  <bookViews>
    <workbookView xWindow="0" yWindow="760" windowWidth="30240" windowHeight="18880" xr2:uid="{00000000-000D-0000-FFFF-FFFF00000000}"/>
  </bookViews>
  <sheets>
    <sheet name="lc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7" i="1" l="1"/>
  <c r="K27" i="1"/>
  <c r="B27" i="1"/>
  <c r="J27" i="1"/>
  <c r="B26" i="1"/>
  <c r="L25" i="1"/>
  <c r="K25" i="1"/>
  <c r="J25" i="1"/>
  <c r="B25" i="1"/>
  <c r="C24" i="1"/>
  <c r="A24" i="1"/>
  <c r="L14" i="1"/>
  <c r="K14" i="1"/>
  <c r="B14" i="1"/>
  <c r="J14" i="1"/>
  <c r="L12" i="1"/>
  <c r="K12" i="1"/>
  <c r="B12" i="1"/>
  <c r="J12" i="1"/>
  <c r="A11" i="1"/>
  <c r="B13" i="1"/>
  <c r="C11" i="1"/>
  <c r="E206" i="1" l="1"/>
  <c r="D206" i="1"/>
  <c r="E189" i="1"/>
  <c r="D189" i="1"/>
  <c r="E172" i="1"/>
  <c r="D172" i="1"/>
  <c r="E155" i="1"/>
  <c r="D155" i="1"/>
  <c r="E131" i="1"/>
  <c r="D131" i="1"/>
  <c r="E116" i="1"/>
  <c r="D116" i="1"/>
  <c r="E100" i="1"/>
  <c r="D100" i="1"/>
  <c r="E75" i="1"/>
  <c r="D75" i="1"/>
  <c r="E56" i="1"/>
  <c r="D56" i="1"/>
  <c r="E37" i="1"/>
  <c r="D37" i="1"/>
  <c r="B37" i="1"/>
  <c r="A37" i="1"/>
  <c r="B56" i="1"/>
  <c r="A56" i="1"/>
  <c r="B75" i="1"/>
  <c r="A75" i="1"/>
  <c r="B100" i="1"/>
  <c r="A100" i="1"/>
  <c r="B116" i="1"/>
  <c r="A116" i="1"/>
  <c r="B131" i="1"/>
  <c r="A131" i="1"/>
  <c r="B155" i="1"/>
  <c r="A155" i="1"/>
  <c r="B172" i="1"/>
  <c r="A172" i="1"/>
  <c r="B189" i="1"/>
  <c r="A189" i="1"/>
  <c r="B206" i="1"/>
  <c r="A206" i="1"/>
</calcChain>
</file>

<file path=xl/sharedStrings.xml><?xml version="1.0" encoding="utf-8"?>
<sst xmlns="http://schemas.openxmlformats.org/spreadsheetml/2006/main" count="801" uniqueCount="148">
  <si>
    <t>name</t>
  </si>
  <si>
    <t>reference product</t>
  </si>
  <si>
    <t>amount</t>
  </si>
  <si>
    <t>unit</t>
  </si>
  <si>
    <t>location</t>
  </si>
  <si>
    <t>database</t>
  </si>
  <si>
    <t>type</t>
  </si>
  <si>
    <t>comment</t>
  </si>
  <si>
    <t>Activity</t>
  </si>
  <si>
    <t>Exchanges</t>
  </si>
  <si>
    <t>cable, unspecified</t>
  </si>
  <si>
    <t>electricity, medium voltage</t>
  </si>
  <si>
    <t>electronics, for control units</t>
  </si>
  <si>
    <t>transport, freight, lorry 16-32 metric ton, EURO5</t>
  </si>
  <si>
    <t>GLO</t>
  </si>
  <si>
    <t>DE</t>
  </si>
  <si>
    <t>RER</t>
  </si>
  <si>
    <t>Ampere Charger</t>
  </si>
  <si>
    <t>Cable</t>
  </si>
  <si>
    <t>Electricity</t>
  </si>
  <si>
    <t>Electronics</t>
  </si>
  <si>
    <t>Housing</t>
  </si>
  <si>
    <t>Inverter</t>
  </si>
  <si>
    <t>LFP Module</t>
  </si>
  <si>
    <t>System Control</t>
  </si>
  <si>
    <t>Transport, lorry</t>
  </si>
  <si>
    <t>aluminium alloy, AlMg3</t>
  </si>
  <si>
    <t>capacitor, electrolyte type, &gt; 2cm height</t>
  </si>
  <si>
    <t>capacitor, film type, for through-hole mounting</t>
  </si>
  <si>
    <t>extrusion, plastic film</t>
  </si>
  <si>
    <t>fan, for power supply unit, desktop computer</t>
  </si>
  <si>
    <t>inductor, ring core choke type</t>
  </si>
  <si>
    <t>metal working, average for aluminium product manufacturing</t>
  </si>
  <si>
    <t>metal working, average for steel product manufacturing</t>
  </si>
  <si>
    <t>printed wiring board, for through-hole mounting, Pb containing surface</t>
  </si>
  <si>
    <t>steel, low-alloyed</t>
  </si>
  <si>
    <t>transport, freight train</t>
  </si>
  <si>
    <t>transport, freight, sea, container ship</t>
  </si>
  <si>
    <t>Heat sink (Al)</t>
  </si>
  <si>
    <t>Capacitor, electrolyte type</t>
  </si>
  <si>
    <t>Capacitor, film type</t>
  </si>
  <si>
    <t>Plastic film</t>
  </si>
  <si>
    <t>Fan</t>
  </si>
  <si>
    <t>Inductor</t>
  </si>
  <si>
    <t>Inductor, ring core choke type</t>
  </si>
  <si>
    <t>Metal working, aluminium</t>
  </si>
  <si>
    <t>Metal working, steel</t>
  </si>
  <si>
    <t>Printed wiring board</t>
  </si>
  <si>
    <t>Steel</t>
  </si>
  <si>
    <t>Transport, train</t>
  </si>
  <si>
    <t>Transport, freight lorry</t>
  </si>
  <si>
    <t>Transport, freights sea</t>
  </si>
  <si>
    <t>cast iron</t>
  </si>
  <si>
    <t>copper, cathode</t>
  </si>
  <si>
    <t>inductor, auxilliaries and energy use</t>
  </si>
  <si>
    <t>wire drawing, copper</t>
  </si>
  <si>
    <t>Iron</t>
  </si>
  <si>
    <t>Copper</t>
  </si>
  <si>
    <t>Plastic</t>
  </si>
  <si>
    <t>Production efforts</t>
  </si>
  <si>
    <t>Wire drawing, copper</t>
  </si>
  <si>
    <t>synthetic rubber</t>
  </si>
  <si>
    <t>Rubber seal</t>
  </si>
  <si>
    <t>Transport, freight</t>
  </si>
  <si>
    <t>Metal working aluminium</t>
  </si>
  <si>
    <t>Metal working steel</t>
  </si>
  <si>
    <t>Printed wiring boards</t>
  </si>
  <si>
    <t>Transport, ship</t>
  </si>
  <si>
    <t>BMS</t>
  </si>
  <si>
    <t>LFP cell</t>
  </si>
  <si>
    <t>power supply unit, for desktop computer</t>
  </si>
  <si>
    <t>switch, toggle type</t>
  </si>
  <si>
    <t>Control screen</t>
  </si>
  <si>
    <t>Power supply unit</t>
  </si>
  <si>
    <t>Switch</t>
  </si>
  <si>
    <t>Life cycle assessment (LCA) of a battery home storage system based on primary data, Friedrich B. Jasper, Jana Spathe, Manuel Baumann, Jens F. Peters, Janna Ruhland, Marcel Weil, 2020, Journal of Cleaner Production</t>
  </si>
  <si>
    <t>kilogram</t>
  </si>
  <si>
    <t>kilowatt hour</t>
  </si>
  <si>
    <t>ton kilometer</t>
  </si>
  <si>
    <t>square meter</t>
  </si>
  <si>
    <t>production</t>
  </si>
  <si>
    <t>market for cable, unspecified</t>
  </si>
  <si>
    <t>market for electricity, medium voltage</t>
  </si>
  <si>
    <t>market for electronics, for control units</t>
  </si>
  <si>
    <t>market for transport, freight, lorry 16-32 metric ton, EURO5</t>
  </si>
  <si>
    <t>ampere charger production</t>
  </si>
  <si>
    <t>ampere charger for home storage system</t>
  </si>
  <si>
    <t>housing for home storage system</t>
  </si>
  <si>
    <t>inverter for home storage system</t>
  </si>
  <si>
    <t>technosphere</t>
  </si>
  <si>
    <t>market for aluminium alloy, AlMg3</t>
  </si>
  <si>
    <t>market for capacitor, electrolyte type, &gt; 2cm height</t>
  </si>
  <si>
    <t>market for capacitor, film type, for through-hole mounting</t>
  </si>
  <si>
    <t>market for extrusion, plastic film</t>
  </si>
  <si>
    <t>market for fan, for power supply unit, desktop computer</t>
  </si>
  <si>
    <t>market for inductor, ring core choke type</t>
  </si>
  <si>
    <t>market for metal working, average for aluminium product manufacturing</t>
  </si>
  <si>
    <t>market for metal working, average for steel product manufacturing</t>
  </si>
  <si>
    <t>market for printed wiring board, for through-hole mounting, Pb containing surface</t>
  </si>
  <si>
    <t>market for steel, low-alloyed</t>
  </si>
  <si>
    <t>market for transport, freight train</t>
  </si>
  <si>
    <t>market for transport, freight, sea, container ship</t>
  </si>
  <si>
    <t>Life cycle assessment (LCA) of a battery home storage system based on primary data, Friedrich B. Jasper, Jana Spathe, Manuel Baumann, Jens F. Peters, Janna Ruhland, Marcel Weil, 2020, Journal of Cleaner Production
Ampere charge. Weight: 14.2 kg.</t>
  </si>
  <si>
    <t>inductor, other production</t>
  </si>
  <si>
    <t>inductor, other</t>
  </si>
  <si>
    <t>market for cast iron</t>
  </si>
  <si>
    <t>market for copper, cathode</t>
  </si>
  <si>
    <t>market for inductor, auxilliaries and energy use</t>
  </si>
  <si>
    <t>market for wire drawing, copper</t>
  </si>
  <si>
    <t>housing assembly for home storage system</t>
  </si>
  <si>
    <t>market for synthetic rubber</t>
  </si>
  <si>
    <t>inverter production for home storage system</t>
  </si>
  <si>
    <t>cell module production, LFP, for home storage system</t>
  </si>
  <si>
    <t>cell module, LFP, for home storage system</t>
  </si>
  <si>
    <t>battery module system production</t>
  </si>
  <si>
    <t>battery module system for home storage system module</t>
  </si>
  <si>
    <t>Europe without Switzerland</t>
  </si>
  <si>
    <t>battery cell, Li-ion, LFP</t>
  </si>
  <si>
    <t>market for battery cell, Li-ion, LFP</t>
  </si>
  <si>
    <t>system controller production, for home storage system</t>
  </si>
  <si>
    <t>system controller, for home storage system</t>
  </si>
  <si>
    <t>market for power supply unit, for desktop computer</t>
  </si>
  <si>
    <t>market for switch, toggle type</t>
  </si>
  <si>
    <t>home electricity storage system, 14.4 kWh, LFP battery</t>
  </si>
  <si>
    <t>home electricity storage system</t>
  </si>
  <si>
    <t>market for battery cell, Li-ion, NMC811</t>
  </si>
  <si>
    <t>battery cell, Li-ion, NMC811</t>
  </si>
  <si>
    <t>Life cycle assessment (LCA) of a battery home storage system based on primary data, Friedrich B. Jasper, Jana Spathe, Manuel Baumann, Jens F. Peters, Janna Ruhland, Marcel Weil, 2020, Journal of Cleaner Production
Cell type: LFP, Energy density in Wh/kg:140, Cycle lifetime: 2500-10000, Calendar lifetime in years:13-20, Efficiency in %: 93, Development stage: Mature, Storage Capacity of the HSS in kWh:14.4. Weight: 288 kg.
Variable	LFP	LFP	SIB	NMC811	NMC811
Energy Density (Wh/kg)	140	140	128	190	200
Resulting Capacity (kWh)	14.4	14.4	13.1657	19.5429	20.5714
Round Trip efficiency system	0.815	0.815	0.815	0.815	0.815
Depth of discharge	0.9	0.9	0.8	0.8	0.8
electricity standby consumption (W)	22.5	22.5	22.5	22.5	22.5
Time of standby per year (h)	6000	6000	6000	6000	6000</t>
  </si>
  <si>
    <t>cell module production, NMC811, for home storage system</t>
  </si>
  <si>
    <t>cell module, NMC811, for home storage system</t>
  </si>
  <si>
    <t>home electricity storage system, 19.5 kWh, NMC811 battery</t>
  </si>
  <si>
    <t>stationary battery</t>
  </si>
  <si>
    <t>production amount</t>
  </si>
  <si>
    <t>electricity, high voltage</t>
  </si>
  <si>
    <t>categories</t>
  </si>
  <si>
    <t>market for electricity, low voltage</t>
  </si>
  <si>
    <t>electricity, low voltage</t>
  </si>
  <si>
    <t>Accounts or standby electricity consumption.</t>
  </si>
  <si>
    <t>electricity supply, from stationary 19.5 kWh NMC battery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</si>
  <si>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</si>
  <si>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CH</t>
  </si>
  <si>
    <t>uncertainty type</t>
  </si>
  <si>
    <t>loc</t>
  </si>
  <si>
    <t>minimum</t>
  </si>
  <si>
    <t>maximum</t>
  </si>
  <si>
    <t>Accounts for the round trip efficiency of 81%. Min-max: 75-90% efficiency.</t>
  </si>
  <si>
    <t>Home storage system. Min-max values: 2000-3000 cycle life.</t>
  </si>
  <si>
    <t>electricity supply, from stationary 14.4 kWh LFP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</si>
</sst>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sz val="12"/>
      <color rgb="FF9C5700"/>
      <name val="Calibri"/>
      <family val="2"/>
      <scheme val="minor"/>
    </font>
    <font>
      <b/>
      <sz val="11"/>
      <color indexed="8"/>
      <name val="Calibri"/>
      <family val="2"/>
      <scheme val="minor"/>
    </font>
    <font>
      <sz val="11"/>
      <color indexed="8"/>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4">
    <xf numFmtId="0" fontId="0" fillId="0" borderId="0"/>
    <xf numFmtId="0" fontId="3" fillId="2" borderId="0" applyNumberFormat="0" applyBorder="0" applyAlignment="0" applyProtection="0"/>
    <xf numFmtId="0" fontId="2" fillId="0" borderId="0"/>
    <xf numFmtId="0" fontId="2" fillId="0" borderId="0"/>
  </cellStyleXfs>
  <cellXfs count="26">
    <xf numFmtId="0" fontId="0" fillId="0" borderId="0" xfId="0"/>
    <xf numFmtId="0" fontId="1" fillId="0" borderId="0" xfId="0" applyFont="1"/>
    <xf numFmtId="2" fontId="0" fillId="0" borderId="0" xfId="0" applyNumberFormat="1"/>
    <xf numFmtId="0" fontId="1" fillId="0" borderId="0" xfId="2" applyFont="1"/>
    <xf numFmtId="11" fontId="4" fillId="0" borderId="0" xfId="0" applyNumberFormat="1" applyFont="1"/>
    <xf numFmtId="0" fontId="2" fillId="0" borderId="0" xfId="3"/>
    <xf numFmtId="0" fontId="5" fillId="0" borderId="0" xfId="0" applyFont="1"/>
    <xf numFmtId="0" fontId="5" fillId="0" borderId="1" xfId="0" applyFont="1" applyBorder="1"/>
    <xf numFmtId="0" fontId="2" fillId="0" borderId="0" xfId="0" applyFont="1"/>
    <xf numFmtId="0" fontId="2" fillId="0" borderId="0" xfId="2"/>
    <xf numFmtId="11" fontId="2" fillId="0" borderId="0" xfId="2" applyNumberFormat="1" applyAlignment="1">
      <alignment horizontal="left"/>
    </xf>
    <xf numFmtId="11" fontId="0" fillId="0" borderId="0" xfId="2" applyNumberFormat="1" applyFont="1" applyAlignment="1">
      <alignment horizontal="left"/>
    </xf>
    <xf numFmtId="11" fontId="2" fillId="0" borderId="0" xfId="1" applyNumberFormat="1" applyFont="1" applyFill="1"/>
    <xf numFmtId="11" fontId="5" fillId="0" borderId="0" xfId="0" applyNumberFormat="1" applyFont="1"/>
    <xf numFmtId="0" fontId="4" fillId="0" borderId="0" xfId="0" applyFont="1"/>
    <xf numFmtId="0" fontId="4" fillId="0" borderId="1" xfId="0" applyFont="1" applyBorder="1"/>
    <xf numFmtId="0" fontId="2" fillId="0" borderId="1" xfId="3" applyBorder="1"/>
    <xf numFmtId="11" fontId="0" fillId="0" borderId="0" xfId="0" applyNumberFormat="1"/>
    <xf numFmtId="0" fontId="0" fillId="0" borderId="1" xfId="3" applyFont="1" applyBorder="1"/>
    <xf numFmtId="0" fontId="0" fillId="0" borderId="1" xfId="0" applyBorder="1"/>
    <xf numFmtId="0" fontId="0" fillId="0" borderId="0" xfId="3" applyFont="1"/>
    <xf numFmtId="11" fontId="1" fillId="0" borderId="0" xfId="0" applyNumberFormat="1" applyFont="1"/>
    <xf numFmtId="0" fontId="1" fillId="0" borderId="1" xfId="3" applyFont="1" applyBorder="1"/>
    <xf numFmtId="0" fontId="1" fillId="0" borderId="1" xfId="0" applyFont="1" applyBorder="1"/>
    <xf numFmtId="0" fontId="1" fillId="0" borderId="0" xfId="3" applyFont="1"/>
    <xf numFmtId="0" fontId="1" fillId="0" borderId="0" xfId="3" applyFont="1" applyFill="1" applyBorder="1"/>
  </cellXfs>
  <cellStyles count="4">
    <cellStyle name="Neutral" xfId="1" builtinId="28"/>
    <cellStyle name="Normal" xfId="0" builtinId="0"/>
    <cellStyle name="Normal 11 3" xfId="2" xr:uid="{926B8F84-56CF-9742-923C-58976E27515A}"/>
    <cellStyle name="Normal 2" xfId="3" xr:uid="{7CB59D07-984D-0E43-A918-35C20EB1329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2"/>
  <sheetViews>
    <sheetView tabSelected="1" topLeftCell="A99" workbookViewId="0">
      <selection activeCell="B127" sqref="B127"/>
    </sheetView>
  </sheetViews>
  <sheetFormatPr baseColWidth="10" defaultColWidth="8.83203125" defaultRowHeight="15" x14ac:dyDescent="0.2"/>
  <cols>
    <col min="1" max="1" width="55.5" customWidth="1"/>
    <col min="2" max="2" width="30.6640625" customWidth="1"/>
    <col min="4" max="4" width="19.83203125" customWidth="1"/>
    <col min="11" max="12" width="11.83203125" bestFit="1" customWidth="1"/>
  </cols>
  <sheetData>
    <row r="1" spans="1:12" x14ac:dyDescent="0.2">
      <c r="A1" s="1" t="s">
        <v>5</v>
      </c>
      <c r="B1" s="1" t="s">
        <v>131</v>
      </c>
    </row>
    <row r="3" spans="1:12" x14ac:dyDescent="0.2">
      <c r="A3" s="3" t="s">
        <v>8</v>
      </c>
      <c r="B3" s="4" t="s">
        <v>138</v>
      </c>
      <c r="C3" s="5"/>
      <c r="D3" s="6"/>
      <c r="E3" s="6"/>
      <c r="F3" s="6"/>
      <c r="G3" s="6"/>
      <c r="H3" s="6"/>
      <c r="I3" s="7"/>
      <c r="K3" s="8"/>
    </row>
    <row r="4" spans="1:12" x14ac:dyDescent="0.2">
      <c r="A4" s="9" t="s">
        <v>132</v>
      </c>
      <c r="B4" s="10">
        <v>1</v>
      </c>
      <c r="C4" s="6"/>
      <c r="D4" s="6"/>
      <c r="E4" s="6"/>
      <c r="F4" s="6"/>
      <c r="G4" s="6"/>
      <c r="H4" s="6"/>
      <c r="I4" s="7"/>
      <c r="K4" s="8"/>
    </row>
    <row r="5" spans="1:12" x14ac:dyDescent="0.2">
      <c r="A5" s="9" t="s">
        <v>7</v>
      </c>
      <c r="B5" s="11" t="s">
        <v>139</v>
      </c>
      <c r="C5" s="6"/>
      <c r="D5" s="6"/>
      <c r="E5" s="6"/>
      <c r="F5" s="6"/>
      <c r="G5" s="6"/>
      <c r="H5" s="6"/>
      <c r="I5" s="7"/>
      <c r="K5" s="8"/>
    </row>
    <row r="6" spans="1:12" x14ac:dyDescent="0.2">
      <c r="A6" s="9" t="s">
        <v>1</v>
      </c>
      <c r="B6" s="12" t="s">
        <v>133</v>
      </c>
      <c r="C6" s="6"/>
      <c r="D6" s="6"/>
      <c r="E6" s="6"/>
      <c r="F6" s="6"/>
      <c r="G6" s="6"/>
      <c r="H6" s="6"/>
      <c r="I6" s="7"/>
      <c r="K6" s="8"/>
    </row>
    <row r="7" spans="1:12" x14ac:dyDescent="0.2">
      <c r="A7" s="9" t="s">
        <v>4</v>
      </c>
      <c r="B7" s="11" t="s">
        <v>140</v>
      </c>
      <c r="C7" s="6"/>
      <c r="D7" s="6"/>
      <c r="E7" s="6"/>
      <c r="F7" s="6"/>
      <c r="G7" s="6"/>
      <c r="H7" s="6"/>
      <c r="I7" s="7"/>
      <c r="K7" s="8"/>
    </row>
    <row r="8" spans="1:12" x14ac:dyDescent="0.2">
      <c r="A8" s="9" t="s">
        <v>3</v>
      </c>
      <c r="B8" s="13" t="s">
        <v>77</v>
      </c>
      <c r="C8" s="6"/>
      <c r="D8" s="6"/>
      <c r="E8" s="6"/>
      <c r="F8" s="6"/>
      <c r="G8" s="6"/>
      <c r="H8" s="14"/>
      <c r="I8" s="15"/>
      <c r="K8" s="8"/>
    </row>
    <row r="9" spans="1:12" x14ac:dyDescent="0.2">
      <c r="A9" s="14" t="s">
        <v>9</v>
      </c>
      <c r="B9" s="4"/>
      <c r="C9" s="14"/>
      <c r="D9" s="14"/>
      <c r="E9" s="14"/>
      <c r="F9" s="14"/>
      <c r="G9" s="14"/>
      <c r="H9" s="5"/>
      <c r="I9" s="16"/>
      <c r="K9" s="8"/>
    </row>
    <row r="10" spans="1:12" x14ac:dyDescent="0.2">
      <c r="A10" s="1" t="s">
        <v>0</v>
      </c>
      <c r="B10" s="21" t="s">
        <v>2</v>
      </c>
      <c r="C10" s="1" t="s">
        <v>4</v>
      </c>
      <c r="D10" s="1" t="s">
        <v>3</v>
      </c>
      <c r="E10" s="1" t="s">
        <v>6</v>
      </c>
      <c r="F10" s="1" t="s">
        <v>1</v>
      </c>
      <c r="G10" s="1" t="s">
        <v>134</v>
      </c>
      <c r="H10" s="22" t="s">
        <v>7</v>
      </c>
      <c r="I10" s="23" t="s">
        <v>141</v>
      </c>
      <c r="J10" s="24" t="s">
        <v>142</v>
      </c>
      <c r="K10" s="25" t="s">
        <v>143</v>
      </c>
      <c r="L10" s="25" t="s">
        <v>144</v>
      </c>
    </row>
    <row r="11" spans="1:12" x14ac:dyDescent="0.2">
      <c r="A11" s="17" t="str">
        <f>B3</f>
        <v>electricity supply, from stationary 19.5 kWh NMC battery</v>
      </c>
      <c r="B11" s="17">
        <v>1</v>
      </c>
      <c r="C11" t="str">
        <f>B7</f>
        <v>CH</v>
      </c>
      <c r="D11" t="s">
        <v>77</v>
      </c>
      <c r="E11" t="s">
        <v>80</v>
      </c>
      <c r="F11" t="s">
        <v>133</v>
      </c>
      <c r="G11" s="5"/>
      <c r="H11" s="16"/>
      <c r="I11" s="19"/>
      <c r="K11" s="8"/>
    </row>
    <row r="12" spans="1:12" x14ac:dyDescent="0.2">
      <c r="A12" s="9" t="s">
        <v>135</v>
      </c>
      <c r="B12" s="17">
        <f>1*1.19</f>
        <v>1.19</v>
      </c>
      <c r="C12" t="s">
        <v>140</v>
      </c>
      <c r="D12" t="s">
        <v>77</v>
      </c>
      <c r="E12" t="s">
        <v>89</v>
      </c>
      <c r="F12" t="s">
        <v>136</v>
      </c>
      <c r="G12" s="5"/>
      <c r="H12" s="18" t="s">
        <v>145</v>
      </c>
      <c r="I12" s="19">
        <v>5</v>
      </c>
      <c r="J12" s="17">
        <f>B12</f>
        <v>1.19</v>
      </c>
      <c r="K12">
        <f>1*1.1</f>
        <v>1.1000000000000001</v>
      </c>
      <c r="L12">
        <f>1*1.25</f>
        <v>1.25</v>
      </c>
    </row>
    <row r="13" spans="1:12" x14ac:dyDescent="0.2">
      <c r="A13" s="9" t="s">
        <v>135</v>
      </c>
      <c r="B13" s="17">
        <f>((22/1000)*6000*13)/(2500*19.5*0.8)</f>
        <v>4.3999999999999997E-2</v>
      </c>
      <c r="C13" t="s">
        <v>140</v>
      </c>
      <c r="D13" t="s">
        <v>77</v>
      </c>
      <c r="E13" t="s">
        <v>89</v>
      </c>
      <c r="F13" t="s">
        <v>136</v>
      </c>
      <c r="G13" s="5"/>
      <c r="H13" s="18" t="s">
        <v>137</v>
      </c>
      <c r="I13" s="19"/>
    </row>
    <row r="14" spans="1:12" x14ac:dyDescent="0.2">
      <c r="A14" s="9" t="s">
        <v>130</v>
      </c>
      <c r="B14" s="17">
        <f>1/(2500*80%*19.5)</f>
        <v>2.564102564102564E-5</v>
      </c>
      <c r="C14" t="s">
        <v>16</v>
      </c>
      <c r="D14" t="s">
        <v>3</v>
      </c>
      <c r="E14" t="s">
        <v>89</v>
      </c>
      <c r="F14" t="s">
        <v>124</v>
      </c>
      <c r="G14" s="5"/>
      <c r="H14" s="20" t="s">
        <v>146</v>
      </c>
      <c r="I14" s="19">
        <v>5</v>
      </c>
      <c r="J14" s="17">
        <f>B14</f>
        <v>2.564102564102564E-5</v>
      </c>
      <c r="K14">
        <f>1/(3000*80%*19.5)</f>
        <v>2.1367521367521368E-5</v>
      </c>
      <c r="L14">
        <f>1/(2000*80%*19.5)</f>
        <v>3.2051282051282051E-5</v>
      </c>
    </row>
    <row r="15" spans="1:12" x14ac:dyDescent="0.2">
      <c r="A15" s="9"/>
      <c r="B15" s="17"/>
      <c r="G15" s="5"/>
      <c r="H15" s="20"/>
    </row>
    <row r="16" spans="1:12" x14ac:dyDescent="0.2">
      <c r="A16" s="3" t="s">
        <v>8</v>
      </c>
      <c r="B16" s="4" t="s">
        <v>147</v>
      </c>
      <c r="C16" s="5"/>
      <c r="D16" s="6"/>
      <c r="E16" s="6"/>
      <c r="F16" s="6"/>
      <c r="G16" s="6"/>
      <c r="H16" s="6"/>
      <c r="I16" s="7"/>
      <c r="K16" s="8"/>
    </row>
    <row r="17" spans="1:12" x14ac:dyDescent="0.2">
      <c r="A17" s="9" t="s">
        <v>132</v>
      </c>
      <c r="B17" s="10">
        <v>1</v>
      </c>
      <c r="C17" s="6"/>
      <c r="D17" s="6"/>
      <c r="E17" s="6"/>
      <c r="F17" s="6"/>
      <c r="G17" s="6"/>
      <c r="H17" s="6"/>
      <c r="I17" s="7"/>
      <c r="K17" s="8"/>
    </row>
    <row r="18" spans="1:12" x14ac:dyDescent="0.2">
      <c r="A18" s="9" t="s">
        <v>7</v>
      </c>
      <c r="B18" s="11" t="s">
        <v>139</v>
      </c>
      <c r="C18" s="6"/>
      <c r="D18" s="6"/>
      <c r="E18" s="6"/>
      <c r="F18" s="6"/>
      <c r="G18" s="6"/>
      <c r="H18" s="6"/>
      <c r="I18" s="7"/>
      <c r="K18" s="8"/>
    </row>
    <row r="19" spans="1:12" x14ac:dyDescent="0.2">
      <c r="A19" s="9" t="s">
        <v>1</v>
      </c>
      <c r="B19" s="12" t="s">
        <v>133</v>
      </c>
      <c r="C19" s="6"/>
      <c r="D19" s="6"/>
      <c r="E19" s="6"/>
      <c r="F19" s="6"/>
      <c r="G19" s="6"/>
      <c r="H19" s="6"/>
      <c r="I19" s="7"/>
      <c r="K19" s="8"/>
    </row>
    <row r="20" spans="1:12" x14ac:dyDescent="0.2">
      <c r="A20" s="9" t="s">
        <v>4</v>
      </c>
      <c r="B20" s="11" t="s">
        <v>140</v>
      </c>
      <c r="C20" s="6"/>
      <c r="D20" s="6"/>
      <c r="E20" s="6"/>
      <c r="F20" s="6"/>
      <c r="G20" s="6"/>
      <c r="H20" s="6"/>
      <c r="I20" s="7"/>
      <c r="K20" s="8"/>
    </row>
    <row r="21" spans="1:12" x14ac:dyDescent="0.2">
      <c r="A21" s="9" t="s">
        <v>3</v>
      </c>
      <c r="B21" s="13" t="s">
        <v>77</v>
      </c>
      <c r="C21" s="6"/>
      <c r="D21" s="6"/>
      <c r="E21" s="6"/>
      <c r="F21" s="6"/>
      <c r="G21" s="6"/>
      <c r="H21" s="14"/>
      <c r="I21" s="15"/>
      <c r="K21" s="8"/>
    </row>
    <row r="22" spans="1:12" x14ac:dyDescent="0.2">
      <c r="A22" s="14" t="s">
        <v>9</v>
      </c>
      <c r="B22" s="4"/>
      <c r="C22" s="14"/>
      <c r="D22" s="14"/>
      <c r="E22" s="14"/>
      <c r="F22" s="14"/>
      <c r="G22" s="14"/>
      <c r="H22" s="5"/>
      <c r="I22" s="16"/>
      <c r="K22" s="8"/>
    </row>
    <row r="23" spans="1:12" x14ac:dyDescent="0.2">
      <c r="A23" s="1" t="s">
        <v>0</v>
      </c>
      <c r="B23" s="21" t="s">
        <v>2</v>
      </c>
      <c r="C23" s="1" t="s">
        <v>4</v>
      </c>
      <c r="D23" s="1" t="s">
        <v>3</v>
      </c>
      <c r="E23" s="1" t="s">
        <v>6</v>
      </c>
      <c r="F23" s="1" t="s">
        <v>1</v>
      </c>
      <c r="G23" s="1" t="s">
        <v>134</v>
      </c>
      <c r="H23" s="22" t="s">
        <v>7</v>
      </c>
      <c r="I23" s="23" t="s">
        <v>141</v>
      </c>
      <c r="J23" s="24" t="s">
        <v>142</v>
      </c>
      <c r="K23" s="25" t="s">
        <v>143</v>
      </c>
      <c r="L23" s="25" t="s">
        <v>144</v>
      </c>
    </row>
    <row r="24" spans="1:12" x14ac:dyDescent="0.2">
      <c r="A24" s="17" t="str">
        <f>B16</f>
        <v>electricity supply, from stationary 14.4 kWh LFP battery</v>
      </c>
      <c r="B24" s="17">
        <v>1</v>
      </c>
      <c r="C24" t="str">
        <f>B20</f>
        <v>CH</v>
      </c>
      <c r="D24" t="s">
        <v>77</v>
      </c>
      <c r="E24" t="s">
        <v>80</v>
      </c>
      <c r="F24" t="s">
        <v>133</v>
      </c>
      <c r="G24" s="5"/>
      <c r="H24" s="16"/>
      <c r="I24" s="19"/>
      <c r="K24" s="8"/>
    </row>
    <row r="25" spans="1:12" x14ac:dyDescent="0.2">
      <c r="A25" s="9" t="s">
        <v>135</v>
      </c>
      <c r="B25" s="17">
        <f>1*1.19</f>
        <v>1.19</v>
      </c>
      <c r="C25" t="s">
        <v>140</v>
      </c>
      <c r="D25" t="s">
        <v>77</v>
      </c>
      <c r="E25" t="s">
        <v>89</v>
      </c>
      <c r="F25" t="s">
        <v>136</v>
      </c>
      <c r="G25" s="5"/>
      <c r="H25" s="18" t="s">
        <v>145</v>
      </c>
      <c r="I25" s="19">
        <v>5</v>
      </c>
      <c r="J25" s="17">
        <f>B25</f>
        <v>1.19</v>
      </c>
      <c r="K25">
        <f>1*1.1</f>
        <v>1.1000000000000001</v>
      </c>
      <c r="L25">
        <f>1*1.25</f>
        <v>1.25</v>
      </c>
    </row>
    <row r="26" spans="1:12" x14ac:dyDescent="0.2">
      <c r="A26" s="9" t="s">
        <v>135</v>
      </c>
      <c r="B26" s="17">
        <f>((22/1000)*6000*13)/(2500*19.5*0.8)</f>
        <v>4.3999999999999997E-2</v>
      </c>
      <c r="C26" t="s">
        <v>140</v>
      </c>
      <c r="D26" t="s">
        <v>77</v>
      </c>
      <c r="E26" t="s">
        <v>89</v>
      </c>
      <c r="F26" t="s">
        <v>136</v>
      </c>
      <c r="G26" s="5"/>
      <c r="H26" s="18" t="s">
        <v>137</v>
      </c>
      <c r="I26" s="19"/>
    </row>
    <row r="27" spans="1:12" x14ac:dyDescent="0.2">
      <c r="A27" s="9" t="s">
        <v>123</v>
      </c>
      <c r="B27" s="17">
        <f>1/(2500*80%*14.4)</f>
        <v>3.4722222222222222E-5</v>
      </c>
      <c r="C27" t="s">
        <v>16</v>
      </c>
      <c r="D27" t="s">
        <v>3</v>
      </c>
      <c r="E27" t="s">
        <v>89</v>
      </c>
      <c r="F27" t="s">
        <v>124</v>
      </c>
      <c r="G27" s="5"/>
      <c r="H27" s="20" t="s">
        <v>146</v>
      </c>
      <c r="I27" s="19">
        <v>5</v>
      </c>
      <c r="J27" s="17">
        <f>B27</f>
        <v>3.4722222222222222E-5</v>
      </c>
      <c r="K27">
        <f>1/(3000*80%*14.4)</f>
        <v>2.8935185185185186E-5</v>
      </c>
      <c r="L27">
        <f>1/(2000*80%*14.4)</f>
        <v>4.3402777777777779E-5</v>
      </c>
    </row>
    <row r="28" spans="1:12" x14ac:dyDescent="0.2">
      <c r="A28" s="9"/>
      <c r="B28" s="17"/>
      <c r="G28" s="5"/>
      <c r="H28" s="20"/>
    </row>
    <row r="29" spans="1:12" x14ac:dyDescent="0.2">
      <c r="A29" s="1" t="s">
        <v>8</v>
      </c>
      <c r="B29" s="1" t="s">
        <v>123</v>
      </c>
    </row>
    <row r="30" spans="1:12" x14ac:dyDescent="0.2">
      <c r="A30" t="s">
        <v>1</v>
      </c>
      <c r="B30" t="s">
        <v>124</v>
      </c>
    </row>
    <row r="31" spans="1:12" x14ac:dyDescent="0.2">
      <c r="A31" t="s">
        <v>4</v>
      </c>
      <c r="B31" t="s">
        <v>16</v>
      </c>
    </row>
    <row r="32" spans="1:12" x14ac:dyDescent="0.2">
      <c r="A32" t="s">
        <v>2</v>
      </c>
      <c r="B32">
        <v>1</v>
      </c>
    </row>
    <row r="33" spans="1:7" x14ac:dyDescent="0.2">
      <c r="A33" t="s">
        <v>3</v>
      </c>
      <c r="B33" t="s">
        <v>3</v>
      </c>
    </row>
    <row r="34" spans="1:7" x14ac:dyDescent="0.2">
      <c r="A34" t="s">
        <v>7</v>
      </c>
      <c r="B34" t="s">
        <v>127</v>
      </c>
    </row>
    <row r="35" spans="1:7" x14ac:dyDescent="0.2">
      <c r="A35" t="s">
        <v>9</v>
      </c>
    </row>
    <row r="36" spans="1:7" x14ac:dyDescent="0.2">
      <c r="A36" s="1" t="s">
        <v>0</v>
      </c>
      <c r="B36" s="1" t="s">
        <v>1</v>
      </c>
      <c r="C36" s="1" t="s">
        <v>2</v>
      </c>
      <c r="D36" s="1" t="s">
        <v>3</v>
      </c>
      <c r="E36" s="1" t="s">
        <v>4</v>
      </c>
      <c r="F36" s="1" t="s">
        <v>6</v>
      </c>
      <c r="G36" s="1" t="s">
        <v>7</v>
      </c>
    </row>
    <row r="37" spans="1:7" x14ac:dyDescent="0.2">
      <c r="A37" t="str">
        <f>B29</f>
        <v>home electricity storage system, 14.4 kWh, LFP battery</v>
      </c>
      <c r="B37" t="str">
        <f>B30</f>
        <v>home electricity storage system</v>
      </c>
      <c r="C37">
        <v>1</v>
      </c>
      <c r="D37" t="str">
        <f>B33</f>
        <v>unit</v>
      </c>
      <c r="E37" t="str">
        <f>B31</f>
        <v>RER</v>
      </c>
      <c r="F37" t="s">
        <v>80</v>
      </c>
    </row>
    <row r="38" spans="1:7" x14ac:dyDescent="0.2">
      <c r="A38" t="s">
        <v>85</v>
      </c>
      <c r="B38" t="s">
        <v>86</v>
      </c>
      <c r="C38">
        <v>14.4</v>
      </c>
      <c r="D38" t="s">
        <v>76</v>
      </c>
      <c r="E38" t="s">
        <v>16</v>
      </c>
      <c r="F38" t="s">
        <v>89</v>
      </c>
      <c r="G38" t="s">
        <v>17</v>
      </c>
    </row>
    <row r="39" spans="1:7" x14ac:dyDescent="0.2">
      <c r="A39" t="s">
        <v>81</v>
      </c>
      <c r="B39" t="s">
        <v>10</v>
      </c>
      <c r="C39">
        <v>8.64</v>
      </c>
      <c r="D39" t="s">
        <v>76</v>
      </c>
      <c r="E39" t="s">
        <v>14</v>
      </c>
      <c r="F39" t="s">
        <v>89</v>
      </c>
      <c r="G39" t="s">
        <v>18</v>
      </c>
    </row>
    <row r="40" spans="1:7" x14ac:dyDescent="0.2">
      <c r="A40" t="s">
        <v>82</v>
      </c>
      <c r="B40" t="s">
        <v>11</v>
      </c>
      <c r="C40">
        <v>34.56</v>
      </c>
      <c r="D40" t="s">
        <v>77</v>
      </c>
      <c r="E40" t="s">
        <v>15</v>
      </c>
      <c r="F40" t="s">
        <v>89</v>
      </c>
      <c r="G40" t="s">
        <v>19</v>
      </c>
    </row>
    <row r="41" spans="1:7" x14ac:dyDescent="0.2">
      <c r="A41" t="s">
        <v>83</v>
      </c>
      <c r="B41" t="s">
        <v>12</v>
      </c>
      <c r="C41">
        <v>0.57600000000000007</v>
      </c>
      <c r="D41" t="s">
        <v>76</v>
      </c>
      <c r="E41" t="s">
        <v>14</v>
      </c>
      <c r="F41" t="s">
        <v>89</v>
      </c>
      <c r="G41" t="s">
        <v>20</v>
      </c>
    </row>
    <row r="42" spans="1:7" x14ac:dyDescent="0.2">
      <c r="A42" t="s">
        <v>109</v>
      </c>
      <c r="B42" t="s">
        <v>87</v>
      </c>
      <c r="C42">
        <v>83.52</v>
      </c>
      <c r="D42" t="s">
        <v>76</v>
      </c>
      <c r="E42" t="s">
        <v>16</v>
      </c>
      <c r="F42" t="s">
        <v>89</v>
      </c>
      <c r="G42" t="s">
        <v>21</v>
      </c>
    </row>
    <row r="43" spans="1:7" x14ac:dyDescent="0.2">
      <c r="A43" t="s">
        <v>111</v>
      </c>
      <c r="B43" t="s">
        <v>88</v>
      </c>
      <c r="C43">
        <v>17.28</v>
      </c>
      <c r="D43" t="s">
        <v>76</v>
      </c>
      <c r="E43" t="s">
        <v>16</v>
      </c>
      <c r="F43" t="s">
        <v>89</v>
      </c>
      <c r="G43" t="s">
        <v>22</v>
      </c>
    </row>
    <row r="44" spans="1:7" x14ac:dyDescent="0.2">
      <c r="A44" t="s">
        <v>112</v>
      </c>
      <c r="B44" t="s">
        <v>113</v>
      </c>
      <c r="C44">
        <v>161.28000000000003</v>
      </c>
      <c r="D44" t="s">
        <v>76</v>
      </c>
      <c r="E44" t="s">
        <v>16</v>
      </c>
      <c r="F44" t="s">
        <v>89</v>
      </c>
      <c r="G44" t="s">
        <v>23</v>
      </c>
    </row>
    <row r="45" spans="1:7" x14ac:dyDescent="0.2">
      <c r="A45" t="s">
        <v>119</v>
      </c>
      <c r="B45" t="s">
        <v>120</v>
      </c>
      <c r="C45">
        <v>5.76</v>
      </c>
      <c r="D45" t="s">
        <v>76</v>
      </c>
      <c r="E45" t="s">
        <v>16</v>
      </c>
      <c r="F45" t="s">
        <v>89</v>
      </c>
      <c r="G45" t="s">
        <v>24</v>
      </c>
    </row>
    <row r="46" spans="1:7" x14ac:dyDescent="0.2">
      <c r="A46" t="s">
        <v>84</v>
      </c>
      <c r="B46" t="s">
        <v>13</v>
      </c>
      <c r="C46">
        <v>86.399999999999991</v>
      </c>
      <c r="D46" t="s">
        <v>78</v>
      </c>
      <c r="E46" t="s">
        <v>16</v>
      </c>
      <c r="F46" t="s">
        <v>89</v>
      </c>
      <c r="G46" t="s">
        <v>25</v>
      </c>
    </row>
    <row r="48" spans="1:7" x14ac:dyDescent="0.2">
      <c r="A48" s="1" t="s">
        <v>8</v>
      </c>
      <c r="B48" s="1" t="s">
        <v>130</v>
      </c>
    </row>
    <row r="49" spans="1:7" x14ac:dyDescent="0.2">
      <c r="A49" t="s">
        <v>1</v>
      </c>
      <c r="B49" t="s">
        <v>124</v>
      </c>
    </row>
    <row r="50" spans="1:7" x14ac:dyDescent="0.2">
      <c r="A50" t="s">
        <v>4</v>
      </c>
      <c r="B50" t="s">
        <v>16</v>
      </c>
    </row>
    <row r="51" spans="1:7" x14ac:dyDescent="0.2">
      <c r="A51" t="s">
        <v>2</v>
      </c>
      <c r="B51">
        <v>1</v>
      </c>
    </row>
    <row r="52" spans="1:7" x14ac:dyDescent="0.2">
      <c r="A52" t="s">
        <v>3</v>
      </c>
      <c r="B52" t="s">
        <v>3</v>
      </c>
    </row>
    <row r="53" spans="1:7" x14ac:dyDescent="0.2">
      <c r="A53" t="s">
        <v>7</v>
      </c>
      <c r="B53" t="s">
        <v>127</v>
      </c>
    </row>
    <row r="54" spans="1:7" x14ac:dyDescent="0.2">
      <c r="A54" t="s">
        <v>9</v>
      </c>
    </row>
    <row r="55" spans="1:7" x14ac:dyDescent="0.2">
      <c r="A55" s="1" t="s">
        <v>0</v>
      </c>
      <c r="B55" s="1" t="s">
        <v>1</v>
      </c>
      <c r="C55" s="1" t="s">
        <v>2</v>
      </c>
      <c r="D55" s="1" t="s">
        <v>3</v>
      </c>
      <c r="E55" s="1" t="s">
        <v>4</v>
      </c>
      <c r="F55" s="1" t="s">
        <v>6</v>
      </c>
      <c r="G55" s="1" t="s">
        <v>7</v>
      </c>
    </row>
    <row r="56" spans="1:7" x14ac:dyDescent="0.2">
      <c r="A56" t="str">
        <f>B48</f>
        <v>home electricity storage system, 19.5 kWh, NMC811 battery</v>
      </c>
      <c r="B56" t="str">
        <f>B49</f>
        <v>home electricity storage system</v>
      </c>
      <c r="C56">
        <v>1</v>
      </c>
      <c r="D56" t="str">
        <f>B52</f>
        <v>unit</v>
      </c>
      <c r="E56" t="str">
        <f>B50</f>
        <v>RER</v>
      </c>
      <c r="F56" t="s">
        <v>80</v>
      </c>
    </row>
    <row r="57" spans="1:7" x14ac:dyDescent="0.2">
      <c r="A57" t="s">
        <v>85</v>
      </c>
      <c r="B57" t="s">
        <v>86</v>
      </c>
      <c r="C57">
        <v>14.4</v>
      </c>
      <c r="D57" t="s">
        <v>76</v>
      </c>
      <c r="E57" t="s">
        <v>16</v>
      </c>
      <c r="F57" t="s">
        <v>89</v>
      </c>
      <c r="G57" t="s">
        <v>17</v>
      </c>
    </row>
    <row r="58" spans="1:7" x14ac:dyDescent="0.2">
      <c r="A58" t="s">
        <v>81</v>
      </c>
      <c r="B58" t="s">
        <v>10</v>
      </c>
      <c r="C58">
        <v>8.64</v>
      </c>
      <c r="D58" t="s">
        <v>76</v>
      </c>
      <c r="E58" t="s">
        <v>14</v>
      </c>
      <c r="F58" t="s">
        <v>89</v>
      </c>
      <c r="G58" t="s">
        <v>18</v>
      </c>
    </row>
    <row r="59" spans="1:7" x14ac:dyDescent="0.2">
      <c r="A59" t="s">
        <v>82</v>
      </c>
      <c r="B59" t="s">
        <v>11</v>
      </c>
      <c r="C59">
        <v>34.56</v>
      </c>
      <c r="D59" t="s">
        <v>77</v>
      </c>
      <c r="E59" t="s">
        <v>15</v>
      </c>
      <c r="F59" t="s">
        <v>89</v>
      </c>
      <c r="G59" t="s">
        <v>19</v>
      </c>
    </row>
    <row r="60" spans="1:7" x14ac:dyDescent="0.2">
      <c r="A60" t="s">
        <v>83</v>
      </c>
      <c r="B60" t="s">
        <v>12</v>
      </c>
      <c r="C60">
        <v>0.57600000000000007</v>
      </c>
      <c r="D60" t="s">
        <v>76</v>
      </c>
      <c r="E60" t="s">
        <v>14</v>
      </c>
      <c r="F60" t="s">
        <v>89</v>
      </c>
      <c r="G60" t="s">
        <v>20</v>
      </c>
    </row>
    <row r="61" spans="1:7" x14ac:dyDescent="0.2">
      <c r="A61" t="s">
        <v>109</v>
      </c>
      <c r="B61" t="s">
        <v>87</v>
      </c>
      <c r="C61">
        <v>83.52</v>
      </c>
      <c r="D61" t="s">
        <v>76</v>
      </c>
      <c r="E61" t="s">
        <v>16</v>
      </c>
      <c r="F61" t="s">
        <v>89</v>
      </c>
      <c r="G61" t="s">
        <v>21</v>
      </c>
    </row>
    <row r="62" spans="1:7" x14ac:dyDescent="0.2">
      <c r="A62" t="s">
        <v>111</v>
      </c>
      <c r="B62" t="s">
        <v>88</v>
      </c>
      <c r="C62">
        <v>17.28</v>
      </c>
      <c r="D62" t="s">
        <v>76</v>
      </c>
      <c r="E62" t="s">
        <v>16</v>
      </c>
      <c r="F62" t="s">
        <v>89</v>
      </c>
      <c r="G62" t="s">
        <v>22</v>
      </c>
    </row>
    <row r="63" spans="1:7" x14ac:dyDescent="0.2">
      <c r="A63" t="s">
        <v>128</v>
      </c>
      <c r="B63" t="s">
        <v>129</v>
      </c>
      <c r="C63">
        <v>161.28000000000003</v>
      </c>
      <c r="D63" t="s">
        <v>76</v>
      </c>
      <c r="E63" t="s">
        <v>16</v>
      </c>
      <c r="F63" t="s">
        <v>89</v>
      </c>
      <c r="G63" t="s">
        <v>23</v>
      </c>
    </row>
    <row r="64" spans="1:7" x14ac:dyDescent="0.2">
      <c r="A64" t="s">
        <v>119</v>
      </c>
      <c r="B64" t="s">
        <v>120</v>
      </c>
      <c r="C64">
        <v>5.76</v>
      </c>
      <c r="D64" t="s">
        <v>76</v>
      </c>
      <c r="E64" t="s">
        <v>16</v>
      </c>
      <c r="F64" t="s">
        <v>89</v>
      </c>
      <c r="G64" t="s">
        <v>24</v>
      </c>
    </row>
    <row r="65" spans="1:7" x14ac:dyDescent="0.2">
      <c r="A65" t="s">
        <v>84</v>
      </c>
      <c r="B65" t="s">
        <v>13</v>
      </c>
      <c r="C65">
        <v>86.399999999999991</v>
      </c>
      <c r="D65" t="s">
        <v>78</v>
      </c>
      <c r="E65" t="s">
        <v>16</v>
      </c>
      <c r="F65" t="s">
        <v>89</v>
      </c>
      <c r="G65" t="s">
        <v>25</v>
      </c>
    </row>
    <row r="67" spans="1:7" x14ac:dyDescent="0.2">
      <c r="A67" s="1" t="s">
        <v>8</v>
      </c>
      <c r="B67" s="1" t="s">
        <v>85</v>
      </c>
    </row>
    <row r="68" spans="1:7" x14ac:dyDescent="0.2">
      <c r="A68" t="s">
        <v>1</v>
      </c>
      <c r="B68" t="s">
        <v>86</v>
      </c>
    </row>
    <row r="69" spans="1:7" x14ac:dyDescent="0.2">
      <c r="A69" t="s">
        <v>4</v>
      </c>
      <c r="B69" t="s">
        <v>16</v>
      </c>
    </row>
    <row r="70" spans="1:7" x14ac:dyDescent="0.2">
      <c r="A70" t="s">
        <v>2</v>
      </c>
      <c r="B70">
        <v>1</v>
      </c>
    </row>
    <row r="71" spans="1:7" x14ac:dyDescent="0.2">
      <c r="A71" t="s">
        <v>3</v>
      </c>
      <c r="B71" t="s">
        <v>76</v>
      </c>
    </row>
    <row r="72" spans="1:7" x14ac:dyDescent="0.2">
      <c r="A72" t="s">
        <v>7</v>
      </c>
      <c r="B72" t="s">
        <v>102</v>
      </c>
    </row>
    <row r="73" spans="1:7" x14ac:dyDescent="0.2">
      <c r="A73" t="s">
        <v>9</v>
      </c>
    </row>
    <row r="74" spans="1:7" x14ac:dyDescent="0.2">
      <c r="A74" s="1" t="s">
        <v>0</v>
      </c>
      <c r="B74" s="1" t="s">
        <v>1</v>
      </c>
      <c r="C74" s="1" t="s">
        <v>2</v>
      </c>
      <c r="D74" s="1" t="s">
        <v>3</v>
      </c>
      <c r="E74" s="1" t="s">
        <v>4</v>
      </c>
      <c r="F74" s="1" t="s">
        <v>6</v>
      </c>
      <c r="G74" s="1" t="s">
        <v>7</v>
      </c>
    </row>
    <row r="75" spans="1:7" x14ac:dyDescent="0.2">
      <c r="A75" t="str">
        <f>B67</f>
        <v>ampere charger production</v>
      </c>
      <c r="B75" t="str">
        <f>B68</f>
        <v>ampere charger for home storage system</v>
      </c>
      <c r="C75">
        <v>1</v>
      </c>
      <c r="D75" t="str">
        <f>B71</f>
        <v>kilogram</v>
      </c>
      <c r="E75" t="str">
        <f>B69</f>
        <v>RER</v>
      </c>
      <c r="F75" t="s">
        <v>80</v>
      </c>
    </row>
    <row r="76" spans="1:7" x14ac:dyDescent="0.2">
      <c r="A76" t="s">
        <v>90</v>
      </c>
      <c r="B76" t="s">
        <v>26</v>
      </c>
      <c r="C76" s="2">
        <v>0.15</v>
      </c>
      <c r="D76" t="s">
        <v>76</v>
      </c>
      <c r="E76" t="s">
        <v>14</v>
      </c>
      <c r="F76" t="s">
        <v>89</v>
      </c>
      <c r="G76" t="s">
        <v>38</v>
      </c>
    </row>
    <row r="77" spans="1:7" x14ac:dyDescent="0.2">
      <c r="A77" t="s">
        <v>81</v>
      </c>
      <c r="B77" t="s">
        <v>10</v>
      </c>
      <c r="C77" s="2">
        <v>0.02</v>
      </c>
      <c r="D77" t="s">
        <v>76</v>
      </c>
      <c r="E77" t="s">
        <v>14</v>
      </c>
      <c r="F77" t="s">
        <v>89</v>
      </c>
      <c r="G77" t="s">
        <v>18</v>
      </c>
    </row>
    <row r="78" spans="1:7" x14ac:dyDescent="0.2">
      <c r="A78" t="s">
        <v>91</v>
      </c>
      <c r="B78" t="s">
        <v>27</v>
      </c>
      <c r="C78" s="2">
        <v>0.01</v>
      </c>
      <c r="D78" t="s">
        <v>76</v>
      </c>
      <c r="E78" t="s">
        <v>14</v>
      </c>
      <c r="F78" t="s">
        <v>89</v>
      </c>
      <c r="G78" t="s">
        <v>39</v>
      </c>
    </row>
    <row r="79" spans="1:7" x14ac:dyDescent="0.2">
      <c r="A79" t="s">
        <v>92</v>
      </c>
      <c r="B79" t="s">
        <v>28</v>
      </c>
      <c r="C79" s="2">
        <v>0.01</v>
      </c>
      <c r="D79" t="s">
        <v>76</v>
      </c>
      <c r="E79" t="s">
        <v>14</v>
      </c>
      <c r="F79" t="s">
        <v>89</v>
      </c>
      <c r="G79" t="s">
        <v>40</v>
      </c>
    </row>
    <row r="80" spans="1:7" x14ac:dyDescent="0.2">
      <c r="A80" t="s">
        <v>93</v>
      </c>
      <c r="B80" t="s">
        <v>29</v>
      </c>
      <c r="C80" s="2">
        <v>0.01</v>
      </c>
      <c r="D80" t="s">
        <v>76</v>
      </c>
      <c r="E80" t="s">
        <v>14</v>
      </c>
      <c r="F80" t="s">
        <v>89</v>
      </c>
      <c r="G80" t="s">
        <v>41</v>
      </c>
    </row>
    <row r="81" spans="1:7" x14ac:dyDescent="0.2">
      <c r="A81" t="s">
        <v>94</v>
      </c>
      <c r="B81" t="s">
        <v>30</v>
      </c>
      <c r="C81" s="2">
        <v>0.02</v>
      </c>
      <c r="D81" t="s">
        <v>76</v>
      </c>
      <c r="E81" t="s">
        <v>14</v>
      </c>
      <c r="F81" t="s">
        <v>89</v>
      </c>
      <c r="G81" t="s">
        <v>42</v>
      </c>
    </row>
    <row r="82" spans="1:7" x14ac:dyDescent="0.2">
      <c r="A82" t="s">
        <v>103</v>
      </c>
      <c r="B82" t="s">
        <v>104</v>
      </c>
      <c r="C82">
        <v>0.08</v>
      </c>
      <c r="D82" t="s">
        <v>76</v>
      </c>
      <c r="E82" t="s">
        <v>16</v>
      </c>
      <c r="F82" t="s">
        <v>89</v>
      </c>
      <c r="G82" t="s">
        <v>43</v>
      </c>
    </row>
    <row r="83" spans="1:7" x14ac:dyDescent="0.2">
      <c r="A83" t="s">
        <v>95</v>
      </c>
      <c r="B83" t="s">
        <v>31</v>
      </c>
      <c r="C83">
        <v>0.14000000000000001</v>
      </c>
      <c r="D83" t="s">
        <v>76</v>
      </c>
      <c r="E83" t="s">
        <v>14</v>
      </c>
      <c r="F83" t="s">
        <v>89</v>
      </c>
      <c r="G83" t="s">
        <v>44</v>
      </c>
    </row>
    <row r="84" spans="1:7" x14ac:dyDescent="0.2">
      <c r="A84" t="s">
        <v>96</v>
      </c>
      <c r="B84" t="s">
        <v>32</v>
      </c>
      <c r="C84">
        <v>0.15</v>
      </c>
      <c r="D84" t="s">
        <v>76</v>
      </c>
      <c r="E84" t="s">
        <v>14</v>
      </c>
      <c r="F84" t="s">
        <v>89</v>
      </c>
      <c r="G84" t="s">
        <v>45</v>
      </c>
    </row>
    <row r="85" spans="1:7" x14ac:dyDescent="0.2">
      <c r="A85" t="s">
        <v>97</v>
      </c>
      <c r="B85" t="s">
        <v>33</v>
      </c>
      <c r="C85">
        <v>0.51</v>
      </c>
      <c r="D85" t="s">
        <v>76</v>
      </c>
      <c r="E85" t="s">
        <v>14</v>
      </c>
      <c r="F85" t="s">
        <v>89</v>
      </c>
      <c r="G85" t="s">
        <v>46</v>
      </c>
    </row>
    <row r="86" spans="1:7" x14ac:dyDescent="0.2">
      <c r="A86" t="s">
        <v>98</v>
      </c>
      <c r="B86" t="s">
        <v>34</v>
      </c>
      <c r="C86">
        <v>0.02</v>
      </c>
      <c r="D86" t="s">
        <v>79</v>
      </c>
      <c r="E86" t="s">
        <v>14</v>
      </c>
      <c r="F86" t="s">
        <v>89</v>
      </c>
      <c r="G86" t="s">
        <v>47</v>
      </c>
    </row>
    <row r="87" spans="1:7" x14ac:dyDescent="0.2">
      <c r="A87" t="s">
        <v>99</v>
      </c>
      <c r="B87" t="s">
        <v>35</v>
      </c>
      <c r="C87">
        <v>0.51</v>
      </c>
      <c r="D87" t="s">
        <v>76</v>
      </c>
      <c r="E87" t="s">
        <v>14</v>
      </c>
      <c r="F87" t="s">
        <v>89</v>
      </c>
      <c r="G87" t="s">
        <v>48</v>
      </c>
    </row>
    <row r="88" spans="1:7" x14ac:dyDescent="0.2">
      <c r="A88" t="s">
        <v>100</v>
      </c>
      <c r="B88" t="s">
        <v>36</v>
      </c>
      <c r="C88">
        <v>1</v>
      </c>
      <c r="D88" t="s">
        <v>78</v>
      </c>
      <c r="E88" t="s">
        <v>116</v>
      </c>
      <c r="F88" t="s">
        <v>89</v>
      </c>
      <c r="G88" t="s">
        <v>49</v>
      </c>
    </row>
    <row r="89" spans="1:7" x14ac:dyDescent="0.2">
      <c r="A89" t="s">
        <v>84</v>
      </c>
      <c r="B89" t="s">
        <v>13</v>
      </c>
      <c r="C89">
        <v>1</v>
      </c>
      <c r="D89" t="s">
        <v>78</v>
      </c>
      <c r="E89" t="s">
        <v>16</v>
      </c>
      <c r="F89" t="s">
        <v>89</v>
      </c>
      <c r="G89" t="s">
        <v>50</v>
      </c>
    </row>
    <row r="90" spans="1:7" x14ac:dyDescent="0.2">
      <c r="A90" t="s">
        <v>101</v>
      </c>
      <c r="B90" t="s">
        <v>37</v>
      </c>
      <c r="C90">
        <v>8</v>
      </c>
      <c r="D90" t="s">
        <v>78</v>
      </c>
      <c r="E90" t="s">
        <v>14</v>
      </c>
      <c r="F90" t="s">
        <v>89</v>
      </c>
      <c r="G90" t="s">
        <v>51</v>
      </c>
    </row>
    <row r="92" spans="1:7" x14ac:dyDescent="0.2">
      <c r="A92" s="1" t="s">
        <v>8</v>
      </c>
      <c r="B92" s="1" t="s">
        <v>103</v>
      </c>
    </row>
    <row r="93" spans="1:7" x14ac:dyDescent="0.2">
      <c r="A93" t="s">
        <v>1</v>
      </c>
      <c r="B93" t="s">
        <v>104</v>
      </c>
    </row>
    <row r="94" spans="1:7" x14ac:dyDescent="0.2">
      <c r="A94" t="s">
        <v>4</v>
      </c>
      <c r="B94" t="s">
        <v>16</v>
      </c>
    </row>
    <row r="95" spans="1:7" x14ac:dyDescent="0.2">
      <c r="A95" t="s">
        <v>2</v>
      </c>
      <c r="B95">
        <v>1</v>
      </c>
    </row>
    <row r="96" spans="1:7" x14ac:dyDescent="0.2">
      <c r="A96" t="s">
        <v>3</v>
      </c>
      <c r="B96" t="s">
        <v>76</v>
      </c>
    </row>
    <row r="97" spans="1:7" x14ac:dyDescent="0.2">
      <c r="A97" t="s">
        <v>7</v>
      </c>
      <c r="B97" t="s">
        <v>75</v>
      </c>
    </row>
    <row r="98" spans="1:7" x14ac:dyDescent="0.2">
      <c r="A98" t="s">
        <v>9</v>
      </c>
    </row>
    <row r="99" spans="1:7" x14ac:dyDescent="0.2">
      <c r="A99" t="s">
        <v>0</v>
      </c>
      <c r="B99" t="s">
        <v>1</v>
      </c>
      <c r="C99" t="s">
        <v>2</v>
      </c>
      <c r="D99" t="s">
        <v>3</v>
      </c>
      <c r="E99" t="s">
        <v>4</v>
      </c>
      <c r="F99" t="s">
        <v>6</v>
      </c>
      <c r="G99" t="s">
        <v>7</v>
      </c>
    </row>
    <row r="100" spans="1:7" x14ac:dyDescent="0.2">
      <c r="A100" t="str">
        <f>B92</f>
        <v>inductor, other production</v>
      </c>
      <c r="B100" t="str">
        <f>B93</f>
        <v>inductor, other</v>
      </c>
      <c r="C100">
        <v>1</v>
      </c>
      <c r="D100" t="str">
        <f>B96</f>
        <v>kilogram</v>
      </c>
      <c r="E100" t="str">
        <f>B94</f>
        <v>RER</v>
      </c>
      <c r="F100" t="s">
        <v>80</v>
      </c>
    </row>
    <row r="101" spans="1:7" x14ac:dyDescent="0.2">
      <c r="A101" t="s">
        <v>105</v>
      </c>
      <c r="B101" t="s">
        <v>52</v>
      </c>
      <c r="C101">
        <v>0.46</v>
      </c>
      <c r="D101" t="s">
        <v>76</v>
      </c>
      <c r="E101" t="s">
        <v>14</v>
      </c>
      <c r="F101" t="s">
        <v>89</v>
      </c>
      <c r="G101" t="s">
        <v>56</v>
      </c>
    </row>
    <row r="102" spans="1:7" x14ac:dyDescent="0.2">
      <c r="A102" t="s">
        <v>106</v>
      </c>
      <c r="B102" t="s">
        <v>53</v>
      </c>
      <c r="C102">
        <v>0.43</v>
      </c>
      <c r="D102" t="s">
        <v>76</v>
      </c>
      <c r="E102" t="s">
        <v>14</v>
      </c>
      <c r="F102" t="s">
        <v>89</v>
      </c>
      <c r="G102" t="s">
        <v>57</v>
      </c>
    </row>
    <row r="103" spans="1:7" x14ac:dyDescent="0.2">
      <c r="A103" t="s">
        <v>93</v>
      </c>
      <c r="B103" t="s">
        <v>29</v>
      </c>
      <c r="C103">
        <v>0.04</v>
      </c>
      <c r="D103" t="s">
        <v>76</v>
      </c>
      <c r="E103" t="s">
        <v>14</v>
      </c>
      <c r="F103" t="s">
        <v>89</v>
      </c>
      <c r="G103" t="s">
        <v>58</v>
      </c>
    </row>
    <row r="104" spans="1:7" x14ac:dyDescent="0.2">
      <c r="A104" t="s">
        <v>107</v>
      </c>
      <c r="B104" t="s">
        <v>54</v>
      </c>
      <c r="C104">
        <v>1</v>
      </c>
      <c r="D104" t="s">
        <v>76</v>
      </c>
      <c r="E104" t="s">
        <v>14</v>
      </c>
      <c r="F104" t="s">
        <v>89</v>
      </c>
      <c r="G104" t="s">
        <v>59</v>
      </c>
    </row>
    <row r="105" spans="1:7" x14ac:dyDescent="0.2">
      <c r="A105" t="s">
        <v>99</v>
      </c>
      <c r="B105" t="s">
        <v>35</v>
      </c>
      <c r="C105">
        <v>7.0000000000000007E-2</v>
      </c>
      <c r="D105" t="s">
        <v>76</v>
      </c>
      <c r="E105" t="s">
        <v>14</v>
      </c>
      <c r="F105" t="s">
        <v>89</v>
      </c>
      <c r="G105" t="s">
        <v>48</v>
      </c>
    </row>
    <row r="106" spans="1:7" x14ac:dyDescent="0.2">
      <c r="A106" t="s">
        <v>108</v>
      </c>
      <c r="B106" t="s">
        <v>55</v>
      </c>
      <c r="C106">
        <v>0.43</v>
      </c>
      <c r="D106" t="s">
        <v>76</v>
      </c>
      <c r="E106" t="s">
        <v>14</v>
      </c>
      <c r="F106" t="s">
        <v>89</v>
      </c>
      <c r="G106" t="s">
        <v>60</v>
      </c>
    </row>
    <row r="108" spans="1:7" x14ac:dyDescent="0.2">
      <c r="A108" s="1" t="s">
        <v>8</v>
      </c>
      <c r="B108" s="1" t="s">
        <v>109</v>
      </c>
    </row>
    <row r="109" spans="1:7" x14ac:dyDescent="0.2">
      <c r="A109" t="s">
        <v>1</v>
      </c>
      <c r="B109" t="s">
        <v>87</v>
      </c>
    </row>
    <row r="110" spans="1:7" x14ac:dyDescent="0.2">
      <c r="A110" t="s">
        <v>4</v>
      </c>
      <c r="B110" t="s">
        <v>16</v>
      </c>
    </row>
    <row r="111" spans="1:7" x14ac:dyDescent="0.2">
      <c r="A111" t="s">
        <v>2</v>
      </c>
      <c r="B111">
        <v>1</v>
      </c>
    </row>
    <row r="112" spans="1:7" x14ac:dyDescent="0.2">
      <c r="A112" t="s">
        <v>3</v>
      </c>
      <c r="B112" t="s">
        <v>76</v>
      </c>
    </row>
    <row r="113" spans="1:7" x14ac:dyDescent="0.2">
      <c r="A113" t="s">
        <v>7</v>
      </c>
      <c r="B113" t="s">
        <v>75</v>
      </c>
    </row>
    <row r="114" spans="1:7" x14ac:dyDescent="0.2">
      <c r="A114" t="s">
        <v>9</v>
      </c>
    </row>
    <row r="115" spans="1:7" x14ac:dyDescent="0.2">
      <c r="A115" s="1" t="s">
        <v>0</v>
      </c>
      <c r="B115" s="1" t="s">
        <v>1</v>
      </c>
      <c r="C115" s="1" t="s">
        <v>2</v>
      </c>
      <c r="D115" s="1" t="s">
        <v>3</v>
      </c>
      <c r="E115" s="1" t="s">
        <v>4</v>
      </c>
      <c r="F115" s="1" t="s">
        <v>6</v>
      </c>
      <c r="G115" s="1" t="s">
        <v>7</v>
      </c>
    </row>
    <row r="116" spans="1:7" x14ac:dyDescent="0.2">
      <c r="A116" t="str">
        <f>B108</f>
        <v>housing assembly for home storage system</v>
      </c>
      <c r="B116" t="str">
        <f>B109</f>
        <v>housing for home storage system</v>
      </c>
      <c r="C116">
        <v>1</v>
      </c>
      <c r="D116" t="str">
        <f>B112</f>
        <v>kilogram</v>
      </c>
      <c r="E116" t="str">
        <f>B110</f>
        <v>RER</v>
      </c>
      <c r="F116" t="s">
        <v>80</v>
      </c>
    </row>
    <row r="117" spans="1:7" x14ac:dyDescent="0.2">
      <c r="A117" t="s">
        <v>97</v>
      </c>
      <c r="B117" t="s">
        <v>33</v>
      </c>
      <c r="C117">
        <v>0.997</v>
      </c>
      <c r="D117" t="s">
        <v>76</v>
      </c>
      <c r="E117" t="s">
        <v>14</v>
      </c>
      <c r="F117" t="s">
        <v>89</v>
      </c>
      <c r="G117" t="s">
        <v>46</v>
      </c>
    </row>
    <row r="118" spans="1:7" x14ac:dyDescent="0.2">
      <c r="A118" t="s">
        <v>99</v>
      </c>
      <c r="B118" t="s">
        <v>35</v>
      </c>
      <c r="C118">
        <v>0.997</v>
      </c>
      <c r="D118" t="s">
        <v>76</v>
      </c>
      <c r="E118" t="s">
        <v>14</v>
      </c>
      <c r="F118" t="s">
        <v>89</v>
      </c>
      <c r="G118" t="s">
        <v>48</v>
      </c>
    </row>
    <row r="119" spans="1:7" x14ac:dyDescent="0.2">
      <c r="A119" t="s">
        <v>110</v>
      </c>
      <c r="B119" t="s">
        <v>61</v>
      </c>
      <c r="C119">
        <v>3.0000000000000001E-3</v>
      </c>
      <c r="D119" t="s">
        <v>76</v>
      </c>
      <c r="E119" t="s">
        <v>14</v>
      </c>
      <c r="F119" t="s">
        <v>89</v>
      </c>
      <c r="G119" t="s">
        <v>62</v>
      </c>
    </row>
    <row r="120" spans="1:7" x14ac:dyDescent="0.2">
      <c r="A120" t="s">
        <v>100</v>
      </c>
      <c r="B120" t="s">
        <v>36</v>
      </c>
      <c r="C120">
        <v>0.2</v>
      </c>
      <c r="D120" t="s">
        <v>78</v>
      </c>
      <c r="E120" t="s">
        <v>116</v>
      </c>
      <c r="F120" t="s">
        <v>89</v>
      </c>
      <c r="G120" t="s">
        <v>49</v>
      </c>
    </row>
    <row r="121" spans="1:7" x14ac:dyDescent="0.2">
      <c r="A121" t="s">
        <v>84</v>
      </c>
      <c r="B121" t="s">
        <v>13</v>
      </c>
      <c r="C121">
        <v>0.1</v>
      </c>
      <c r="D121" t="s">
        <v>78</v>
      </c>
      <c r="E121" t="s">
        <v>16</v>
      </c>
      <c r="F121" t="s">
        <v>89</v>
      </c>
      <c r="G121" t="s">
        <v>63</v>
      </c>
    </row>
    <row r="123" spans="1:7" x14ac:dyDescent="0.2">
      <c r="A123" s="1" t="s">
        <v>8</v>
      </c>
      <c r="B123" s="1" t="s">
        <v>111</v>
      </c>
    </row>
    <row r="124" spans="1:7" x14ac:dyDescent="0.2">
      <c r="A124" t="s">
        <v>1</v>
      </c>
      <c r="B124" t="s">
        <v>88</v>
      </c>
    </row>
    <row r="125" spans="1:7" x14ac:dyDescent="0.2">
      <c r="A125" t="s">
        <v>4</v>
      </c>
      <c r="B125" t="s">
        <v>16</v>
      </c>
    </row>
    <row r="126" spans="1:7" x14ac:dyDescent="0.2">
      <c r="A126" t="s">
        <v>2</v>
      </c>
      <c r="B126">
        <v>1</v>
      </c>
    </row>
    <row r="127" spans="1:7" x14ac:dyDescent="0.2">
      <c r="A127" t="s">
        <v>3</v>
      </c>
      <c r="B127" t="s">
        <v>76</v>
      </c>
    </row>
    <row r="128" spans="1:7" x14ac:dyDescent="0.2">
      <c r="A128" t="s">
        <v>7</v>
      </c>
      <c r="B128" t="s">
        <v>75</v>
      </c>
    </row>
    <row r="129" spans="1:7" x14ac:dyDescent="0.2">
      <c r="A129" t="s">
        <v>9</v>
      </c>
    </row>
    <row r="130" spans="1:7" x14ac:dyDescent="0.2">
      <c r="A130" s="1" t="s">
        <v>0</v>
      </c>
      <c r="B130" s="1" t="s">
        <v>1</v>
      </c>
      <c r="C130" s="1" t="s">
        <v>2</v>
      </c>
      <c r="D130" s="1" t="s">
        <v>3</v>
      </c>
      <c r="E130" s="1" t="s">
        <v>4</v>
      </c>
      <c r="F130" s="1" t="s">
        <v>6</v>
      </c>
      <c r="G130" s="1" t="s">
        <v>7</v>
      </c>
    </row>
    <row r="131" spans="1:7" x14ac:dyDescent="0.2">
      <c r="A131" t="str">
        <f>B123</f>
        <v>inverter production for home storage system</v>
      </c>
      <c r="B131" t="str">
        <f>B124</f>
        <v>inverter for home storage system</v>
      </c>
      <c r="C131">
        <v>1</v>
      </c>
      <c r="D131" t="str">
        <f>B127</f>
        <v>kilogram</v>
      </c>
      <c r="E131" t="str">
        <f>B125</f>
        <v>RER</v>
      </c>
      <c r="F131" t="s">
        <v>80</v>
      </c>
    </row>
    <row r="132" spans="1:7" x14ac:dyDescent="0.2">
      <c r="A132" t="s">
        <v>90</v>
      </c>
      <c r="B132" t="s">
        <v>26</v>
      </c>
      <c r="C132">
        <v>0.06</v>
      </c>
      <c r="D132" t="s">
        <v>76</v>
      </c>
      <c r="E132" t="s">
        <v>14</v>
      </c>
      <c r="F132" t="s">
        <v>89</v>
      </c>
      <c r="G132" t="s">
        <v>38</v>
      </c>
    </row>
    <row r="133" spans="1:7" x14ac:dyDescent="0.2">
      <c r="A133" t="s">
        <v>81</v>
      </c>
      <c r="B133" t="s">
        <v>10</v>
      </c>
      <c r="C133">
        <v>0.01</v>
      </c>
      <c r="D133" t="s">
        <v>76</v>
      </c>
      <c r="E133" t="s">
        <v>14</v>
      </c>
      <c r="F133" t="s">
        <v>89</v>
      </c>
      <c r="G133" t="s">
        <v>18</v>
      </c>
    </row>
    <row r="134" spans="1:7" x14ac:dyDescent="0.2">
      <c r="A134" t="s">
        <v>91</v>
      </c>
      <c r="B134" t="s">
        <v>27</v>
      </c>
      <c r="C134">
        <v>0.03</v>
      </c>
      <c r="D134" t="s">
        <v>76</v>
      </c>
      <c r="E134" t="s">
        <v>14</v>
      </c>
      <c r="F134" t="s">
        <v>89</v>
      </c>
      <c r="G134" t="s">
        <v>39</v>
      </c>
    </row>
    <row r="135" spans="1:7" x14ac:dyDescent="0.2">
      <c r="A135" t="s">
        <v>92</v>
      </c>
      <c r="B135" t="s">
        <v>28</v>
      </c>
      <c r="C135">
        <v>0.04</v>
      </c>
      <c r="D135" t="s">
        <v>76</v>
      </c>
      <c r="E135" t="s">
        <v>14</v>
      </c>
      <c r="F135" t="s">
        <v>89</v>
      </c>
      <c r="G135" t="s">
        <v>40</v>
      </c>
    </row>
    <row r="136" spans="1:7" x14ac:dyDescent="0.2">
      <c r="A136" t="s">
        <v>94</v>
      </c>
      <c r="B136" t="s">
        <v>30</v>
      </c>
      <c r="C136">
        <v>0.01</v>
      </c>
      <c r="D136" t="s">
        <v>76</v>
      </c>
      <c r="E136" t="s">
        <v>14</v>
      </c>
      <c r="F136" t="s">
        <v>89</v>
      </c>
      <c r="G136" t="s">
        <v>42</v>
      </c>
    </row>
    <row r="137" spans="1:7" x14ac:dyDescent="0.2">
      <c r="A137" t="s">
        <v>103</v>
      </c>
      <c r="B137" t="s">
        <v>104</v>
      </c>
      <c r="C137">
        <v>0.27</v>
      </c>
      <c r="D137" t="s">
        <v>76</v>
      </c>
      <c r="E137" t="s">
        <v>16</v>
      </c>
      <c r="F137" t="s">
        <v>89</v>
      </c>
      <c r="G137" t="s">
        <v>43</v>
      </c>
    </row>
    <row r="138" spans="1:7" x14ac:dyDescent="0.2">
      <c r="A138" t="s">
        <v>95</v>
      </c>
      <c r="B138" t="s">
        <v>31</v>
      </c>
      <c r="C138">
        <v>7.0000000000000007E-2</v>
      </c>
      <c r="D138" t="s">
        <v>76</v>
      </c>
      <c r="E138" t="s">
        <v>14</v>
      </c>
      <c r="F138" t="s">
        <v>89</v>
      </c>
    </row>
    <row r="139" spans="1:7" x14ac:dyDescent="0.2">
      <c r="A139" t="s">
        <v>96</v>
      </c>
      <c r="B139" t="s">
        <v>32</v>
      </c>
      <c r="C139">
        <v>0.05</v>
      </c>
      <c r="D139" t="s">
        <v>76</v>
      </c>
      <c r="E139" t="s">
        <v>14</v>
      </c>
      <c r="F139" t="s">
        <v>89</v>
      </c>
      <c r="G139" t="s">
        <v>64</v>
      </c>
    </row>
    <row r="140" spans="1:7" x14ac:dyDescent="0.2">
      <c r="A140" t="s">
        <v>97</v>
      </c>
      <c r="B140" t="s">
        <v>33</v>
      </c>
      <c r="C140">
        <v>0.45</v>
      </c>
      <c r="D140" t="s">
        <v>76</v>
      </c>
      <c r="E140" t="s">
        <v>14</v>
      </c>
      <c r="F140" t="s">
        <v>89</v>
      </c>
      <c r="G140" t="s">
        <v>65</v>
      </c>
    </row>
    <row r="141" spans="1:7" x14ac:dyDescent="0.2">
      <c r="A141" t="s">
        <v>98</v>
      </c>
      <c r="B141" t="s">
        <v>34</v>
      </c>
      <c r="C141">
        <v>0.02</v>
      </c>
      <c r="D141" t="s">
        <v>79</v>
      </c>
      <c r="E141" t="s">
        <v>14</v>
      </c>
      <c r="F141" t="s">
        <v>89</v>
      </c>
      <c r="G141" t="s">
        <v>66</v>
      </c>
    </row>
    <row r="142" spans="1:7" x14ac:dyDescent="0.2">
      <c r="A142" t="s">
        <v>99</v>
      </c>
      <c r="B142" t="s">
        <v>35</v>
      </c>
      <c r="C142">
        <v>0.45</v>
      </c>
      <c r="D142" t="s">
        <v>76</v>
      </c>
      <c r="E142" t="s">
        <v>14</v>
      </c>
      <c r="F142" t="s">
        <v>89</v>
      </c>
      <c r="G142" t="s">
        <v>48</v>
      </c>
    </row>
    <row r="143" spans="1:7" x14ac:dyDescent="0.2">
      <c r="A143" t="s">
        <v>100</v>
      </c>
      <c r="B143" t="s">
        <v>36</v>
      </c>
      <c r="C143">
        <v>1</v>
      </c>
      <c r="D143" t="s">
        <v>78</v>
      </c>
      <c r="E143" t="s">
        <v>116</v>
      </c>
      <c r="F143" t="s">
        <v>89</v>
      </c>
      <c r="G143" t="s">
        <v>49</v>
      </c>
    </row>
    <row r="144" spans="1:7" x14ac:dyDescent="0.2">
      <c r="A144" t="s">
        <v>84</v>
      </c>
      <c r="B144" t="s">
        <v>13</v>
      </c>
      <c r="C144">
        <v>1</v>
      </c>
      <c r="D144" t="s">
        <v>78</v>
      </c>
      <c r="E144" t="s">
        <v>16</v>
      </c>
      <c r="F144" t="s">
        <v>89</v>
      </c>
      <c r="G144" t="s">
        <v>25</v>
      </c>
    </row>
    <row r="145" spans="1:7" x14ac:dyDescent="0.2">
      <c r="A145" t="s">
        <v>101</v>
      </c>
      <c r="B145" t="s">
        <v>37</v>
      </c>
      <c r="C145">
        <v>8</v>
      </c>
      <c r="D145" t="s">
        <v>78</v>
      </c>
      <c r="E145" t="s">
        <v>14</v>
      </c>
      <c r="F145" t="s">
        <v>89</v>
      </c>
      <c r="G145" t="s">
        <v>67</v>
      </c>
    </row>
    <row r="147" spans="1:7" x14ac:dyDescent="0.2">
      <c r="A147" s="1" t="s">
        <v>8</v>
      </c>
      <c r="B147" s="1" t="s">
        <v>112</v>
      </c>
    </row>
    <row r="148" spans="1:7" x14ac:dyDescent="0.2">
      <c r="A148" t="s">
        <v>1</v>
      </c>
      <c r="B148" t="s">
        <v>113</v>
      </c>
    </row>
    <row r="149" spans="1:7" x14ac:dyDescent="0.2">
      <c r="A149" t="s">
        <v>4</v>
      </c>
      <c r="B149" t="s">
        <v>16</v>
      </c>
    </row>
    <row r="150" spans="1:7" x14ac:dyDescent="0.2">
      <c r="A150" t="s">
        <v>2</v>
      </c>
      <c r="B150">
        <v>1</v>
      </c>
    </row>
    <row r="151" spans="1:7" x14ac:dyDescent="0.2">
      <c r="A151" t="s">
        <v>3</v>
      </c>
      <c r="B151" t="s">
        <v>76</v>
      </c>
    </row>
    <row r="152" spans="1:7" x14ac:dyDescent="0.2">
      <c r="A152" t="s">
        <v>7</v>
      </c>
      <c r="B152" t="s">
        <v>75</v>
      </c>
    </row>
    <row r="153" spans="1:7" x14ac:dyDescent="0.2">
      <c r="A153" t="s">
        <v>9</v>
      </c>
    </row>
    <row r="154" spans="1:7" x14ac:dyDescent="0.2">
      <c r="A154" s="1" t="s">
        <v>0</v>
      </c>
      <c r="B154" s="1" t="s">
        <v>1</v>
      </c>
      <c r="C154" s="1" t="s">
        <v>2</v>
      </c>
      <c r="D154" s="1" t="s">
        <v>3</v>
      </c>
      <c r="E154" s="1" t="s">
        <v>4</v>
      </c>
      <c r="F154" s="1" t="s">
        <v>6</v>
      </c>
      <c r="G154" s="1" t="s">
        <v>7</v>
      </c>
    </row>
    <row r="155" spans="1:7" x14ac:dyDescent="0.2">
      <c r="A155" t="str">
        <f>B147</f>
        <v>cell module production, LFP, for home storage system</v>
      </c>
      <c r="B155" t="str">
        <f>B148</f>
        <v>cell module, LFP, for home storage system</v>
      </c>
      <c r="C155">
        <v>1</v>
      </c>
      <c r="D155" t="str">
        <f>B151</f>
        <v>kilogram</v>
      </c>
      <c r="E155" t="str">
        <f>B149</f>
        <v>RER</v>
      </c>
      <c r="F155" t="s">
        <v>80</v>
      </c>
    </row>
    <row r="156" spans="1:7" x14ac:dyDescent="0.2">
      <c r="A156" t="s">
        <v>114</v>
      </c>
      <c r="B156" t="s">
        <v>115</v>
      </c>
      <c r="C156">
        <v>0.03</v>
      </c>
      <c r="D156" t="s">
        <v>76</v>
      </c>
      <c r="E156" t="s">
        <v>16</v>
      </c>
      <c r="F156" t="s">
        <v>89</v>
      </c>
      <c r="G156" t="s">
        <v>68</v>
      </c>
    </row>
    <row r="157" spans="1:7" x14ac:dyDescent="0.2">
      <c r="A157" t="s">
        <v>118</v>
      </c>
      <c r="B157" t="s">
        <v>117</v>
      </c>
      <c r="C157">
        <v>0.63</v>
      </c>
      <c r="D157" t="s">
        <v>76</v>
      </c>
      <c r="E157" t="s">
        <v>14</v>
      </c>
      <c r="F157" t="s">
        <v>89</v>
      </c>
      <c r="G157" t="s">
        <v>69</v>
      </c>
    </row>
    <row r="158" spans="1:7" x14ac:dyDescent="0.2">
      <c r="A158" t="s">
        <v>97</v>
      </c>
      <c r="B158" t="s">
        <v>33</v>
      </c>
      <c r="C158">
        <v>0.34</v>
      </c>
      <c r="D158" t="s">
        <v>76</v>
      </c>
      <c r="E158" t="s">
        <v>14</v>
      </c>
      <c r="F158" t="s">
        <v>89</v>
      </c>
      <c r="G158" t="s">
        <v>65</v>
      </c>
    </row>
    <row r="159" spans="1:7" x14ac:dyDescent="0.2">
      <c r="A159" t="s">
        <v>99</v>
      </c>
      <c r="B159" t="s">
        <v>35</v>
      </c>
      <c r="C159">
        <v>0.34</v>
      </c>
      <c r="D159" t="s">
        <v>76</v>
      </c>
      <c r="E159" t="s">
        <v>14</v>
      </c>
      <c r="F159" t="s">
        <v>89</v>
      </c>
      <c r="G159" t="s">
        <v>48</v>
      </c>
    </row>
    <row r="160" spans="1:7" x14ac:dyDescent="0.2">
      <c r="A160" t="s">
        <v>100</v>
      </c>
      <c r="B160" t="s">
        <v>36</v>
      </c>
      <c r="C160">
        <v>1</v>
      </c>
      <c r="D160" t="s">
        <v>78</v>
      </c>
      <c r="E160" t="s">
        <v>116</v>
      </c>
      <c r="F160" t="s">
        <v>89</v>
      </c>
      <c r="G160" t="s">
        <v>49</v>
      </c>
    </row>
    <row r="161" spans="1:7" x14ac:dyDescent="0.2">
      <c r="A161" t="s">
        <v>84</v>
      </c>
      <c r="B161" t="s">
        <v>13</v>
      </c>
      <c r="C161">
        <v>1</v>
      </c>
      <c r="D161" t="s">
        <v>78</v>
      </c>
      <c r="E161" t="s">
        <v>16</v>
      </c>
      <c r="F161" t="s">
        <v>89</v>
      </c>
      <c r="G161" t="s">
        <v>25</v>
      </c>
    </row>
    <row r="162" spans="1:7" x14ac:dyDescent="0.2">
      <c r="A162" t="s">
        <v>101</v>
      </c>
      <c r="B162" t="s">
        <v>37</v>
      </c>
      <c r="C162">
        <v>8</v>
      </c>
      <c r="D162" t="s">
        <v>78</v>
      </c>
      <c r="E162" t="s">
        <v>14</v>
      </c>
      <c r="F162" t="s">
        <v>89</v>
      </c>
      <c r="G162" t="s">
        <v>67</v>
      </c>
    </row>
    <row r="164" spans="1:7" x14ac:dyDescent="0.2">
      <c r="A164" s="1" t="s">
        <v>8</v>
      </c>
      <c r="B164" s="1" t="s">
        <v>128</v>
      </c>
    </row>
    <row r="165" spans="1:7" x14ac:dyDescent="0.2">
      <c r="A165" t="s">
        <v>1</v>
      </c>
      <c r="B165" t="s">
        <v>129</v>
      </c>
    </row>
    <row r="166" spans="1:7" x14ac:dyDescent="0.2">
      <c r="A166" t="s">
        <v>4</v>
      </c>
      <c r="B166" t="s">
        <v>16</v>
      </c>
    </row>
    <row r="167" spans="1:7" x14ac:dyDescent="0.2">
      <c r="A167" t="s">
        <v>2</v>
      </c>
      <c r="B167">
        <v>1</v>
      </c>
    </row>
    <row r="168" spans="1:7" x14ac:dyDescent="0.2">
      <c r="A168" t="s">
        <v>3</v>
      </c>
      <c r="B168" t="s">
        <v>76</v>
      </c>
    </row>
    <row r="169" spans="1:7" x14ac:dyDescent="0.2">
      <c r="A169" t="s">
        <v>7</v>
      </c>
      <c r="B169" t="s">
        <v>75</v>
      </c>
    </row>
    <row r="170" spans="1:7" x14ac:dyDescent="0.2">
      <c r="A170" t="s">
        <v>9</v>
      </c>
    </row>
    <row r="171" spans="1:7" x14ac:dyDescent="0.2">
      <c r="A171" s="1" t="s">
        <v>0</v>
      </c>
      <c r="B171" s="1" t="s">
        <v>1</v>
      </c>
      <c r="C171" s="1" t="s">
        <v>2</v>
      </c>
      <c r="D171" s="1" t="s">
        <v>3</v>
      </c>
      <c r="E171" s="1" t="s">
        <v>4</v>
      </c>
      <c r="F171" s="1" t="s">
        <v>6</v>
      </c>
      <c r="G171" s="1" t="s">
        <v>7</v>
      </c>
    </row>
    <row r="172" spans="1:7" x14ac:dyDescent="0.2">
      <c r="A172" t="str">
        <f>B164</f>
        <v>cell module production, NMC811, for home storage system</v>
      </c>
      <c r="B172" t="str">
        <f>B165</f>
        <v>cell module, NMC811, for home storage system</v>
      </c>
      <c r="C172">
        <v>1</v>
      </c>
      <c r="D172" t="str">
        <f>B168</f>
        <v>kilogram</v>
      </c>
      <c r="E172" t="str">
        <f>B166</f>
        <v>RER</v>
      </c>
      <c r="F172" t="s">
        <v>80</v>
      </c>
    </row>
    <row r="173" spans="1:7" x14ac:dyDescent="0.2">
      <c r="A173" t="s">
        <v>114</v>
      </c>
      <c r="B173" t="s">
        <v>115</v>
      </c>
      <c r="C173">
        <v>0.03</v>
      </c>
      <c r="D173" t="s">
        <v>76</v>
      </c>
      <c r="E173" t="s">
        <v>16</v>
      </c>
      <c r="F173" t="s">
        <v>89</v>
      </c>
      <c r="G173" t="s">
        <v>68</v>
      </c>
    </row>
    <row r="174" spans="1:7" x14ac:dyDescent="0.2">
      <c r="A174" t="s">
        <v>125</v>
      </c>
      <c r="B174" t="s">
        <v>126</v>
      </c>
      <c r="C174">
        <v>0.63</v>
      </c>
      <c r="D174" t="s">
        <v>76</v>
      </c>
      <c r="E174" t="s">
        <v>14</v>
      </c>
      <c r="F174" t="s">
        <v>89</v>
      </c>
      <c r="G174" t="s">
        <v>69</v>
      </c>
    </row>
    <row r="175" spans="1:7" x14ac:dyDescent="0.2">
      <c r="A175" t="s">
        <v>97</v>
      </c>
      <c r="B175" t="s">
        <v>33</v>
      </c>
      <c r="C175">
        <v>0.34</v>
      </c>
      <c r="D175" t="s">
        <v>76</v>
      </c>
      <c r="E175" t="s">
        <v>14</v>
      </c>
      <c r="F175" t="s">
        <v>89</v>
      </c>
      <c r="G175" t="s">
        <v>65</v>
      </c>
    </row>
    <row r="176" spans="1:7" x14ac:dyDescent="0.2">
      <c r="A176" t="s">
        <v>99</v>
      </c>
      <c r="B176" t="s">
        <v>35</v>
      </c>
      <c r="C176">
        <v>0.34</v>
      </c>
      <c r="D176" t="s">
        <v>76</v>
      </c>
      <c r="E176" t="s">
        <v>14</v>
      </c>
      <c r="F176" t="s">
        <v>89</v>
      </c>
      <c r="G176" t="s">
        <v>48</v>
      </c>
    </row>
    <row r="177" spans="1:7" x14ac:dyDescent="0.2">
      <c r="A177" t="s">
        <v>100</v>
      </c>
      <c r="B177" t="s">
        <v>36</v>
      </c>
      <c r="C177">
        <v>1</v>
      </c>
      <c r="D177" t="s">
        <v>78</v>
      </c>
      <c r="E177" t="s">
        <v>116</v>
      </c>
      <c r="F177" t="s">
        <v>89</v>
      </c>
      <c r="G177" t="s">
        <v>49</v>
      </c>
    </row>
    <row r="178" spans="1:7" x14ac:dyDescent="0.2">
      <c r="A178" t="s">
        <v>84</v>
      </c>
      <c r="B178" t="s">
        <v>13</v>
      </c>
      <c r="C178">
        <v>1</v>
      </c>
      <c r="D178" t="s">
        <v>78</v>
      </c>
      <c r="E178" t="s">
        <v>16</v>
      </c>
      <c r="F178" t="s">
        <v>89</v>
      </c>
      <c r="G178" t="s">
        <v>25</v>
      </c>
    </row>
    <row r="179" spans="1:7" x14ac:dyDescent="0.2">
      <c r="A179" t="s">
        <v>101</v>
      </c>
      <c r="B179" t="s">
        <v>37</v>
      </c>
      <c r="C179">
        <v>8</v>
      </c>
      <c r="D179" t="s">
        <v>78</v>
      </c>
      <c r="E179" t="s">
        <v>14</v>
      </c>
      <c r="F179" t="s">
        <v>89</v>
      </c>
      <c r="G179" t="s">
        <v>67</v>
      </c>
    </row>
    <row r="181" spans="1:7" x14ac:dyDescent="0.2">
      <c r="A181" s="1" t="s">
        <v>8</v>
      </c>
      <c r="B181" s="1" t="s">
        <v>114</v>
      </c>
    </row>
    <row r="182" spans="1:7" x14ac:dyDescent="0.2">
      <c r="A182" t="s">
        <v>1</v>
      </c>
      <c r="B182" t="s">
        <v>115</v>
      </c>
    </row>
    <row r="183" spans="1:7" x14ac:dyDescent="0.2">
      <c r="A183" t="s">
        <v>4</v>
      </c>
      <c r="B183" t="s">
        <v>16</v>
      </c>
    </row>
    <row r="184" spans="1:7" x14ac:dyDescent="0.2">
      <c r="A184" t="s">
        <v>2</v>
      </c>
      <c r="B184">
        <v>1</v>
      </c>
    </row>
    <row r="185" spans="1:7" x14ac:dyDescent="0.2">
      <c r="A185" t="s">
        <v>3</v>
      </c>
      <c r="B185" t="s">
        <v>76</v>
      </c>
    </row>
    <row r="186" spans="1:7" x14ac:dyDescent="0.2">
      <c r="A186" t="s">
        <v>7</v>
      </c>
      <c r="B186" t="s">
        <v>75</v>
      </c>
    </row>
    <row r="187" spans="1:7" x14ac:dyDescent="0.2">
      <c r="A187" t="s">
        <v>9</v>
      </c>
    </row>
    <row r="188" spans="1:7" x14ac:dyDescent="0.2">
      <c r="A188" s="1" t="s">
        <v>0</v>
      </c>
      <c r="B188" s="1" t="s">
        <v>1</v>
      </c>
      <c r="C188" s="1" t="s">
        <v>2</v>
      </c>
      <c r="D188" s="1" t="s">
        <v>3</v>
      </c>
      <c r="E188" s="1" t="s">
        <v>4</v>
      </c>
      <c r="F188" s="1" t="s">
        <v>6</v>
      </c>
      <c r="G188" s="1" t="s">
        <v>7</v>
      </c>
    </row>
    <row r="189" spans="1:7" x14ac:dyDescent="0.2">
      <c r="A189" t="str">
        <f>B181</f>
        <v>battery module system production</v>
      </c>
      <c r="B189" t="str">
        <f>B182</f>
        <v>battery module system for home storage system module</v>
      </c>
      <c r="C189">
        <v>1</v>
      </c>
      <c r="D189" t="str">
        <f>B185</f>
        <v>kilogram</v>
      </c>
      <c r="E189" t="str">
        <f>B183</f>
        <v>RER</v>
      </c>
      <c r="F189" t="s">
        <v>80</v>
      </c>
    </row>
    <row r="190" spans="1:7" x14ac:dyDescent="0.2">
      <c r="A190" t="s">
        <v>90</v>
      </c>
      <c r="B190" t="s">
        <v>26</v>
      </c>
      <c r="C190">
        <v>0.64</v>
      </c>
      <c r="D190" t="s">
        <v>76</v>
      </c>
      <c r="E190" t="s">
        <v>14</v>
      </c>
      <c r="F190" t="s">
        <v>89</v>
      </c>
      <c r="G190" t="s">
        <v>38</v>
      </c>
    </row>
    <row r="191" spans="1:7" x14ac:dyDescent="0.2">
      <c r="A191" t="s">
        <v>81</v>
      </c>
      <c r="B191" t="s">
        <v>10</v>
      </c>
      <c r="C191">
        <v>0.03</v>
      </c>
      <c r="D191" t="s">
        <v>76</v>
      </c>
      <c r="E191" t="s">
        <v>14</v>
      </c>
      <c r="F191" t="s">
        <v>89</v>
      </c>
      <c r="G191" t="s">
        <v>18</v>
      </c>
    </row>
    <row r="192" spans="1:7" x14ac:dyDescent="0.2">
      <c r="A192" t="s">
        <v>91</v>
      </c>
      <c r="B192" t="s">
        <v>27</v>
      </c>
      <c r="C192">
        <v>0.03</v>
      </c>
      <c r="D192" t="s">
        <v>76</v>
      </c>
      <c r="E192" t="s">
        <v>14</v>
      </c>
      <c r="F192" t="s">
        <v>89</v>
      </c>
      <c r="G192" t="s">
        <v>39</v>
      </c>
    </row>
    <row r="193" spans="1:7" x14ac:dyDescent="0.2">
      <c r="A193" t="s">
        <v>96</v>
      </c>
      <c r="B193" t="s">
        <v>32</v>
      </c>
      <c r="C193">
        <v>0.64</v>
      </c>
      <c r="D193" t="s">
        <v>76</v>
      </c>
      <c r="E193" t="s">
        <v>14</v>
      </c>
      <c r="F193" t="s">
        <v>89</v>
      </c>
      <c r="G193" t="s">
        <v>64</v>
      </c>
    </row>
    <row r="194" spans="1:7" x14ac:dyDescent="0.2">
      <c r="A194" t="s">
        <v>98</v>
      </c>
      <c r="B194" t="s">
        <v>34</v>
      </c>
      <c r="C194">
        <v>0.09</v>
      </c>
      <c r="D194" t="s">
        <v>79</v>
      </c>
      <c r="E194" t="s">
        <v>14</v>
      </c>
      <c r="F194" t="s">
        <v>89</v>
      </c>
      <c r="G194" t="s">
        <v>66</v>
      </c>
    </row>
    <row r="195" spans="1:7" x14ac:dyDescent="0.2">
      <c r="A195" t="s">
        <v>100</v>
      </c>
      <c r="B195" t="s">
        <v>36</v>
      </c>
      <c r="C195">
        <v>0.2</v>
      </c>
      <c r="D195" t="s">
        <v>78</v>
      </c>
      <c r="E195" t="s">
        <v>116</v>
      </c>
      <c r="F195" t="s">
        <v>89</v>
      </c>
      <c r="G195" t="s">
        <v>49</v>
      </c>
    </row>
    <row r="196" spans="1:7" x14ac:dyDescent="0.2">
      <c r="A196" t="s">
        <v>84</v>
      </c>
      <c r="B196" t="s">
        <v>13</v>
      </c>
      <c r="C196">
        <v>0.1</v>
      </c>
      <c r="D196" t="s">
        <v>78</v>
      </c>
      <c r="E196" t="s">
        <v>16</v>
      </c>
      <c r="F196" t="s">
        <v>89</v>
      </c>
      <c r="G196" t="s">
        <v>25</v>
      </c>
    </row>
    <row r="198" spans="1:7" x14ac:dyDescent="0.2">
      <c r="A198" s="1" t="s">
        <v>8</v>
      </c>
      <c r="B198" s="1" t="s">
        <v>119</v>
      </c>
    </row>
    <row r="199" spans="1:7" x14ac:dyDescent="0.2">
      <c r="A199" t="s">
        <v>1</v>
      </c>
      <c r="B199" t="s">
        <v>120</v>
      </c>
    </row>
    <row r="200" spans="1:7" x14ac:dyDescent="0.2">
      <c r="A200" t="s">
        <v>4</v>
      </c>
      <c r="B200" t="s">
        <v>16</v>
      </c>
    </row>
    <row r="201" spans="1:7" x14ac:dyDescent="0.2">
      <c r="A201" t="s">
        <v>2</v>
      </c>
      <c r="B201">
        <v>1</v>
      </c>
    </row>
    <row r="202" spans="1:7" x14ac:dyDescent="0.2">
      <c r="A202" t="s">
        <v>3</v>
      </c>
      <c r="B202" t="s">
        <v>76</v>
      </c>
    </row>
    <row r="203" spans="1:7" x14ac:dyDescent="0.2">
      <c r="A203" t="s">
        <v>7</v>
      </c>
      <c r="B203" t="s">
        <v>75</v>
      </c>
    </row>
    <row r="204" spans="1:7" x14ac:dyDescent="0.2">
      <c r="A204" t="s">
        <v>9</v>
      </c>
    </row>
    <row r="205" spans="1:7" x14ac:dyDescent="0.2">
      <c r="A205" s="1" t="s">
        <v>0</v>
      </c>
      <c r="B205" s="1" t="s">
        <v>1</v>
      </c>
      <c r="C205" s="1" t="s">
        <v>2</v>
      </c>
      <c r="D205" s="1" t="s">
        <v>3</v>
      </c>
      <c r="E205" s="1" t="s">
        <v>4</v>
      </c>
      <c r="F205" s="1" t="s">
        <v>6</v>
      </c>
      <c r="G205" s="1" t="s">
        <v>7</v>
      </c>
    </row>
    <row r="206" spans="1:7" x14ac:dyDescent="0.2">
      <c r="A206" t="str">
        <f>B198</f>
        <v>system controller production, for home storage system</v>
      </c>
      <c r="B206" t="str">
        <f>B199</f>
        <v>system controller, for home storage system</v>
      </c>
      <c r="C206">
        <v>1</v>
      </c>
      <c r="D206" t="str">
        <f>B202</f>
        <v>kilogram</v>
      </c>
      <c r="E206" t="str">
        <f>B200</f>
        <v>RER</v>
      </c>
      <c r="F206" t="s">
        <v>80</v>
      </c>
    </row>
    <row r="207" spans="1:7" x14ac:dyDescent="0.2">
      <c r="A207" t="s">
        <v>114</v>
      </c>
      <c r="B207" t="s">
        <v>115</v>
      </c>
      <c r="C207">
        <v>0.17</v>
      </c>
      <c r="D207" t="s">
        <v>76</v>
      </c>
      <c r="E207" t="s">
        <v>16</v>
      </c>
      <c r="F207" t="s">
        <v>89</v>
      </c>
      <c r="G207" t="s">
        <v>72</v>
      </c>
    </row>
    <row r="208" spans="1:7" x14ac:dyDescent="0.2">
      <c r="A208" t="s">
        <v>83</v>
      </c>
      <c r="B208" t="s">
        <v>12</v>
      </c>
      <c r="C208">
        <v>0.32</v>
      </c>
      <c r="D208" t="s">
        <v>76</v>
      </c>
      <c r="E208" t="s">
        <v>14</v>
      </c>
      <c r="F208" t="s">
        <v>89</v>
      </c>
      <c r="G208" t="s">
        <v>20</v>
      </c>
    </row>
    <row r="209" spans="1:7" x14ac:dyDescent="0.2">
      <c r="A209" t="s">
        <v>97</v>
      </c>
      <c r="B209" t="s">
        <v>33</v>
      </c>
      <c r="C209">
        <v>0.44</v>
      </c>
      <c r="D209" t="s">
        <v>76</v>
      </c>
      <c r="E209" t="s">
        <v>14</v>
      </c>
      <c r="F209" t="s">
        <v>89</v>
      </c>
      <c r="G209" t="s">
        <v>65</v>
      </c>
    </row>
    <row r="210" spans="1:7" x14ac:dyDescent="0.2">
      <c r="A210" t="s">
        <v>121</v>
      </c>
      <c r="B210" t="s">
        <v>70</v>
      </c>
      <c r="C210">
        <v>0.03</v>
      </c>
      <c r="D210" t="s">
        <v>3</v>
      </c>
      <c r="E210" t="s">
        <v>14</v>
      </c>
      <c r="F210" t="s">
        <v>89</v>
      </c>
      <c r="G210" t="s">
        <v>73</v>
      </c>
    </row>
    <row r="211" spans="1:7" x14ac:dyDescent="0.2">
      <c r="A211" t="s">
        <v>99</v>
      </c>
      <c r="B211" t="s">
        <v>35</v>
      </c>
      <c r="C211">
        <v>0.44</v>
      </c>
      <c r="D211" t="s">
        <v>76</v>
      </c>
      <c r="E211" t="s">
        <v>14</v>
      </c>
      <c r="F211" t="s">
        <v>89</v>
      </c>
      <c r="G211" t="s">
        <v>48</v>
      </c>
    </row>
    <row r="212" spans="1:7" x14ac:dyDescent="0.2">
      <c r="A212" t="s">
        <v>122</v>
      </c>
      <c r="B212" t="s">
        <v>71</v>
      </c>
      <c r="C212">
        <v>0.02</v>
      </c>
      <c r="D212" t="s">
        <v>76</v>
      </c>
      <c r="E212" t="s">
        <v>14</v>
      </c>
      <c r="F212" t="s">
        <v>89</v>
      </c>
      <c r="G212"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2023-09-24T13:37:23Z</dcterms:created>
  <dcterms:modified xsi:type="dcterms:W3CDTF">2024-08-16T14:49:44Z</dcterms:modified>
</cp:coreProperties>
</file>