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A2397449-9B2A-F543-BA31-59B871DFEAD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7" i="1" l="1"/>
  <c r="B66" i="1"/>
  <c r="B65" i="1"/>
  <c r="B64" i="1"/>
  <c r="B63" i="1"/>
  <c r="B62" i="1"/>
  <c r="B68" i="1" s="1"/>
  <c r="B61" i="1"/>
  <c r="B26" i="1"/>
  <c r="B22" i="1"/>
  <c r="B21" i="1"/>
</calcChain>
</file>

<file path=xl/sharedStrings.xml><?xml version="1.0" encoding="utf-8"?>
<sst xmlns="http://schemas.openxmlformats.org/spreadsheetml/2006/main" count="250" uniqueCount="89">
  <si>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</si>
  <si>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</si>
  <si>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</si>
  <si>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</si>
  <si>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</si>
  <si>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</si>
  <si>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</si>
  <si>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</si>
  <si>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</si>
  <si>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</si>
  <si>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</si>
  <si>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</si>
  <si>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</si>
  <si>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</si>
  <si>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</si>
  <si>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</si>
  <si>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</si>
  <si>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</si>
  <si>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</si>
  <si>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</si>
  <si>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</si>
  <si>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</si>
  <si>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</si>
  <si>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</si>
  <si>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</si>
  <si>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</si>
  <si>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</si>
  <si>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</si>
  <si>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</si>
  <si>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</si>
  <si>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</si>
  <si>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</si>
  <si>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</si>
  <si>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</si>
  <si>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</si>
  <si>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</si>
  <si>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</si>
  <si>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</si>
  <si>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</si>
  <si>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kilowatt hour</t>
  </si>
  <si>
    <t>electricity, medium voltage</t>
  </si>
  <si>
    <t>transport, freight, inland waterways, barge</t>
  </si>
  <si>
    <t>treatment of hard coal ash, residual material landfill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</si>
  <si>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</si>
  <si>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</si>
  <si>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</si>
  <si>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</si>
  <si>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</si>
  <si>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</si>
  <si>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source</t>
  </si>
  <si>
    <t>Hydrogen from coal Gasification</t>
  </si>
  <si>
    <t>Originally: Wokaun A, Wilhelm E, Schenler W, Simons A, Bauer C, Bond S, et al. Transition to hydrogen - pathways toward clean transportation. New York: Cambridge University Press; 2011
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</t>
  </si>
  <si>
    <t>Originally in megajoule. LHV: 120 MJ/kg. Originally: Wokaun A, Wilhelm E, Schenler W, Simons A, Bauer C, Bond S, et al. Transition to hydrogen - pathways toward clean transportation. New York: Cambridge University Press; 2011. 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</t>
  </si>
  <si>
    <t>From Wokaun et al., 2011.</t>
  </si>
  <si>
    <t>From Li et al., 2022.</t>
  </si>
  <si>
    <t>market for aluminium oxide, metallurgical</t>
  </si>
  <si>
    <t>IAI Area, EU27 &amp; EFTA</t>
  </si>
  <si>
    <t>aluminium oxide, metallurgical</t>
  </si>
  <si>
    <t>treatment of wastewater, average, capacity 1E9l/year</t>
  </si>
  <si>
    <t>cubic meter</t>
  </si>
  <si>
    <t>wastewater, average</t>
  </si>
  <si>
    <t>market for tap water</t>
  </si>
  <si>
    <t>RoW</t>
  </si>
  <si>
    <t>tap water</t>
  </si>
  <si>
    <t>LHV: 19.9 MJ/kg</t>
  </si>
  <si>
    <t>Methanol process adapted from Comparative well-to-wheel life cycle assessment of OME3–5 synfuel production via the power-to-liquid pathway, Hank et al. 2019. https://doi.org/10.1039/C9SE00658C</t>
  </si>
  <si>
    <t>Adapted from Comparative well-to-wheel life cycle assessment of OME3–5 synfuel production via the power-to-liquid 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</si>
  <si>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</si>
  <si>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methanol, unpurified</t>
  </si>
  <si>
    <t>steam production, as energy carrier, in chemical industry</t>
  </si>
  <si>
    <t>megajoule</t>
  </si>
  <si>
    <t>heat, from steam, in chemical industry</t>
  </si>
  <si>
    <t>air</t>
  </si>
  <si>
    <t>methanol production facility, construction</t>
  </si>
  <si>
    <t>Adapted from Comparative well-to-wheel life cycle assessment of
OME3–5 synfuel production via the power-to-liquid
pathway, Hank et al. 2019</t>
  </si>
  <si>
    <t>market group for electricity, low voltage</t>
  </si>
  <si>
    <t>electricity, low voltage</t>
  </si>
  <si>
    <t>market for zinc oxide</t>
  </si>
  <si>
    <t>GLO</t>
  </si>
  <si>
    <t>zinc oxide</t>
  </si>
  <si>
    <t>market for copper oxide</t>
  </si>
  <si>
    <t>copper oxide</t>
  </si>
  <si>
    <t>methanol synthesis, hydrogen from coal gasification</t>
  </si>
  <si>
    <t>Carbon monoxide, fossil</t>
  </si>
  <si>
    <t>Originally 8.99 kg coal/kg H2 in Li et al., 2022, we remove the supply chain losses to match the stoichiometric CO2 emissions of the process, since coal losses are already included in the upstream coal mining and supply datasets.</t>
  </si>
  <si>
    <t>hydrogen production, coal gasification</t>
  </si>
  <si>
    <t>hydrogen, gaseous, low pressure</t>
  </si>
  <si>
    <t xml:space="preserve">methanol production, coal gasification 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</si>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</sst>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4" fillId="0" borderId="0" xfId="0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22" zoomScale="115" zoomScaleNormal="115" workbookViewId="0">
      <selection activeCell="B23" sqref="B23"/>
    </sheetView>
  </sheetViews>
  <sheetFormatPr baseColWidth="10" defaultColWidth="8.83203125" defaultRowHeight="15" x14ac:dyDescent="0.2"/>
  <cols>
    <col min="1" max="1" width="54.5" customWidth="1"/>
    <col min="2" max="2" width="9.1640625" bestFit="1" customWidth="1"/>
    <col min="5" max="5" width="47.1640625" bestFit="1" customWidth="1"/>
    <col min="6" max="6" width="12.83203125" bestFit="1" customWidth="1"/>
    <col min="9" max="9" width="27.33203125" customWidth="1"/>
  </cols>
  <sheetData>
    <row r="1" spans="1:10" ht="16" x14ac:dyDescent="0.2">
      <c r="A1" s="1" t="s">
        <v>46</v>
      </c>
      <c r="B1" s="1" t="s">
        <v>50</v>
      </c>
    </row>
    <row r="3" spans="1:10" ht="16" x14ac:dyDescent="0.2">
      <c r="A3" s="1" t="s">
        <v>0</v>
      </c>
      <c r="B3" s="1" t="s">
        <v>85</v>
      </c>
    </row>
    <row r="4" spans="1:10" x14ac:dyDescent="0.2">
      <c r="A4" t="s">
        <v>1</v>
      </c>
      <c r="B4">
        <v>1</v>
      </c>
    </row>
    <row r="5" spans="1:10" ht="16" x14ac:dyDescent="0.2">
      <c r="A5" t="s">
        <v>2</v>
      </c>
      <c r="B5" s="6" t="s">
        <v>86</v>
      </c>
    </row>
    <row r="6" spans="1:10" x14ac:dyDescent="0.2">
      <c r="A6" t="s">
        <v>3</v>
      </c>
      <c r="B6" t="s">
        <v>4</v>
      </c>
    </row>
    <row r="7" spans="1:10" x14ac:dyDescent="0.2">
      <c r="A7" t="s">
        <v>5</v>
      </c>
      <c r="B7" t="s">
        <v>15</v>
      </c>
    </row>
    <row r="8" spans="1:10" x14ac:dyDescent="0.2">
      <c r="A8" t="s">
        <v>9</v>
      </c>
      <c r="B8" t="s">
        <v>62</v>
      </c>
    </row>
    <row r="9" spans="1:10" x14ac:dyDescent="0.2">
      <c r="A9" t="s">
        <v>13</v>
      </c>
      <c r="B9" t="s">
        <v>52</v>
      </c>
    </row>
    <row r="10" spans="1:10" x14ac:dyDescent="0.2">
      <c r="A10" t="s">
        <v>49</v>
      </c>
      <c r="B10" t="s">
        <v>51</v>
      </c>
    </row>
    <row r="11" spans="1:10" ht="16" x14ac:dyDescent="0.2">
      <c r="A11" s="1" t="s">
        <v>6</v>
      </c>
    </row>
    <row r="12" spans="1:10" x14ac:dyDescent="0.2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ht="16" x14ac:dyDescent="0.2">
      <c r="A13" s="2" t="s">
        <v>85</v>
      </c>
      <c r="B13">
        <v>1</v>
      </c>
      <c r="C13" t="s">
        <v>62</v>
      </c>
      <c r="D13" t="s">
        <v>15</v>
      </c>
      <c r="F13" t="s">
        <v>20</v>
      </c>
      <c r="I13" t="s">
        <v>21</v>
      </c>
      <c r="J13" s="6" t="s">
        <v>86</v>
      </c>
    </row>
    <row r="14" spans="1:10" x14ac:dyDescent="0.2">
      <c r="A14" t="s">
        <v>47</v>
      </c>
      <c r="B14">
        <v>10.5</v>
      </c>
      <c r="C14" t="s">
        <v>62</v>
      </c>
      <c r="D14" t="s">
        <v>15</v>
      </c>
      <c r="F14" t="s">
        <v>24</v>
      </c>
      <c r="G14">
        <v>0</v>
      </c>
      <c r="H14">
        <v>7.7829999999999996E-2</v>
      </c>
      <c r="I14" t="s">
        <v>54</v>
      </c>
      <c r="J14" t="s">
        <v>48</v>
      </c>
    </row>
    <row r="15" spans="1:10" x14ac:dyDescent="0.2">
      <c r="A15" t="s">
        <v>22</v>
      </c>
      <c r="B15">
        <v>6.9971999999999994E-10</v>
      </c>
      <c r="C15" t="s">
        <v>62</v>
      </c>
      <c r="D15" t="s">
        <v>5</v>
      </c>
      <c r="F15" t="s">
        <v>24</v>
      </c>
      <c r="G15">
        <v>0</v>
      </c>
      <c r="H15">
        <v>5.8309999999999997E-12</v>
      </c>
      <c r="I15" t="s">
        <v>25</v>
      </c>
      <c r="J15" t="s">
        <v>26</v>
      </c>
    </row>
    <row r="16" spans="1:10" x14ac:dyDescent="0.2">
      <c r="A16" t="s">
        <v>27</v>
      </c>
      <c r="B16">
        <v>0.16752</v>
      </c>
      <c r="C16" t="s">
        <v>62</v>
      </c>
      <c r="D16" t="s">
        <v>15</v>
      </c>
      <c r="F16" t="s">
        <v>24</v>
      </c>
      <c r="G16">
        <v>0</v>
      </c>
      <c r="H16">
        <v>1.3960000000000001E-3</v>
      </c>
      <c r="I16" t="s">
        <v>53</v>
      </c>
      <c r="J16" t="s">
        <v>28</v>
      </c>
    </row>
    <row r="17" spans="1:10" x14ac:dyDescent="0.2">
      <c r="A17" t="s">
        <v>29</v>
      </c>
      <c r="B17">
        <v>3.9743999999999998E-9</v>
      </c>
      <c r="C17" t="s">
        <v>62</v>
      </c>
      <c r="D17" t="s">
        <v>5</v>
      </c>
      <c r="F17" t="s">
        <v>24</v>
      </c>
      <c r="G17">
        <v>0</v>
      </c>
      <c r="H17">
        <v>3.3119999999999998E-11</v>
      </c>
      <c r="I17" t="s">
        <v>30</v>
      </c>
      <c r="J17" t="s">
        <v>31</v>
      </c>
    </row>
    <row r="18" spans="1:10" x14ac:dyDescent="0.2">
      <c r="A18" t="s">
        <v>32</v>
      </c>
      <c r="B18">
        <v>6.7709999999999999</v>
      </c>
      <c r="C18" t="s">
        <v>62</v>
      </c>
      <c r="D18" t="s">
        <v>15</v>
      </c>
      <c r="F18" t="s">
        <v>24</v>
      </c>
      <c r="G18">
        <v>0</v>
      </c>
      <c r="H18">
        <v>5.6059999999999999E-2</v>
      </c>
      <c r="I18" t="s">
        <v>84</v>
      </c>
      <c r="J18" t="s">
        <v>33</v>
      </c>
    </row>
    <row r="19" spans="1:10" x14ac:dyDescent="0.2">
      <c r="A19" t="s">
        <v>34</v>
      </c>
      <c r="B19">
        <v>1.1397599999999999</v>
      </c>
      <c r="C19" t="s">
        <v>62</v>
      </c>
      <c r="D19" t="s">
        <v>36</v>
      </c>
      <c r="F19" t="s">
        <v>24</v>
      </c>
      <c r="G19">
        <v>0</v>
      </c>
      <c r="H19">
        <v>9.4979999999999995E-3</v>
      </c>
      <c r="I19" t="s">
        <v>53</v>
      </c>
      <c r="J19" t="s">
        <v>37</v>
      </c>
    </row>
    <row r="20" spans="1:10" x14ac:dyDescent="0.2">
      <c r="A20" t="s">
        <v>38</v>
      </c>
      <c r="B20">
        <v>4.3899999999999997</v>
      </c>
      <c r="C20" t="s">
        <v>78</v>
      </c>
      <c r="D20" t="s">
        <v>39</v>
      </c>
      <c r="F20" t="s">
        <v>24</v>
      </c>
      <c r="G20">
        <v>0</v>
      </c>
      <c r="H20">
        <v>2.3179999999999999E-2</v>
      </c>
      <c r="I20" t="s">
        <v>54</v>
      </c>
      <c r="J20" t="s">
        <v>40</v>
      </c>
    </row>
    <row r="21" spans="1:10" x14ac:dyDescent="0.2">
      <c r="A21" t="s">
        <v>55</v>
      </c>
      <c r="B21">
        <f>0.98/1000</f>
        <v>9.7999999999999997E-4</v>
      </c>
      <c r="C21" t="s">
        <v>62</v>
      </c>
      <c r="D21" t="s">
        <v>15</v>
      </c>
      <c r="F21" t="s">
        <v>24</v>
      </c>
      <c r="I21" t="s">
        <v>54</v>
      </c>
      <c r="J21" t="s">
        <v>57</v>
      </c>
    </row>
    <row r="22" spans="1:10" x14ac:dyDescent="0.2">
      <c r="A22" t="s">
        <v>87</v>
      </c>
      <c r="B22">
        <f>4.44/1000</f>
        <v>4.4400000000000004E-3</v>
      </c>
      <c r="C22" t="s">
        <v>62</v>
      </c>
      <c r="D22" t="s">
        <v>15</v>
      </c>
      <c r="F22" t="s">
        <v>24</v>
      </c>
      <c r="I22" t="s">
        <v>54</v>
      </c>
      <c r="J22" t="s">
        <v>88</v>
      </c>
    </row>
    <row r="23" spans="1:10" x14ac:dyDescent="0.2">
      <c r="A23" t="s">
        <v>41</v>
      </c>
      <c r="B23">
        <v>0.42432000000000003</v>
      </c>
      <c r="C23" t="s">
        <v>62</v>
      </c>
      <c r="D23" t="s">
        <v>36</v>
      </c>
      <c r="F23" t="s">
        <v>24</v>
      </c>
      <c r="G23">
        <v>0</v>
      </c>
      <c r="H23">
        <v>3.5360000000000001E-3</v>
      </c>
      <c r="I23" t="s">
        <v>53</v>
      </c>
      <c r="J23" t="s">
        <v>41</v>
      </c>
    </row>
    <row r="24" spans="1:10" x14ac:dyDescent="0.2">
      <c r="A24" t="s">
        <v>42</v>
      </c>
      <c r="B24">
        <v>-0.50531999999999999</v>
      </c>
      <c r="C24" t="s">
        <v>62</v>
      </c>
      <c r="D24" t="s">
        <v>15</v>
      </c>
      <c r="F24" t="s">
        <v>24</v>
      </c>
      <c r="G24">
        <v>0</v>
      </c>
      <c r="H24">
        <v>4.2110000000000003E-3</v>
      </c>
      <c r="I24" t="s">
        <v>53</v>
      </c>
      <c r="J24" t="s">
        <v>43</v>
      </c>
    </row>
    <row r="25" spans="1:10" x14ac:dyDescent="0.2">
      <c r="A25" t="s">
        <v>44</v>
      </c>
      <c r="B25">
        <v>-0.22847999999999999</v>
      </c>
      <c r="C25" t="s">
        <v>62</v>
      </c>
      <c r="D25" t="s">
        <v>15</v>
      </c>
      <c r="F25" t="s">
        <v>24</v>
      </c>
      <c r="G25">
        <v>0</v>
      </c>
      <c r="H25">
        <v>1.9040000000000001E-3</v>
      </c>
      <c r="I25" t="s">
        <v>53</v>
      </c>
      <c r="J25" t="s">
        <v>45</v>
      </c>
    </row>
    <row r="26" spans="1:10" x14ac:dyDescent="0.2">
      <c r="A26" t="s">
        <v>58</v>
      </c>
      <c r="B26" s="3">
        <f>-36.07/1000</f>
        <v>-3.6069999999999998E-2</v>
      </c>
      <c r="C26" t="s">
        <v>62</v>
      </c>
      <c r="D26" t="s">
        <v>59</v>
      </c>
      <c r="F26" t="s">
        <v>24</v>
      </c>
      <c r="I26" t="s">
        <v>54</v>
      </c>
      <c r="J26" t="s">
        <v>60</v>
      </c>
    </row>
    <row r="27" spans="1:10" x14ac:dyDescent="0.2">
      <c r="A27" t="s">
        <v>14</v>
      </c>
      <c r="B27">
        <v>6.9264000000000001E-3</v>
      </c>
      <c r="D27" t="s">
        <v>15</v>
      </c>
      <c r="E27" t="s">
        <v>16</v>
      </c>
      <c r="F27" t="s">
        <v>17</v>
      </c>
      <c r="G27">
        <v>0</v>
      </c>
      <c r="H27">
        <v>5.7720000000000003E-5</v>
      </c>
      <c r="I27" t="s">
        <v>53</v>
      </c>
    </row>
    <row r="28" spans="1:10" x14ac:dyDescent="0.2">
      <c r="A28" t="s">
        <v>18</v>
      </c>
      <c r="B28">
        <v>17.77</v>
      </c>
      <c r="D28" t="s">
        <v>15</v>
      </c>
      <c r="E28" t="s">
        <v>16</v>
      </c>
      <c r="F28" t="s">
        <v>17</v>
      </c>
      <c r="G28">
        <v>0</v>
      </c>
      <c r="H28">
        <v>0.1502</v>
      </c>
      <c r="I28" t="s">
        <v>54</v>
      </c>
    </row>
    <row r="29" spans="1:10" x14ac:dyDescent="0.2">
      <c r="A29" t="s">
        <v>19</v>
      </c>
      <c r="B29">
        <v>1.0375199999999999E-2</v>
      </c>
      <c r="D29" t="s">
        <v>15</v>
      </c>
      <c r="E29" t="s">
        <v>16</v>
      </c>
      <c r="F29" t="s">
        <v>17</v>
      </c>
      <c r="G29">
        <v>0</v>
      </c>
      <c r="H29">
        <v>8.6459999999999996E-5</v>
      </c>
      <c r="I29" t="s">
        <v>53</v>
      </c>
    </row>
    <row r="31" spans="1:10" x14ac:dyDescent="0.2">
      <c r="A31" s="4" t="s">
        <v>0</v>
      </c>
      <c r="B31" s="4" t="s">
        <v>87</v>
      </c>
    </row>
    <row r="32" spans="1:10" x14ac:dyDescent="0.2">
      <c r="A32" t="s">
        <v>1</v>
      </c>
      <c r="B32">
        <v>1</v>
      </c>
    </row>
    <row r="33" spans="1:8" x14ac:dyDescent="0.2">
      <c r="A33" t="s">
        <v>13</v>
      </c>
      <c r="B33" t="s">
        <v>64</v>
      </c>
    </row>
    <row r="34" spans="1:8" x14ac:dyDescent="0.2">
      <c r="A34" t="s">
        <v>2</v>
      </c>
      <c r="B34" t="s">
        <v>88</v>
      </c>
    </row>
    <row r="35" spans="1:8" x14ac:dyDescent="0.2">
      <c r="A35" t="s">
        <v>3</v>
      </c>
      <c r="B35" t="s">
        <v>4</v>
      </c>
    </row>
    <row r="36" spans="1:8" x14ac:dyDescent="0.2">
      <c r="A36" t="s">
        <v>5</v>
      </c>
      <c r="B36" t="s">
        <v>15</v>
      </c>
    </row>
    <row r="37" spans="1:8" x14ac:dyDescent="0.2">
      <c r="A37" t="s">
        <v>49</v>
      </c>
      <c r="B37" t="s">
        <v>65</v>
      </c>
    </row>
    <row r="38" spans="1:8" x14ac:dyDescent="0.2">
      <c r="A38" t="s">
        <v>9</v>
      </c>
      <c r="B38" t="s">
        <v>62</v>
      </c>
    </row>
    <row r="39" spans="1:8" x14ac:dyDescent="0.2">
      <c r="A39" t="s">
        <v>13</v>
      </c>
      <c r="B39" t="s">
        <v>66</v>
      </c>
    </row>
    <row r="40" spans="1:8" x14ac:dyDescent="0.2">
      <c r="A40" t="s">
        <v>49</v>
      </c>
      <c r="B40" t="s">
        <v>67</v>
      </c>
    </row>
    <row r="41" spans="1:8" x14ac:dyDescent="0.2">
      <c r="A41" s="4" t="s">
        <v>6</v>
      </c>
    </row>
    <row r="42" spans="1:8" x14ac:dyDescent="0.2">
      <c r="A42" s="4" t="s">
        <v>7</v>
      </c>
      <c r="B42" s="4" t="s">
        <v>8</v>
      </c>
      <c r="C42" s="4" t="s">
        <v>9</v>
      </c>
      <c r="D42" s="4" t="s">
        <v>5</v>
      </c>
      <c r="E42" s="4" t="s">
        <v>10</v>
      </c>
      <c r="F42" s="4" t="s">
        <v>3</v>
      </c>
      <c r="G42" s="4" t="s">
        <v>2</v>
      </c>
      <c r="H42" s="4"/>
    </row>
    <row r="43" spans="1:8" x14ac:dyDescent="0.2">
      <c r="A43" t="s">
        <v>87</v>
      </c>
      <c r="B43">
        <v>1</v>
      </c>
      <c r="C43" t="s">
        <v>62</v>
      </c>
      <c r="D43" t="s">
        <v>15</v>
      </c>
      <c r="F43" t="s">
        <v>20</v>
      </c>
      <c r="G43" t="s">
        <v>88</v>
      </c>
    </row>
    <row r="44" spans="1:8" x14ac:dyDescent="0.2">
      <c r="A44" t="s">
        <v>82</v>
      </c>
      <c r="B44">
        <v>1</v>
      </c>
      <c r="C44" t="s">
        <v>62</v>
      </c>
      <c r="D44" t="s">
        <v>15</v>
      </c>
      <c r="F44" t="s">
        <v>24</v>
      </c>
      <c r="G44" t="s">
        <v>68</v>
      </c>
    </row>
    <row r="45" spans="1:8" x14ac:dyDescent="0.2">
      <c r="A45" t="s">
        <v>69</v>
      </c>
      <c r="B45">
        <v>3.5098030277376187</v>
      </c>
      <c r="C45" t="s">
        <v>62</v>
      </c>
      <c r="D45" t="s">
        <v>70</v>
      </c>
      <c r="F45" t="s">
        <v>24</v>
      </c>
      <c r="G45" t="s">
        <v>71</v>
      </c>
    </row>
    <row r="46" spans="1:8" x14ac:dyDescent="0.2">
      <c r="A46" t="s">
        <v>18</v>
      </c>
      <c r="B46">
        <v>0.13206758828730655</v>
      </c>
      <c r="D46" t="s">
        <v>15</v>
      </c>
      <c r="E46" t="s">
        <v>72</v>
      </c>
      <c r="F46" t="s">
        <v>17</v>
      </c>
    </row>
    <row r="47" spans="1:8" x14ac:dyDescent="0.2">
      <c r="A47" t="s">
        <v>83</v>
      </c>
      <c r="B47">
        <v>1.6694063119110985E-6</v>
      </c>
      <c r="D47" t="s">
        <v>15</v>
      </c>
      <c r="E47" t="s">
        <v>72</v>
      </c>
      <c r="F47" t="s">
        <v>17</v>
      </c>
    </row>
    <row r="48" spans="1:8" x14ac:dyDescent="0.2">
      <c r="A48" t="s">
        <v>73</v>
      </c>
      <c r="B48">
        <v>12.456827894327896</v>
      </c>
      <c r="C48" t="s">
        <v>23</v>
      </c>
      <c r="D48" t="s">
        <v>5</v>
      </c>
      <c r="F48" t="s">
        <v>24</v>
      </c>
      <c r="G48" t="s">
        <v>73</v>
      </c>
    </row>
    <row r="50" spans="1:7" ht="16" x14ac:dyDescent="0.2">
      <c r="A50" s="1" t="s">
        <v>0</v>
      </c>
      <c r="B50" s="4" t="s">
        <v>82</v>
      </c>
    </row>
    <row r="51" spans="1:7" x14ac:dyDescent="0.2">
      <c r="A51" t="s">
        <v>1</v>
      </c>
      <c r="B51">
        <v>1</v>
      </c>
    </row>
    <row r="52" spans="1:7" x14ac:dyDescent="0.2">
      <c r="A52" t="s">
        <v>2</v>
      </c>
      <c r="B52" t="s">
        <v>68</v>
      </c>
    </row>
    <row r="53" spans="1:7" x14ac:dyDescent="0.2">
      <c r="A53" t="s">
        <v>3</v>
      </c>
      <c r="B53" t="s">
        <v>4</v>
      </c>
    </row>
    <row r="54" spans="1:7" x14ac:dyDescent="0.2">
      <c r="A54" t="s">
        <v>5</v>
      </c>
      <c r="B54" t="s">
        <v>15</v>
      </c>
    </row>
    <row r="55" spans="1:7" x14ac:dyDescent="0.2">
      <c r="A55" t="s">
        <v>9</v>
      </c>
      <c r="B55" t="s">
        <v>62</v>
      </c>
    </row>
    <row r="56" spans="1:7" x14ac:dyDescent="0.2">
      <c r="A56" t="s">
        <v>13</v>
      </c>
      <c r="B56" t="s">
        <v>74</v>
      </c>
    </row>
    <row r="57" spans="1:7" x14ac:dyDescent="0.2">
      <c r="A57" t="s">
        <v>49</v>
      </c>
      <c r="B57" t="s">
        <v>67</v>
      </c>
    </row>
    <row r="58" spans="1:7" ht="16" x14ac:dyDescent="0.2">
      <c r="A58" s="1" t="s">
        <v>6</v>
      </c>
    </row>
    <row r="59" spans="1:7" x14ac:dyDescent="0.2">
      <c r="A59" t="s">
        <v>7</v>
      </c>
      <c r="B59" t="s">
        <v>8</v>
      </c>
      <c r="C59" t="s">
        <v>9</v>
      </c>
      <c r="D59" t="s">
        <v>5</v>
      </c>
      <c r="E59" t="s">
        <v>10</v>
      </c>
      <c r="F59" t="s">
        <v>3</v>
      </c>
      <c r="G59" t="s">
        <v>2</v>
      </c>
    </row>
    <row r="60" spans="1:7" x14ac:dyDescent="0.2">
      <c r="A60" t="s">
        <v>82</v>
      </c>
      <c r="B60">
        <v>1</v>
      </c>
      <c r="C60" t="s">
        <v>62</v>
      </c>
      <c r="D60" t="s">
        <v>15</v>
      </c>
      <c r="F60" t="s">
        <v>20</v>
      </c>
      <c r="G60" t="s">
        <v>68</v>
      </c>
    </row>
    <row r="61" spans="1:7" x14ac:dyDescent="0.2">
      <c r="A61" t="s">
        <v>73</v>
      </c>
      <c r="B61">
        <f>12.89</f>
        <v>12.89</v>
      </c>
      <c r="C61" t="s">
        <v>23</v>
      </c>
      <c r="D61" t="s">
        <v>5</v>
      </c>
      <c r="F61" t="s">
        <v>24</v>
      </c>
      <c r="G61" t="s">
        <v>73</v>
      </c>
    </row>
    <row r="62" spans="1:7" x14ac:dyDescent="0.2">
      <c r="A62" t="s">
        <v>61</v>
      </c>
      <c r="B62" s="5">
        <f>((3090000*1000)/44900000)</f>
        <v>68.819599109131403</v>
      </c>
      <c r="C62" t="s">
        <v>35</v>
      </c>
      <c r="D62" t="s">
        <v>15</v>
      </c>
      <c r="F62" t="s">
        <v>24</v>
      </c>
      <c r="G62" t="s">
        <v>63</v>
      </c>
    </row>
    <row r="63" spans="1:7" x14ac:dyDescent="0.2">
      <c r="A63" t="s">
        <v>75</v>
      </c>
      <c r="B63" s="5">
        <f>(13600*1000)/44900000</f>
        <v>0.30289532293986637</v>
      </c>
      <c r="C63" t="s">
        <v>23</v>
      </c>
      <c r="D63" t="s">
        <v>39</v>
      </c>
      <c r="F63" t="s">
        <v>24</v>
      </c>
      <c r="G63" t="s">
        <v>76</v>
      </c>
    </row>
    <row r="64" spans="1:7" x14ac:dyDescent="0.2">
      <c r="A64" t="s">
        <v>77</v>
      </c>
      <c r="B64" s="5">
        <f>356/44900000</f>
        <v>7.9287305122494425E-6</v>
      </c>
      <c r="C64" t="s">
        <v>78</v>
      </c>
      <c r="D64" t="s">
        <v>15</v>
      </c>
      <c r="F64" t="s">
        <v>24</v>
      </c>
      <c r="G64" t="s">
        <v>79</v>
      </c>
    </row>
    <row r="65" spans="1:7" x14ac:dyDescent="0.2">
      <c r="A65" t="s">
        <v>80</v>
      </c>
      <c r="B65" s="5">
        <f>949/44900000</f>
        <v>2.11358574610245E-5</v>
      </c>
      <c r="C65" t="s">
        <v>78</v>
      </c>
      <c r="D65" t="s">
        <v>15</v>
      </c>
      <c r="F65" t="s">
        <v>24</v>
      </c>
      <c r="G65" t="s">
        <v>81</v>
      </c>
    </row>
    <row r="66" spans="1:7" x14ac:dyDescent="0.2">
      <c r="A66" t="s">
        <v>55</v>
      </c>
      <c r="B66" s="5">
        <f>178/44900000</f>
        <v>3.9643652561247212E-6</v>
      </c>
      <c r="C66" t="s">
        <v>56</v>
      </c>
      <c r="D66" t="s">
        <v>15</v>
      </c>
      <c r="F66" t="s">
        <v>24</v>
      </c>
      <c r="G66" t="s">
        <v>57</v>
      </c>
    </row>
    <row r="67" spans="1:7" ht="16" x14ac:dyDescent="0.2">
      <c r="A67" s="2" t="s">
        <v>85</v>
      </c>
      <c r="B67" s="5">
        <f>6240000/44900000</f>
        <v>0.13897550111358575</v>
      </c>
      <c r="C67" t="s">
        <v>62</v>
      </c>
      <c r="D67" t="s">
        <v>15</v>
      </c>
      <c r="F67" t="s">
        <v>24</v>
      </c>
      <c r="G67" s="6" t="s">
        <v>86</v>
      </c>
    </row>
    <row r="68" spans="1:7" x14ac:dyDescent="0.2">
      <c r="A68" t="s">
        <v>58</v>
      </c>
      <c r="B68" s="3">
        <f>-B62/1000</f>
        <v>-6.8819599109131407E-2</v>
      </c>
      <c r="C68" t="s">
        <v>35</v>
      </c>
      <c r="D68" t="s">
        <v>59</v>
      </c>
      <c r="F68" t="s">
        <v>24</v>
      </c>
      <c r="G68" t="s">
        <v>60</v>
      </c>
    </row>
  </sheetData>
  <autoFilter ref="A1:J25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Romain Sacchi</cp:lastModifiedBy>
  <dcterms:created xsi:type="dcterms:W3CDTF">2020-03-26T07:51:53Z</dcterms:created>
  <dcterms:modified xsi:type="dcterms:W3CDTF">2024-05-22T18:09:55Z</dcterms:modified>
</cp:coreProperties>
</file>