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rowit\Desktop\"/>
    </mc:Choice>
  </mc:AlternateContent>
  <xr:revisionPtr revIDLastSave="0" documentId="13_ncr:1_{E95BB9CA-C553-42F3-BEAF-C3443DB9C672}" xr6:coauthVersionLast="33" xr6:coauthVersionMax="33" xr10:uidLastSave="{00000000-0000-0000-0000-000000000000}"/>
  <bookViews>
    <workbookView xWindow="480" yWindow="312" windowWidth="13680" windowHeight="7740" xr2:uid="{00000000-000D-0000-FFFF-FFFF00000000}"/>
  </bookViews>
  <sheets>
    <sheet name="Results" sheetId="1" r:id="rId1"/>
    <sheet name="Chart1" sheetId="4" r:id="rId2"/>
    <sheet name="Chart2" sheetId="6" r:id="rId3"/>
    <sheet name="Plot_data" sheetId="5" r:id="rId4"/>
  </sheets>
  <calcPr calcId="179017"/>
</workbook>
</file>

<file path=xl/calcChain.xml><?xml version="1.0" encoding="utf-8"?>
<calcChain xmlns="http://schemas.openxmlformats.org/spreadsheetml/2006/main">
  <c r="B22" i="1" l="1"/>
  <c r="B13" i="5" s="1"/>
  <c r="B23" i="1"/>
  <c r="D12" i="5"/>
  <c r="D11" i="5"/>
  <c r="D10" i="5"/>
  <c r="D9" i="5"/>
  <c r="C12" i="5"/>
  <c r="C11" i="5"/>
  <c r="C10" i="5"/>
  <c r="C9" i="5"/>
  <c r="B12" i="5"/>
  <c r="B11" i="5"/>
  <c r="B10" i="5"/>
  <c r="B9" i="5"/>
  <c r="B19" i="1"/>
  <c r="F7" i="5" s="1"/>
  <c r="F6" i="5"/>
  <c r="F5" i="5"/>
  <c r="F4" i="5"/>
  <c r="F3" i="5"/>
  <c r="B18" i="1"/>
  <c r="E7" i="5" s="1"/>
  <c r="E6" i="5"/>
  <c r="E5" i="5"/>
  <c r="E4" i="5"/>
  <c r="E3" i="5"/>
  <c r="C6" i="5"/>
  <c r="C5" i="5"/>
  <c r="C4" i="5"/>
  <c r="B6" i="5"/>
  <c r="B5" i="5"/>
  <c r="B4" i="5"/>
  <c r="B15" i="1"/>
  <c r="B7" i="5" s="1"/>
  <c r="B16" i="1"/>
  <c r="F16" i="1" s="1"/>
  <c r="B17" i="1"/>
  <c r="F17" i="1" s="1"/>
  <c r="D6" i="5"/>
  <c r="D5" i="5"/>
  <c r="D4" i="5"/>
  <c r="F23" i="1"/>
  <c r="F18" i="1" l="1"/>
  <c r="D7" i="5"/>
  <c r="F19" i="1"/>
  <c r="F15" i="1"/>
  <c r="C7" i="5"/>
  <c r="F22" i="1"/>
  <c r="B24" i="1"/>
  <c r="D13" i="5" s="1"/>
  <c r="C13" i="5"/>
  <c r="F24" i="1" l="1"/>
</calcChain>
</file>

<file path=xl/sharedStrings.xml><?xml version="1.0" encoding="utf-8"?>
<sst xmlns="http://schemas.openxmlformats.org/spreadsheetml/2006/main" count="48" uniqueCount="36">
  <si>
    <t>DHW-MN-56-2</t>
  </si>
  <si>
    <t>DHW-MN-56-4</t>
  </si>
  <si>
    <t>DHW-MN-62-2</t>
  </si>
  <si>
    <t>DHW-FL-56-2</t>
  </si>
  <si>
    <t>DHW-FL-56-4</t>
  </si>
  <si>
    <t>DHW-FL-62-2</t>
  </si>
  <si>
    <t>Software Name:</t>
  </si>
  <si>
    <t>Range Min</t>
  </si>
  <si>
    <t>Range Max</t>
  </si>
  <si>
    <t>Pass/Fail</t>
  </si>
  <si>
    <t>% Change</t>
  </si>
  <si>
    <t>User input data fields indicated by pale yellow</t>
  </si>
  <si>
    <t>Test result fields indicated by pale green</t>
  </si>
  <si>
    <t>MN,0.56,4 (delta)</t>
  </si>
  <si>
    <t>MN,0.62,2 (delta)</t>
  </si>
  <si>
    <t>FL,0.56,4 (delta)</t>
  </si>
  <si>
    <t>FL,0.62,2 (delta)</t>
  </si>
  <si>
    <t>% [(MN-FL)/(MN)]</t>
  </si>
  <si>
    <t>MN,0.56,2 (MBtu)</t>
  </si>
  <si>
    <t>FL,0.56,2 (MBtu)</t>
  </si>
  <si>
    <t>MN-FL (MBtu)</t>
  </si>
  <si>
    <t>Energy Use (therms)</t>
  </si>
  <si>
    <t>Test Cases:</t>
  </si>
  <si>
    <t>MBtu</t>
  </si>
  <si>
    <t>Florida</t>
  </si>
  <si>
    <t>Minnesota</t>
  </si>
  <si>
    <t>Raw Results:</t>
  </si>
  <si>
    <t>Average</t>
  </si>
  <si>
    <t>Chart plot data</t>
  </si>
  <si>
    <t>Chart 1</t>
  </si>
  <si>
    <t>max</t>
  </si>
  <si>
    <t>min</t>
  </si>
  <si>
    <t>avg</t>
  </si>
  <si>
    <t>egUSA</t>
  </si>
  <si>
    <t>Chart 2</t>
  </si>
  <si>
    <t>DHW Test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</si>
</sst>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Alignment="1"/>
    <xf numFmtId="164" fontId="0" fillId="0" borderId="0" xfId="0" applyNumberFormat="1"/>
    <xf numFmtId="0" fontId="0" fillId="0" borderId="0" xfId="0" applyFill="1" applyProtection="1"/>
    <xf numFmtId="164" fontId="0" fillId="0" borderId="0" xfId="0" applyNumberFormat="1" applyFill="1" applyAlignment="1" applyProtection="1"/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65" fontId="0" fillId="2" borderId="2" xfId="0" applyNumberFormat="1" applyFill="1" applyBorder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Continuous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65" fontId="0" fillId="0" borderId="0" xfId="0" applyNumberFormat="1"/>
    <xf numFmtId="164" fontId="0" fillId="0" borderId="0" xfId="0" applyNumberFormat="1" applyFill="1" applyBorder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right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0.1309655937846837"/>
          <c:y val="4.5676998368678633E-2"/>
          <c:w val="0.77913429522752498"/>
          <c:h val="0.75693311582381728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Plot_data!$B$3:$F$3</c:f>
              <c:strCache>
                <c:ptCount val="5"/>
                <c:pt idx="0">
                  <c:v>MN,0.56,4 (delta)</c:v>
                </c:pt>
                <c:pt idx="1">
                  <c:v>MN,0.62,2 (delta)</c:v>
                </c:pt>
                <c:pt idx="2">
                  <c:v>FL,0.56,4 (delta)</c:v>
                </c:pt>
                <c:pt idx="3">
                  <c:v>FL,0.62,2 (delta)</c:v>
                </c:pt>
                <c:pt idx="4">
                  <c:v>% [(MN-FL)/(MN)]</c:v>
                </c:pt>
              </c:strCache>
            </c:strRef>
          </c:cat>
          <c:val>
            <c:numRef>
              <c:f>Plot_data!$B$5:$F$5</c:f>
              <c:numCache>
                <c:formatCode>0.0%</c:formatCode>
                <c:ptCount val="5"/>
                <c:pt idx="0">
                  <c:v>0.26476076037143981</c:v>
                </c:pt>
                <c:pt idx="1">
                  <c:v>-0.11808857813531184</c:v>
                </c:pt>
                <c:pt idx="2">
                  <c:v>0.19064526824303862</c:v>
                </c:pt>
                <c:pt idx="3">
                  <c:v>-0.19453078353924433</c:v>
                </c:pt>
                <c:pt idx="4">
                  <c:v>0.28875066968209878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2-401F-B9E4-02F6958EDEAF}"/>
            </c:ext>
          </c:extLst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Plot_data!$B$3:$F$3</c:f>
              <c:strCache>
                <c:ptCount val="5"/>
                <c:pt idx="0">
                  <c:v>MN,0.56,4 (delta)</c:v>
                </c:pt>
                <c:pt idx="1">
                  <c:v>MN,0.62,2 (delta)</c:v>
                </c:pt>
                <c:pt idx="2">
                  <c:v>FL,0.56,4 (delta)</c:v>
                </c:pt>
                <c:pt idx="3">
                  <c:v>FL,0.62,2 (delta)</c:v>
                </c:pt>
                <c:pt idx="4">
                  <c:v>% [(MN-FL)/(MN)]</c:v>
                </c:pt>
              </c:strCache>
            </c:strRef>
          </c:cat>
          <c:val>
            <c:numRef>
              <c:f>Plot_data!$B$4:$F$4</c:f>
              <c:numCache>
                <c:formatCode>0.0%</c:formatCode>
                <c:ptCount val="5"/>
                <c:pt idx="0">
                  <c:v>0.32172193766199975</c:v>
                </c:pt>
                <c:pt idx="1">
                  <c:v>-6.830460459043905E-2</c:v>
                </c:pt>
                <c:pt idx="2">
                  <c:v>0.29084333405451068</c:v>
                </c:pt>
                <c:pt idx="3">
                  <c:v>-7.7100540265274103E-2</c:v>
                </c:pt>
                <c:pt idx="4">
                  <c:v>0.45064191645151624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2-401F-B9E4-02F6958EDEAF}"/>
            </c:ext>
          </c:extLst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Plot_data!$B$3:$F$3</c:f>
              <c:strCache>
                <c:ptCount val="5"/>
                <c:pt idx="0">
                  <c:v>MN,0.56,4 (delta)</c:v>
                </c:pt>
                <c:pt idx="1">
                  <c:v>MN,0.62,2 (delta)</c:v>
                </c:pt>
                <c:pt idx="2">
                  <c:v>FL,0.56,4 (delta)</c:v>
                </c:pt>
                <c:pt idx="3">
                  <c:v>FL,0.62,2 (delta)</c:v>
                </c:pt>
                <c:pt idx="4">
                  <c:v>% [(MN-FL)/(MN)]</c:v>
                </c:pt>
              </c:strCache>
            </c:strRef>
          </c:cat>
          <c:val>
            <c:numRef>
              <c:f>Plot_data!$B$6:$F$6</c:f>
              <c:numCache>
                <c:formatCode>0.0%</c:formatCode>
                <c:ptCount val="5"/>
                <c:pt idx="0">
                  <c:v>0.29324134901671978</c:v>
                </c:pt>
                <c:pt idx="1">
                  <c:v>-9.3196591362875447E-2</c:v>
                </c:pt>
                <c:pt idx="2">
                  <c:v>0.24074430114877465</c:v>
                </c:pt>
                <c:pt idx="3">
                  <c:v>-0.13581566190225922</c:v>
                </c:pt>
                <c:pt idx="4">
                  <c:v>0.36969629306680751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2-401F-B9E4-02F6958E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21706368"/>
        <c:axId val="121712640"/>
      </c:lineChart>
      <c:lineChart>
        <c:grouping val="standard"/>
        <c:varyColors val="0"/>
        <c:ser>
          <c:idx val="3"/>
          <c:order val="3"/>
          <c:tx>
            <c:strRef>
              <c:f>Results!$B$3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Plot_data!$B$7:$F$7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2-401F-B9E4-02F6958E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4176"/>
        <c:axId val="121715712"/>
      </c:lineChart>
      <c:catAx>
        <c:axId val="1217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71264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21712640"/>
        <c:scaling>
          <c:orientation val="minMax"/>
          <c:max val="0.5"/>
          <c:min val="-0.2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%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706368"/>
        <c:crosses val="autoZero"/>
        <c:crossBetween val="between"/>
        <c:majorUnit val="0.1"/>
        <c:minorUnit val="0.02"/>
      </c:valAx>
      <c:catAx>
        <c:axId val="12171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715712"/>
        <c:crossesAt val="0"/>
        <c:auto val="1"/>
        <c:lblAlgn val="ctr"/>
        <c:lblOffset val="100"/>
        <c:noMultiLvlLbl val="0"/>
      </c:catAx>
      <c:valAx>
        <c:axId val="121715712"/>
        <c:scaling>
          <c:orientation val="minMax"/>
          <c:max val="0.5"/>
          <c:min val="-0.2"/>
        </c:scaling>
        <c:delete val="0"/>
        <c:axPos val="r"/>
        <c:numFmt formatCode="0.0%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1714176"/>
        <c:crosses val="max"/>
        <c:crossBetween val="between"/>
        <c:majorUnit val="0.1"/>
        <c:minorUnit val="0.0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39289678135406"/>
          <c:y val="0.93311582381729197"/>
          <c:w val="0.54716981132075471"/>
          <c:h val="5.8727569331158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0.11542730299667037"/>
          <c:y val="4.5676998368678633E-2"/>
          <c:w val="0.79467258601553825"/>
          <c:h val="0.79771615008156604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Plot_data!$B$9:$D$9</c:f>
              <c:strCache>
                <c:ptCount val="3"/>
                <c:pt idx="0">
                  <c:v>MN,0.56,2 (MBtu)</c:v>
                </c:pt>
                <c:pt idx="1">
                  <c:v>FL,0.56,2 (MBtu)</c:v>
                </c:pt>
                <c:pt idx="2">
                  <c:v>MN-FL (MBtu)</c:v>
                </c:pt>
              </c:strCache>
            </c:strRef>
          </c:cat>
          <c:val>
            <c:numRef>
              <c:f>Plot_data!$B$11:$D$11</c:f>
              <c:numCache>
                <c:formatCode>0.00</c:formatCode>
                <c:ptCount val="3"/>
                <c:pt idx="0">
                  <c:v>18.24354150704821</c:v>
                </c:pt>
                <c:pt idx="1">
                  <c:v>10.92475250119611</c:v>
                </c:pt>
                <c:pt idx="2">
                  <c:v>5.4941700672324716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E3D-B164-137A1D57904E}"/>
            </c:ext>
          </c:extLst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Plot_data!$B$9:$D$9</c:f>
              <c:strCache>
                <c:ptCount val="3"/>
                <c:pt idx="0">
                  <c:v>MN,0.56,2 (MBtu)</c:v>
                </c:pt>
                <c:pt idx="1">
                  <c:v>FL,0.56,2 (MBtu)</c:v>
                </c:pt>
                <c:pt idx="2">
                  <c:v>MN-FL (MBtu)</c:v>
                </c:pt>
              </c:strCache>
            </c:strRef>
          </c:cat>
          <c:val>
            <c:numRef>
              <c:f>Plot_data!$B$10:$D$10</c:f>
              <c:numCache>
                <c:formatCode>0.00</c:formatCode>
                <c:ptCount val="3"/>
                <c:pt idx="0">
                  <c:v>22.017791826285123</c:v>
                </c:pt>
                <c:pt idx="1">
                  <c:v>14.449914165470556</c:v>
                </c:pt>
                <c:pt idx="2">
                  <c:v>9.3924965994341925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B-4E3D-B164-137A1D57904E}"/>
            </c:ext>
          </c:extLst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Plot_data!$B$9:$D$9</c:f>
              <c:strCache>
                <c:ptCount val="3"/>
                <c:pt idx="0">
                  <c:v>MN,0.56,2 (MBtu)</c:v>
                </c:pt>
                <c:pt idx="1">
                  <c:v>FL,0.56,2 (MBtu)</c:v>
                </c:pt>
                <c:pt idx="2">
                  <c:v>MN-FL (MBtu)</c:v>
                </c:pt>
              </c:strCache>
            </c:strRef>
          </c:cat>
          <c:val>
            <c:numRef>
              <c:f>Plot_data!$B$12:$D$12</c:f>
              <c:numCache>
                <c:formatCode>0.00</c:formatCode>
                <c:ptCount val="3"/>
                <c:pt idx="0">
                  <c:v>20.130666666666666</c:v>
                </c:pt>
                <c:pt idx="1">
                  <c:v>12.687333333333333</c:v>
                </c:pt>
                <c:pt idx="2">
                  <c:v>7.4433333333333325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B-4E3D-B164-137A1D57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21781632"/>
        <c:axId val="121792000"/>
      </c:lineChart>
      <c:lineChart>
        <c:grouping val="standard"/>
        <c:varyColors val="0"/>
        <c:ser>
          <c:idx val="3"/>
          <c:order val="3"/>
          <c:tx>
            <c:strRef>
              <c:f>Results!$B$3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Plot_data!$B$13:$D$13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B-4E3D-B164-137A1D57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3536"/>
        <c:axId val="121799424"/>
      </c:lineChart>
      <c:catAx>
        <c:axId val="1217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792000"/>
        <c:crossesAt val="4"/>
        <c:auto val="1"/>
        <c:lblAlgn val="ctr"/>
        <c:lblOffset val="100"/>
        <c:tickLblSkip val="1"/>
        <c:tickMarkSkip val="1"/>
        <c:noMultiLvlLbl val="0"/>
      </c:catAx>
      <c:valAx>
        <c:axId val="121792000"/>
        <c:scaling>
          <c:orientation val="minMax"/>
          <c:max val="24"/>
          <c:min val="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781632"/>
        <c:crosses val="autoZero"/>
        <c:crossBetween val="between"/>
        <c:majorUnit val="4"/>
        <c:minorUnit val="0.5"/>
      </c:valAx>
      <c:catAx>
        <c:axId val="12179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799424"/>
        <c:crossesAt val="4"/>
        <c:auto val="1"/>
        <c:lblAlgn val="ctr"/>
        <c:lblOffset val="100"/>
        <c:noMultiLvlLbl val="0"/>
      </c:catAx>
      <c:valAx>
        <c:axId val="121799424"/>
        <c:scaling>
          <c:orientation val="minMax"/>
          <c:max val="24"/>
          <c:min val="4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1793536"/>
        <c:crosses val="max"/>
        <c:crossBetween val="between"/>
        <c:majorUnit val="4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96448390677027"/>
          <c:y val="0.93474714518760194"/>
          <c:w val="0.54716981132075471"/>
          <c:h val="5.8727569331158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9" workbookViewId="0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0.0085</cdr:x>
      <cdr:y>0.237</cdr:y>
    </cdr:from>
    <cdr:to>
      <cdr:x>0.0495</cdr:x>
      <cdr:y>0.6545</cdr:y>
    </cdr:to>
    <cdr:sp macro="" textlink="">
      <cdr:nvSpPr>
        <cdr:cNvPr id="48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47" y="1383802"/>
          <a:ext cx="351863" cy="2437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45720" tIns="0" rIns="45720" bIns="36576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% Change from Base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</cdr:x>
      <cdr:y>0.30025</cdr:y>
    </cdr:from>
    <cdr:to>
      <cdr:x>0.057</cdr:x>
      <cdr:y>0.52875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312" y="1753107"/>
          <a:ext cx="351863" cy="133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45720" tIns="0" rIns="45720" bIns="36576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MBtu/year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/>
  </sheetViews>
  <sheetFormatPr defaultRowHeight="13.2" x14ac:dyDescent="0.25"/>
  <cols>
    <col min="1" max="1" width="16" customWidth="1"/>
    <col min="2" max="2" width="9.6640625" customWidth="1"/>
    <col min="3" max="3" width="9.33203125" customWidth="1"/>
    <col min="4" max="4" width="13.109375" customWidth="1"/>
    <col min="5" max="5" width="11.5546875" customWidth="1"/>
    <col min="6" max="6" width="10.44140625" customWidth="1"/>
  </cols>
  <sheetData>
    <row r="1" spans="1:6" x14ac:dyDescent="0.25">
      <c r="A1" s="1" t="s">
        <v>35</v>
      </c>
    </row>
    <row r="2" spans="1:6" x14ac:dyDescent="0.25">
      <c r="A2" s="1"/>
    </row>
    <row r="3" spans="1:6" x14ac:dyDescent="0.25">
      <c r="A3" s="3" t="s">
        <v>6</v>
      </c>
      <c r="B3" s="37"/>
      <c r="C3" s="38"/>
      <c r="D3" s="39"/>
    </row>
    <row r="4" spans="1:6" x14ac:dyDescent="0.25">
      <c r="A4" s="3"/>
      <c r="B4" s="9"/>
      <c r="C4" s="8"/>
      <c r="D4" s="8"/>
    </row>
    <row r="5" spans="1:6" x14ac:dyDescent="0.25">
      <c r="A5" s="10" t="s">
        <v>11</v>
      </c>
      <c r="B5" s="11"/>
      <c r="C5" s="12"/>
      <c r="D5" s="11"/>
      <c r="E5" s="16"/>
    </row>
    <row r="6" spans="1:6" x14ac:dyDescent="0.25">
      <c r="A6" s="13" t="s">
        <v>12</v>
      </c>
      <c r="B6" s="14"/>
      <c r="C6" s="14"/>
      <c r="D6" s="15"/>
      <c r="E6" s="16"/>
      <c r="F6" s="4"/>
    </row>
    <row r="7" spans="1:6" x14ac:dyDescent="0.25">
      <c r="A7" s="18"/>
      <c r="B7" s="18"/>
      <c r="C7" s="18"/>
      <c r="D7" s="18"/>
      <c r="E7" s="17"/>
      <c r="F7" s="4"/>
    </row>
    <row r="8" spans="1:6" s="19" customFormat="1" x14ac:dyDescent="0.25">
      <c r="A8" s="1" t="s">
        <v>26</v>
      </c>
      <c r="B8" s="18"/>
      <c r="C8" s="18"/>
      <c r="D8" s="18"/>
      <c r="E8" s="17"/>
      <c r="F8" s="4"/>
    </row>
    <row r="9" spans="1:6" x14ac:dyDescent="0.25">
      <c r="A9" s="1" t="s">
        <v>25</v>
      </c>
      <c r="B9" s="27" t="s">
        <v>21</v>
      </c>
      <c r="C9" s="24"/>
      <c r="D9" s="28" t="s">
        <v>24</v>
      </c>
      <c r="E9" s="27" t="s">
        <v>21</v>
      </c>
      <c r="F9" s="24"/>
    </row>
    <row r="10" spans="1:6" x14ac:dyDescent="0.25">
      <c r="A10" t="s">
        <v>0</v>
      </c>
      <c r="B10" s="29"/>
      <c r="C10" s="25"/>
      <c r="D10" t="s">
        <v>3</v>
      </c>
      <c r="E10" s="29"/>
      <c r="F10" s="26"/>
    </row>
    <row r="11" spans="1:6" x14ac:dyDescent="0.25">
      <c r="A11" t="s">
        <v>1</v>
      </c>
      <c r="B11" s="30"/>
      <c r="C11" s="7"/>
      <c r="D11" t="s">
        <v>4</v>
      </c>
      <c r="E11" s="30"/>
      <c r="F11" s="26"/>
    </row>
    <row r="12" spans="1:6" x14ac:dyDescent="0.25">
      <c r="A12" t="s">
        <v>2</v>
      </c>
      <c r="B12" s="31"/>
      <c r="C12" s="7"/>
      <c r="D12" t="s">
        <v>5</v>
      </c>
      <c r="E12" s="31"/>
      <c r="F12" s="26"/>
    </row>
    <row r="13" spans="1:6" x14ac:dyDescent="0.25">
      <c r="C13" s="6"/>
      <c r="D13" s="19"/>
      <c r="E13" s="19"/>
      <c r="F13" s="26"/>
    </row>
    <row r="14" spans="1:6" x14ac:dyDescent="0.25">
      <c r="A14" s="1" t="s">
        <v>22</v>
      </c>
      <c r="B14" s="3" t="s">
        <v>10</v>
      </c>
      <c r="C14" s="3" t="s">
        <v>27</v>
      </c>
      <c r="D14" s="3" t="s">
        <v>7</v>
      </c>
      <c r="E14" s="3" t="s">
        <v>8</v>
      </c>
      <c r="F14" s="3" t="s">
        <v>9</v>
      </c>
    </row>
    <row r="15" spans="1:6" x14ac:dyDescent="0.25">
      <c r="A15" s="20" t="s">
        <v>13</v>
      </c>
      <c r="B15" s="5" t="e">
        <f>(B11-B10)/B10</f>
        <v>#DIV/0!</v>
      </c>
      <c r="C15" s="5">
        <v>0.29324134901671978</v>
      </c>
      <c r="D15" s="23">
        <v>0.26476076037143981</v>
      </c>
      <c r="E15" s="23">
        <v>0.32172193766199975</v>
      </c>
      <c r="F15" s="32" t="e">
        <f>IF(B15&gt;=D15,IF(B15&lt;=E15,"pass","fail"),"fail")</f>
        <v>#DIV/0!</v>
      </c>
    </row>
    <row r="16" spans="1:6" x14ac:dyDescent="0.25">
      <c r="A16" s="20" t="s">
        <v>14</v>
      </c>
      <c r="B16" s="5" t="e">
        <f>(B12-B10)/B10</f>
        <v>#DIV/0!</v>
      </c>
      <c r="C16" s="5">
        <v>-9.3196591362875447E-2</v>
      </c>
      <c r="D16" s="23">
        <v>-0.11808857813531184</v>
      </c>
      <c r="E16" s="23">
        <v>-6.830460459043905E-2</v>
      </c>
      <c r="F16" s="33" t="e">
        <f>IF(B16&gt;=D16,IF(B16&lt;=E16,"pass","fail"),"fail")</f>
        <v>#DIV/0!</v>
      </c>
    </row>
    <row r="17" spans="1:6" x14ac:dyDescent="0.25">
      <c r="A17" s="20" t="s">
        <v>15</v>
      </c>
      <c r="B17" s="5" t="e">
        <f>(E11-E10)/E10</f>
        <v>#DIV/0!</v>
      </c>
      <c r="C17" s="5">
        <v>0.24074430114877465</v>
      </c>
      <c r="D17" s="23">
        <v>0.19064526824303862</v>
      </c>
      <c r="E17" s="23">
        <v>0.29084333405451068</v>
      </c>
      <c r="F17" s="33" t="e">
        <f>IF(B17&gt;=D17,IF(B17&lt;=E17,"pass","fail"),"fail")</f>
        <v>#DIV/0!</v>
      </c>
    </row>
    <row r="18" spans="1:6" x14ac:dyDescent="0.25">
      <c r="A18" s="20" t="s">
        <v>16</v>
      </c>
      <c r="B18" s="5" t="e">
        <f>(E12-E10)/E10</f>
        <v>#DIV/0!</v>
      </c>
      <c r="C18" s="5">
        <v>-0.13581566190225922</v>
      </c>
      <c r="D18" s="23">
        <v>-0.19453078353924433</v>
      </c>
      <c r="E18" s="23">
        <v>-7.7100540265274103E-2</v>
      </c>
      <c r="F18" s="33" t="e">
        <f>IF(B18&gt;=D18,IF(B18&lt;=E18,"pass","fail"),"fail")</f>
        <v>#DIV/0!</v>
      </c>
    </row>
    <row r="19" spans="1:6" x14ac:dyDescent="0.25">
      <c r="A19" s="21" t="s">
        <v>17</v>
      </c>
      <c r="B19" s="5" t="e">
        <f>(B10-E10)/B10</f>
        <v>#DIV/0!</v>
      </c>
      <c r="C19" s="5">
        <v>0.36969629306680751</v>
      </c>
      <c r="D19" s="23">
        <v>0.28875066968209878</v>
      </c>
      <c r="E19" s="23">
        <v>0.45064191645151624</v>
      </c>
      <c r="F19" s="34" t="e">
        <f>IF(B19&gt;=D19,IF(B19&lt;=E19,"pass","fail"),"fail")</f>
        <v>#DIV/0!</v>
      </c>
    </row>
    <row r="20" spans="1:6" x14ac:dyDescent="0.25">
      <c r="A20" s="21"/>
      <c r="B20" s="5"/>
      <c r="D20" s="23"/>
      <c r="E20" s="23"/>
      <c r="F20" s="26"/>
    </row>
    <row r="21" spans="1:6" x14ac:dyDescent="0.25">
      <c r="B21" s="3" t="s">
        <v>23</v>
      </c>
      <c r="C21" s="3" t="s">
        <v>27</v>
      </c>
      <c r="D21" s="3" t="s">
        <v>7</v>
      </c>
      <c r="E21" s="3" t="s">
        <v>8</v>
      </c>
      <c r="F21" s="3" t="s">
        <v>9</v>
      </c>
    </row>
    <row r="22" spans="1:6" x14ac:dyDescent="0.25">
      <c r="A22" s="21" t="s">
        <v>18</v>
      </c>
      <c r="B22">
        <f>B10/10</f>
        <v>0</v>
      </c>
      <c r="C22" s="22">
        <v>20.130666666666666</v>
      </c>
      <c r="D22" s="22">
        <v>18.24354150704821</v>
      </c>
      <c r="E22" s="22">
        <v>22.017791826285123</v>
      </c>
      <c r="F22" s="32" t="str">
        <f>IF(B22&gt;=D22,IF(B22&lt;=E22,"pass","fail"),"fail")</f>
        <v>fail</v>
      </c>
    </row>
    <row r="23" spans="1:6" x14ac:dyDescent="0.25">
      <c r="A23" s="21" t="s">
        <v>19</v>
      </c>
      <c r="B23">
        <f>E10/10</f>
        <v>0</v>
      </c>
      <c r="C23" s="22">
        <v>12.687333333333333</v>
      </c>
      <c r="D23" s="22">
        <v>10.92475250119611</v>
      </c>
      <c r="E23" s="22">
        <v>14.449914165470556</v>
      </c>
      <c r="F23" s="33" t="str">
        <f>IF(B23&gt;=D23,IF(B23&lt;=E23,"pass","fail"),"fail")</f>
        <v>fail</v>
      </c>
    </row>
    <row r="24" spans="1:6" x14ac:dyDescent="0.25">
      <c r="A24" s="21" t="s">
        <v>20</v>
      </c>
      <c r="B24">
        <f>B22-B23</f>
        <v>0</v>
      </c>
      <c r="C24" s="22">
        <v>7.4433333333333325</v>
      </c>
      <c r="D24" s="22">
        <v>5.4941700672324716</v>
      </c>
      <c r="E24" s="22">
        <v>9.3924965994341925</v>
      </c>
      <c r="F24" s="34" t="str">
        <f>IF(B24&gt;=D24,IF(B24&lt;=E24,"pass","fail"),"fail")</f>
        <v>fail</v>
      </c>
    </row>
  </sheetData>
  <sheetProtection password="DC79" sheet="1" objects="1" scenarios="1"/>
  <mergeCells count="1">
    <mergeCell ref="B3:D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/>
  </sheetViews>
  <sheetFormatPr defaultRowHeight="13.2" x14ac:dyDescent="0.25"/>
  <cols>
    <col min="2" max="6" width="15.6640625" customWidth="1"/>
  </cols>
  <sheetData>
    <row r="1" spans="1:6" x14ac:dyDescent="0.25">
      <c r="A1" s="1" t="s">
        <v>28</v>
      </c>
    </row>
    <row r="2" spans="1:6" x14ac:dyDescent="0.25">
      <c r="A2" s="1"/>
    </row>
    <row r="3" spans="1:6" x14ac:dyDescent="0.25">
      <c r="A3" t="s">
        <v>29</v>
      </c>
      <c r="B3" s="36" t="s">
        <v>13</v>
      </c>
      <c r="C3" s="2" t="s">
        <v>14</v>
      </c>
      <c r="D3" s="2" t="s">
        <v>15</v>
      </c>
      <c r="E3" s="2" t="str">
        <f>Results!A18</f>
        <v>FL,0.62,2 (delta)</v>
      </c>
      <c r="F3" s="2" t="str">
        <f>Results!A19</f>
        <v>% [(MN-FL)/(MN)]</v>
      </c>
    </row>
    <row r="4" spans="1:6" x14ac:dyDescent="0.25">
      <c r="A4" s="2" t="s">
        <v>30</v>
      </c>
      <c r="B4" s="23">
        <f>Results!E15</f>
        <v>0.32172193766199975</v>
      </c>
      <c r="C4" s="5">
        <f>Results!E16</f>
        <v>-6.830460459043905E-2</v>
      </c>
      <c r="D4" s="5">
        <f>Results!E17</f>
        <v>0.29084333405451068</v>
      </c>
      <c r="E4" s="5">
        <f>Results!E18</f>
        <v>-7.7100540265274103E-2</v>
      </c>
      <c r="F4" s="5">
        <f>Results!E19</f>
        <v>0.45064191645151624</v>
      </c>
    </row>
    <row r="5" spans="1:6" x14ac:dyDescent="0.25">
      <c r="A5" s="2" t="s">
        <v>31</v>
      </c>
      <c r="B5" s="23">
        <f>Results!D15</f>
        <v>0.26476076037143981</v>
      </c>
      <c r="C5" s="5">
        <f>Results!D16</f>
        <v>-0.11808857813531184</v>
      </c>
      <c r="D5" s="5">
        <f>Results!D17</f>
        <v>0.19064526824303862</v>
      </c>
      <c r="E5" s="5">
        <f>Results!D18</f>
        <v>-0.19453078353924433</v>
      </c>
      <c r="F5" s="5">
        <f>Results!D19</f>
        <v>0.28875066968209878</v>
      </c>
    </row>
    <row r="6" spans="1:6" x14ac:dyDescent="0.25">
      <c r="A6" s="2" t="s">
        <v>32</v>
      </c>
      <c r="B6" s="5">
        <f>Results!C15</f>
        <v>0.29324134901671978</v>
      </c>
      <c r="C6" s="5">
        <f>Results!C16</f>
        <v>-9.3196591362875447E-2</v>
      </c>
      <c r="D6" s="5">
        <f>Results!C17</f>
        <v>0.24074430114877465</v>
      </c>
      <c r="E6" s="5">
        <f>Results!C18</f>
        <v>-0.13581566190225922</v>
      </c>
      <c r="F6" s="5">
        <f>Results!C19</f>
        <v>0.36969629306680751</v>
      </c>
    </row>
    <row r="7" spans="1:6" x14ac:dyDescent="0.25">
      <c r="A7" s="2" t="s">
        <v>33</v>
      </c>
      <c r="B7" s="5" t="e">
        <f>Results!B15</f>
        <v>#DIV/0!</v>
      </c>
      <c r="C7" s="5" t="e">
        <f>Results!B16</f>
        <v>#DIV/0!</v>
      </c>
      <c r="D7" s="5" t="e">
        <f>Results!B17</f>
        <v>#DIV/0!</v>
      </c>
      <c r="E7" s="5" t="e">
        <f>Results!B18</f>
        <v>#DIV/0!</v>
      </c>
      <c r="F7" s="5" t="e">
        <f>Results!B19</f>
        <v>#DIV/0!</v>
      </c>
    </row>
    <row r="9" spans="1:6" x14ac:dyDescent="0.25">
      <c r="A9" t="s">
        <v>34</v>
      </c>
      <c r="B9" s="2" t="str">
        <f>Results!A22</f>
        <v>MN,0.56,2 (MBtu)</v>
      </c>
      <c r="C9" s="2" t="str">
        <f>Results!A23</f>
        <v>FL,0.56,2 (MBtu)</v>
      </c>
      <c r="D9" s="2" t="str">
        <f>Results!A24</f>
        <v>MN-FL (MBtu)</v>
      </c>
      <c r="E9" s="2"/>
      <c r="F9" s="2"/>
    </row>
    <row r="10" spans="1:6" x14ac:dyDescent="0.25">
      <c r="A10" s="2" t="s">
        <v>30</v>
      </c>
      <c r="B10" s="35">
        <f>Results!E22</f>
        <v>22.017791826285123</v>
      </c>
      <c r="C10" s="35">
        <f>Results!E23</f>
        <v>14.449914165470556</v>
      </c>
      <c r="D10" s="35">
        <f>Results!E24</f>
        <v>9.3924965994341925</v>
      </c>
      <c r="E10" s="35"/>
      <c r="F10" s="35"/>
    </row>
    <row r="11" spans="1:6" x14ac:dyDescent="0.25">
      <c r="A11" s="2" t="s">
        <v>31</v>
      </c>
      <c r="B11" s="35">
        <f>Results!D22</f>
        <v>18.24354150704821</v>
      </c>
      <c r="C11" s="35">
        <f>Results!D23</f>
        <v>10.92475250119611</v>
      </c>
      <c r="D11" s="35">
        <f>Results!D24</f>
        <v>5.4941700672324716</v>
      </c>
      <c r="E11" s="35"/>
      <c r="F11" s="35"/>
    </row>
    <row r="12" spans="1:6" x14ac:dyDescent="0.25">
      <c r="A12" s="2" t="s">
        <v>32</v>
      </c>
      <c r="B12" s="35">
        <f>Results!C22</f>
        <v>20.130666666666666</v>
      </c>
      <c r="C12" s="35">
        <f>Results!C23</f>
        <v>12.687333333333333</v>
      </c>
      <c r="D12" s="35">
        <f>Results!C24</f>
        <v>7.4433333333333325</v>
      </c>
      <c r="E12" s="35"/>
      <c r="F12" s="35"/>
    </row>
    <row r="13" spans="1:6" x14ac:dyDescent="0.25">
      <c r="A13" s="2" t="s">
        <v>33</v>
      </c>
      <c r="B13" s="35">
        <f>Results!B22</f>
        <v>0</v>
      </c>
      <c r="C13" s="35">
        <f>Results!B23</f>
        <v>0</v>
      </c>
      <c r="D13" s="35">
        <f>Results!B24</f>
        <v>0</v>
      </c>
      <c r="E13" s="35"/>
      <c r="F13" s="35"/>
    </row>
  </sheetData>
  <sheetProtection password="DC79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Results</vt:lpstr>
      <vt:lpstr>Plot_data</vt:lpstr>
      <vt:lpstr>Chart1</vt:lpstr>
      <vt:lpstr>Chart2</vt:lpstr>
    </vt:vector>
  </TitlesOfParts>
  <Company>Florida Solar Energy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Fairey</dc:creator>
  <cp:lastModifiedBy>Horowitz, Scott</cp:lastModifiedBy>
  <dcterms:created xsi:type="dcterms:W3CDTF">2006-03-10T10:25:49Z</dcterms:created>
  <dcterms:modified xsi:type="dcterms:W3CDTF">2018-06-20T15:24:21Z</dcterms:modified>
</cp:coreProperties>
</file>