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M5" i="2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C22" i="7"/>
  <c r="M362" i="10"/>
  <c r="M344" i="10"/>
</calcChain>
</file>

<file path=xl/sharedStrings.xml><?xml version="1.0" encoding="utf-8"?>
<sst xmlns="http://schemas.openxmlformats.org/spreadsheetml/2006/main" count="2414" uniqueCount="820">
  <si>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</si>
  <si>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</si>
  <si>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</si>
  <si>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</si>
  <si>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</si>
  <si>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</si>
  <si>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</si>
  <si>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</si>
  <si>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</si>
  <si>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</si>
  <si>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</si>
  <si>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</si>
  <si>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</si>
  <si>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</si>
  <si>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</si>
  <si>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</si>
  <si>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</si>
  <si>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</si>
  <si>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</si>
  <si>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</si>
  <si>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</si>
  <si>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</si>
  <si>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</si>
  <si>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</si>
  <si>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</si>
  <si>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</si>
  <si>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</si>
  <si>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</si>
  <si>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</si>
  <si>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</si>
  <si>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</si>
  <si>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</si>
  <si>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</si>
  <si>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</si>
  <si>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</si>
  <si>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</si>
  <si>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</si>
  <si>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</si>
  <si>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</si>
  <si>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</si>
  <si>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</si>
  <si>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</si>
  <si>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</si>
  <si>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</si>
  <si>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</si>
  <si>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</si>
  <si>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</si>
  <si>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</si>
  <si>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</si>
  <si>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</si>
  <si>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</si>
  <si>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</si>
  <si>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</si>
  <si>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</si>
  <si>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</si>
  <si>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</si>
  <si>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</si>
  <si>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</si>
  <si>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</si>
  <si>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</si>
  <si>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</si>
  <si>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</si>
  <si>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</si>
  <si>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</si>
  <si>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</si>
  <si>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</si>
  <si>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</si>
  <si>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</si>
  <si>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</si>
  <si>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</si>
  <si>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</si>
  <si>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</si>
  <si>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</si>
  <si>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</si>
  <si>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</si>
  <si>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</si>
  <si>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</si>
  <si>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</si>
  <si>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</si>
  <si>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</si>
  <si>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</si>
  <si>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</si>
  <si>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</si>
  <si>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</si>
  <si>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</si>
  <si>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</si>
  <si>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</si>
  <si>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</si>
  <si>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</si>
  <si>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</si>
  <si>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</si>
  <si>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</si>
  <si>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</si>
  <si>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</si>
  <si>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</si>
  <si>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</si>
  <si>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</si>
  <si>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</si>
  <si>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</si>
  <si>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</si>
  <si>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</si>
  <si>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</si>
  <si>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</si>
  <si>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</si>
  <si>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</si>
  <si>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</si>
  <si>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</si>
  <si>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</si>
  <si>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</si>
  <si>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</si>
  <si>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</si>
  <si>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</si>
  <si>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</si>
  <si>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</si>
  <si>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</si>
  <si>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</si>
  <si>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</si>
  <si>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</si>
  <si>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</si>
  <si>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</si>
  <si>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</si>
  <si>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</si>
  <si>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</si>
  <si>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</si>
  <si>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</si>
  <si>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</si>
  <si>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</si>
  <si>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</si>
  <si>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</si>
  <si>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</si>
  <si>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</si>
  <si>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</si>
  <si>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</si>
  <si>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</si>
  <si>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</si>
  <si>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</si>
  <si>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</si>
  <si>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</si>
  <si>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</si>
  <si>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</si>
  <si>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</si>
  <si>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</si>
  <si>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</si>
  <si>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</si>
  <si>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</si>
  <si>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</si>
  <si>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</si>
  <si>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</si>
  <si>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</si>
  <si>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</si>
  <si>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</si>
  <si>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</si>
  <si>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</si>
  <si>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</si>
  <si>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</si>
  <si>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</si>
  <si>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</si>
  <si>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</si>
  <si>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</si>
  <si>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</si>
  <si>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</si>
  <si>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</si>
  <si>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</si>
  <si>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</si>
  <si>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</si>
  <si>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</si>
  <si>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</si>
  <si>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</si>
  <si>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</si>
  <si>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</si>
  <si>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</si>
  <si>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</si>
  <si>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</si>
  <si>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</si>
  <si>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</si>
  <si>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</si>
  <si>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</si>
  <si>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</si>
  <si>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</si>
  <si>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</si>
  <si>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</si>
  <si>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</si>
  <si>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</si>
  <si>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</si>
  <si>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</si>
  <si>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</si>
  <si>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</si>
  <si>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</si>
  <si>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</si>
  <si>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</si>
  <si>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</si>
  <si>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</si>
  <si>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</si>
  <si>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</si>
  <si>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</si>
  <si>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</si>
  <si>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</si>
  <si>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</si>
  <si>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</si>
  <si>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</si>
  <si>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</si>
  <si>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</si>
  <si>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</si>
  <si>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</si>
  <si>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</si>
  <si>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</si>
  <si>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</si>
  <si>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</si>
  <si>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</si>
  <si>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</si>
  <si>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</si>
  <si>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</si>
  <si>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</si>
  <si>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</si>
  <si>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</si>
  <si>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</si>
  <si>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</si>
  <si>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</si>
  <si>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</si>
  <si>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</si>
  <si>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</si>
  <si>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</si>
  <si>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</si>
  <si>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</si>
  <si>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</si>
  <si>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</si>
  <si>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</si>
  <si>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</si>
  <si>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</si>
  <si>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</si>
  <si>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</si>
  <si>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</si>
  <si>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</si>
  <si>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</si>
  <si>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</si>
  <si>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</si>
  <si>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</si>
  <si>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</si>
  <si>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</si>
  <si>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</si>
  <si>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</si>
  <si>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</si>
  <si>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</si>
  <si>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</si>
  <si>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</si>
  <si>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</si>
  <si>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</si>
  <si>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</si>
  <si>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</si>
  <si>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</si>
  <si>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</si>
  <si>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</si>
  <si>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</si>
  <si>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</si>
  <si>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</si>
  <si>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</si>
  <si>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</si>
  <si>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</si>
  <si>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</si>
  <si>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</si>
  <si>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</si>
  <si>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</si>
  <si>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</si>
  <si>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</si>
  <si>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</si>
  <si>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</si>
  <si>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</si>
  <si>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</si>
  <si>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</si>
  <si>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</si>
  <si>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</si>
  <si>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</si>
  <si>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</si>
  <si>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</si>
  <si>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</si>
  <si>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</si>
  <si>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</si>
  <si>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</si>
  <si>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</si>
  <si>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</si>
  <si>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</si>
  <si>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</si>
  <si>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</si>
  <si>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</si>
  <si>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</si>
  <si>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</si>
  <si>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</si>
  <si>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</si>
  <si>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</si>
  <si>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</si>
  <si>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</si>
  <si>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</si>
  <si>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</si>
  <si>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</si>
  <si>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</si>
  <si>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</si>
  <si>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</si>
  <si>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</si>
  <si>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</si>
  <si>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</si>
  <si>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</si>
  <si>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</si>
  <si>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</si>
  <si>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</si>
  <si>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</si>
  <si>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</si>
  <si>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</si>
  <si>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</si>
  <si>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</si>
  <si>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</si>
  <si>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</si>
  <si>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</si>
  <si>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</si>
  <si>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</si>
  <si>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</si>
  <si>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</si>
  <si>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</si>
  <si>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</si>
  <si>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</si>
  <si>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</si>
  <si>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</si>
  <si>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</si>
  <si>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</si>
  <si>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</si>
  <si>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</si>
  <si>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</si>
  <si>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</si>
  <si>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</si>
  <si>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</si>
  <si>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</si>
  <si>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</si>
  <si>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</si>
  <si>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</si>
  <si>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</si>
  <si>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</si>
  <si>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</si>
  <si>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</si>
  <si>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</si>
  <si>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</si>
  <si>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</si>
  <si>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</si>
  <si>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</si>
  <si>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</si>
  <si>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</si>
  <si>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</si>
  <si>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</si>
  <si>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</si>
  <si>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</si>
  <si>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</si>
  <si>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</si>
  <si>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</si>
  <si>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</si>
  <si>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</si>
  <si>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</si>
  <si>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</si>
  <si>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</si>
  <si>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</si>
  <si>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</si>
  <si>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</si>
  <si>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</si>
  <si>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</si>
  <si>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</si>
  <si>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</si>
  <si>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</si>
  <si>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</si>
  <si>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</si>
  <si>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</si>
  <si>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</si>
  <si>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</si>
  <si>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</si>
  <si>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</si>
  <si>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</si>
  <si>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</si>
  <si>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</si>
  <si>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</si>
  <si>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</si>
  <si>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</si>
  <si>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</si>
  <si>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</si>
  <si>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</si>
  <si>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</si>
  <si>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</si>
  <si>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</si>
  <si>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</si>
  <si>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</si>
  <si>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</si>
  <si>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</si>
  <si>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</si>
  <si>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</si>
  <si>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</si>
  <si>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</si>
  <si>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</si>
  <si>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</si>
  <si>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</si>
  <si>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</si>
  <si>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</si>
  <si>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</si>
  <si>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</si>
  <si>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</si>
  <si>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</si>
  <si>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</si>
  <si>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</si>
  <si>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</si>
  <si>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</si>
  <si>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</si>
  <si>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</si>
  <si>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</si>
  <si>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</si>
  <si>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</si>
  <si>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</si>
  <si>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</si>
  <si>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</si>
  <si>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</si>
  <si>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</si>
  <si>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</si>
  <si>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</si>
  <si>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</si>
  <si>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</si>
  <si>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</si>
  <si>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</si>
  <si>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</si>
  <si>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</si>
  <si>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</si>
  <si>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</si>
  <si>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</si>
  <si>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</si>
  <si>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</si>
  <si>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</si>
  <si>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</si>
  <si>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</si>
  <si>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</si>
  <si>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</si>
  <si>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</si>
  <si>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</si>
  <si>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</si>
  <si>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</si>
  <si>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</si>
  <si>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</si>
  <si>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</si>
  <si>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</si>
  <si>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</si>
  <si>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</si>
  <si>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</si>
  <si>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</si>
  <si>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</si>
  <si>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</si>
  <si>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</si>
  <si>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</si>
  <si>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</si>
  <si>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</si>
  <si>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</si>
  <si>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</si>
  <si>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</si>
  <si>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</si>
  <si>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</si>
  <si>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</si>
  <si>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</si>
  <si>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</si>
  <si>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</si>
  <si>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</si>
  <si>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</si>
  <si>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</si>
  <si>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</si>
  <si>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</si>
  <si>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</si>
  <si>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</si>
  <si>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</si>
  <si>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</si>
  <si>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</si>
  <si>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</si>
  <si>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</si>
  <si>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</si>
  <si>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</si>
  <si>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</si>
  <si>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</si>
  <si>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</si>
  <si>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</si>
  <si>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</si>
  <si>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</si>
  <si>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</si>
  <si>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</si>
  <si>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</si>
  <si>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</si>
  <si>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</si>
  <si>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</si>
  <si>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</si>
  <si>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</si>
  <si>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</si>
  <si>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</si>
  <si>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</si>
  <si>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</si>
  <si>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</si>
  <si>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</si>
  <si>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</si>
  <si>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</si>
  <si>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</si>
  <si>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</si>
  <si>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</si>
  <si>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</si>
  <si>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</si>
  <si>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</si>
  <si>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</si>
  <si>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</si>
  <si>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</si>
  <si>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</si>
  <si>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</si>
  <si>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</si>
  <si>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</si>
  <si>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</si>
  <si>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</si>
  <si>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</si>
  <si>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</si>
  <si>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</si>
  <si>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</si>
  <si>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</si>
  <si>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</si>
  <si>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</si>
  <si>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</si>
  <si>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</si>
  <si>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</si>
  <si>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</si>
  <si>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</si>
  <si>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</si>
  <si>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</si>
  <si>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</si>
  <si>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</si>
  <si>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</si>
  <si>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</si>
  <si>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</si>
  <si>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</si>
  <si>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</si>
  <si>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</si>
  <si>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</si>
  <si>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</si>
  <si>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</si>
  <si>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</si>
  <si>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</si>
  <si>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</si>
  <si>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</si>
  <si>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</si>
  <si>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</si>
  <si>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</si>
  <si>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</si>
  <si>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</si>
  <si>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</si>
  <si>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</si>
  <si>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</si>
  <si>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</si>
  <si>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</si>
  <si>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</si>
  <si>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</si>
  <si>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</si>
  <si>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</si>
  <si>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</si>
  <si>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</si>
  <si>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</si>
  <si>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</si>
  <si>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</si>
  <si>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</si>
  <si>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</si>
  <si>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</si>
  <si>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</si>
  <si>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</si>
  <si>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</si>
  <si>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</si>
  <si>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</si>
  <si>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</si>
  <si>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</si>
  <si>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</si>
  <si>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</si>
  <si>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</si>
  <si>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</si>
  <si>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</si>
  <si>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</si>
  <si>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</si>
  <si>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</si>
  <si>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</si>
  <si>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</si>
  <si>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</si>
  <si>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</si>
  <si>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</si>
  <si>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</si>
  <si>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</si>
  <si>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</si>
  <si>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</si>
  <si>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</si>
  <si>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</si>
  <si>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</si>
  <si>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</si>
  <si>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</si>
  <si>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</si>
  <si>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</si>
  <si>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</si>
  <si>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</si>
  <si>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</si>
  <si>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</si>
  <si>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</si>
  <si>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</si>
  <si>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</si>
  <si>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</si>
  <si>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</si>
  <si>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</si>
  <si>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</si>
  <si>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</si>
  <si>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</si>
  <si>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</si>
  <si>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</si>
  <si>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</si>
  <si>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</si>
  <si>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</si>
  <si>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</si>
  <si>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</si>
  <si>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</si>
  <si>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</si>
  <si>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</si>
  <si>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</si>
  <si>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</si>
  <si>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</si>
  <si>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</si>
  <si>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</si>
  <si>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</si>
  <si>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</si>
  <si>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</si>
  <si>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</si>
  <si>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</si>
  <si>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</si>
  <si>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</si>
  <si>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</si>
  <si>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</si>
  <si>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</si>
  <si>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</si>
  <si>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</si>
  <si>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</si>
  <si>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</si>
  <si>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</si>
  <si>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</si>
  <si>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</si>
  <si>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</si>
  <si>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</si>
  <si>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</si>
  <si>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</si>
  <si>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</si>
  <si>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</si>
  <si>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</si>
  <si>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</si>
  <si>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</si>
  <si>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</si>
  <si>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</si>
  <si>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</si>
  <si>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</si>
  <si>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</si>
  <si>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</si>
  <si>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</si>
  <si>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</si>
  <si>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</si>
  <si>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</si>
  <si>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</si>
  <si>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</si>
  <si>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</si>
  <si>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</si>
  <si>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</si>
  <si>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</si>
  <si>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</si>
  <si>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</si>
  <si>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</si>
  <si>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</si>
  <si>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</si>
  <si>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</si>
  <si>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</si>
  <si>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</si>
  <si>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</si>
  <si>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</si>
  <si>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</si>
  <si>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</si>
  <si>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</si>
  <si>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</si>
  <si>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</si>
  <si>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</si>
  <si>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</si>
  <si>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</si>
  <si>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</si>
  <si>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</si>
  <si>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</si>
  <si>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</si>
  <si>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</si>
  <si>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</si>
  <si>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</si>
  <si>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</si>
  <si>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</si>
  <si>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</si>
  <si>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</si>
  <si>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</si>
  <si>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</si>
  <si>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</si>
  <si>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</si>
  <si>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</si>
  <si>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</si>
  <si>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</si>
  <si>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</si>
  <si>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</si>
  <si>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</si>
  <si>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</si>
  <si>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</si>
  <si>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</si>
  <si>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</si>
  <si>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</si>
  <si>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</si>
  <si>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</si>
  <si>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</si>
  <si>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</si>
  <si>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</si>
  <si>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</si>
  <si>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</si>
  <si>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</si>
  <si>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</si>
  <si>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</si>
  <si>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</si>
  <si>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</si>
  <si>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</si>
  <si>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</si>
  <si>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</si>
  <si>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</si>
  <si>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</si>
  <si>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</si>
  <si>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</si>
  <si>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</si>
  <si>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</si>
  <si>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</si>
  <si>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</si>
  <si>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</si>
  <si>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</si>
  <si>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</si>
  <si>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</si>
  <si>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</si>
  <si>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</si>
  <si>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</si>
  <si>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</si>
  <si>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</si>
  <si>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</si>
  <si>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</si>
  <si>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</si>
  <si>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</si>
  <si>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</si>
  <si>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</si>
  <si>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</si>
  <si>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</si>
  <si>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</si>
  <si>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</si>
  <si>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</si>
  <si>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</si>
  <si>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</si>
  <si>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</si>
  <si>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</si>
  <si>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</si>
  <si>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</si>
  <si>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</si>
  <si>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</si>
  <si>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</si>
  <si>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</si>
  <si>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</si>
  <si>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</si>
  <si>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</si>
  <si>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</si>
  <si>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</si>
  <si>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</si>
  <si>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</si>
  <si>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</si>
  <si>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</si>
  <si>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</si>
  <si>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</si>
  <si>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</si>
  <si>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</si>
  <si>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</si>
  <si>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</si>
  <si>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</si>
  <si>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</si>
  <si>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</si>
  <si>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</si>
  <si>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</si>
  <si>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</si>
  <si>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</si>
  <si>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</si>
  <si>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</si>
  <si>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</si>
  <si>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</si>
  <si>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</si>
  <si>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</si>
  <si>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</si>
  <si>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</si>
  <si>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</si>
  <si>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</si>
  <si>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</si>
  <si>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</si>
  <si>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</si>
  <si>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</si>
  <si>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</si>
  <si>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</si>
  <si>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</si>
  <si>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</si>
  <si>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</si>
  <si>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</si>
  <si>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</si>
  <si>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</si>
  <si>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</si>
  <si>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</si>
  <si>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</si>
  <si>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</si>
  <si>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</si>
  <si>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</si>
  <si>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</si>
  <si>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</si>
  <si>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</si>
  <si>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</si>
  <si>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</si>
  <si>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</si>
  <si>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</si>
  <si>
    <t>A NonExistent Measure</t>
  </si>
  <si>
    <t>NoMeasure</t>
  </si>
  <si>
    <t>dir_should_not_exist</t>
  </si>
  <si>
    <t>NoMeasureRbFile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</si>
</sst>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4" t="s">
        <v>23</v>
      </c>
    </row>
    <row r="2" spans="1:1" ht="28">
      <c r="A2" s="34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50" zoomScaleNormal="150" zoomScalePageLayoutView="150" workbookViewId="0"/>
  </sheetViews>
  <sheetFormatPr baseColWidth="10" defaultColWidth="10.6640625" defaultRowHeight="14" x14ac:dyDescent="0"/>
  <cols>
    <col min="1" max="1" width="25.6640625" style="1" customWidth="1"/>
    <col min="2" max="2" width="30.33203125" style="24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6"/>
      <c r="C1" s="18"/>
      <c r="D1" s="19"/>
      <c r="E1" s="19" t="s">
        <v>5</v>
      </c>
    </row>
    <row r="2" spans="1:5" s="12" customFormat="1">
      <c r="A2" s="11" t="s">
        <v>436</v>
      </c>
      <c r="B2" s="25"/>
      <c r="C2" s="13"/>
      <c r="D2" s="13"/>
      <c r="E2" s="13"/>
    </row>
    <row r="3" spans="1:5">
      <c r="A3" s="1" t="s">
        <v>437</v>
      </c>
      <c r="B3" s="24" t="s">
        <v>642</v>
      </c>
      <c r="E3" s="1" t="s">
        <v>438</v>
      </c>
    </row>
    <row r="4" spans="1:5" ht="28">
      <c r="A4" s="1" t="s">
        <v>457</v>
      </c>
      <c r="B4" s="23" t="s">
        <v>514</v>
      </c>
      <c r="E4" s="2" t="s">
        <v>458</v>
      </c>
    </row>
    <row r="5" spans="1:5" ht="42">
      <c r="A5" s="1" t="s">
        <v>468</v>
      </c>
      <c r="B5" s="24" t="s">
        <v>617</v>
      </c>
      <c r="E5" s="2" t="s">
        <v>615</v>
      </c>
    </row>
    <row r="6" spans="1:5" ht="46" customHeight="1">
      <c r="A6" s="1" t="s">
        <v>469</v>
      </c>
      <c r="B6" s="23" t="s">
        <v>809</v>
      </c>
      <c r="E6" s="2" t="s">
        <v>471</v>
      </c>
    </row>
    <row r="7" spans="1:5">
      <c r="A7" s="1" t="s">
        <v>443</v>
      </c>
      <c r="B7" s="23" t="s">
        <v>593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608</v>
      </c>
    </row>
    <row r="8" spans="1:5" ht="28">
      <c r="A8" s="1" t="s">
        <v>444</v>
      </c>
      <c r="B8" s="23" t="s">
        <v>441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445</v>
      </c>
    </row>
    <row r="9" spans="1:5">
      <c r="A9" s="1" t="s">
        <v>459</v>
      </c>
      <c r="B9" s="23">
        <v>1</v>
      </c>
      <c r="C9" s="3"/>
      <c r="D9" s="31"/>
      <c r="E9" s="2" t="s">
        <v>607</v>
      </c>
    </row>
    <row r="11" spans="1:5" s="12" customFormat="1">
      <c r="A11" s="11" t="s">
        <v>28</v>
      </c>
      <c r="B11" s="25"/>
      <c r="C11" s="11"/>
      <c r="D11" s="13"/>
      <c r="E11" s="13"/>
    </row>
    <row r="12" spans="1:5">
      <c r="A12" s="1" t="s">
        <v>40</v>
      </c>
      <c r="B12" s="23" t="s">
        <v>809</v>
      </c>
      <c r="E12" s="1" t="s">
        <v>470</v>
      </c>
    </row>
    <row r="13" spans="1:5">
      <c r="A13" s="1" t="s">
        <v>25</v>
      </c>
      <c r="B13" s="52" t="s">
        <v>810</v>
      </c>
      <c r="E13" s="1" t="s">
        <v>472</v>
      </c>
    </row>
    <row r="14" spans="1:5">
      <c r="A14" s="1" t="s">
        <v>26</v>
      </c>
      <c r="B14" s="52" t="s">
        <v>811</v>
      </c>
    </row>
    <row r="15" spans="1:5">
      <c r="A15" s="1" t="s">
        <v>463</v>
      </c>
      <c r="B15" s="24" t="s">
        <v>464</v>
      </c>
      <c r="E15" s="1" t="s">
        <v>438</v>
      </c>
    </row>
    <row r="16" spans="1:5">
      <c r="A16" s="1" t="s">
        <v>465</v>
      </c>
      <c r="B16" s="23" t="s">
        <v>556</v>
      </c>
      <c r="E16" s="1" t="s">
        <v>438</v>
      </c>
    </row>
    <row r="18" spans="1:5" s="2" customFormat="1" ht="42">
      <c r="A18" s="11" t="s">
        <v>27</v>
      </c>
      <c r="B18" s="25" t="s">
        <v>609</v>
      </c>
      <c r="C18" s="11"/>
      <c r="D18" s="11"/>
      <c r="E18" s="13" t="s">
        <v>456</v>
      </c>
    </row>
    <row r="19" spans="1:5">
      <c r="A19" s="1" t="s">
        <v>452</v>
      </c>
      <c r="B19" s="23" t="s">
        <v>552</v>
      </c>
    </row>
    <row r="20" spans="1:5" s="29" customFormat="1">
      <c r="B20" s="24"/>
      <c r="D20" s="2"/>
    </row>
    <row r="21" spans="1:5" s="2" customFormat="1" ht="42">
      <c r="A21" s="11" t="s">
        <v>451</v>
      </c>
      <c r="B21" s="25" t="s">
        <v>612</v>
      </c>
      <c r="C21" s="11" t="s">
        <v>610</v>
      </c>
      <c r="D21" s="11" t="s">
        <v>611</v>
      </c>
      <c r="E21" s="13" t="s">
        <v>456</v>
      </c>
    </row>
    <row r="22" spans="1:5">
      <c r="A22" s="29" t="s">
        <v>571</v>
      </c>
      <c r="B22" s="24" t="str">
        <f>IF(D22&lt;&gt;"",D22,IF(LEN(INDEX(Lookups!$C$17:$Z$26,1,3*MATCH(Setup!$B19,Lookups!$A$17:$A$23,0)-1))=0,"",INDEX(Lookups!$C$17:$Z$26,1,3*MATCH(Setup!$B19,Lookups!$A$17:$A$23,0)-1)))</f>
        <v>individual_variables</v>
      </c>
      <c r="C22" s="32" t="str">
        <f>IF(LEN(INDEX(Lookups!$C$17:$Z$26,1,3*MATCH(Setup!$B19,Lookups!$A$17:$A$23,0)))=0,"",INDEX(Lookups!$C$17:$Z$26,1,3*MATCH(Setup!$B19,Lookups!$A$17:$A$23,0)))</f>
        <v/>
      </c>
      <c r="D22" s="33" t="s">
        <v>455</v>
      </c>
    </row>
    <row r="23" spans="1:5">
      <c r="A23" s="29" t="str">
        <f>IF(LEN(INDEX(Lookups!$C$17:$Z$26,2,3*MATCH(Setup!$B19,Lookups!$A$17:$A$23,0)-2))=0,"",INDEX(Lookups!$C$17:$Z$26,2,3*MATCH(Setup!$B19,Lookups!$A$17:$A$23,0)-2))</f>
        <v/>
      </c>
      <c r="B23" s="24" t="str">
        <f>IF(D23&lt;&gt;"",D23,IF(LEN(INDEX(Lookups!$C$17:$Z$26,2,3*MATCH(Setup!$B19,Lookups!$A$17:$A$23,0)-1))=0,"",INDEX(Lookups!$C$17:$Z$26,2,3*MATCH(Setup!$B19,Lookups!$A$17:$A$23,0)-1)))</f>
        <v/>
      </c>
      <c r="C23" s="32" t="str">
        <f>IF(LEN(INDEX(Lookups!$C$17:$Z$26,2,3*MATCH(Setup!$B19,Lookups!$A$17:$A$23,0)))=0,"",INDEX(Lookups!$C$17:$Z$26,2,3*MATCH(Setup!$B19,Lookups!$A$17:$A$23,0)))</f>
        <v/>
      </c>
      <c r="D23" s="33"/>
    </row>
    <row r="24" spans="1:5">
      <c r="A24" s="29" t="str">
        <f>IF(LEN(INDEX(Lookups!$C$17:$Z$26,3,3*MATCH(Setup!$B19,Lookups!$A$17:$A$23,0)-2))=0,"",INDEX(Lookups!$C$17:$Z$26,3,3*MATCH(Setup!$B19,Lookups!$A$17:$A$23,0)-2))</f>
        <v/>
      </c>
      <c r="B24" s="24" t="str">
        <f>IF(D24&lt;&gt;"",D24,IF(LEN(INDEX(Lookups!$C$17:$Z$26,3,3*MATCH(Setup!$B19,Lookups!$A$17:$A$23,0)-1))=0,"",INDEX(Lookups!$C$17:$Z$26,3,3*MATCH(Setup!$B19,Lookups!$A$17:$A$23,0)-1)))</f>
        <v/>
      </c>
      <c r="C24" s="32" t="str">
        <f>IF(LEN(INDEX(Lookups!$C$17:$Z$26,3,3*MATCH(Setup!$B19,Lookups!$A$17:$A$23,0)))=0,"",INDEX(Lookups!$C$17:$Z$26,3,3*MATCH(Setup!$B19,Lookups!$A$17:$A$23,0)))</f>
        <v/>
      </c>
      <c r="D24" s="33"/>
    </row>
    <row r="25" spans="1:5" s="29" customFormat="1">
      <c r="A25" s="29" t="str">
        <f>IF(LEN(INDEX(Lookups!$C$17:$Z$26,4,3*MATCH(Setup!$B19,Lookups!$A$17:$A$23,0)-2))=0,"",INDEX(Lookups!$C$17:$Z$26,4,3*MATCH(Setup!$B19,Lookups!$A$17:$A$23,0)-2))</f>
        <v/>
      </c>
      <c r="B25" s="24" t="str">
        <f>IF(D25&lt;&gt;"",D25,IF(LEN(INDEX(Lookups!$C$17:$Z$26,4,3*MATCH(Setup!$B19,Lookups!$A$17:$A$23,0)-1))=0,"",INDEX(Lookups!$C$17:$Z$26,4,3*MATCH(Setup!$B19,Lookups!$A$17:$A$23,0)-1)))</f>
        <v/>
      </c>
      <c r="C25" s="32" t="str">
        <f>IF(LEN(INDEX(Lookups!$C$17:$Z$26,4,3*MATCH(Setup!$B19,Lookups!$A$17:$A$23,0)))=0,"",INDEX(Lookups!$C$17:$Z$26,4,3*MATCH(Setup!$B19,Lookups!$A$17:$A$23,0)))</f>
        <v/>
      </c>
      <c r="D25" s="33"/>
    </row>
    <row r="26" spans="1:5" s="29" customFormat="1">
      <c r="A26" s="29" t="str">
        <f>IF(LEN(INDEX(Lookups!$C$17:$Z$26,5,3*MATCH(Setup!$B19,Lookups!$A$17:$A$23,0)-2))=0,"",INDEX(Lookups!$C$17:$Z$26,5,3*MATCH(Setup!$B19,Lookups!$A$17:$A$23,0)-2))</f>
        <v/>
      </c>
      <c r="B26" s="24" t="str">
        <f>IF(D26&lt;&gt;"",D26,IF(LEN(INDEX(Lookups!$C$17:$Z$26,5,3*MATCH(Setup!$B19,Lookups!$A$17:$A$23,0)-1))=0,"",INDEX(Lookups!$C$17:$Z$26,5,3*MATCH(Setup!$B19,Lookups!$A$17:$A$23,0)-1)))</f>
        <v/>
      </c>
      <c r="C26" s="32" t="str">
        <f>IF(LEN(INDEX(Lookups!$C$17:$Z$26,5,3*MATCH(Setup!$B19,Lookups!$A$17:$A$23,0)))=0,"",INDEX(Lookups!$C$17:$Z$26,5,3*MATCH(Setup!$B19,Lookups!$A$17:$A$23,0)))</f>
        <v/>
      </c>
      <c r="D26" s="33"/>
    </row>
    <row r="27" spans="1:5" s="29" customFormat="1">
      <c r="A27" s="29" t="str">
        <f>IF(LEN(INDEX(Lookups!$C$17:$Z$26,6,3*MATCH(Setup!$B19,Lookups!$A$17:$A$23,0)-2))=0,"",INDEX(Lookups!$C$17:$Z$26,6,3*MATCH(Setup!$B19,Lookups!$A$17:$A$23,0)-2))</f>
        <v/>
      </c>
      <c r="B27" s="24" t="str">
        <f>IF(D27&lt;&gt;"",D27,IF(LEN(INDEX(Lookups!$C$17:$Z$26,6,3*MATCH(Setup!$B19,Lookups!$A$17:$A$23,0)-1))=0,"",INDEX(Lookups!$C$17:$Z$26,6,3*MATCH(Setup!$B19,Lookups!$A$17:$A$23,0)-1)))</f>
        <v/>
      </c>
      <c r="C27" s="32" t="str">
        <f>IF(LEN(INDEX(Lookups!$C$17:$Z$26,6,3*MATCH(Setup!$B19,Lookups!$A$17:$A$23,0)))=0,"",INDEX(Lookups!$C$17:$Z$26,6,3*MATCH(Setup!$B19,Lookups!$A$17:$A$23,0)))</f>
        <v/>
      </c>
      <c r="D27" s="33"/>
    </row>
    <row r="28" spans="1:5" s="29" customFormat="1">
      <c r="A28" s="29" t="str">
        <f>IF(LEN(INDEX(Lookups!$C$17:$Z$26,7,3*MATCH(Setup!$B19,Lookups!$A$17:$A$23,0)-2))=0,"",INDEX(Lookups!$C$17:$Z$26,7,3*MATCH(Setup!$B19,Lookups!$A$17:$A$23,0)-2))</f>
        <v/>
      </c>
      <c r="B28" s="24" t="str">
        <f>IF(D28&lt;&gt;"",D28,IF(LEN(INDEX(Lookups!$C$17:$Z$26,7,3*MATCH(Setup!$B19,Lookups!$A$17:$A$23,0)-1))=0,"",INDEX(Lookups!$C$17:$Z$26,7,3*MATCH(Setup!$B19,Lookups!$A$17:$A$23,0)-1)))</f>
        <v/>
      </c>
      <c r="C28" s="32" t="str">
        <f>IF(LEN(INDEX(Lookups!$C$17:$Z$26,7,3*MATCH(Setup!$B19,Lookups!$A$17:$A$23,0)))=0,"",INDEX(Lookups!$C$17:$Z$26,7,3*MATCH(Setup!$B19,Lookups!$A$17:$A$23,0)))</f>
        <v/>
      </c>
      <c r="D28" s="33"/>
    </row>
    <row r="29" spans="1:5" s="29" customFormat="1">
      <c r="A29" s="29" t="str">
        <f>IF(LEN(INDEX(Lookups!$C$17:$Z$26,8,3*MATCH(Setup!$B19,Lookups!$A$17:$A$23,0)-2))=0,"",INDEX(Lookups!$C$17:$Z$26,8,3*MATCH(Setup!$B19,Lookups!$A$17:$A$23,0)-2))</f>
        <v/>
      </c>
      <c r="B29" s="24" t="str">
        <f>IF(D29&lt;&gt;"",D29,IF(LEN(INDEX(Lookups!$C$17:$Z$26,8,3*MATCH(Setup!$B19,Lookups!$A$17:$A$23,0)-1))=0,"",INDEX(Lookups!$C$17:$Z$26,8,3*MATCH(Setup!$B19,Lookups!$A$17:$A$23,0)-1)))</f>
        <v/>
      </c>
      <c r="C29" s="32" t="str">
        <f>IF(LEN(INDEX(Lookups!$C$17:$Z$26,8,3*MATCH(Setup!$B19,Lookups!$A$17:$A$23,0)))=0,"",INDEX(Lookups!$C$17:$Z$26,8,3*MATCH(Setup!$B19,Lookups!$A$17:$A$23,0)))</f>
        <v/>
      </c>
      <c r="D29" s="33"/>
    </row>
    <row r="30" spans="1:5" s="29" customFormat="1">
      <c r="A30" s="29" t="str">
        <f>IF(LEN(INDEX(Lookups!$C$17:$Z$26,9,3*MATCH(Setup!$B19,Lookups!$A$17:$A$23,0)-2))=0,"",INDEX(Lookups!$C$17:$Z$26,9,3*MATCH(Setup!$B19,Lookups!$A$17:$A$23,0)-2))</f>
        <v/>
      </c>
      <c r="B30" s="24" t="str">
        <f>IF(D30&lt;&gt;"",D30,IF(LEN(INDEX(Lookups!$C$17:$Z$26,9,3*MATCH(Setup!$B19,Lookups!$A$17:$A$23,0)-1))=0,"",INDEX(Lookups!$C$17:$Z$26,9,3*MATCH(Setup!$B19,Lookups!$A$17:$A$23,0)-1)))</f>
        <v/>
      </c>
      <c r="C30" s="32" t="str">
        <f>IF(LEN(INDEX(Lookups!$C$17:$Z$26,9,3*MATCH(Setup!$B19,Lookups!$A$17:$A$23,0)))=0,"",INDEX(Lookups!$C$17:$Z$26,9,3*MATCH(Setup!$B19,Lookups!$A$17:$A$23,0)))</f>
        <v/>
      </c>
      <c r="D30" s="33"/>
    </row>
    <row r="31" spans="1:5">
      <c r="A31" s="29" t="str">
        <f>IF(LEN(INDEX(Lookups!$C$17:$Z$26,10,3*MATCH(Setup!$B19,Lookups!$A$17:$A$23,0)-2))=0,"",INDEX(Lookups!$C$17:$Z$26,10,3*MATCH(Setup!$B19,Lookups!$A$17:$A$23,0)-2))</f>
        <v/>
      </c>
      <c r="B31" s="24" t="str">
        <f>IF(D31&lt;&gt;"",D31,IF(LEN(INDEX(Lookups!$C$17:$Z$26,10,3*MATCH(Setup!$B19,Lookups!$A$17:$A$23,0)-1))=0,"",INDEX(Lookups!$C$17:$Z$26,10,3*MATCH(Setup!$B19,Lookups!$A$17:$A$23,0)-1)))</f>
        <v/>
      </c>
      <c r="C31" s="32" t="str">
        <f>IF(LEN(INDEX(Lookups!$C$17:$Z$26,10,3*MATCH(Setup!$B19,Lookups!$A$17:$A$23,0)))=0,"",INDEX(Lookups!$C$17:$Z$26,10,3*MATCH(Setup!$B19,Lookups!$A$17:$A$23,0)))</f>
        <v/>
      </c>
      <c r="D31" s="33"/>
    </row>
    <row r="32" spans="1:5" s="29" customFormat="1">
      <c r="A32" s="29" t="str">
        <f>IF(LEN(INDEX(Lookups!$C$17:$Z$27,11,3*MATCH(Setup!$B19,Lookups!$A$17:$A$23,0)-2))=0,"",INDEX(Lookups!$C$17:$Z$27,11,3*MATCH(Setup!$B19,Lookups!$A$17:$A$23,0)-2))</f>
        <v/>
      </c>
      <c r="B32" s="24" t="str">
        <f>IF(D32&lt;&gt;"",D32,IF(LEN(INDEX(Lookups!$C$17:$Z$27,11,3*MATCH(Setup!$B19,Lookups!$A$17:$A$23,0)-1))=0,"",INDEX(Lookups!$C$17:$Z$27,11,3*MATCH(Setup!$B19,Lookups!$A$17:$A$23,0)-1)))</f>
        <v/>
      </c>
      <c r="C32" s="32" t="str">
        <f>IF(LEN(INDEX(Lookups!$C$17:$Z$27,11,3*MATCH(Setup!$B19,Lookups!$A$17:$A$23,0)))=0,"",INDEX(Lookups!$C$17:$Z$27,11,3*MATCH(Setup!$B19,Lookups!$A$17:$A$23,0)))</f>
        <v/>
      </c>
      <c r="D32" s="33"/>
    </row>
    <row r="33" spans="1:5" s="29" customFormat="1">
      <c r="B33" s="24"/>
      <c r="C33" s="24"/>
      <c r="D33" s="2"/>
    </row>
    <row r="34" spans="1:5" s="2" customFormat="1" ht="28">
      <c r="A34" s="11" t="s">
        <v>33</v>
      </c>
      <c r="B34" s="25" t="s">
        <v>38</v>
      </c>
      <c r="C34" s="11" t="s">
        <v>31</v>
      </c>
      <c r="D34" s="11"/>
      <c r="E34" s="13"/>
    </row>
    <row r="35" spans="1:5">
      <c r="A35" s="1" t="s">
        <v>29</v>
      </c>
      <c r="B35" s="52" t="s">
        <v>815</v>
      </c>
    </row>
    <row r="37" spans="1:5" s="2" customFormat="1" ht="28">
      <c r="A37" s="11" t="s">
        <v>30</v>
      </c>
      <c r="B37" s="25" t="s">
        <v>454</v>
      </c>
      <c r="C37" s="11" t="s">
        <v>39</v>
      </c>
      <c r="D37" s="11" t="s">
        <v>38</v>
      </c>
      <c r="E37" s="13" t="s">
        <v>450</v>
      </c>
    </row>
    <row r="38" spans="1:5" s="29" customFormat="1">
      <c r="A38" s="29" t="s">
        <v>32</v>
      </c>
      <c r="B38" s="29" t="s">
        <v>813</v>
      </c>
      <c r="C38" s="29" t="s">
        <v>814</v>
      </c>
      <c r="D38" s="53" t="s">
        <v>812</v>
      </c>
      <c r="E38" s="2"/>
    </row>
    <row r="40" spans="1:5" s="2" customFormat="1" ht="42">
      <c r="A40" s="11" t="s">
        <v>35</v>
      </c>
      <c r="B40" s="25" t="s">
        <v>34</v>
      </c>
      <c r="C40" s="11" t="s">
        <v>613</v>
      </c>
      <c r="D40" s="11"/>
      <c r="E40" s="13" t="s">
        <v>614</v>
      </c>
    </row>
  </sheetData>
  <sortState ref="A40:E67">
    <sortCondition ref="B40"/>
  </sortState>
  <dataValidations count="3">
    <dataValidation type="list" allowBlank="1" showInputMessage="1" showErrorMessage="1" sqref="B19">
      <formula1>AnalysisType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11.5" defaultRowHeight="14" x14ac:dyDescent="0"/>
  <cols>
    <col min="1" max="1" width="9.1640625" style="29" customWidth="1"/>
    <col min="2" max="2" width="47" style="29" bestFit="1" customWidth="1"/>
    <col min="3" max="3" width="47" style="29" customWidth="1"/>
    <col min="4" max="4" width="39.1640625" style="29" customWidth="1"/>
    <col min="5" max="5" width="24.1640625" style="29" customWidth="1"/>
    <col min="6" max="6" width="9.6640625" style="29" customWidth="1"/>
    <col min="7" max="7" width="9.33203125" style="29" bestFit="1" customWidth="1"/>
    <col min="8" max="8" width="15.5" style="4" customWidth="1"/>
    <col min="9" max="9" width="8.83203125" style="4" customWidth="1"/>
    <col min="10" max="10" width="7.1640625" style="29" customWidth="1"/>
    <col min="11" max="11" width="8.1640625" style="29" customWidth="1"/>
    <col min="12" max="12" width="6.6640625" style="29" customWidth="1"/>
    <col min="13" max="14" width="7.83203125" style="29" customWidth="1"/>
    <col min="15" max="15" width="11.5" style="29"/>
    <col min="16" max="16" width="11.5" style="29" customWidth="1"/>
    <col min="17" max="17" width="15.33203125" style="3" bestFit="1" customWidth="1"/>
    <col min="18" max="18" width="27.6640625" style="3" customWidth="1"/>
    <col min="19" max="19" width="46.1640625" style="29" customWidth="1"/>
    <col min="20" max="22" width="11.5" style="29"/>
    <col min="23" max="23" width="13.33203125" style="29" bestFit="1" customWidth="1"/>
    <col min="24" max="26" width="11.5" style="29"/>
    <col min="27" max="27" width="15.1640625" style="29" customWidth="1"/>
    <col min="28" max="16384" width="11.5" style="29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473</v>
      </c>
      <c r="K1" s="21"/>
      <c r="L1" s="21"/>
      <c r="M1" s="21"/>
      <c r="N1" s="21"/>
      <c r="O1" s="35" t="s">
        <v>474</v>
      </c>
      <c r="P1" s="22"/>
      <c r="Q1" s="45"/>
      <c r="R1" s="45"/>
      <c r="S1" s="5"/>
      <c r="T1" s="54" t="s">
        <v>62</v>
      </c>
      <c r="U1" s="54"/>
      <c r="V1" s="54"/>
      <c r="W1" s="54"/>
      <c r="X1" s="54"/>
      <c r="Y1" s="54"/>
    </row>
    <row r="2" spans="1:27" s="8" customFormat="1" ht="15">
      <c r="A2" s="8" t="s">
        <v>3</v>
      </c>
      <c r="B2" s="8" t="s">
        <v>37</v>
      </c>
      <c r="C2" s="8" t="s">
        <v>547</v>
      </c>
      <c r="D2" s="8" t="s">
        <v>546</v>
      </c>
      <c r="H2" s="9"/>
      <c r="I2" s="9"/>
      <c r="Q2" s="46"/>
      <c r="R2" s="46"/>
    </row>
    <row r="3" spans="1:27" s="50" customFormat="1" ht="45">
      <c r="A3" s="50" t="s">
        <v>1</v>
      </c>
      <c r="B3" s="51" t="s">
        <v>0</v>
      </c>
      <c r="C3" s="51" t="s">
        <v>25</v>
      </c>
      <c r="D3" s="51" t="s">
        <v>43</v>
      </c>
      <c r="E3" s="51" t="s">
        <v>36</v>
      </c>
      <c r="F3" s="51" t="s">
        <v>11</v>
      </c>
      <c r="G3" s="51" t="s">
        <v>7</v>
      </c>
      <c r="H3" s="51" t="s">
        <v>86</v>
      </c>
      <c r="I3" s="51" t="s">
        <v>12</v>
      </c>
      <c r="J3" s="51" t="s">
        <v>13</v>
      </c>
      <c r="K3" s="51" t="s">
        <v>14</v>
      </c>
      <c r="L3" s="51" t="s">
        <v>10</v>
      </c>
      <c r="M3" s="51" t="s">
        <v>9</v>
      </c>
      <c r="N3" s="51" t="s">
        <v>618</v>
      </c>
      <c r="O3" s="51" t="s">
        <v>475</v>
      </c>
      <c r="P3" s="51" t="s">
        <v>476</v>
      </c>
      <c r="Q3" s="51" t="s">
        <v>8</v>
      </c>
      <c r="R3" s="51" t="s">
        <v>6</v>
      </c>
      <c r="S3" s="51" t="s">
        <v>5</v>
      </c>
      <c r="T3" s="51" t="s">
        <v>20</v>
      </c>
      <c r="U3" s="50" t="s">
        <v>16</v>
      </c>
      <c r="V3" s="50" t="s">
        <v>17</v>
      </c>
      <c r="W3" s="50" t="s">
        <v>18</v>
      </c>
      <c r="X3" s="50" t="s">
        <v>19</v>
      </c>
      <c r="AA3" s="50" t="s">
        <v>808</v>
      </c>
    </row>
    <row r="4" spans="1:27" s="39" customFormat="1">
      <c r="A4" s="39" t="b">
        <v>1</v>
      </c>
      <c r="B4" s="39" t="s">
        <v>74</v>
      </c>
      <c r="C4" s="36" t="s">
        <v>819</v>
      </c>
      <c r="D4" s="39" t="s">
        <v>75</v>
      </c>
      <c r="E4" s="39" t="s">
        <v>69</v>
      </c>
      <c r="I4" s="40"/>
      <c r="J4" s="40"/>
      <c r="Q4" s="47"/>
      <c r="R4" s="47"/>
    </row>
    <row r="5" spans="1:27" s="41" customFormat="1">
      <c r="A5" s="44"/>
      <c r="B5" s="44" t="s">
        <v>22</v>
      </c>
      <c r="C5" s="44"/>
      <c r="D5" s="44" t="s">
        <v>622</v>
      </c>
      <c r="E5" s="44" t="s">
        <v>76</v>
      </c>
      <c r="F5" s="44" t="s">
        <v>620</v>
      </c>
      <c r="G5" s="44" t="s">
        <v>640</v>
      </c>
      <c r="H5" s="44">
        <v>0</v>
      </c>
      <c r="I5" s="42"/>
      <c r="J5" s="42">
        <v>0</v>
      </c>
      <c r="K5" s="41">
        <v>359</v>
      </c>
      <c r="L5" s="41">
        <v>180</v>
      </c>
      <c r="M5" s="43">
        <f t="shared" ref="M5" si="0">(K5-J5)/6</f>
        <v>59.833333333333336</v>
      </c>
      <c r="Q5" s="43" t="s">
        <v>623</v>
      </c>
      <c r="R5" s="43"/>
    </row>
    <row r="6" spans="1:27" s="36" customFormat="1">
      <c r="A6" s="36" t="b">
        <v>0</v>
      </c>
      <c r="B6" s="36" t="s">
        <v>637</v>
      </c>
      <c r="D6" s="36" t="s">
        <v>638</v>
      </c>
      <c r="E6" s="36" t="s">
        <v>161</v>
      </c>
      <c r="H6" s="37"/>
      <c r="I6" s="37"/>
      <c r="Q6" s="48"/>
      <c r="R6" s="48"/>
    </row>
    <row r="7" spans="1:27">
      <c r="B7" s="29" t="s">
        <v>21</v>
      </c>
      <c r="D7" s="29" t="s">
        <v>639</v>
      </c>
      <c r="E7" s="29" t="s">
        <v>639</v>
      </c>
      <c r="F7" s="24"/>
      <c r="J7" s="3"/>
      <c r="K7" s="3"/>
      <c r="L7" s="3"/>
      <c r="M7" s="3"/>
      <c r="N7" s="3"/>
      <c r="O7" s="3"/>
      <c r="Q7" s="49"/>
    </row>
    <row r="8" spans="1:27" s="39" customFormat="1">
      <c r="A8" s="39" t="b">
        <v>1</v>
      </c>
      <c r="B8" s="39" t="s">
        <v>816</v>
      </c>
      <c r="C8" s="39" t="s">
        <v>818</v>
      </c>
      <c r="D8" s="39" t="s">
        <v>817</v>
      </c>
      <c r="E8" s="39" t="s">
        <v>817</v>
      </c>
      <c r="I8" s="40"/>
      <c r="J8" s="40"/>
      <c r="Q8" s="47"/>
      <c r="R8" s="47"/>
    </row>
    <row r="9" spans="1:27">
      <c r="H9" s="29"/>
      <c r="I9" s="29"/>
    </row>
    <row r="10" spans="1:27">
      <c r="H10" s="29"/>
      <c r="I10" s="29"/>
    </row>
    <row r="11" spans="1:27">
      <c r="H11" s="29"/>
      <c r="I11" s="29"/>
    </row>
    <row r="12" spans="1:27">
      <c r="H12" s="29"/>
      <c r="I12" s="29"/>
    </row>
    <row r="13" spans="1:27">
      <c r="H13" s="29"/>
      <c r="I13" s="29"/>
    </row>
    <row r="14" spans="1:27">
      <c r="H14" s="29"/>
      <c r="I14" s="29"/>
    </row>
    <row r="15" spans="1:27">
      <c r="H15" s="29"/>
      <c r="I15" s="29"/>
    </row>
    <row r="16" spans="1:27">
      <c r="H16" s="29"/>
      <c r="I16" s="29"/>
    </row>
    <row r="17" spans="8:9">
      <c r="H17" s="29"/>
      <c r="I17" s="29"/>
    </row>
    <row r="18" spans="8:9">
      <c r="H18" s="29"/>
      <c r="I18" s="29"/>
    </row>
    <row r="19" spans="8:9">
      <c r="H19" s="29"/>
      <c r="I19" s="29"/>
    </row>
    <row r="20" spans="8:9">
      <c r="H20" s="29"/>
      <c r="I20" s="29"/>
    </row>
    <row r="21" spans="8:9">
      <c r="H21" s="29"/>
      <c r="I21" s="29"/>
    </row>
    <row r="22" spans="8:9">
      <c r="H22" s="29"/>
      <c r="I22" s="29"/>
    </row>
    <row r="23" spans="8:9">
      <c r="H23" s="29"/>
      <c r="I23" s="29"/>
    </row>
    <row r="24" spans="8:9">
      <c r="H24" s="29"/>
      <c r="I24" s="29"/>
    </row>
    <row r="25" spans="8:9">
      <c r="H25" s="29"/>
      <c r="I25" s="29"/>
    </row>
    <row r="26" spans="8:9">
      <c r="H26" s="29"/>
      <c r="I26" s="29"/>
    </row>
    <row r="27" spans="8:9">
      <c r="H27" s="29"/>
      <c r="I27" s="29"/>
    </row>
    <row r="28" spans="8:9">
      <c r="H28" s="29"/>
      <c r="I28" s="29"/>
    </row>
    <row r="29" spans="8:9">
      <c r="H29" s="29"/>
      <c r="I29" s="29"/>
    </row>
    <row r="30" spans="8:9">
      <c r="H30" s="29"/>
      <c r="I30" s="29"/>
    </row>
    <row r="31" spans="8:9">
      <c r="H31" s="29"/>
      <c r="I31" s="29"/>
    </row>
    <row r="32" spans="8:9">
      <c r="H32" s="29"/>
      <c r="I32" s="29"/>
    </row>
    <row r="33" spans="8:9">
      <c r="H33" s="29"/>
      <c r="I33" s="29"/>
    </row>
    <row r="34" spans="8:9">
      <c r="H34" s="29"/>
      <c r="I34" s="29"/>
    </row>
    <row r="35" spans="8:9">
      <c r="H35" s="29"/>
      <c r="I35" s="29"/>
    </row>
    <row r="36" spans="8:9">
      <c r="H36" s="29"/>
      <c r="I36" s="29"/>
    </row>
    <row r="37" spans="8:9">
      <c r="H37" s="29"/>
      <c r="I37" s="29"/>
    </row>
    <row r="38" spans="8:9">
      <c r="H38" s="29"/>
      <c r="I38" s="29"/>
    </row>
    <row r="39" spans="8:9">
      <c r="H39" s="29"/>
      <c r="I39" s="29"/>
    </row>
    <row r="40" spans="8:9">
      <c r="H40" s="29"/>
      <c r="I40" s="29"/>
    </row>
    <row r="41" spans="8:9">
      <c r="H41" s="29"/>
      <c r="I41" s="29"/>
    </row>
    <row r="42" spans="8:9">
      <c r="H42" s="29"/>
      <c r="I42" s="29"/>
    </row>
    <row r="43" spans="8:9">
      <c r="H43" s="29"/>
      <c r="I43" s="29"/>
    </row>
    <row r="44" spans="8:9">
      <c r="H44" s="29"/>
      <c r="I44" s="29"/>
    </row>
    <row r="45" spans="8:9">
      <c r="H45" s="29"/>
      <c r="I45" s="29"/>
    </row>
    <row r="46" spans="8:9">
      <c r="H46" s="29"/>
      <c r="I46" s="29"/>
    </row>
    <row r="47" spans="8:9">
      <c r="H47" s="29"/>
      <c r="I47" s="29"/>
    </row>
    <row r="48" spans="8:9">
      <c r="H48" s="29"/>
      <c r="I48" s="29"/>
    </row>
    <row r="49" spans="8:9">
      <c r="H49" s="29"/>
      <c r="I49" s="29"/>
    </row>
    <row r="50" spans="8:9">
      <c r="H50" s="29"/>
      <c r="I50" s="29"/>
    </row>
    <row r="51" spans="8:9">
      <c r="H51" s="29"/>
      <c r="I51" s="29"/>
    </row>
    <row r="52" spans="8:9">
      <c r="H52" s="29"/>
      <c r="I52" s="29"/>
    </row>
    <row r="53" spans="8:9">
      <c r="H53" s="29"/>
      <c r="I53" s="29"/>
    </row>
    <row r="54" spans="8:9">
      <c r="H54" s="29"/>
      <c r="I54" s="29"/>
    </row>
    <row r="55" spans="8:9">
      <c r="H55" s="29"/>
      <c r="I55" s="29"/>
    </row>
    <row r="56" spans="8:9">
      <c r="H56" s="29"/>
      <c r="I56" s="29"/>
    </row>
    <row r="57" spans="8:9">
      <c r="H57" s="29"/>
      <c r="I57" s="29"/>
    </row>
    <row r="58" spans="8:9">
      <c r="H58" s="29"/>
      <c r="I58" s="29"/>
    </row>
    <row r="59" spans="8:9">
      <c r="H59" s="29"/>
      <c r="I59" s="29"/>
    </row>
    <row r="60" spans="8:9">
      <c r="H60" s="29"/>
      <c r="I60" s="29"/>
    </row>
    <row r="61" spans="8:9">
      <c r="H61" s="29"/>
      <c r="I61" s="29"/>
    </row>
    <row r="62" spans="8:9">
      <c r="H62" s="29"/>
      <c r="I62" s="29"/>
    </row>
    <row r="63" spans="8:9">
      <c r="H63" s="29"/>
      <c r="I63" s="29"/>
    </row>
    <row r="64" spans="8:9">
      <c r="H64" s="29"/>
      <c r="I64" s="29"/>
    </row>
    <row r="65" spans="8:9">
      <c r="H65" s="29"/>
      <c r="I65" s="29"/>
    </row>
    <row r="66" spans="8:9">
      <c r="H66" s="29"/>
      <c r="I66" s="29"/>
    </row>
    <row r="67" spans="8:9">
      <c r="H67" s="29"/>
      <c r="I67" s="29"/>
    </row>
    <row r="68" spans="8:9">
      <c r="H68" s="29"/>
      <c r="I68" s="29"/>
    </row>
    <row r="69" spans="8:9">
      <c r="H69" s="29"/>
      <c r="I69" s="29"/>
    </row>
    <row r="70" spans="8:9">
      <c r="H70" s="29"/>
      <c r="I70" s="29"/>
    </row>
    <row r="71" spans="8:9">
      <c r="H71" s="29"/>
      <c r="I71" s="29"/>
    </row>
    <row r="72" spans="8:9">
      <c r="H72" s="29"/>
      <c r="I72" s="29"/>
    </row>
    <row r="73" spans="8:9">
      <c r="H73" s="29"/>
      <c r="I73" s="29"/>
    </row>
    <row r="74" spans="8:9">
      <c r="H74" s="29"/>
      <c r="I74" s="29"/>
    </row>
    <row r="75" spans="8:9">
      <c r="H75" s="29"/>
      <c r="I75" s="29"/>
    </row>
    <row r="76" spans="8:9">
      <c r="H76" s="29"/>
      <c r="I76" s="29"/>
    </row>
    <row r="77" spans="8:9">
      <c r="H77" s="29"/>
      <c r="I77" s="29"/>
    </row>
    <row r="78" spans="8:9">
      <c r="H78" s="29"/>
      <c r="I78" s="29"/>
    </row>
    <row r="79" spans="8:9">
      <c r="H79" s="29"/>
      <c r="I79" s="29"/>
    </row>
    <row r="80" spans="8:9">
      <c r="H80" s="29"/>
      <c r="I80" s="29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29" customWidth="1"/>
    <col min="3" max="3" width="71" style="29" bestFit="1" customWidth="1"/>
    <col min="4" max="4" width="10.5" style="29" customWidth="1"/>
    <col min="5" max="5" width="12.33203125" style="29" bestFit="1" customWidth="1"/>
    <col min="6" max="7" width="10.5" style="29" customWidth="1"/>
    <col min="8" max="8" width="14.5" style="29" customWidth="1"/>
    <col min="9" max="9" width="14.6640625" style="29" customWidth="1"/>
    <col min="10" max="10" width="9.6640625" style="29" customWidth="1"/>
    <col min="11" max="16384" width="11.5" style="29"/>
  </cols>
  <sheetData>
    <row r="1" spans="1:12" ht="18">
      <c r="A1" s="5"/>
      <c r="B1" s="5"/>
      <c r="C1" s="5"/>
      <c r="D1" s="7" t="s">
        <v>466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661</v>
      </c>
      <c r="C2" s="8" t="s">
        <v>461</v>
      </c>
      <c r="D2" s="8" t="s">
        <v>7</v>
      </c>
      <c r="E2" s="8" t="s">
        <v>11</v>
      </c>
      <c r="F2" s="8" t="s">
        <v>644</v>
      </c>
      <c r="G2" s="8" t="s">
        <v>645</v>
      </c>
      <c r="H2" s="14" t="s">
        <v>646</v>
      </c>
      <c r="I2" s="14" t="s">
        <v>647</v>
      </c>
      <c r="J2" s="14" t="s">
        <v>648</v>
      </c>
      <c r="K2" s="14" t="s">
        <v>649</v>
      </c>
    </row>
    <row r="3" spans="1:12" s="14" customFormat="1" ht="30">
      <c r="A3" s="14" t="s">
        <v>650</v>
      </c>
      <c r="B3" s="14" t="s">
        <v>666</v>
      </c>
      <c r="C3" s="10" t="s">
        <v>653</v>
      </c>
      <c r="D3" s="10"/>
      <c r="E3" s="10" t="s">
        <v>651</v>
      </c>
      <c r="F3" s="10" t="s">
        <v>462</v>
      </c>
      <c r="G3" s="10" t="s">
        <v>462</v>
      </c>
      <c r="H3" s="10" t="s">
        <v>462</v>
      </c>
      <c r="I3" s="10" t="s">
        <v>620</v>
      </c>
      <c r="J3" s="15" t="s">
        <v>620</v>
      </c>
      <c r="K3" s="10" t="s">
        <v>652</v>
      </c>
    </row>
    <row r="4" spans="1:12">
      <c r="A4" s="28" t="s">
        <v>791</v>
      </c>
      <c r="B4" s="28" t="s">
        <v>662</v>
      </c>
      <c r="C4" s="28" t="s">
        <v>656</v>
      </c>
      <c r="D4" s="28" t="s">
        <v>467</v>
      </c>
      <c r="E4" s="28" t="s">
        <v>65</v>
      </c>
      <c r="F4" s="28" t="b">
        <v>0</v>
      </c>
      <c r="G4" s="28" t="b">
        <v>1</v>
      </c>
      <c r="H4" s="28" t="b">
        <v>1</v>
      </c>
      <c r="I4" s="28"/>
      <c r="J4" s="28"/>
      <c r="K4" s="28"/>
    </row>
    <row r="5" spans="1:12">
      <c r="A5" s="28" t="s">
        <v>792</v>
      </c>
      <c r="B5" s="28" t="s">
        <v>663</v>
      </c>
      <c r="C5" s="28" t="s">
        <v>657</v>
      </c>
      <c r="D5" s="28" t="s">
        <v>467</v>
      </c>
      <c r="E5" s="28" t="s">
        <v>65</v>
      </c>
      <c r="F5" s="28" t="b">
        <v>1</v>
      </c>
      <c r="G5" s="28" t="b">
        <v>1</v>
      </c>
      <c r="H5" s="28" t="b">
        <v>1</v>
      </c>
      <c r="I5" s="28">
        <v>25.1</v>
      </c>
      <c r="J5" s="28">
        <v>25.2</v>
      </c>
      <c r="K5" s="28">
        <v>7</v>
      </c>
      <c r="L5" s="28"/>
    </row>
    <row r="6" spans="1:12">
      <c r="A6" s="28" t="s">
        <v>793</v>
      </c>
      <c r="B6" s="28" t="s">
        <v>665</v>
      </c>
      <c r="C6" s="28" t="s">
        <v>654</v>
      </c>
      <c r="D6" s="28" t="s">
        <v>467</v>
      </c>
      <c r="E6" s="28" t="s">
        <v>65</v>
      </c>
      <c r="F6" s="28" t="b">
        <v>1</v>
      </c>
      <c r="G6" s="28" t="b">
        <v>1</v>
      </c>
      <c r="H6" s="28" t="b">
        <v>0</v>
      </c>
      <c r="I6" s="30"/>
      <c r="J6" s="28"/>
      <c r="K6" s="28"/>
    </row>
    <row r="7" spans="1:12">
      <c r="A7" s="28" t="s">
        <v>794</v>
      </c>
      <c r="B7" s="28" t="s">
        <v>664</v>
      </c>
      <c r="C7" s="28" t="s">
        <v>655</v>
      </c>
      <c r="D7" s="28" t="s">
        <v>467</v>
      </c>
      <c r="E7" s="28" t="s">
        <v>65</v>
      </c>
      <c r="F7" s="28" t="b">
        <v>1</v>
      </c>
      <c r="G7" s="28" t="b">
        <v>1</v>
      </c>
      <c r="H7" s="28" t="b">
        <v>0</v>
      </c>
      <c r="I7" s="30"/>
      <c r="J7" s="28"/>
      <c r="K7" s="28"/>
    </row>
    <row r="8" spans="1:12">
      <c r="A8" s="28" t="s">
        <v>764</v>
      </c>
      <c r="B8" s="28"/>
      <c r="C8" s="28" t="s">
        <v>769</v>
      </c>
      <c r="D8" s="28" t="s">
        <v>763</v>
      </c>
      <c r="E8" s="28" t="s">
        <v>65</v>
      </c>
      <c r="F8" s="38" t="b">
        <v>0</v>
      </c>
      <c r="G8" s="28" t="b">
        <v>1</v>
      </c>
      <c r="H8" s="28" t="b">
        <v>0</v>
      </c>
      <c r="I8" s="28"/>
      <c r="J8" s="28"/>
      <c r="K8" s="28"/>
      <c r="L8" s="28"/>
    </row>
    <row r="9" spans="1:12">
      <c r="A9" s="28" t="s">
        <v>765</v>
      </c>
      <c r="B9" s="28"/>
      <c r="C9" s="28" t="s">
        <v>770</v>
      </c>
      <c r="D9" s="28" t="s">
        <v>763</v>
      </c>
      <c r="E9" s="28" t="s">
        <v>65</v>
      </c>
      <c r="F9" s="38" t="b">
        <v>0</v>
      </c>
      <c r="G9" s="28" t="b">
        <v>1</v>
      </c>
      <c r="H9" s="28" t="b">
        <v>0</v>
      </c>
      <c r="I9" s="28"/>
      <c r="J9" s="28"/>
      <c r="K9" s="28"/>
      <c r="L9" s="28"/>
    </row>
    <row r="10" spans="1:12">
      <c r="A10" s="28" t="s">
        <v>766</v>
      </c>
      <c r="B10" s="28"/>
      <c r="C10" s="28" t="s">
        <v>771</v>
      </c>
      <c r="D10" s="28" t="s">
        <v>763</v>
      </c>
      <c r="E10" s="28" t="s">
        <v>65</v>
      </c>
      <c r="F10" s="38" t="b">
        <v>0</v>
      </c>
      <c r="G10" s="28" t="b">
        <v>1</v>
      </c>
      <c r="H10" s="28" t="b">
        <v>0</v>
      </c>
      <c r="I10" s="28"/>
      <c r="J10" s="28"/>
      <c r="K10" s="28"/>
      <c r="L10" s="28"/>
    </row>
    <row r="11" spans="1:12">
      <c r="A11" s="28" t="s">
        <v>768</v>
      </c>
      <c r="B11" s="28"/>
      <c r="C11" s="28" t="s">
        <v>772</v>
      </c>
      <c r="D11" s="28" t="s">
        <v>767</v>
      </c>
      <c r="E11" s="28" t="s">
        <v>65</v>
      </c>
      <c r="F11" s="28" t="b">
        <v>1</v>
      </c>
      <c r="G11" s="28" t="b">
        <v>1</v>
      </c>
      <c r="H11" s="28" t="b">
        <v>0</v>
      </c>
      <c r="I11" s="28"/>
      <c r="J11" s="28"/>
      <c r="K11" s="28"/>
      <c r="L11" s="28"/>
    </row>
    <row r="12" spans="1:12">
      <c r="A12" s="28" t="s">
        <v>790</v>
      </c>
      <c r="B12" s="28"/>
      <c r="C12" s="28" t="s">
        <v>773</v>
      </c>
      <c r="D12" s="28" t="s">
        <v>467</v>
      </c>
      <c r="E12" s="28" t="s">
        <v>65</v>
      </c>
      <c r="F12" s="28" t="b">
        <v>0</v>
      </c>
      <c r="G12" s="28" t="b">
        <v>1</v>
      </c>
      <c r="H12" s="28" t="b">
        <v>0</v>
      </c>
      <c r="I12" s="28"/>
      <c r="J12" s="28"/>
      <c r="K12" s="28"/>
      <c r="L12" s="28"/>
    </row>
    <row r="13" spans="1:12">
      <c r="A13" s="28" t="s">
        <v>795</v>
      </c>
      <c r="B13" s="28"/>
      <c r="C13" s="28" t="s">
        <v>774</v>
      </c>
      <c r="D13" s="28" t="s">
        <v>467</v>
      </c>
      <c r="E13" s="28" t="s">
        <v>65</v>
      </c>
      <c r="F13" s="28" t="b">
        <v>0</v>
      </c>
      <c r="G13" s="28" t="b">
        <v>1</v>
      </c>
      <c r="H13" s="28" t="b">
        <v>0</v>
      </c>
      <c r="I13" s="28"/>
      <c r="J13" s="28"/>
      <c r="K13" s="28"/>
      <c r="L13" s="28"/>
    </row>
    <row r="14" spans="1:12">
      <c r="A14" s="28" t="s">
        <v>796</v>
      </c>
      <c r="B14" s="28"/>
      <c r="C14" s="28" t="s">
        <v>775</v>
      </c>
      <c r="D14" s="28" t="s">
        <v>467</v>
      </c>
      <c r="E14" s="28" t="s">
        <v>65</v>
      </c>
      <c r="F14" s="28" t="b">
        <v>0</v>
      </c>
      <c r="G14" s="28" t="b">
        <v>1</v>
      </c>
      <c r="H14" s="28" t="b">
        <v>0</v>
      </c>
      <c r="I14" s="28"/>
      <c r="J14" s="28"/>
      <c r="K14" s="28"/>
      <c r="L14" s="28"/>
    </row>
    <row r="15" spans="1:12">
      <c r="A15" s="28" t="s">
        <v>797</v>
      </c>
      <c r="B15" s="28"/>
      <c r="C15" s="28" t="s">
        <v>776</v>
      </c>
      <c r="D15" s="28" t="s">
        <v>467</v>
      </c>
      <c r="E15" s="28" t="s">
        <v>65</v>
      </c>
      <c r="F15" s="28" t="b">
        <v>0</v>
      </c>
      <c r="G15" s="28" t="b">
        <v>1</v>
      </c>
      <c r="H15" s="28" t="b">
        <v>0</v>
      </c>
      <c r="I15" s="28"/>
      <c r="J15" s="28"/>
      <c r="K15" s="28"/>
      <c r="L15" s="28"/>
    </row>
    <row r="16" spans="1:12">
      <c r="A16" s="28" t="s">
        <v>798</v>
      </c>
      <c r="B16" s="28"/>
      <c r="C16" s="28" t="s">
        <v>777</v>
      </c>
      <c r="D16" s="28" t="s">
        <v>467</v>
      </c>
      <c r="E16" s="28" t="s">
        <v>65</v>
      </c>
      <c r="F16" s="28" t="b">
        <v>0</v>
      </c>
      <c r="G16" s="28" t="b">
        <v>1</v>
      </c>
      <c r="H16" s="28" t="b">
        <v>0</v>
      </c>
      <c r="I16" s="28"/>
      <c r="J16" s="28"/>
      <c r="K16" s="28"/>
      <c r="L16" s="28"/>
    </row>
    <row r="17" spans="1:12">
      <c r="A17" s="28" t="s">
        <v>799</v>
      </c>
      <c r="B17" s="28"/>
      <c r="C17" s="28" t="s">
        <v>778</v>
      </c>
      <c r="D17" s="28" t="s">
        <v>467</v>
      </c>
      <c r="E17" s="28" t="s">
        <v>65</v>
      </c>
      <c r="F17" s="28" t="b">
        <v>0</v>
      </c>
      <c r="G17" s="28" t="b">
        <v>1</v>
      </c>
      <c r="H17" s="28" t="b">
        <v>0</v>
      </c>
      <c r="I17" s="28"/>
      <c r="J17" s="28"/>
      <c r="K17" s="28"/>
      <c r="L17" s="28"/>
    </row>
    <row r="18" spans="1:12">
      <c r="A18" s="28" t="s">
        <v>800</v>
      </c>
      <c r="B18" s="28"/>
      <c r="C18" s="28" t="s">
        <v>779</v>
      </c>
      <c r="D18" s="28" t="s">
        <v>467</v>
      </c>
      <c r="E18" s="28" t="s">
        <v>65</v>
      </c>
      <c r="F18" s="28" t="b">
        <v>0</v>
      </c>
      <c r="G18" s="28" t="b">
        <v>1</v>
      </c>
      <c r="H18" s="28" t="b">
        <v>0</v>
      </c>
      <c r="I18" s="28"/>
      <c r="J18" s="28"/>
      <c r="K18" s="28"/>
      <c r="L18" s="28"/>
    </row>
    <row r="19" spans="1:12">
      <c r="A19" s="28" t="s">
        <v>801</v>
      </c>
      <c r="B19" s="28"/>
      <c r="C19" s="28" t="s">
        <v>780</v>
      </c>
      <c r="D19" s="28" t="s">
        <v>467</v>
      </c>
      <c r="E19" s="28" t="s">
        <v>65</v>
      </c>
      <c r="F19" s="28" t="b">
        <v>0</v>
      </c>
      <c r="G19" s="28" t="b">
        <v>1</v>
      </c>
      <c r="H19" s="28" t="b">
        <v>0</v>
      </c>
      <c r="I19" s="28"/>
      <c r="J19" s="28"/>
      <c r="K19" s="28"/>
      <c r="L19" s="28"/>
    </row>
    <row r="20" spans="1:12">
      <c r="A20" s="28" t="s">
        <v>802</v>
      </c>
      <c r="B20" s="28"/>
      <c r="C20" s="28" t="s">
        <v>781</v>
      </c>
      <c r="D20" s="28" t="s">
        <v>467</v>
      </c>
      <c r="E20" s="28" t="s">
        <v>65</v>
      </c>
      <c r="F20" s="28" t="b">
        <v>0</v>
      </c>
      <c r="G20" s="28" t="b">
        <v>1</v>
      </c>
      <c r="H20" s="28" t="b">
        <v>0</v>
      </c>
      <c r="I20" s="28"/>
      <c r="J20" s="28"/>
      <c r="K20" s="28"/>
      <c r="L20" s="28"/>
    </row>
    <row r="21" spans="1:12">
      <c r="A21" s="28" t="s">
        <v>803</v>
      </c>
      <c r="B21" s="28"/>
      <c r="C21" s="28" t="s">
        <v>782</v>
      </c>
      <c r="D21" s="28" t="s">
        <v>467</v>
      </c>
      <c r="E21" s="28" t="s">
        <v>65</v>
      </c>
      <c r="F21" s="28" t="b">
        <v>0</v>
      </c>
      <c r="G21" s="28" t="b">
        <v>1</v>
      </c>
      <c r="H21" s="28" t="b">
        <v>0</v>
      </c>
      <c r="I21" s="28"/>
      <c r="J21" s="28"/>
      <c r="K21" s="28"/>
      <c r="L21" s="28"/>
    </row>
    <row r="22" spans="1:12">
      <c r="A22" s="28" t="s">
        <v>804</v>
      </c>
      <c r="B22" s="28"/>
      <c r="C22" s="28" t="s">
        <v>783</v>
      </c>
      <c r="D22" s="28" t="s">
        <v>467</v>
      </c>
      <c r="E22" s="28" t="s">
        <v>65</v>
      </c>
      <c r="F22" s="28" t="b">
        <v>0</v>
      </c>
      <c r="G22" s="28" t="b">
        <v>1</v>
      </c>
      <c r="H22" s="28" t="b">
        <v>0</v>
      </c>
      <c r="I22" s="28"/>
      <c r="J22" s="28"/>
      <c r="K22" s="28"/>
      <c r="L22" s="28"/>
    </row>
    <row r="23" spans="1:12">
      <c r="A23" s="28" t="s">
        <v>805</v>
      </c>
      <c r="B23" s="28"/>
      <c r="C23" s="28" t="s">
        <v>784</v>
      </c>
      <c r="D23" s="28" t="s">
        <v>467</v>
      </c>
      <c r="E23" s="28" t="s">
        <v>65</v>
      </c>
      <c r="F23" s="28" t="b">
        <v>0</v>
      </c>
      <c r="G23" s="28" t="b">
        <v>1</v>
      </c>
      <c r="H23" s="28" t="b">
        <v>0</v>
      </c>
      <c r="I23" s="28"/>
      <c r="J23" s="28"/>
      <c r="K23" s="28"/>
      <c r="L23" s="28"/>
    </row>
    <row r="24" spans="1:12">
      <c r="A24" s="28" t="s">
        <v>806</v>
      </c>
      <c r="B24" s="28"/>
      <c r="C24" s="28" t="s">
        <v>785</v>
      </c>
      <c r="D24" s="28" t="s">
        <v>467</v>
      </c>
      <c r="E24" s="28" t="s">
        <v>65</v>
      </c>
      <c r="F24" s="28" t="b">
        <v>0</v>
      </c>
      <c r="G24" s="28" t="b">
        <v>1</v>
      </c>
      <c r="H24" s="28" t="b">
        <v>0</v>
      </c>
      <c r="I24" s="28"/>
      <c r="J24" s="28"/>
      <c r="K24" s="28"/>
      <c r="L24" s="28"/>
    </row>
    <row r="25" spans="1:12">
      <c r="A25" s="28" t="s">
        <v>807</v>
      </c>
      <c r="B25" s="28"/>
      <c r="C25" s="28" t="s">
        <v>786</v>
      </c>
      <c r="D25" s="28" t="s">
        <v>467</v>
      </c>
      <c r="E25" s="28" t="s">
        <v>65</v>
      </c>
      <c r="F25" s="28" t="b">
        <v>0</v>
      </c>
      <c r="G25" s="28" t="b">
        <v>1</v>
      </c>
      <c r="H25" s="28" t="b">
        <v>0</v>
      </c>
      <c r="I25" s="28"/>
      <c r="J25" s="28"/>
      <c r="K25" s="28"/>
      <c r="L25" s="28"/>
    </row>
    <row r="26" spans="1:12">
      <c r="A26" s="28" t="s">
        <v>788</v>
      </c>
      <c r="B26" s="28"/>
      <c r="C26" s="28" t="s">
        <v>787</v>
      </c>
      <c r="D26" s="28" t="s">
        <v>789</v>
      </c>
      <c r="E26" s="28" t="s">
        <v>65</v>
      </c>
      <c r="F26" s="28" t="b">
        <v>1</v>
      </c>
      <c r="G26" s="28" t="b">
        <v>1</v>
      </c>
      <c r="H26" s="28" t="b">
        <v>0</v>
      </c>
      <c r="I26" s="28"/>
      <c r="J26" s="28"/>
      <c r="K26" s="28"/>
      <c r="L26" s="28"/>
    </row>
    <row r="27" spans="1:12">
      <c r="A27" s="28" t="s">
        <v>672</v>
      </c>
      <c r="B27" s="28"/>
      <c r="C27" s="28" t="s">
        <v>686</v>
      </c>
      <c r="D27" s="28" t="s">
        <v>625</v>
      </c>
      <c r="E27" s="28" t="s">
        <v>65</v>
      </c>
      <c r="F27" s="28" t="b">
        <v>0</v>
      </c>
      <c r="G27" s="28" t="b">
        <v>1</v>
      </c>
      <c r="H27" s="28" t="b">
        <v>0</v>
      </c>
      <c r="I27" s="28"/>
      <c r="J27" s="28"/>
      <c r="K27" s="28"/>
      <c r="L27" s="28"/>
    </row>
    <row r="28" spans="1:12">
      <c r="A28" s="28" t="s">
        <v>672</v>
      </c>
      <c r="B28" s="28" t="s">
        <v>671</v>
      </c>
      <c r="C28" s="28" t="s">
        <v>673</v>
      </c>
      <c r="D28" s="28" t="s">
        <v>625</v>
      </c>
      <c r="E28" s="28" t="s">
        <v>65</v>
      </c>
      <c r="F28" s="28" t="b">
        <v>1</v>
      </c>
      <c r="G28" s="28" t="b">
        <v>1</v>
      </c>
      <c r="H28" s="28" t="b">
        <v>0</v>
      </c>
      <c r="I28" s="28"/>
      <c r="J28" s="28"/>
      <c r="K28" s="28"/>
      <c r="L28" s="28"/>
    </row>
    <row r="29" spans="1:12">
      <c r="A29" s="28" t="s">
        <v>675</v>
      </c>
      <c r="B29" s="28"/>
      <c r="C29" s="28" t="s">
        <v>674</v>
      </c>
      <c r="D29" s="28" t="s">
        <v>621</v>
      </c>
      <c r="E29" s="28" t="s">
        <v>65</v>
      </c>
      <c r="F29" s="38" t="b">
        <v>0</v>
      </c>
      <c r="G29" s="28" t="b">
        <v>1</v>
      </c>
      <c r="H29" s="28" t="b">
        <v>0</v>
      </c>
      <c r="I29" s="28"/>
      <c r="J29" s="28"/>
      <c r="K29" s="28"/>
      <c r="L29" s="28"/>
    </row>
    <row r="30" spans="1:12">
      <c r="A30" s="28" t="s">
        <v>676</v>
      </c>
      <c r="B30" s="28"/>
      <c r="C30" s="28" t="s">
        <v>678</v>
      </c>
      <c r="D30" s="28" t="s">
        <v>641</v>
      </c>
      <c r="E30" s="28" t="s">
        <v>65</v>
      </c>
      <c r="F30" s="38" t="b">
        <v>0</v>
      </c>
      <c r="G30" s="28" t="b">
        <v>1</v>
      </c>
      <c r="H30" s="28" t="b">
        <v>0</v>
      </c>
      <c r="I30" s="28"/>
      <c r="J30" s="28"/>
      <c r="K30" s="28"/>
      <c r="L30" s="28"/>
    </row>
    <row r="31" spans="1:12">
      <c r="A31" s="28" t="s">
        <v>659</v>
      </c>
      <c r="B31" s="28"/>
      <c r="C31" s="28" t="s">
        <v>679</v>
      </c>
      <c r="D31" s="28" t="s">
        <v>621</v>
      </c>
      <c r="E31" s="28" t="s">
        <v>66</v>
      </c>
      <c r="F31" s="38" t="b">
        <v>0</v>
      </c>
      <c r="G31" s="28" t="b">
        <v>1</v>
      </c>
      <c r="H31" s="28" t="b">
        <v>0</v>
      </c>
      <c r="I31" s="28"/>
      <c r="J31" s="28"/>
      <c r="K31" s="28"/>
      <c r="L31" s="28"/>
    </row>
    <row r="32" spans="1:12">
      <c r="A32" s="28" t="s">
        <v>677</v>
      </c>
      <c r="B32" s="28"/>
      <c r="C32" s="28" t="s">
        <v>680</v>
      </c>
      <c r="D32" s="28" t="s">
        <v>641</v>
      </c>
      <c r="E32" s="28" t="s">
        <v>65</v>
      </c>
      <c r="F32" s="38" t="b">
        <v>0</v>
      </c>
      <c r="G32" s="28" t="b">
        <v>1</v>
      </c>
      <c r="H32" s="28" t="b">
        <v>0</v>
      </c>
      <c r="I32" s="28"/>
      <c r="J32" s="28"/>
      <c r="K32" s="28"/>
      <c r="L32" s="28"/>
    </row>
    <row r="33" spans="1:12">
      <c r="A33" s="28" t="s">
        <v>675</v>
      </c>
      <c r="B33" s="28" t="s">
        <v>682</v>
      </c>
      <c r="C33" s="28" t="s">
        <v>683</v>
      </c>
      <c r="D33" s="28" t="s">
        <v>621</v>
      </c>
      <c r="E33" s="28" t="s">
        <v>65</v>
      </c>
      <c r="F33" s="28" t="b">
        <v>1</v>
      </c>
      <c r="G33" s="28" t="b">
        <v>1</v>
      </c>
      <c r="H33" s="28" t="b">
        <v>0</v>
      </c>
      <c r="I33" s="28"/>
      <c r="J33" s="28"/>
      <c r="K33" s="28"/>
      <c r="L33" s="28"/>
    </row>
    <row r="34" spans="1:12">
      <c r="A34" s="28" t="s">
        <v>676</v>
      </c>
      <c r="B34" s="28"/>
      <c r="C34" s="28" t="s">
        <v>684</v>
      </c>
      <c r="D34" s="28" t="s">
        <v>641</v>
      </c>
      <c r="E34" s="28" t="s">
        <v>65</v>
      </c>
      <c r="F34" s="28" t="b">
        <v>1</v>
      </c>
      <c r="G34" s="28" t="b">
        <v>1</v>
      </c>
      <c r="H34" s="28" t="b">
        <v>0</v>
      </c>
      <c r="I34" s="28"/>
      <c r="J34" s="28"/>
      <c r="K34" s="28"/>
      <c r="L34" s="28"/>
    </row>
    <row r="35" spans="1:12">
      <c r="A35" s="28" t="s">
        <v>659</v>
      </c>
      <c r="B35" s="28" t="s">
        <v>660</v>
      </c>
      <c r="C35" s="28" t="s">
        <v>658</v>
      </c>
      <c r="D35" s="28" t="s">
        <v>621</v>
      </c>
      <c r="E35" s="28" t="s">
        <v>66</v>
      </c>
      <c r="F35" s="28" t="b">
        <v>1</v>
      </c>
      <c r="G35" s="28" t="b">
        <v>1</v>
      </c>
      <c r="H35" s="28" t="b">
        <v>0</v>
      </c>
      <c r="I35" s="28"/>
      <c r="J35" s="28"/>
      <c r="K35" s="28"/>
      <c r="L35" s="28"/>
    </row>
    <row r="36" spans="1:12">
      <c r="A36" s="28" t="s">
        <v>677</v>
      </c>
      <c r="B36" s="28" t="s">
        <v>681</v>
      </c>
      <c r="C36" s="28" t="s">
        <v>685</v>
      </c>
      <c r="D36" s="28" t="s">
        <v>641</v>
      </c>
      <c r="E36" s="28" t="s">
        <v>65</v>
      </c>
      <c r="F36" s="28" t="b">
        <v>1</v>
      </c>
      <c r="G36" s="28" t="b">
        <v>1</v>
      </c>
      <c r="H36" s="28" t="b">
        <v>0</v>
      </c>
      <c r="I36" s="28"/>
      <c r="J36" s="28"/>
      <c r="K36" s="28"/>
      <c r="L36" s="28"/>
    </row>
    <row r="37" spans="1:12" s="28" customFormat="1">
      <c r="A37" s="28" t="s">
        <v>688</v>
      </c>
      <c r="C37" s="28" t="s">
        <v>687</v>
      </c>
      <c r="D37" s="28" t="s">
        <v>624</v>
      </c>
      <c r="E37" s="28" t="s">
        <v>65</v>
      </c>
      <c r="F37" s="38" t="b">
        <v>0</v>
      </c>
      <c r="G37" s="28" t="b">
        <v>1</v>
      </c>
      <c r="H37" s="28" t="b">
        <v>0</v>
      </c>
      <c r="I37" s="29"/>
      <c r="J37" s="29"/>
    </row>
    <row r="38" spans="1:12" s="28" customFormat="1">
      <c r="A38" s="28" t="s">
        <v>688</v>
      </c>
      <c r="C38" s="28" t="s">
        <v>689</v>
      </c>
      <c r="D38" s="28" t="s">
        <v>624</v>
      </c>
      <c r="E38" s="28" t="s">
        <v>65</v>
      </c>
      <c r="F38" s="28" t="b">
        <v>1</v>
      </c>
      <c r="G38" s="28" t="b">
        <v>1</v>
      </c>
      <c r="H38" s="28" t="b">
        <v>0</v>
      </c>
      <c r="I38" s="29"/>
      <c r="J38" s="29"/>
    </row>
    <row r="39" spans="1:12">
      <c r="A39" s="28" t="s">
        <v>626</v>
      </c>
      <c r="B39" s="28"/>
      <c r="C39" s="28" t="s">
        <v>690</v>
      </c>
      <c r="D39" s="28" t="s">
        <v>624</v>
      </c>
      <c r="E39" s="28" t="s">
        <v>65</v>
      </c>
      <c r="F39" s="38" t="b">
        <v>0</v>
      </c>
      <c r="G39" s="28" t="b">
        <v>1</v>
      </c>
      <c r="H39" s="28" t="b">
        <v>0</v>
      </c>
      <c r="K39" s="28"/>
    </row>
    <row r="40" spans="1:12">
      <c r="A40" s="28" t="s">
        <v>626</v>
      </c>
      <c r="B40" s="28"/>
      <c r="C40" s="28" t="s">
        <v>691</v>
      </c>
      <c r="D40" s="28" t="s">
        <v>624</v>
      </c>
      <c r="E40" s="28" t="s">
        <v>65</v>
      </c>
      <c r="F40" s="28" t="b">
        <v>1</v>
      </c>
      <c r="G40" s="28" t="b">
        <v>1</v>
      </c>
      <c r="H40" s="28" t="b">
        <v>0</v>
      </c>
      <c r="K40" s="28"/>
    </row>
    <row r="41" spans="1:12">
      <c r="A41" s="28" t="s">
        <v>692</v>
      </c>
      <c r="B41" s="28"/>
      <c r="C41" s="28" t="s">
        <v>693</v>
      </c>
      <c r="D41" s="28" t="s">
        <v>624</v>
      </c>
      <c r="E41" s="28" t="s">
        <v>65</v>
      </c>
      <c r="F41" s="38" t="b">
        <v>0</v>
      </c>
      <c r="G41" s="28" t="b">
        <v>1</v>
      </c>
      <c r="H41" s="28" t="b">
        <v>0</v>
      </c>
      <c r="K41" s="28"/>
    </row>
    <row r="42" spans="1:12">
      <c r="A42" s="28" t="s">
        <v>692</v>
      </c>
      <c r="B42" s="28"/>
      <c r="C42" s="28" t="s">
        <v>694</v>
      </c>
      <c r="D42" s="28" t="s">
        <v>624</v>
      </c>
      <c r="E42" s="28" t="s">
        <v>65</v>
      </c>
      <c r="F42" s="28" t="b">
        <v>1</v>
      </c>
      <c r="G42" s="28" t="b">
        <v>1</v>
      </c>
      <c r="H42" s="28" t="b">
        <v>0</v>
      </c>
      <c r="K42" s="28"/>
    </row>
    <row r="43" spans="1:12">
      <c r="A43" s="28" t="s">
        <v>695</v>
      </c>
      <c r="B43" s="28"/>
      <c r="C43" s="28" t="s">
        <v>696</v>
      </c>
      <c r="D43" s="28" t="s">
        <v>625</v>
      </c>
      <c r="E43" s="28" t="s">
        <v>65</v>
      </c>
      <c r="F43" s="38" t="b">
        <v>0</v>
      </c>
      <c r="G43" s="28" t="b">
        <v>1</v>
      </c>
      <c r="H43" s="28" t="b">
        <v>0</v>
      </c>
      <c r="K43" s="28"/>
    </row>
    <row r="44" spans="1:12">
      <c r="A44" s="28" t="s">
        <v>695</v>
      </c>
      <c r="B44" s="28"/>
      <c r="C44" s="28" t="s">
        <v>697</v>
      </c>
      <c r="D44" s="28" t="s">
        <v>625</v>
      </c>
      <c r="E44" s="28" t="s">
        <v>65</v>
      </c>
      <c r="F44" s="28" t="b">
        <v>1</v>
      </c>
      <c r="G44" s="28" t="b">
        <v>1</v>
      </c>
      <c r="H44" s="28" t="b">
        <v>0</v>
      </c>
    </row>
    <row r="45" spans="1:12">
      <c r="A45" s="28" t="s">
        <v>698</v>
      </c>
      <c r="B45" s="28"/>
      <c r="C45" s="28" t="s">
        <v>699</v>
      </c>
      <c r="D45" s="28" t="s">
        <v>624</v>
      </c>
      <c r="E45" s="28" t="s">
        <v>65</v>
      </c>
      <c r="F45" s="38" t="b">
        <v>0</v>
      </c>
      <c r="G45" s="28" t="b">
        <v>1</v>
      </c>
      <c r="H45" s="28" t="b">
        <v>0</v>
      </c>
    </row>
    <row r="46" spans="1:12">
      <c r="A46" s="28" t="s">
        <v>698</v>
      </c>
      <c r="B46" s="28"/>
      <c r="C46" s="28" t="s">
        <v>700</v>
      </c>
      <c r="D46" s="28" t="s">
        <v>624</v>
      </c>
      <c r="E46" s="28" t="s">
        <v>65</v>
      </c>
      <c r="F46" s="28" t="b">
        <v>1</v>
      </c>
      <c r="G46" s="28" t="b">
        <v>1</v>
      </c>
      <c r="H46" s="28" t="b">
        <v>0</v>
      </c>
    </row>
    <row r="47" spans="1:12">
      <c r="A47" s="28" t="s">
        <v>701</v>
      </c>
      <c r="B47" s="28"/>
      <c r="C47" s="28" t="s">
        <v>702</v>
      </c>
      <c r="D47" s="28" t="s">
        <v>633</v>
      </c>
      <c r="E47" s="28" t="s">
        <v>65</v>
      </c>
      <c r="F47" s="38" t="b">
        <v>0</v>
      </c>
      <c r="G47" s="28" t="b">
        <v>1</v>
      </c>
      <c r="H47" s="28" t="b">
        <v>0</v>
      </c>
    </row>
    <row r="48" spans="1:12">
      <c r="A48" s="28" t="s">
        <v>701</v>
      </c>
      <c r="B48" s="28"/>
      <c r="C48" s="28" t="s">
        <v>703</v>
      </c>
      <c r="D48" s="28" t="s">
        <v>633</v>
      </c>
      <c r="E48" s="28" t="s">
        <v>65</v>
      </c>
      <c r="F48" s="28" t="b">
        <v>1</v>
      </c>
      <c r="G48" s="28" t="b">
        <v>1</v>
      </c>
      <c r="H48" s="28" t="b">
        <v>0</v>
      </c>
    </row>
    <row r="49" spans="1:8">
      <c r="A49" s="28" t="s">
        <v>704</v>
      </c>
      <c r="B49" s="28"/>
      <c r="C49" s="28" t="s">
        <v>705</v>
      </c>
      <c r="D49" s="28" t="s">
        <v>624</v>
      </c>
      <c r="E49" s="28" t="s">
        <v>65</v>
      </c>
      <c r="F49" s="38" t="b">
        <v>0</v>
      </c>
      <c r="G49" s="28" t="b">
        <v>1</v>
      </c>
      <c r="H49" s="28" t="b">
        <v>0</v>
      </c>
    </row>
    <row r="50" spans="1:8">
      <c r="A50" s="28" t="s">
        <v>704</v>
      </c>
      <c r="B50" s="28"/>
      <c r="C50" s="28" t="s">
        <v>706</v>
      </c>
      <c r="D50" s="28" t="s">
        <v>624</v>
      </c>
      <c r="E50" s="28" t="s">
        <v>65</v>
      </c>
      <c r="F50" s="28" t="b">
        <v>1</v>
      </c>
      <c r="G50" s="28" t="b">
        <v>1</v>
      </c>
      <c r="H50" s="28" t="b">
        <v>0</v>
      </c>
    </row>
    <row r="51" spans="1:8">
      <c r="A51" s="28" t="s">
        <v>707</v>
      </c>
      <c r="B51" s="28"/>
      <c r="C51" s="28" t="s">
        <v>708</v>
      </c>
      <c r="D51" s="28" t="s">
        <v>625</v>
      </c>
      <c r="E51" s="28" t="s">
        <v>65</v>
      </c>
      <c r="F51" s="38" t="b">
        <v>0</v>
      </c>
      <c r="G51" s="28" t="b">
        <v>1</v>
      </c>
      <c r="H51" s="28" t="b">
        <v>0</v>
      </c>
    </row>
    <row r="52" spans="1:8">
      <c r="A52" s="28" t="s">
        <v>707</v>
      </c>
      <c r="B52" s="28"/>
      <c r="C52" s="28" t="s">
        <v>709</v>
      </c>
      <c r="D52" s="28" t="s">
        <v>625</v>
      </c>
      <c r="E52" s="28" t="s">
        <v>65</v>
      </c>
      <c r="F52" s="28" t="b">
        <v>1</v>
      </c>
      <c r="G52" s="28" t="b">
        <v>1</v>
      </c>
      <c r="H52" s="28" t="b">
        <v>0</v>
      </c>
    </row>
    <row r="53" spans="1:8">
      <c r="A53" s="28" t="s">
        <v>636</v>
      </c>
      <c r="B53" s="28"/>
      <c r="C53" s="28" t="s">
        <v>710</v>
      </c>
      <c r="D53" s="28" t="s">
        <v>643</v>
      </c>
      <c r="E53" s="28" t="s">
        <v>64</v>
      </c>
      <c r="F53" s="38" t="b">
        <v>0</v>
      </c>
      <c r="G53" s="28" t="b">
        <v>1</v>
      </c>
      <c r="H53" s="28" t="b">
        <v>0</v>
      </c>
    </row>
    <row r="54" spans="1:8">
      <c r="A54" s="28" t="s">
        <v>636</v>
      </c>
      <c r="B54" s="28"/>
      <c r="C54" s="28" t="s">
        <v>711</v>
      </c>
      <c r="D54" s="28" t="s">
        <v>643</v>
      </c>
      <c r="E54" s="28" t="s">
        <v>64</v>
      </c>
      <c r="F54" s="28" t="b">
        <v>1</v>
      </c>
      <c r="G54" s="28" t="b">
        <v>1</v>
      </c>
      <c r="H54" s="28" t="b">
        <v>0</v>
      </c>
    </row>
    <row r="55" spans="1:8">
      <c r="A55" s="28" t="s">
        <v>712</v>
      </c>
      <c r="B55" s="28"/>
      <c r="C55" s="28" t="s">
        <v>713</v>
      </c>
      <c r="D55" s="28" t="s">
        <v>627</v>
      </c>
      <c r="E55" s="28" t="s">
        <v>65</v>
      </c>
      <c r="F55" s="38" t="b">
        <v>0</v>
      </c>
      <c r="G55" s="28" t="b">
        <v>1</v>
      </c>
      <c r="H55" s="28" t="b">
        <v>0</v>
      </c>
    </row>
    <row r="56" spans="1:8">
      <c r="A56" s="28" t="s">
        <v>712</v>
      </c>
      <c r="B56" s="28"/>
      <c r="C56" s="28" t="s">
        <v>714</v>
      </c>
      <c r="D56" s="28"/>
      <c r="E56" s="28" t="s">
        <v>65</v>
      </c>
      <c r="F56" s="28" t="b">
        <v>1</v>
      </c>
      <c r="G56" s="28" t="b">
        <v>1</v>
      </c>
      <c r="H56" s="28" t="b">
        <v>0</v>
      </c>
    </row>
    <row r="57" spans="1:8">
      <c r="A57" s="28" t="s">
        <v>628</v>
      </c>
      <c r="B57" s="28"/>
      <c r="C57" s="28" t="s">
        <v>715</v>
      </c>
      <c r="D57" s="28" t="s">
        <v>629</v>
      </c>
      <c r="E57" s="28" t="s">
        <v>65</v>
      </c>
      <c r="F57" s="38" t="b">
        <v>0</v>
      </c>
      <c r="G57" s="28" t="b">
        <v>1</v>
      </c>
      <c r="H57" s="28" t="b">
        <v>0</v>
      </c>
    </row>
    <row r="58" spans="1:8">
      <c r="A58" s="28" t="s">
        <v>628</v>
      </c>
      <c r="B58" s="28"/>
      <c r="C58" s="28" t="s">
        <v>716</v>
      </c>
      <c r="D58" s="28" t="s">
        <v>629</v>
      </c>
      <c r="E58" s="28" t="s">
        <v>65</v>
      </c>
      <c r="F58" s="28" t="b">
        <v>1</v>
      </c>
      <c r="G58" s="28" t="b">
        <v>1</v>
      </c>
      <c r="H58" s="28" t="b">
        <v>0</v>
      </c>
    </row>
    <row r="59" spans="1:8">
      <c r="A59" s="28" t="s">
        <v>717</v>
      </c>
      <c r="B59" s="28"/>
      <c r="C59" s="28" t="s">
        <v>718</v>
      </c>
      <c r="D59" s="28" t="s">
        <v>634</v>
      </c>
      <c r="E59" s="28" t="s">
        <v>65</v>
      </c>
      <c r="F59" s="38" t="b">
        <v>0</v>
      </c>
      <c r="G59" s="28" t="b">
        <v>1</v>
      </c>
      <c r="H59" s="28" t="b">
        <v>0</v>
      </c>
    </row>
    <row r="60" spans="1:8">
      <c r="A60" s="28" t="s">
        <v>717</v>
      </c>
      <c r="B60" s="28"/>
      <c r="C60" s="28" t="s">
        <v>719</v>
      </c>
      <c r="D60" s="28" t="s">
        <v>634</v>
      </c>
      <c r="E60" s="28" t="s">
        <v>65</v>
      </c>
      <c r="F60" s="28" t="b">
        <v>1</v>
      </c>
      <c r="G60" s="28" t="b">
        <v>1</v>
      </c>
      <c r="H60" s="28" t="b">
        <v>0</v>
      </c>
    </row>
    <row r="61" spans="1:8">
      <c r="A61" s="28" t="s">
        <v>619</v>
      </c>
      <c r="B61" s="28"/>
      <c r="C61" s="28" t="s">
        <v>720</v>
      </c>
      <c r="D61" s="28"/>
      <c r="E61" s="28" t="s">
        <v>105</v>
      </c>
      <c r="F61" s="38" t="b">
        <v>0</v>
      </c>
      <c r="G61" s="28" t="b">
        <v>1</v>
      </c>
      <c r="H61" s="28" t="b">
        <v>0</v>
      </c>
    </row>
    <row r="62" spans="1:8">
      <c r="A62" s="28" t="s">
        <v>619</v>
      </c>
      <c r="B62" s="28"/>
      <c r="C62" s="28" t="s">
        <v>721</v>
      </c>
      <c r="D62" s="28"/>
      <c r="E62" s="28" t="s">
        <v>105</v>
      </c>
      <c r="F62" s="28" t="b">
        <v>1</v>
      </c>
      <c r="G62" s="28" t="b">
        <v>1</v>
      </c>
      <c r="H62" s="28" t="b">
        <v>0</v>
      </c>
    </row>
    <row r="63" spans="1:8">
      <c r="A63" s="28" t="s">
        <v>722</v>
      </c>
      <c r="B63" s="28"/>
      <c r="C63" s="28" t="s">
        <v>723</v>
      </c>
      <c r="D63" s="28" t="s">
        <v>624</v>
      </c>
      <c r="E63" s="28" t="s">
        <v>65</v>
      </c>
      <c r="F63" s="38" t="b">
        <v>0</v>
      </c>
      <c r="G63" s="28" t="b">
        <v>1</v>
      </c>
      <c r="H63" s="28" t="b">
        <v>0</v>
      </c>
    </row>
    <row r="64" spans="1:8">
      <c r="A64" s="28" t="s">
        <v>722</v>
      </c>
      <c r="B64" s="28"/>
      <c r="C64" s="28" t="s">
        <v>724</v>
      </c>
      <c r="D64" s="28" t="s">
        <v>624</v>
      </c>
      <c r="E64" s="28" t="s">
        <v>65</v>
      </c>
      <c r="F64" s="28" t="b">
        <v>1</v>
      </c>
      <c r="G64" s="28" t="b">
        <v>1</v>
      </c>
      <c r="H64" s="28" t="b">
        <v>0</v>
      </c>
    </row>
    <row r="65" spans="1:8">
      <c r="A65" s="28" t="s">
        <v>725</v>
      </c>
      <c r="B65" s="28"/>
      <c r="C65" s="28" t="s">
        <v>726</v>
      </c>
      <c r="D65" s="28" t="s">
        <v>625</v>
      </c>
      <c r="E65" s="28" t="s">
        <v>65</v>
      </c>
      <c r="F65" s="38" t="b">
        <v>0</v>
      </c>
      <c r="G65" s="28" t="b">
        <v>1</v>
      </c>
      <c r="H65" s="28" t="b">
        <v>0</v>
      </c>
    </row>
    <row r="66" spans="1:8" ht="18" customHeight="1">
      <c r="A66" s="28" t="s">
        <v>725</v>
      </c>
      <c r="B66" s="28"/>
      <c r="C66" s="28" t="s">
        <v>727</v>
      </c>
      <c r="D66" s="28" t="s">
        <v>625</v>
      </c>
      <c r="E66" s="28" t="s">
        <v>65</v>
      </c>
      <c r="F66" s="28" t="b">
        <v>1</v>
      </c>
      <c r="G66" s="28" t="b">
        <v>1</v>
      </c>
      <c r="H66" s="28" t="b">
        <v>0</v>
      </c>
    </row>
    <row r="67" spans="1:8">
      <c r="A67" s="28" t="s">
        <v>725</v>
      </c>
      <c r="B67" s="28"/>
      <c r="C67" s="28" t="s">
        <v>726</v>
      </c>
      <c r="D67" s="28" t="s">
        <v>625</v>
      </c>
      <c r="E67" s="28" t="s">
        <v>65</v>
      </c>
      <c r="F67" s="38" t="b">
        <v>0</v>
      </c>
      <c r="G67" s="28" t="b">
        <v>1</v>
      </c>
      <c r="H67" s="28" t="b">
        <v>0</v>
      </c>
    </row>
    <row r="68" spans="1:8">
      <c r="A68" s="28" t="s">
        <v>725</v>
      </c>
      <c r="B68" s="28"/>
      <c r="C68" s="28" t="s">
        <v>727</v>
      </c>
      <c r="D68" s="28" t="s">
        <v>625</v>
      </c>
      <c r="E68" s="28" t="s">
        <v>65</v>
      </c>
      <c r="F68" s="28" t="b">
        <v>1</v>
      </c>
      <c r="G68" s="28" t="b">
        <v>1</v>
      </c>
      <c r="H68" s="28" t="b">
        <v>0</v>
      </c>
    </row>
    <row r="69" spans="1:8">
      <c r="A69" s="28" t="s">
        <v>728</v>
      </c>
      <c r="C69" s="28" t="s">
        <v>729</v>
      </c>
      <c r="D69" s="28" t="s">
        <v>627</v>
      </c>
      <c r="E69" s="28" t="s">
        <v>65</v>
      </c>
      <c r="F69" s="38" t="b">
        <v>0</v>
      </c>
      <c r="G69" s="28" t="b">
        <v>1</v>
      </c>
      <c r="H69" s="28" t="b">
        <v>0</v>
      </c>
    </row>
    <row r="70" spans="1:8">
      <c r="A70" s="28" t="s">
        <v>728</v>
      </c>
      <c r="C70" s="28" t="s">
        <v>730</v>
      </c>
      <c r="D70" s="28" t="s">
        <v>627</v>
      </c>
      <c r="E70" s="28" t="s">
        <v>65</v>
      </c>
      <c r="F70" s="28" t="b">
        <v>1</v>
      </c>
      <c r="G70" s="28" t="b">
        <v>1</v>
      </c>
      <c r="H70" s="28" t="b">
        <v>0</v>
      </c>
    </row>
    <row r="71" spans="1:8">
      <c r="A71" s="28" t="s">
        <v>669</v>
      </c>
      <c r="C71" s="28" t="s">
        <v>731</v>
      </c>
      <c r="D71" s="28"/>
      <c r="E71" s="28" t="s">
        <v>105</v>
      </c>
      <c r="F71" s="38" t="b">
        <v>0</v>
      </c>
      <c r="G71" s="28" t="b">
        <v>1</v>
      </c>
      <c r="H71" s="28" t="b">
        <v>0</v>
      </c>
    </row>
    <row r="72" spans="1:8">
      <c r="A72" s="28" t="s">
        <v>670</v>
      </c>
      <c r="C72" s="28" t="s">
        <v>732</v>
      </c>
      <c r="D72" s="28" t="s">
        <v>630</v>
      </c>
      <c r="E72" s="28" t="s">
        <v>65</v>
      </c>
      <c r="F72" s="38" t="b">
        <v>0</v>
      </c>
      <c r="G72" s="28" t="b">
        <v>1</v>
      </c>
      <c r="H72" s="28" t="b">
        <v>0</v>
      </c>
    </row>
    <row r="73" spans="1:8">
      <c r="A73" s="28" t="s">
        <v>669</v>
      </c>
      <c r="C73" s="28" t="s">
        <v>733</v>
      </c>
      <c r="D73" s="28"/>
      <c r="E73" s="28" t="s">
        <v>105</v>
      </c>
      <c r="F73" s="28" t="b">
        <v>1</v>
      </c>
      <c r="G73" s="28" t="b">
        <v>1</v>
      </c>
      <c r="H73" s="28" t="b">
        <v>0</v>
      </c>
    </row>
    <row r="74" spans="1:8">
      <c r="A74" s="28" t="s">
        <v>670</v>
      </c>
      <c r="C74" s="28" t="s">
        <v>734</v>
      </c>
      <c r="D74" s="28" t="s">
        <v>630</v>
      </c>
      <c r="E74" s="28" t="s">
        <v>65</v>
      </c>
      <c r="F74" s="28" t="b">
        <v>1</v>
      </c>
      <c r="G74" s="28" t="b">
        <v>1</v>
      </c>
      <c r="H74" s="28" t="b">
        <v>0</v>
      </c>
    </row>
    <row r="75" spans="1:8">
      <c r="A75" s="28" t="s">
        <v>622</v>
      </c>
      <c r="C75" s="28" t="s">
        <v>735</v>
      </c>
      <c r="D75" s="28" t="s">
        <v>640</v>
      </c>
      <c r="E75" s="28" t="s">
        <v>65</v>
      </c>
      <c r="F75" s="28" t="b">
        <v>1</v>
      </c>
      <c r="G75" s="28" t="b">
        <v>1</v>
      </c>
      <c r="H75" s="28" t="b">
        <v>0</v>
      </c>
    </row>
    <row r="76" spans="1:8">
      <c r="A76" s="28" t="s">
        <v>622</v>
      </c>
      <c r="C76" s="28" t="s">
        <v>736</v>
      </c>
      <c r="D76" s="28" t="s">
        <v>640</v>
      </c>
      <c r="E76" s="28" t="s">
        <v>65</v>
      </c>
      <c r="F76" s="38" t="b">
        <v>0</v>
      </c>
      <c r="G76" s="28" t="b">
        <v>1</v>
      </c>
      <c r="H76" s="28" t="b">
        <v>0</v>
      </c>
    </row>
    <row r="77" spans="1:8">
      <c r="A77" s="28" t="s">
        <v>737</v>
      </c>
      <c r="C77" s="28" t="s">
        <v>738</v>
      </c>
      <c r="D77" s="28" t="s">
        <v>627</v>
      </c>
      <c r="E77" s="28" t="s">
        <v>65</v>
      </c>
      <c r="F77" s="28" t="b">
        <v>0</v>
      </c>
      <c r="G77" s="28" t="b">
        <v>1</v>
      </c>
      <c r="H77" s="28" t="b">
        <v>0</v>
      </c>
    </row>
    <row r="78" spans="1:8">
      <c r="A78" s="28" t="s">
        <v>737</v>
      </c>
      <c r="C78" s="28" t="s">
        <v>739</v>
      </c>
      <c r="D78" s="28" t="s">
        <v>627</v>
      </c>
      <c r="E78" s="28" t="s">
        <v>65</v>
      </c>
      <c r="F78" s="28" t="b">
        <v>1</v>
      </c>
      <c r="G78" s="28" t="b">
        <v>1</v>
      </c>
      <c r="H78" s="28" t="b">
        <v>0</v>
      </c>
    </row>
    <row r="79" spans="1:8">
      <c r="A79" s="28" t="s">
        <v>635</v>
      </c>
      <c r="C79" s="28" t="s">
        <v>740</v>
      </c>
      <c r="D79" s="28" t="s">
        <v>621</v>
      </c>
      <c r="E79" s="28" t="s">
        <v>65</v>
      </c>
      <c r="F79" s="28" t="b">
        <v>0</v>
      </c>
      <c r="G79" s="28" t="b">
        <v>1</v>
      </c>
      <c r="H79" s="28" t="b">
        <v>0</v>
      </c>
    </row>
    <row r="80" spans="1:8">
      <c r="A80" s="28" t="s">
        <v>635</v>
      </c>
      <c r="C80" s="28" t="s">
        <v>741</v>
      </c>
      <c r="D80" s="28" t="s">
        <v>621</v>
      </c>
      <c r="E80" s="28" t="s">
        <v>65</v>
      </c>
      <c r="F80" s="28" t="b">
        <v>1</v>
      </c>
      <c r="G80" s="28" t="b">
        <v>1</v>
      </c>
      <c r="H80" s="28" t="b">
        <v>0</v>
      </c>
    </row>
    <row r="81" spans="1:8">
      <c r="A81" s="28" t="s">
        <v>667</v>
      </c>
      <c r="C81" s="28" t="s">
        <v>742</v>
      </c>
      <c r="D81" s="28"/>
      <c r="E81" s="28" t="s">
        <v>105</v>
      </c>
      <c r="F81" s="28" t="b">
        <v>0</v>
      </c>
      <c r="G81" s="28" t="b">
        <v>1</v>
      </c>
      <c r="H81" s="28" t="b">
        <v>0</v>
      </c>
    </row>
    <row r="82" spans="1:8">
      <c r="A82" s="28" t="s">
        <v>668</v>
      </c>
      <c r="C82" s="28" t="s">
        <v>743</v>
      </c>
      <c r="D82" s="28" t="s">
        <v>630</v>
      </c>
      <c r="E82" s="28" t="s">
        <v>65</v>
      </c>
      <c r="F82" s="28" t="b">
        <v>0</v>
      </c>
      <c r="G82" s="28" t="b">
        <v>1</v>
      </c>
      <c r="H82" s="28" t="b">
        <v>0</v>
      </c>
    </row>
    <row r="83" spans="1:8">
      <c r="A83" s="28" t="s">
        <v>667</v>
      </c>
      <c r="C83" s="28" t="s">
        <v>744</v>
      </c>
      <c r="D83" s="28"/>
      <c r="E83" s="28" t="s">
        <v>105</v>
      </c>
      <c r="F83" s="28" t="b">
        <v>1</v>
      </c>
      <c r="G83" s="28" t="b">
        <v>1</v>
      </c>
      <c r="H83" s="28" t="b">
        <v>0</v>
      </c>
    </row>
    <row r="84" spans="1:8">
      <c r="A84" s="28" t="s">
        <v>668</v>
      </c>
      <c r="C84" s="28" t="s">
        <v>745</v>
      </c>
      <c r="D84" s="28" t="s">
        <v>746</v>
      </c>
      <c r="E84" s="28" t="s">
        <v>65</v>
      </c>
      <c r="F84" s="28" t="b">
        <v>1</v>
      </c>
      <c r="G84" s="28" t="b">
        <v>1</v>
      </c>
      <c r="H84" s="28" t="b">
        <v>0</v>
      </c>
    </row>
    <row r="85" spans="1:8">
      <c r="A85" s="28" t="s">
        <v>747</v>
      </c>
      <c r="C85" s="28" t="s">
        <v>748</v>
      </c>
      <c r="D85" s="28" t="s">
        <v>625</v>
      </c>
      <c r="E85" s="28" t="s">
        <v>65</v>
      </c>
      <c r="F85" s="28" t="b">
        <v>0</v>
      </c>
      <c r="G85" s="28" t="b">
        <v>1</v>
      </c>
      <c r="H85" s="28" t="b">
        <v>0</v>
      </c>
    </row>
    <row r="86" spans="1:8">
      <c r="A86" s="28" t="s">
        <v>747</v>
      </c>
      <c r="C86" s="28" t="s">
        <v>749</v>
      </c>
      <c r="D86" s="28" t="s">
        <v>625</v>
      </c>
      <c r="E86" s="28" t="s">
        <v>65</v>
      </c>
      <c r="F86" s="28" t="b">
        <v>1</v>
      </c>
      <c r="G86" s="28" t="b">
        <v>1</v>
      </c>
      <c r="H86" s="28" t="b">
        <v>0</v>
      </c>
    </row>
    <row r="87" spans="1:8">
      <c r="A87" s="28" t="s">
        <v>631</v>
      </c>
      <c r="C87" s="28" t="s">
        <v>750</v>
      </c>
      <c r="D87" s="28" t="s">
        <v>621</v>
      </c>
      <c r="E87" s="28" t="s">
        <v>65</v>
      </c>
      <c r="F87" s="28" t="b">
        <v>0</v>
      </c>
      <c r="G87" s="28" t="b">
        <v>1</v>
      </c>
      <c r="H87" s="28" t="b">
        <v>0</v>
      </c>
    </row>
    <row r="88" spans="1:8">
      <c r="A88" s="28" t="s">
        <v>631</v>
      </c>
      <c r="C88" s="28" t="s">
        <v>751</v>
      </c>
      <c r="D88" s="28" t="s">
        <v>621</v>
      </c>
      <c r="E88" s="28" t="s">
        <v>65</v>
      </c>
      <c r="F88" s="28" t="b">
        <v>1</v>
      </c>
      <c r="G88" s="28" t="b">
        <v>1</v>
      </c>
      <c r="H88" s="28" t="b">
        <v>0</v>
      </c>
    </row>
    <row r="89" spans="1:8">
      <c r="A89" s="28" t="s">
        <v>752</v>
      </c>
      <c r="C89" s="28" t="s">
        <v>753</v>
      </c>
      <c r="D89" s="28" t="s">
        <v>627</v>
      </c>
      <c r="E89" s="28" t="s">
        <v>65</v>
      </c>
      <c r="F89" s="28" t="b">
        <v>0</v>
      </c>
      <c r="G89" s="28" t="b">
        <v>1</v>
      </c>
      <c r="H89" s="28" t="b">
        <v>0</v>
      </c>
    </row>
    <row r="90" spans="1:8">
      <c r="A90" s="28" t="s">
        <v>752</v>
      </c>
      <c r="C90" s="28" t="s">
        <v>754</v>
      </c>
      <c r="D90" s="28" t="s">
        <v>627</v>
      </c>
      <c r="E90" s="28" t="s">
        <v>65</v>
      </c>
      <c r="F90" s="28" t="b">
        <v>1</v>
      </c>
      <c r="G90" s="28" t="b">
        <v>1</v>
      </c>
      <c r="H90" s="28" t="b">
        <v>0</v>
      </c>
    </row>
    <row r="91" spans="1:8">
      <c r="A91" s="28" t="s">
        <v>755</v>
      </c>
      <c r="C91" s="28" t="s">
        <v>756</v>
      </c>
      <c r="D91" s="28" t="s">
        <v>621</v>
      </c>
      <c r="E91" s="28" t="s">
        <v>65</v>
      </c>
      <c r="F91" s="28" t="b">
        <v>0</v>
      </c>
      <c r="G91" s="28" t="b">
        <v>1</v>
      </c>
      <c r="H91" s="28" t="b">
        <v>0</v>
      </c>
    </row>
    <row r="92" spans="1:8">
      <c r="A92" s="28" t="s">
        <v>755</v>
      </c>
      <c r="C92" s="28" t="s">
        <v>757</v>
      </c>
      <c r="D92" s="28" t="s">
        <v>621</v>
      </c>
      <c r="E92" s="28" t="s">
        <v>65</v>
      </c>
      <c r="F92" s="28" t="b">
        <v>1</v>
      </c>
      <c r="G92" s="28" t="b">
        <v>1</v>
      </c>
      <c r="H92" s="28" t="b">
        <v>0</v>
      </c>
    </row>
    <row r="93" spans="1:8">
      <c r="A93" s="28" t="s">
        <v>758</v>
      </c>
      <c r="C93" s="28" t="s">
        <v>759</v>
      </c>
      <c r="D93" s="28" t="s">
        <v>630</v>
      </c>
      <c r="E93" s="28" t="s">
        <v>65</v>
      </c>
      <c r="F93" s="28" t="b">
        <v>0</v>
      </c>
      <c r="G93" s="28" t="b">
        <v>1</v>
      </c>
      <c r="H93" s="28" t="b">
        <v>0</v>
      </c>
    </row>
    <row r="94" spans="1:8">
      <c r="A94" s="28" t="s">
        <v>758</v>
      </c>
      <c r="C94" s="28" t="s">
        <v>760</v>
      </c>
      <c r="D94" s="28" t="s">
        <v>630</v>
      </c>
      <c r="E94" s="28" t="s">
        <v>65</v>
      </c>
      <c r="F94" s="28" t="b">
        <v>1</v>
      </c>
      <c r="G94" s="28" t="b">
        <v>1</v>
      </c>
      <c r="H94" s="28" t="b">
        <v>0</v>
      </c>
    </row>
    <row r="95" spans="1:8">
      <c r="A95" s="28" t="s">
        <v>632</v>
      </c>
      <c r="C95" s="28" t="s">
        <v>761</v>
      </c>
      <c r="D95" s="28" t="s">
        <v>621</v>
      </c>
      <c r="E95" s="28" t="s">
        <v>65</v>
      </c>
      <c r="F95" s="28" t="b">
        <v>0</v>
      </c>
      <c r="G95" s="28" t="b">
        <v>1</v>
      </c>
      <c r="H95" s="28" t="b">
        <v>0</v>
      </c>
    </row>
    <row r="96" spans="1:8">
      <c r="A96" s="28" t="s">
        <v>632</v>
      </c>
      <c r="C96" s="28" t="s">
        <v>762</v>
      </c>
      <c r="D96" s="28" t="s">
        <v>621</v>
      </c>
      <c r="E96" s="28" t="s">
        <v>65</v>
      </c>
      <c r="F96" s="28" t="b">
        <v>1</v>
      </c>
      <c r="G96" s="28" t="b">
        <v>1</v>
      </c>
      <c r="H96" s="28" t="b">
        <v>0</v>
      </c>
    </row>
    <row r="97" spans="1:4">
      <c r="A97" s="28"/>
      <c r="B97" s="28"/>
      <c r="C97" s="28"/>
      <c r="D97" s="28"/>
    </row>
    <row r="98" spans="1:4">
      <c r="A98" s="28"/>
      <c r="B98" s="28"/>
      <c r="C98" s="28"/>
      <c r="D98" s="28"/>
    </row>
    <row r="99" spans="1:4">
      <c r="A99" s="28"/>
      <c r="B99" s="28"/>
      <c r="C99" s="28"/>
      <c r="D99" s="28"/>
    </row>
    <row r="100" spans="1:4">
      <c r="A100" s="28"/>
      <c r="B100" s="28"/>
      <c r="C100" s="28"/>
      <c r="D100" s="28"/>
    </row>
    <row r="101" spans="1:4">
      <c r="A101" s="28"/>
      <c r="B101" s="28"/>
      <c r="C101" s="28"/>
      <c r="D101" s="28"/>
    </row>
    <row r="102" spans="1:4">
      <c r="A102" s="28"/>
      <c r="B102" s="28"/>
      <c r="C102" s="28"/>
      <c r="D102" s="28"/>
    </row>
    <row r="103" spans="1:4">
      <c r="A103" s="28"/>
      <c r="B103" s="28"/>
      <c r="C103" s="28"/>
      <c r="D103" s="28"/>
    </row>
    <row r="104" spans="1:4">
      <c r="A104" s="28"/>
      <c r="B104" s="28"/>
      <c r="C104" s="28"/>
      <c r="D104" s="28"/>
    </row>
    <row r="105" spans="1:4">
      <c r="A105" s="28"/>
      <c r="B105" s="28"/>
      <c r="C105" s="28"/>
      <c r="D105" s="28"/>
    </row>
    <row r="106" spans="1:4">
      <c r="A106" s="28"/>
      <c r="B106" s="28"/>
      <c r="C106" s="28"/>
      <c r="D106" s="28"/>
    </row>
    <row r="107" spans="1:4">
      <c r="A107" s="28"/>
      <c r="B107" s="28"/>
      <c r="C107" s="28"/>
      <c r="D107" s="28"/>
    </row>
    <row r="108" spans="1:4">
      <c r="A108" s="28"/>
      <c r="B108" s="28"/>
      <c r="C108" s="28"/>
      <c r="D108" s="28"/>
    </row>
    <row r="109" spans="1:4">
      <c r="A109" s="28"/>
      <c r="B109" s="28"/>
      <c r="C109" s="28"/>
      <c r="D109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477</v>
      </c>
      <c r="C328" t="s">
        <v>478</v>
      </c>
      <c r="D328" t="s">
        <v>69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63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65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63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63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69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63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63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65</v>
      </c>
    </row>
    <row r="342" spans="1:16">
      <c r="A342" s="1" t="b">
        <v>0</v>
      </c>
      <c r="B342" s="1" t="s">
        <v>515</v>
      </c>
      <c r="C342" s="1" t="s">
        <v>515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63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517</v>
      </c>
      <c r="D344" t="s">
        <v>518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524</v>
      </c>
      <c r="C345" t="s">
        <v>522</v>
      </c>
      <c r="D345" s="1" t="s">
        <v>69</v>
      </c>
    </row>
    <row r="346" spans="1:16">
      <c r="B346" t="s">
        <v>21</v>
      </c>
      <c r="C346" t="s">
        <v>521</v>
      </c>
      <c r="D346" s="1" t="s">
        <v>523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526</v>
      </c>
      <c r="C357" t="s">
        <v>525</v>
      </c>
      <c r="D357" t="s">
        <v>69</v>
      </c>
    </row>
    <row r="358" spans="1:18">
      <c r="B358" t="s">
        <v>21</v>
      </c>
      <c r="C358" t="s">
        <v>527</v>
      </c>
      <c r="D358" t="s">
        <v>528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530</v>
      </c>
      <c r="D359" t="s">
        <v>529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515</v>
      </c>
      <c r="C360" s="1" t="s">
        <v>515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516</v>
      </c>
      <c r="E361" t="s">
        <v>2</v>
      </c>
      <c r="F361" t="s">
        <v>63</v>
      </c>
      <c r="G361"/>
      <c r="H361" t="s">
        <v>519</v>
      </c>
      <c r="I361" t="s">
        <v>520</v>
      </c>
      <c r="J361"/>
      <c r="K361"/>
    </row>
    <row r="362" spans="1:18" s="1" customFormat="1" ht="15">
      <c r="A362" s="16"/>
      <c r="B362" t="s">
        <v>22</v>
      </c>
      <c r="C362" t="s">
        <v>517</v>
      </c>
      <c r="D362" t="s">
        <v>518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532</v>
      </c>
      <c r="C363" t="s">
        <v>531</v>
      </c>
      <c r="D363" s="1" t="s">
        <v>69</v>
      </c>
    </row>
    <row r="364" spans="1:18">
      <c r="B364" t="s">
        <v>21</v>
      </c>
      <c r="C364" t="s">
        <v>533</v>
      </c>
      <c r="D364" t="s">
        <v>534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538</v>
      </c>
      <c r="C365" t="s">
        <v>535</v>
      </c>
      <c r="D365" s="1" t="s">
        <v>69</v>
      </c>
    </row>
    <row r="366" spans="1:18">
      <c r="B366" t="s">
        <v>21</v>
      </c>
      <c r="C366" t="s">
        <v>537</v>
      </c>
      <c r="D366" t="s">
        <v>536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8" customFormat="1">
      <c r="A2" s="28" t="s">
        <v>590</v>
      </c>
      <c r="B2" s="28" t="s">
        <v>446</v>
      </c>
      <c r="C2" s="28" t="s">
        <v>591</v>
      </c>
      <c r="D2" s="28" t="s">
        <v>592</v>
      </c>
    </row>
    <row r="3" spans="1:21" s="28" customFormat="1">
      <c r="A3" s="28" t="s">
        <v>593</v>
      </c>
      <c r="B3" s="28" t="s">
        <v>447</v>
      </c>
      <c r="C3" s="28" t="s">
        <v>594</v>
      </c>
      <c r="D3" s="28" t="s">
        <v>592</v>
      </c>
    </row>
    <row r="4" spans="1:21" s="28" customFormat="1">
      <c r="A4" s="28" t="s">
        <v>595</v>
      </c>
      <c r="B4" s="28" t="s">
        <v>448</v>
      </c>
      <c r="C4" s="28" t="s">
        <v>596</v>
      </c>
      <c r="D4" s="28" t="s">
        <v>592</v>
      </c>
    </row>
    <row r="5" spans="1:21" s="28" customFormat="1">
      <c r="A5" s="28" t="s">
        <v>597</v>
      </c>
      <c r="B5" s="28" t="s">
        <v>446</v>
      </c>
      <c r="C5" s="28" t="s">
        <v>598</v>
      </c>
      <c r="D5" s="28" t="s">
        <v>616</v>
      </c>
    </row>
    <row r="6" spans="1:21" s="28" customFormat="1">
      <c r="A6" s="28" t="s">
        <v>599</v>
      </c>
      <c r="B6" s="28" t="s">
        <v>447</v>
      </c>
      <c r="C6" s="28" t="s">
        <v>600</v>
      </c>
      <c r="D6" s="28" t="s">
        <v>616</v>
      </c>
    </row>
    <row r="7" spans="1:21" s="28" customFormat="1">
      <c r="A7" s="28" t="s">
        <v>441</v>
      </c>
      <c r="B7" s="28" t="s">
        <v>448</v>
      </c>
      <c r="C7" s="28" t="s">
        <v>601</v>
      </c>
      <c r="D7" s="28" t="s">
        <v>606</v>
      </c>
    </row>
    <row r="8" spans="1:21" s="28" customFormat="1">
      <c r="A8" s="28" t="s">
        <v>602</v>
      </c>
      <c r="B8" s="28" t="s">
        <v>448</v>
      </c>
      <c r="C8" s="28" t="s">
        <v>603</v>
      </c>
      <c r="D8" s="28" t="s">
        <v>606</v>
      </c>
    </row>
    <row r="9" spans="1:21" s="28" customFormat="1">
      <c r="A9" s="28" t="s">
        <v>604</v>
      </c>
      <c r="B9" s="28" t="s">
        <v>449</v>
      </c>
      <c r="C9" s="28" t="s">
        <v>605</v>
      </c>
      <c r="D9" s="28" t="s">
        <v>606</v>
      </c>
    </row>
    <row r="11" spans="1:21">
      <c r="A11" t="s">
        <v>570</v>
      </c>
      <c r="C11" s="17" t="s">
        <v>554</v>
      </c>
      <c r="E11" t="s">
        <v>555</v>
      </c>
      <c r="G11" t="s">
        <v>572</v>
      </c>
    </row>
    <row r="12" spans="1:21">
      <c r="A12" t="s">
        <v>455</v>
      </c>
      <c r="C12" t="b">
        <v>1</v>
      </c>
      <c r="E12" t="s">
        <v>556</v>
      </c>
      <c r="G12" t="s">
        <v>464</v>
      </c>
    </row>
    <row r="13" spans="1:21">
      <c r="A13" t="s">
        <v>453</v>
      </c>
      <c r="C13" t="b">
        <v>0</v>
      </c>
      <c r="E13" t="s">
        <v>545</v>
      </c>
    </row>
    <row r="14" spans="1:21" s="28" customFormat="1"/>
    <row r="16" spans="1:21">
      <c r="A16" t="s">
        <v>548</v>
      </c>
      <c r="C16" t="s">
        <v>549</v>
      </c>
      <c r="F16" t="s">
        <v>15</v>
      </c>
      <c r="I16" t="s">
        <v>557</v>
      </c>
      <c r="L16" t="s">
        <v>560</v>
      </c>
      <c r="O16" t="s">
        <v>564</v>
      </c>
      <c r="R16" s="28" t="s">
        <v>552</v>
      </c>
      <c r="U16" s="28" t="s">
        <v>553</v>
      </c>
    </row>
    <row r="17" spans="1:17">
      <c r="A17" t="s">
        <v>549</v>
      </c>
      <c r="F17" t="s">
        <v>571</v>
      </c>
      <c r="G17" t="s">
        <v>455</v>
      </c>
      <c r="H17" t="s">
        <v>573</v>
      </c>
      <c r="I17" s="1" t="s">
        <v>539</v>
      </c>
      <c r="J17" s="27">
        <v>0.01</v>
      </c>
      <c r="K17" s="29" t="s">
        <v>578</v>
      </c>
      <c r="L17" s="1" t="s">
        <v>562</v>
      </c>
      <c r="M17">
        <v>30</v>
      </c>
      <c r="N17" t="s">
        <v>580</v>
      </c>
      <c r="O17" t="s">
        <v>4</v>
      </c>
      <c r="P17">
        <v>30</v>
      </c>
      <c r="Q17" s="28" t="s">
        <v>580</v>
      </c>
    </row>
    <row r="18" spans="1:17">
      <c r="A18" t="s">
        <v>15</v>
      </c>
      <c r="F18" t="s">
        <v>4</v>
      </c>
      <c r="G18">
        <v>30</v>
      </c>
      <c r="H18" t="s">
        <v>589</v>
      </c>
      <c r="I18" s="1" t="s">
        <v>544</v>
      </c>
      <c r="J18" s="27">
        <v>0.01</v>
      </c>
      <c r="K18" t="s">
        <v>577</v>
      </c>
      <c r="L18" s="29" t="s">
        <v>565</v>
      </c>
      <c r="M18">
        <v>5</v>
      </c>
      <c r="N18" s="28" t="s">
        <v>579</v>
      </c>
      <c r="O18" s="29" t="s">
        <v>565</v>
      </c>
      <c r="P18">
        <v>3</v>
      </c>
      <c r="Q18" t="s">
        <v>579</v>
      </c>
    </row>
    <row r="19" spans="1:17">
      <c r="A19" t="s">
        <v>543</v>
      </c>
      <c r="I19" s="1" t="s">
        <v>558</v>
      </c>
      <c r="J19" s="27">
        <v>45036000000000</v>
      </c>
      <c r="K19" t="s">
        <v>576</v>
      </c>
      <c r="L19" s="1" t="s">
        <v>561</v>
      </c>
      <c r="M19">
        <v>2</v>
      </c>
      <c r="N19" t="s">
        <v>584</v>
      </c>
      <c r="O19" s="29" t="s">
        <v>566</v>
      </c>
      <c r="P19">
        <v>0.85</v>
      </c>
      <c r="Q19" t="s">
        <v>585</v>
      </c>
    </row>
    <row r="20" spans="1:17">
      <c r="A20" t="s">
        <v>551</v>
      </c>
      <c r="I20" s="1" t="s">
        <v>559</v>
      </c>
      <c r="J20">
        <v>100</v>
      </c>
      <c r="K20" t="s">
        <v>575</v>
      </c>
      <c r="L20" t="s">
        <v>581</v>
      </c>
      <c r="M20">
        <v>2</v>
      </c>
      <c r="N20" t="s">
        <v>582</v>
      </c>
      <c r="O20" s="29" t="s">
        <v>567</v>
      </c>
      <c r="P20">
        <v>2</v>
      </c>
      <c r="Q20" t="s">
        <v>587</v>
      </c>
    </row>
    <row r="21" spans="1:17">
      <c r="A21" t="s">
        <v>550</v>
      </c>
      <c r="I21" s="1" t="s">
        <v>540</v>
      </c>
      <c r="J21" s="29" t="s">
        <v>541</v>
      </c>
      <c r="L21" s="1" t="s">
        <v>563</v>
      </c>
      <c r="M21" s="27">
        <v>0.01</v>
      </c>
      <c r="N21" s="29" t="s">
        <v>583</v>
      </c>
      <c r="O21" s="29" t="s">
        <v>568</v>
      </c>
      <c r="P21">
        <v>2</v>
      </c>
      <c r="Q21" s="28" t="s">
        <v>588</v>
      </c>
    </row>
    <row r="22" spans="1:17">
      <c r="A22" t="s">
        <v>552</v>
      </c>
      <c r="I22" s="1" t="s">
        <v>542</v>
      </c>
      <c r="J22" s="29">
        <v>2</v>
      </c>
      <c r="K22" t="s">
        <v>574</v>
      </c>
      <c r="L22" s="1" t="s">
        <v>539</v>
      </c>
      <c r="M22" s="27">
        <v>0.01</v>
      </c>
      <c r="N22" s="29" t="s">
        <v>578</v>
      </c>
      <c r="O22" s="29" t="s">
        <v>569</v>
      </c>
      <c r="P22">
        <v>0.8</v>
      </c>
      <c r="Q22" t="s">
        <v>586</v>
      </c>
    </row>
    <row r="23" spans="1:17">
      <c r="A23" t="s">
        <v>553</v>
      </c>
      <c r="L23" s="1" t="s">
        <v>544</v>
      </c>
      <c r="M23" s="27">
        <v>0.01</v>
      </c>
      <c r="N23" s="28" t="s">
        <v>577</v>
      </c>
      <c r="O23" s="29" t="s">
        <v>540</v>
      </c>
      <c r="P23" s="29" t="s">
        <v>541</v>
      </c>
    </row>
    <row r="24" spans="1:17">
      <c r="L24" s="1" t="s">
        <v>558</v>
      </c>
      <c r="M24" s="27">
        <v>45036000000000</v>
      </c>
      <c r="N24" s="28" t="s">
        <v>576</v>
      </c>
      <c r="O24" s="29" t="s">
        <v>542</v>
      </c>
      <c r="P24" s="29">
        <v>2</v>
      </c>
      <c r="Q24" s="28" t="s">
        <v>574</v>
      </c>
    </row>
    <row r="25" spans="1:17">
      <c r="L25" s="1" t="s">
        <v>559</v>
      </c>
      <c r="M25" s="28">
        <v>100</v>
      </c>
      <c r="N25" s="28" t="s">
        <v>575</v>
      </c>
    </row>
    <row r="26" spans="1:17">
      <c r="L26" s="1" t="s">
        <v>540</v>
      </c>
      <c r="M26" s="29" t="s">
        <v>541</v>
      </c>
    </row>
    <row r="27" spans="1:17">
      <c r="L27" s="1" t="s">
        <v>542</v>
      </c>
      <c r="M27" s="29">
        <v>2</v>
      </c>
      <c r="N27" s="28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2016-07-21T22:15:50Z</dcterms:modified>
</cp:coreProperties>
</file>