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4560" windowHeight="19700" tabRatio="500"/>
  </bookViews>
  <sheets>
    <sheet name="prices" sheetId="1" r:id="rId1"/>
  </sheets>
  <definedNames>
    <definedName name="_xlnm._FilterDatabase" localSheetId="0" hidden="1">prices!$D$1:$D$14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6" i="1" l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15" i="1"/>
  <c r="H16" i="1"/>
  <c r="P16" i="1"/>
  <c r="H17" i="1"/>
  <c r="P17" i="1"/>
  <c r="H18" i="1"/>
  <c r="P18" i="1"/>
  <c r="H19" i="1"/>
  <c r="P19" i="1"/>
  <c r="H20" i="1"/>
  <c r="P20" i="1"/>
  <c r="H21" i="1"/>
  <c r="P21" i="1"/>
  <c r="H22" i="1"/>
  <c r="P22" i="1"/>
  <c r="P23" i="1"/>
  <c r="H24" i="1"/>
  <c r="P24" i="1"/>
  <c r="H25" i="1"/>
  <c r="P25" i="1"/>
  <c r="H26" i="1"/>
  <c r="P26" i="1"/>
  <c r="P27" i="1"/>
  <c r="P28" i="1"/>
  <c r="P29" i="1"/>
  <c r="P30" i="1"/>
  <c r="H15" i="1"/>
  <c r="P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15" i="1"/>
  <c r="L2" i="1"/>
  <c r="Q2" i="1"/>
  <c r="L3" i="1"/>
  <c r="Q3" i="1"/>
  <c r="L4" i="1"/>
  <c r="Q4" i="1"/>
  <c r="L5" i="1"/>
  <c r="Q5" i="1"/>
  <c r="L6" i="1"/>
  <c r="Q6" i="1"/>
  <c r="L7" i="1"/>
  <c r="Q7" i="1"/>
  <c r="L8" i="1"/>
  <c r="Q8" i="1"/>
  <c r="L9" i="1"/>
  <c r="Q9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<sst xmlns="http://schemas.openxmlformats.org/spreadsheetml/2006/main" count="139" uniqueCount="64">
  <si>
    <t>General Purpose - Current Generation</t>
  </si>
  <si>
    <t>m3.xlarge</t>
  </si>
  <si>
    <t>m3.2xlarge</t>
  </si>
  <si>
    <t>General Purpose - Previous Generation</t>
  </si>
  <si>
    <t>m1.small</t>
  </si>
  <si>
    <t>Compute Optimized - Current Generation</t>
  </si>
  <si>
    <t>c3.large</t>
  </si>
  <si>
    <t>c3.xlarge</t>
  </si>
  <si>
    <t>c3.2xlarge</t>
  </si>
  <si>
    <t>c3.4xlarge</t>
  </si>
  <si>
    <t>c3.8xlarge</t>
  </si>
  <si>
    <t>Compute Optimized - Previous Generation</t>
  </si>
  <si>
    <t>GPU Instances - Current Generation</t>
  </si>
  <si>
    <t>GPU Instances - Previous Generation</t>
  </si>
  <si>
    <t>Memory Optimized - Current Generation</t>
  </si>
  <si>
    <t>Storage Optimized - Current Generation</t>
  </si>
  <si>
    <t>Micro Instances</t>
  </si>
  <si>
    <t>t1.micro</t>
  </si>
  <si>
    <t>Instance Family</t>
  </si>
  <si>
    <t>Instance Type</t>
  </si>
  <si>
    <t>Processor Arch</t>
  </si>
  <si>
    <t>vCPU</t>
  </si>
  <si>
    <t>ECU</t>
  </si>
  <si>
    <t>Memory (GiB)</t>
  </si>
  <si>
    <t>Instance Storage (GB)</t>
  </si>
  <si>
    <t>64-bit</t>
  </si>
  <si>
    <t>1 x 160</t>
  </si>
  <si>
    <t>2 x 16 SSD</t>
  </si>
  <si>
    <t>2 x 40 SSD</t>
  </si>
  <si>
    <t>2 x 80 SSD</t>
  </si>
  <si>
    <t>2 x 160 SSD</t>
  </si>
  <si>
    <t>2 x 320 SSD</t>
  </si>
  <si>
    <t>SSD</t>
  </si>
  <si>
    <t>Micro instances</t>
  </si>
  <si>
    <t>Cost per hour per core</t>
  </si>
  <si>
    <t>per Hour</t>
  </si>
  <si>
    <t>Hyperthreaded?</t>
  </si>
  <si>
    <t>Less Hyperthreading</t>
  </si>
  <si>
    <t>Map for AWS Gem</t>
  </si>
  <si>
    <t>Prices as of 01/02/2014</t>
  </si>
  <si>
    <t>Map for Spreadsheet Lookup</t>
  </si>
  <si>
    <t>Notes</t>
  </si>
  <si>
    <t>Use only for cluster configuration testing</t>
  </si>
  <si>
    <t>Recommended for Worker</t>
  </si>
  <si>
    <t>Recommended for Server</t>
  </si>
  <si>
    <t>Restrictions</t>
  </si>
  <si>
    <t>m3.medium</t>
  </si>
  <si>
    <t>1 x 4 SSD</t>
  </si>
  <si>
    <t>m3.large</t>
  </si>
  <si>
    <t>1 x 32 SSD</t>
  </si>
  <si>
    <t>General Purpose</t>
  </si>
  <si>
    <t>Compute Optimized</t>
  </si>
  <si>
    <t>Memory Optimized</t>
  </si>
  <si>
    <t>r3.large</t>
  </si>
  <si>
    <t>r3.xlarge</t>
  </si>
  <si>
    <t>1 x 80 SSD</t>
  </si>
  <si>
    <t>r3.2xlarge</t>
  </si>
  <si>
    <t>1 x 160 SSD</t>
  </si>
  <si>
    <t>r3.4xlarge</t>
  </si>
  <si>
    <t>1 x 320 SSD</t>
  </si>
  <si>
    <t>r3.8xlarge</t>
  </si>
  <si>
    <t>Variable</t>
  </si>
  <si>
    <t>EBS Only</t>
  </si>
  <si>
    <t xml:space="preserve"> - Worker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</si>
</sst>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2"/>
      <color theme="1"/>
      <name val="Calibri"/>
      <family val="2"/>
      <scheme val="minor"/>
    </font>
    <font>
      <b/>
      <sz val="12"/>
      <color rgb="FF000000"/>
      <name val="Verdana"/>
    </font>
    <font>
      <sz val="12"/>
      <color rgb="FF000000"/>
      <name val="Verdana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"/>
    </font>
    <font>
      <sz val="14"/>
      <color rgb="FF333333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6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8" fontId="0" fillId="0" borderId="0" xfId="0" applyNumberFormat="1"/>
    <xf numFmtId="0" fontId="2" fillId="2" borderId="0" xfId="0" applyFont="1" applyFill="1"/>
    <xf numFmtId="0" fontId="0" fillId="2" borderId="0" xfId="0" applyFill="1"/>
    <xf numFmtId="0" fontId="6" fillId="0" borderId="0" xfId="0" applyFont="1"/>
    <xf numFmtId="0" fontId="7" fillId="0" borderId="0" xfId="0" applyFont="1"/>
    <xf numFmtId="8" fontId="6" fillId="0" borderId="0" xfId="0" applyNumberFormat="1" applyFont="1"/>
    <xf numFmtId="0" fontId="6" fillId="2" borderId="0" xfId="0" applyFont="1" applyFill="1"/>
    <xf numFmtId="8" fontId="6" fillId="2" borderId="0" xfId="0" applyNumberFormat="1" applyFont="1" applyFill="1"/>
    <xf numFmtId="0" fontId="7" fillId="2" borderId="0" xfId="0" applyFont="1" applyFill="1"/>
    <xf numFmtId="8" fontId="0" fillId="2" borderId="0" xfId="0" applyNumberFormat="1" applyFill="1"/>
    <xf numFmtId="0" fontId="5" fillId="2" borderId="0" xfId="0" applyFont="1" applyFill="1"/>
    <xf numFmtId="0" fontId="2" fillId="2" borderId="0" xfId="0" quotePrefix="1" applyFont="1" applyFill="1"/>
    <xf numFmtId="0" fontId="2" fillId="2" borderId="0" xfId="0" applyFont="1" applyFill="1" applyAlignment="1"/>
    <xf numFmtId="0" fontId="6" fillId="0" borderId="0" xfId="0" applyFont="1" applyFill="1"/>
    <xf numFmtId="8" fontId="6" fillId="0" borderId="0" xfId="0" applyNumberFormat="1" applyFont="1" applyFill="1"/>
    <xf numFmtId="0" fontId="0" fillId="0" borderId="0" xfId="0" applyFill="1"/>
    <xf numFmtId="0" fontId="7" fillId="0" borderId="0" xfId="0" applyFont="1" applyFill="1"/>
    <xf numFmtId="0" fontId="2" fillId="0" borderId="0" xfId="0" applyFont="1" applyFill="1"/>
    <xf numFmtId="8" fontId="0" fillId="0" borderId="0" xfId="0" applyNumberFormat="1" applyFill="1"/>
    <xf numFmtId="0" fontId="5" fillId="0" borderId="0" xfId="0" applyFont="1" applyFill="1"/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30"/>
  <sheetViews>
    <sheetView tabSelected="1" workbookViewId="0">
      <selection activeCell="L42" sqref="L42"/>
    </sheetView>
  </sheetViews>
  <sheetFormatPr baseColWidth="10" defaultRowHeight="15" x14ac:dyDescent="0"/>
  <cols>
    <col min="1" max="1" width="48.83203125" bestFit="1" customWidth="1"/>
    <col min="2" max="2" width="17.83203125" bestFit="1" customWidth="1"/>
    <col min="4" max="4" width="20.83203125" bestFit="1" customWidth="1"/>
    <col min="5" max="5" width="17.5" bestFit="1" customWidth="1"/>
    <col min="8" max="8" width="24.83203125" bestFit="1" customWidth="1"/>
    <col min="11" max="11" width="16" customWidth="1"/>
    <col min="12" max="12" width="26.6640625" bestFit="1" customWidth="1"/>
    <col min="13" max="13" width="17.33203125" bestFit="1" customWidth="1"/>
    <col min="14" max="14" width="15" bestFit="1" customWidth="1"/>
    <col min="15" max="15" width="42.1640625" bestFit="1" customWidth="1"/>
    <col min="16" max="16" width="21.83203125" bestFit="1" customWidth="1"/>
  </cols>
  <sheetData>
    <row r="1" spans="1:17" ht="16">
      <c r="A1" s="1" t="s">
        <v>0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37</v>
      </c>
      <c r="I1" s="1" t="s">
        <v>22</v>
      </c>
      <c r="J1" s="1" t="s">
        <v>23</v>
      </c>
      <c r="K1" s="1" t="s">
        <v>24</v>
      </c>
      <c r="L1" s="1" t="s">
        <v>34</v>
      </c>
      <c r="N1" s="1" t="s">
        <v>45</v>
      </c>
      <c r="O1" s="1" t="s">
        <v>41</v>
      </c>
      <c r="P1" s="1" t="s">
        <v>38</v>
      </c>
      <c r="Q1" s="1" t="s">
        <v>40</v>
      </c>
    </row>
    <row r="2" spans="1:17" ht="16" hidden="1">
      <c r="A2" s="1" t="s">
        <v>3</v>
      </c>
      <c r="D2" s="2"/>
      <c r="E2" s="2"/>
      <c r="F2" s="2"/>
      <c r="G2" s="2"/>
      <c r="H2" s="2"/>
      <c r="I2" s="2"/>
      <c r="J2" s="2"/>
      <c r="K2" s="2"/>
      <c r="L2" s="4" t="str">
        <f t="shared" ref="L2:L9" si="0">IF(H2&lt;&gt;"",B2/H2,"")</f>
        <v/>
      </c>
      <c r="P2" t="str">
        <f t="shared" ref="P2:P9" si="1">""""&amp;E2&amp;""" =&gt; "&amp;H2&amp;","</f>
        <v>"" =&gt; ,</v>
      </c>
      <c r="Q2" t="str">
        <f t="shared" ref="Q2:Q9" si="2">E2&amp;","&amp;G2&amp;" Cores,"&amp;L2&amp;"/hour,"&amp;O2</f>
        <v>, Cores,/hour,</v>
      </c>
    </row>
    <row r="3" spans="1:17" ht="16" hidden="1">
      <c r="A3" s="1" t="s">
        <v>5</v>
      </c>
      <c r="L3" s="4" t="str">
        <f t="shared" si="0"/>
        <v/>
      </c>
      <c r="P3" t="str">
        <f t="shared" si="1"/>
        <v>"" =&gt; ,</v>
      </c>
      <c r="Q3" t="str">
        <f t="shared" si="2"/>
        <v>, Cores,/hour,</v>
      </c>
    </row>
    <row r="4" spans="1:17" ht="16" hidden="1">
      <c r="A4" s="1" t="s">
        <v>11</v>
      </c>
      <c r="L4" s="4" t="str">
        <f t="shared" si="0"/>
        <v/>
      </c>
      <c r="P4" t="str">
        <f t="shared" si="1"/>
        <v>"" =&gt; ,</v>
      </c>
      <c r="Q4" t="str">
        <f t="shared" si="2"/>
        <v>, Cores,/hour,</v>
      </c>
    </row>
    <row r="5" spans="1:17" ht="16" hidden="1">
      <c r="A5" s="1" t="s">
        <v>12</v>
      </c>
      <c r="D5" s="2"/>
      <c r="E5" s="2"/>
      <c r="F5" s="2"/>
      <c r="G5" s="2"/>
      <c r="H5" s="2"/>
      <c r="I5" s="2"/>
      <c r="J5" s="2"/>
      <c r="K5" s="2"/>
      <c r="L5" s="4" t="str">
        <f t="shared" si="0"/>
        <v/>
      </c>
      <c r="P5" t="str">
        <f t="shared" si="1"/>
        <v>"" =&gt; ,</v>
      </c>
      <c r="Q5" t="str">
        <f t="shared" si="2"/>
        <v>, Cores,/hour,</v>
      </c>
    </row>
    <row r="6" spans="1:17" ht="16" hidden="1">
      <c r="A6" s="1" t="s">
        <v>13</v>
      </c>
      <c r="D6" s="2"/>
      <c r="E6" s="2"/>
      <c r="F6" s="2"/>
      <c r="G6" s="2"/>
      <c r="H6" s="2"/>
      <c r="I6" s="2"/>
      <c r="J6" s="2"/>
      <c r="K6" s="2"/>
      <c r="L6" s="4" t="str">
        <f t="shared" si="0"/>
        <v/>
      </c>
      <c r="P6" t="str">
        <f t="shared" si="1"/>
        <v>"" =&gt; ,</v>
      </c>
      <c r="Q6" t="str">
        <f t="shared" si="2"/>
        <v>, Cores,/hour,</v>
      </c>
    </row>
    <row r="7" spans="1:17" ht="16" hidden="1">
      <c r="A7" s="1" t="s">
        <v>14</v>
      </c>
      <c r="D7" s="2"/>
      <c r="E7" s="2"/>
      <c r="F7" s="2"/>
      <c r="G7" s="2"/>
      <c r="H7" s="2"/>
      <c r="I7" s="2"/>
      <c r="J7" s="2"/>
      <c r="K7" s="2"/>
      <c r="L7" s="4" t="str">
        <f t="shared" si="0"/>
        <v/>
      </c>
      <c r="P7" t="str">
        <f t="shared" si="1"/>
        <v>"" =&gt; ,</v>
      </c>
      <c r="Q7" t="str">
        <f t="shared" si="2"/>
        <v>, Cores,/hour,</v>
      </c>
    </row>
    <row r="8" spans="1:17" ht="16" hidden="1">
      <c r="A8" s="1" t="s">
        <v>15</v>
      </c>
      <c r="D8" s="3"/>
      <c r="E8" s="3"/>
      <c r="F8" s="3"/>
      <c r="G8" s="3"/>
      <c r="H8" s="3"/>
      <c r="I8" s="3"/>
      <c r="J8" s="3"/>
      <c r="K8" s="2" t="s">
        <v>32</v>
      </c>
      <c r="L8" s="4" t="str">
        <f t="shared" si="0"/>
        <v/>
      </c>
      <c r="P8" t="str">
        <f t="shared" si="1"/>
        <v>"" =&gt; ,</v>
      </c>
      <c r="Q8" t="str">
        <f t="shared" si="2"/>
        <v>, Cores,/hour,</v>
      </c>
    </row>
    <row r="9" spans="1:17" ht="16" hidden="1">
      <c r="A9" s="1" t="s">
        <v>16</v>
      </c>
      <c r="L9" s="4" t="str">
        <f t="shared" si="0"/>
        <v/>
      </c>
      <c r="P9" t="str">
        <f t="shared" si="1"/>
        <v>"" =&gt; ,</v>
      </c>
      <c r="Q9" t="str">
        <f t="shared" si="2"/>
        <v>, Cores,/hour,</v>
      </c>
    </row>
    <row r="10" spans="1:17" ht="16" hidden="1">
      <c r="D10" s="3"/>
      <c r="E10" s="3"/>
      <c r="F10" s="2"/>
      <c r="G10" s="3"/>
      <c r="H10" s="3"/>
      <c r="I10" s="3"/>
      <c r="J10" s="3"/>
      <c r="K10" s="3"/>
    </row>
    <row r="11" spans="1:17" ht="16" hidden="1">
      <c r="A11" s="2" t="s">
        <v>39</v>
      </c>
    </row>
    <row r="12" spans="1:17" hidden="1"/>
    <row r="13" spans="1:17" hidden="1"/>
    <row r="14" spans="1:17" hidden="1"/>
    <row r="15" spans="1:17" ht="16">
      <c r="A15" s="7" t="s">
        <v>46</v>
      </c>
      <c r="B15" s="9">
        <v>7.0000000000000007E-2</v>
      </c>
      <c r="C15" t="s">
        <v>35</v>
      </c>
      <c r="D15" s="8" t="s">
        <v>50</v>
      </c>
      <c r="E15" s="7" t="s">
        <v>46</v>
      </c>
      <c r="F15" s="2" t="s">
        <v>25</v>
      </c>
      <c r="G15" s="7">
        <v>1</v>
      </c>
      <c r="H15">
        <f t="shared" ref="H15:H22" si="3">G15</f>
        <v>1</v>
      </c>
      <c r="I15" s="7">
        <v>3</v>
      </c>
      <c r="J15" s="7">
        <v>3.75</v>
      </c>
      <c r="K15" s="7" t="s">
        <v>47</v>
      </c>
      <c r="L15" s="4">
        <f>IF(H15&lt;&gt;"",B15/H15,"")</f>
        <v>7.0000000000000007E-2</v>
      </c>
      <c r="O15" s="3" t="s">
        <v>42</v>
      </c>
      <c r="P15" t="str">
        <f>""""&amp;E15&amp;""" =&gt; "&amp;H15&amp;","</f>
        <v>"m3.medium" =&gt; 1,</v>
      </c>
      <c r="Q15" t="str">
        <f>E15&amp;","&amp;G15&amp;" Cores,$"&amp;ROUND(B15,2)&amp;"/hour,"&amp;N15&amp;" - "&amp;O15</f>
        <v>m3.medium,1 Cores,$0.07/hour, - Use only for cluster configuration testing</v>
      </c>
    </row>
    <row r="16" spans="1:17" s="6" customFormat="1" ht="16">
      <c r="A16" s="10" t="s">
        <v>48</v>
      </c>
      <c r="B16" s="11">
        <v>0.14000000000000001</v>
      </c>
      <c r="C16" s="6" t="s">
        <v>35</v>
      </c>
      <c r="D16" s="12" t="s">
        <v>50</v>
      </c>
      <c r="E16" s="10" t="s">
        <v>48</v>
      </c>
      <c r="F16" s="5" t="s">
        <v>25</v>
      </c>
      <c r="G16" s="10">
        <v>2</v>
      </c>
      <c r="H16" s="6">
        <f t="shared" si="3"/>
        <v>2</v>
      </c>
      <c r="I16" s="10">
        <v>6.5</v>
      </c>
      <c r="J16" s="10">
        <v>7.5</v>
      </c>
      <c r="K16" s="10" t="s">
        <v>49</v>
      </c>
      <c r="L16" s="13">
        <f t="shared" ref="L16:L30" si="4">IF(H16&lt;&gt;"",B16/H16,"")</f>
        <v>7.0000000000000007E-2</v>
      </c>
      <c r="O16" s="5" t="s">
        <v>44</v>
      </c>
      <c r="P16" s="6" t="str">
        <f t="shared" ref="P16:P30" si="5">""""&amp;E16&amp;""" =&gt; "&amp;H16&amp;","</f>
        <v>"m3.large" =&gt; 2,</v>
      </c>
      <c r="Q16" s="6" t="str">
        <f t="shared" ref="Q16:Q30" si="6">E16&amp;","&amp;G16&amp;" Cores,$"&amp;ROUND(B16,2)&amp;"/hour,"&amp;N16&amp;" - "&amp;O16</f>
        <v>m3.large,2 Cores,$0.14/hour, - Recommended for Server</v>
      </c>
    </row>
    <row r="17" spans="1:17" s="6" customFormat="1" ht="16">
      <c r="A17" s="10" t="s">
        <v>1</v>
      </c>
      <c r="B17" s="11">
        <v>0.28000000000000003</v>
      </c>
      <c r="C17" s="6" t="s">
        <v>35</v>
      </c>
      <c r="D17" s="12" t="s">
        <v>50</v>
      </c>
      <c r="E17" s="10" t="s">
        <v>1</v>
      </c>
      <c r="F17" s="5" t="s">
        <v>25</v>
      </c>
      <c r="G17" s="10">
        <v>4</v>
      </c>
      <c r="H17" s="6">
        <f t="shared" si="3"/>
        <v>4</v>
      </c>
      <c r="I17" s="10">
        <v>13</v>
      </c>
      <c r="J17" s="10">
        <v>15</v>
      </c>
      <c r="K17" s="10" t="s">
        <v>28</v>
      </c>
      <c r="L17" s="13">
        <f t="shared" si="4"/>
        <v>7.0000000000000007E-2</v>
      </c>
      <c r="O17" s="5" t="s">
        <v>44</v>
      </c>
      <c r="P17" s="6" t="str">
        <f t="shared" si="5"/>
        <v>"m3.xlarge" =&gt; 4,</v>
      </c>
      <c r="Q17" s="6" t="str">
        <f t="shared" si="6"/>
        <v>m3.xlarge,4 Cores,$0.28/hour, - Recommended for Server</v>
      </c>
    </row>
    <row r="18" spans="1:17" s="6" customFormat="1" ht="16">
      <c r="A18" s="10" t="s">
        <v>2</v>
      </c>
      <c r="B18" s="11">
        <v>0.56000000000000005</v>
      </c>
      <c r="C18" s="6" t="s">
        <v>35</v>
      </c>
      <c r="D18" s="12" t="s">
        <v>50</v>
      </c>
      <c r="E18" s="10" t="s">
        <v>2</v>
      </c>
      <c r="F18" s="5" t="s">
        <v>25</v>
      </c>
      <c r="G18" s="10">
        <v>8</v>
      </c>
      <c r="H18" s="6">
        <f t="shared" si="3"/>
        <v>8</v>
      </c>
      <c r="I18" s="10">
        <v>26</v>
      </c>
      <c r="J18" s="10">
        <v>30</v>
      </c>
      <c r="K18" s="10" t="s">
        <v>29</v>
      </c>
      <c r="L18" s="13">
        <f t="shared" si="4"/>
        <v>7.0000000000000007E-2</v>
      </c>
      <c r="O18" s="5" t="s">
        <v>44</v>
      </c>
      <c r="P18" s="6" t="str">
        <f t="shared" si="5"/>
        <v>"m3.2xlarge" =&gt; 8,</v>
      </c>
      <c r="Q18" s="6" t="str">
        <f t="shared" si="6"/>
        <v>m3.2xlarge,8 Cores,$0.56/hour, - Recommended for Server</v>
      </c>
    </row>
    <row r="19" spans="1:17" s="6" customFormat="1" ht="16">
      <c r="A19" s="10" t="s">
        <v>6</v>
      </c>
      <c r="B19" s="11">
        <v>0.105</v>
      </c>
      <c r="C19" s="6" t="s">
        <v>35</v>
      </c>
      <c r="D19" s="12" t="s">
        <v>51</v>
      </c>
      <c r="E19" s="10" t="s">
        <v>6</v>
      </c>
      <c r="F19" s="5" t="s">
        <v>25</v>
      </c>
      <c r="G19" s="10">
        <v>2</v>
      </c>
      <c r="H19" s="6">
        <f t="shared" si="3"/>
        <v>2</v>
      </c>
      <c r="I19" s="10">
        <v>7</v>
      </c>
      <c r="J19" s="10">
        <v>3.75</v>
      </c>
      <c r="K19" s="10" t="s">
        <v>27</v>
      </c>
      <c r="L19" s="13">
        <f t="shared" si="4"/>
        <v>5.2499999999999998E-2</v>
      </c>
      <c r="N19" s="15" t="s">
        <v>63</v>
      </c>
      <c r="O19" s="5"/>
      <c r="P19" s="6" t="str">
        <f t="shared" si="5"/>
        <v>"c3.large" =&gt; 2,</v>
      </c>
      <c r="Q19" s="6" t="str">
        <f t="shared" si="6"/>
        <v xml:space="preserve">c3.large,2 Cores,$0.11/hour, - Worker Only - </v>
      </c>
    </row>
    <row r="20" spans="1:17" s="6" customFormat="1" ht="16">
      <c r="A20" s="10" t="s">
        <v>7</v>
      </c>
      <c r="B20" s="11">
        <v>0.21</v>
      </c>
      <c r="C20" s="6" t="s">
        <v>35</v>
      </c>
      <c r="D20" s="12" t="s">
        <v>51</v>
      </c>
      <c r="E20" s="10" t="s">
        <v>7</v>
      </c>
      <c r="F20" s="5" t="s">
        <v>25</v>
      </c>
      <c r="G20" s="10">
        <v>4</v>
      </c>
      <c r="H20" s="6">
        <f t="shared" si="3"/>
        <v>4</v>
      </c>
      <c r="I20" s="10">
        <v>14</v>
      </c>
      <c r="J20" s="10">
        <v>7.5</v>
      </c>
      <c r="K20" s="10" t="s">
        <v>28</v>
      </c>
      <c r="L20" s="13">
        <f t="shared" si="4"/>
        <v>5.2499999999999998E-2</v>
      </c>
      <c r="N20" s="15" t="s">
        <v>63</v>
      </c>
      <c r="O20" s="5"/>
      <c r="P20" s="6" t="str">
        <f t="shared" si="5"/>
        <v>"c3.xlarge" =&gt; 4,</v>
      </c>
      <c r="Q20" s="6" t="str">
        <f t="shared" si="6"/>
        <v xml:space="preserve">c3.xlarge,4 Cores,$0.21/hour, - Worker Only - </v>
      </c>
    </row>
    <row r="21" spans="1:17" s="6" customFormat="1" ht="16">
      <c r="A21" s="10" t="s">
        <v>8</v>
      </c>
      <c r="B21" s="11">
        <v>0.42</v>
      </c>
      <c r="C21" s="6" t="s">
        <v>35</v>
      </c>
      <c r="D21" s="12" t="s">
        <v>51</v>
      </c>
      <c r="E21" s="10" t="s">
        <v>8</v>
      </c>
      <c r="F21" s="5" t="s">
        <v>25</v>
      </c>
      <c r="G21" s="10">
        <v>8</v>
      </c>
      <c r="H21" s="6">
        <f t="shared" si="3"/>
        <v>8</v>
      </c>
      <c r="I21" s="10">
        <v>28</v>
      </c>
      <c r="J21" s="10">
        <v>15</v>
      </c>
      <c r="K21" s="10" t="s">
        <v>29</v>
      </c>
      <c r="L21" s="13">
        <f t="shared" si="4"/>
        <v>5.2499999999999998E-2</v>
      </c>
      <c r="N21" s="15" t="s">
        <v>63</v>
      </c>
      <c r="O21" s="5" t="s">
        <v>43</v>
      </c>
      <c r="P21" s="6" t="str">
        <f t="shared" si="5"/>
        <v>"c3.2xlarge" =&gt; 8,</v>
      </c>
      <c r="Q21" s="6" t="str">
        <f t="shared" si="6"/>
        <v>c3.2xlarge,8 Cores,$0.42/hour, - Worker Only - Recommended for Worker</v>
      </c>
    </row>
    <row r="22" spans="1:17" s="6" customFormat="1" ht="16">
      <c r="A22" s="10" t="s">
        <v>9</v>
      </c>
      <c r="B22" s="11">
        <v>0.84</v>
      </c>
      <c r="C22" s="6" t="s">
        <v>35</v>
      </c>
      <c r="D22" s="12" t="s">
        <v>51</v>
      </c>
      <c r="E22" s="10" t="s">
        <v>9</v>
      </c>
      <c r="F22" s="5" t="s">
        <v>25</v>
      </c>
      <c r="G22" s="10">
        <v>16</v>
      </c>
      <c r="H22" s="6">
        <f t="shared" si="3"/>
        <v>16</v>
      </c>
      <c r="I22" s="10">
        <v>55</v>
      </c>
      <c r="J22" s="10">
        <v>30</v>
      </c>
      <c r="K22" s="10" t="s">
        <v>30</v>
      </c>
      <c r="L22" s="13">
        <f t="shared" si="4"/>
        <v>5.2499999999999998E-2</v>
      </c>
      <c r="M22" s="5" t="s">
        <v>36</v>
      </c>
      <c r="N22" s="15" t="s">
        <v>63</v>
      </c>
      <c r="O22" s="5" t="s">
        <v>43</v>
      </c>
      <c r="P22" s="6" t="str">
        <f t="shared" si="5"/>
        <v>"c3.4xlarge" =&gt; 16,</v>
      </c>
      <c r="Q22" s="6" t="str">
        <f t="shared" si="6"/>
        <v>c3.4xlarge,16 Cores,$0.84/hour, - Worker Only - Recommended for Worker</v>
      </c>
    </row>
    <row r="23" spans="1:17" s="6" customFormat="1" ht="16">
      <c r="A23" s="10" t="s">
        <v>10</v>
      </c>
      <c r="B23" s="11">
        <v>1.68</v>
      </c>
      <c r="C23" s="6" t="s">
        <v>35</v>
      </c>
      <c r="D23" s="12" t="s">
        <v>51</v>
      </c>
      <c r="E23" s="10" t="s">
        <v>10</v>
      </c>
      <c r="F23" s="5" t="s">
        <v>25</v>
      </c>
      <c r="G23" s="10">
        <v>32</v>
      </c>
      <c r="H23" s="14">
        <v>16</v>
      </c>
      <c r="I23" s="10">
        <v>108</v>
      </c>
      <c r="J23" s="10">
        <v>60</v>
      </c>
      <c r="K23" s="10" t="s">
        <v>31</v>
      </c>
      <c r="L23" s="13">
        <f t="shared" si="4"/>
        <v>0.105</v>
      </c>
      <c r="M23" s="5" t="s">
        <v>36</v>
      </c>
      <c r="N23" s="15" t="s">
        <v>63</v>
      </c>
      <c r="O23" s="5" t="s">
        <v>43</v>
      </c>
      <c r="P23" s="6" t="str">
        <f t="shared" si="5"/>
        <v>"c3.8xlarge" =&gt; 16,</v>
      </c>
      <c r="Q23" s="6" t="str">
        <f t="shared" si="6"/>
        <v>c3.8xlarge,32 Cores,$1.68/hour, - Worker Only - Recommended for Worker</v>
      </c>
    </row>
    <row r="24" spans="1:17" s="19" customFormat="1" ht="16">
      <c r="A24" s="17" t="s">
        <v>53</v>
      </c>
      <c r="B24" s="18">
        <v>0.17499999999999999</v>
      </c>
      <c r="C24" s="19" t="s">
        <v>35</v>
      </c>
      <c r="D24" s="20" t="s">
        <v>52</v>
      </c>
      <c r="E24" s="17" t="s">
        <v>53</v>
      </c>
      <c r="F24" s="21" t="s">
        <v>25</v>
      </c>
      <c r="G24" s="17">
        <v>2</v>
      </c>
      <c r="H24" s="19">
        <f>G24</f>
        <v>2</v>
      </c>
      <c r="I24" s="17">
        <v>6.5</v>
      </c>
      <c r="J24" s="17">
        <v>15</v>
      </c>
      <c r="K24" s="17" t="s">
        <v>49</v>
      </c>
      <c r="L24" s="22">
        <f t="shared" si="4"/>
        <v>8.7499999999999994E-2</v>
      </c>
      <c r="N24" s="21"/>
      <c r="P24" s="19" t="str">
        <f t="shared" si="5"/>
        <v>"r3.large" =&gt; 2,</v>
      </c>
      <c r="Q24" s="19" t="str">
        <f t="shared" si="6"/>
        <v xml:space="preserve">r3.large,2 Cores,$0.18/hour, - </v>
      </c>
    </row>
    <row r="25" spans="1:17" s="19" customFormat="1" ht="16">
      <c r="A25" s="17" t="s">
        <v>54</v>
      </c>
      <c r="B25" s="18">
        <v>0.35</v>
      </c>
      <c r="C25" s="19" t="s">
        <v>35</v>
      </c>
      <c r="D25" s="20" t="s">
        <v>52</v>
      </c>
      <c r="E25" s="17" t="s">
        <v>54</v>
      </c>
      <c r="F25" s="21" t="s">
        <v>25</v>
      </c>
      <c r="G25" s="17">
        <v>4</v>
      </c>
      <c r="H25" s="19">
        <f>G25</f>
        <v>4</v>
      </c>
      <c r="I25" s="17">
        <v>13</v>
      </c>
      <c r="J25" s="17">
        <v>30.5</v>
      </c>
      <c r="K25" s="17" t="s">
        <v>55</v>
      </c>
      <c r="L25" s="22">
        <f t="shared" si="4"/>
        <v>8.7499999999999994E-2</v>
      </c>
      <c r="N25" s="21"/>
      <c r="P25" s="19" t="str">
        <f t="shared" si="5"/>
        <v>"r3.xlarge" =&gt; 4,</v>
      </c>
      <c r="Q25" s="19" t="str">
        <f t="shared" si="6"/>
        <v xml:space="preserve">r3.xlarge,4 Cores,$0.35/hour, - </v>
      </c>
    </row>
    <row r="26" spans="1:17" s="19" customFormat="1" ht="16">
      <c r="A26" s="17" t="s">
        <v>56</v>
      </c>
      <c r="B26" s="18">
        <v>0.7</v>
      </c>
      <c r="C26" s="19" t="s">
        <v>35</v>
      </c>
      <c r="D26" s="20" t="s">
        <v>52</v>
      </c>
      <c r="E26" s="17" t="s">
        <v>56</v>
      </c>
      <c r="F26" s="21" t="s">
        <v>25</v>
      </c>
      <c r="G26" s="17">
        <v>8</v>
      </c>
      <c r="H26" s="19">
        <f>G26</f>
        <v>8</v>
      </c>
      <c r="I26" s="17">
        <v>26</v>
      </c>
      <c r="J26" s="17">
        <v>61</v>
      </c>
      <c r="K26" s="17" t="s">
        <v>57</v>
      </c>
      <c r="L26" s="22">
        <f t="shared" si="4"/>
        <v>8.7499999999999994E-2</v>
      </c>
      <c r="N26" s="21"/>
      <c r="P26" s="19" t="str">
        <f t="shared" si="5"/>
        <v>"r3.2xlarge" =&gt; 8,</v>
      </c>
      <c r="Q26" s="19" t="str">
        <f t="shared" si="6"/>
        <v xml:space="preserve">r3.2xlarge,8 Cores,$0.7/hour, - </v>
      </c>
    </row>
    <row r="27" spans="1:17" s="19" customFormat="1" ht="16">
      <c r="A27" s="17" t="s">
        <v>58</v>
      </c>
      <c r="B27" s="18">
        <v>1.4</v>
      </c>
      <c r="C27" s="19" t="s">
        <v>35</v>
      </c>
      <c r="D27" s="20" t="s">
        <v>52</v>
      </c>
      <c r="E27" s="17" t="s">
        <v>58</v>
      </c>
      <c r="F27" s="21" t="s">
        <v>25</v>
      </c>
      <c r="G27" s="17">
        <v>16</v>
      </c>
      <c r="H27" s="23">
        <v>16</v>
      </c>
      <c r="I27" s="17">
        <v>52</v>
      </c>
      <c r="J27" s="17">
        <v>122</v>
      </c>
      <c r="K27" s="17" t="s">
        <v>59</v>
      </c>
      <c r="L27" s="22">
        <f t="shared" si="4"/>
        <v>8.7499999999999994E-2</v>
      </c>
      <c r="M27" s="21" t="s">
        <v>36</v>
      </c>
      <c r="P27" s="19" t="str">
        <f t="shared" si="5"/>
        <v>"r3.4xlarge" =&gt; 16,</v>
      </c>
      <c r="Q27" s="19" t="str">
        <f t="shared" si="6"/>
        <v xml:space="preserve">r3.4xlarge,16 Cores,$1.4/hour, - </v>
      </c>
    </row>
    <row r="28" spans="1:17" s="19" customFormat="1" ht="16">
      <c r="A28" s="17" t="s">
        <v>60</v>
      </c>
      <c r="B28" s="18">
        <v>2.8</v>
      </c>
      <c r="C28" s="19" t="s">
        <v>35</v>
      </c>
      <c r="D28" s="20" t="s">
        <v>52</v>
      </c>
      <c r="E28" s="17" t="s">
        <v>60</v>
      </c>
      <c r="F28" s="21" t="s">
        <v>25</v>
      </c>
      <c r="G28" s="17">
        <v>32</v>
      </c>
      <c r="H28" s="23">
        <v>32</v>
      </c>
      <c r="I28" s="17">
        <v>104</v>
      </c>
      <c r="J28" s="17">
        <v>244</v>
      </c>
      <c r="K28" s="17" t="s">
        <v>31</v>
      </c>
      <c r="L28" s="22">
        <f t="shared" si="4"/>
        <v>8.7499999999999994E-2</v>
      </c>
      <c r="M28" s="21" t="s">
        <v>36</v>
      </c>
      <c r="P28" s="19" t="str">
        <f t="shared" si="5"/>
        <v>"r3.8xlarge" =&gt; 32,</v>
      </c>
      <c r="Q28" s="19" t="str">
        <f t="shared" si="6"/>
        <v xml:space="preserve">r3.8xlarge,32 Cores,$2.8/hour, - </v>
      </c>
    </row>
    <row r="29" spans="1:17" s="6" customFormat="1" ht="16">
      <c r="A29" s="10" t="s">
        <v>17</v>
      </c>
      <c r="B29" s="11">
        <v>0.02</v>
      </c>
      <c r="C29" s="6" t="s">
        <v>35</v>
      </c>
      <c r="D29" s="16" t="s">
        <v>33</v>
      </c>
      <c r="E29" s="10" t="s">
        <v>17</v>
      </c>
      <c r="F29" s="5" t="s">
        <v>25</v>
      </c>
      <c r="G29" s="10">
        <v>1</v>
      </c>
      <c r="H29" s="6">
        <v>1</v>
      </c>
      <c r="I29" s="10" t="s">
        <v>61</v>
      </c>
      <c r="J29" s="10">
        <v>0.61499999999999999</v>
      </c>
      <c r="K29" s="10" t="s">
        <v>62</v>
      </c>
      <c r="L29" s="13">
        <f t="shared" si="4"/>
        <v>0.02</v>
      </c>
      <c r="O29" s="16" t="s">
        <v>42</v>
      </c>
      <c r="P29" s="6" t="str">
        <f t="shared" si="5"/>
        <v>"t1.micro" =&gt; 1,</v>
      </c>
      <c r="Q29" s="6" t="str">
        <f t="shared" si="6"/>
        <v>t1.micro,1 Cores,$0.02/hour, - Use only for cluster configuration testing</v>
      </c>
    </row>
    <row r="30" spans="1:17" ht="16">
      <c r="A30" s="7" t="s">
        <v>4</v>
      </c>
      <c r="B30" s="9">
        <v>4.3999999999999997E-2</v>
      </c>
      <c r="C30" t="s">
        <v>35</v>
      </c>
      <c r="D30" s="3" t="s">
        <v>33</v>
      </c>
      <c r="E30" s="7" t="s">
        <v>4</v>
      </c>
      <c r="F30" s="2" t="s">
        <v>25</v>
      </c>
      <c r="G30" s="7">
        <v>1</v>
      </c>
      <c r="H30">
        <v>1</v>
      </c>
      <c r="I30" s="7">
        <v>1</v>
      </c>
      <c r="J30" s="7">
        <v>1.7</v>
      </c>
      <c r="K30" s="7" t="s">
        <v>26</v>
      </c>
      <c r="L30" s="4">
        <f t="shared" si="4"/>
        <v>4.3999999999999997E-2</v>
      </c>
      <c r="O30" s="3" t="s">
        <v>42</v>
      </c>
      <c r="P30" t="str">
        <f t="shared" si="5"/>
        <v>"m1.small" =&gt; 1,</v>
      </c>
      <c r="Q30" t="str">
        <f t="shared" si="6"/>
        <v>m1.small,1 Cores,$0.04/hour, - Use only for cluster configuration testing</v>
      </c>
    </row>
  </sheetData>
  <autoFilter ref="D1:D14">
    <filterColumn colId="0">
      <customFilters>
        <customFilter operator="notEqual" val=" "/>
      </custom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prices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Long</dc:creator>
  <cp:lastModifiedBy>Nicholas Long</cp:lastModifiedBy>
  <dcterms:created xsi:type="dcterms:W3CDTF">2013-12-16T01:58:04Z</dcterms:created>
  <dcterms:modified xsi:type="dcterms:W3CDTF">2014-04-29T03:30:29Z</dcterms:modified>
</cp:coreProperties>
</file>