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100" yWindow="200" windowWidth="33600" windowHeight="19720" tabRatio="500"/>
  </bookViews>
  <sheets>
    <sheet name="prices" sheetId="1" r:id="rId1"/>
  </sheets>
  <definedNames>
    <definedName name="_xlnm._FilterDatabase" localSheetId="0" hidden="1">prices!$D$1:$D$38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2" i="1" l="1"/>
  <c r="S30" i="1"/>
  <c r="S29" i="1"/>
  <c r="S27" i="1"/>
  <c r="S26" i="1"/>
  <c r="S25" i="1"/>
  <c r="S24" i="1"/>
  <c r="S22" i="1"/>
  <c r="S20" i="1"/>
  <c r="S18" i="1"/>
  <c r="S17" i="1"/>
  <c r="S16" i="1"/>
  <c r="S14" i="1"/>
  <c r="S13" i="1"/>
  <c r="S12" i="1"/>
  <c r="S11" i="1"/>
  <c r="S10" i="1"/>
  <c r="S8" i="1"/>
  <c r="S7" i="1"/>
  <c r="S6" i="1"/>
  <c r="S5" i="1"/>
  <c r="S3" i="1"/>
  <c r="S2" i="1"/>
  <c r="H32" i="1"/>
  <c r="N32" i="1"/>
  <c r="H30" i="1"/>
  <c r="N30" i="1"/>
  <c r="H29" i="1"/>
  <c r="N29" i="1"/>
  <c r="N27" i="1"/>
  <c r="H26" i="1"/>
  <c r="N26" i="1"/>
  <c r="H25" i="1"/>
  <c r="N25" i="1"/>
  <c r="H24" i="1"/>
  <c r="N24" i="1"/>
  <c r="H22" i="1"/>
  <c r="N22" i="1"/>
  <c r="H20" i="1"/>
  <c r="N20" i="1"/>
  <c r="N18" i="1"/>
  <c r="H17" i="1"/>
  <c r="N17" i="1"/>
  <c r="H16" i="1"/>
  <c r="N16" i="1"/>
  <c r="N14" i="1"/>
  <c r="N13" i="1"/>
  <c r="H12" i="1"/>
  <c r="N12" i="1"/>
  <c r="H11" i="1"/>
  <c r="N11" i="1"/>
  <c r="H10" i="1"/>
  <c r="N10" i="1"/>
  <c r="H8" i="1"/>
  <c r="N8" i="1"/>
  <c r="H7" i="1"/>
  <c r="N7" i="1"/>
  <c r="H6" i="1"/>
  <c r="N6" i="1"/>
  <c r="H5" i="1"/>
  <c r="N5" i="1"/>
  <c r="H3" i="1"/>
  <c r="N3" i="1"/>
  <c r="H2" i="1"/>
  <c r="N2" i="1"/>
  <c r="N4" i="1"/>
  <c r="S4" i="1"/>
  <c r="N9" i="1"/>
  <c r="S9" i="1"/>
  <c r="N15" i="1"/>
  <c r="S15" i="1"/>
  <c r="N19" i="1"/>
  <c r="S19" i="1"/>
  <c r="N21" i="1"/>
  <c r="S21" i="1"/>
  <c r="N23" i="1"/>
  <c r="S23" i="1"/>
  <c r="N28" i="1"/>
  <c r="S28" i="1"/>
  <c r="N31" i="1"/>
  <c r="S31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D38" i="1"/>
</calcChain>
</file>

<file path=xl/sharedStrings.xml><?xml version="1.0" encoding="utf-8"?>
<sst xmlns="http://schemas.openxmlformats.org/spreadsheetml/2006/main" count="231" uniqueCount="90">
  <si>
    <t>General Purpose - Current Generation</t>
  </si>
  <si>
    <t>m3.xlarge</t>
  </si>
  <si>
    <t>m3.2xlarge</t>
  </si>
  <si>
    <t>General Purpose - Previous Generation</t>
  </si>
  <si>
    <t>m1.small</t>
  </si>
  <si>
    <t>m1.medium</t>
  </si>
  <si>
    <t>m1.large</t>
  </si>
  <si>
    <t>m1.xlarge</t>
  </si>
  <si>
    <t>Compute Optimized - Current Generation</t>
  </si>
  <si>
    <t>c3.large</t>
  </si>
  <si>
    <t>c3.xlarge</t>
  </si>
  <si>
    <t>c3.2xlarge</t>
  </si>
  <si>
    <t>c3.4xlarge</t>
  </si>
  <si>
    <t>c3.8xlarge</t>
  </si>
  <si>
    <t>Compute Optimized - Previous Generation</t>
  </si>
  <si>
    <t>c1.medium</t>
  </si>
  <si>
    <t>c1.xlarge</t>
  </si>
  <si>
    <t>cc2.8xlarge</t>
  </si>
  <si>
    <t>GPU Instances - Current Generation</t>
  </si>
  <si>
    <t>g2.2xlarge</t>
  </si>
  <si>
    <t>GPU Instances - Previous Generation</t>
  </si>
  <si>
    <t>cg1.4xlarge</t>
  </si>
  <si>
    <t>Memory Optimized - Current Generation</t>
  </si>
  <si>
    <t>m2.xlarge</t>
  </si>
  <si>
    <t>m2.2xlarge</t>
  </si>
  <si>
    <t>m2.4xlarge</t>
  </si>
  <si>
    <t>cr1.8xlarge</t>
  </si>
  <si>
    <t>Storage Optimized - Current Generation</t>
  </si>
  <si>
    <t>hi1.4xlarge</t>
  </si>
  <si>
    <t>hs1.8xlarge</t>
  </si>
  <si>
    <t>Micro Instances</t>
  </si>
  <si>
    <t>t1.micro</t>
  </si>
  <si>
    <t>Instance Family</t>
  </si>
  <si>
    <t>Instance Type</t>
  </si>
  <si>
    <t>Processor Arch</t>
  </si>
  <si>
    <t>vCPU</t>
  </si>
  <si>
    <t>ECU</t>
  </si>
  <si>
    <t>Memory (GiB)</t>
  </si>
  <si>
    <t>Instance Storage (GB)</t>
  </si>
  <si>
    <t>EBS-optimized Available</t>
  </si>
  <si>
    <t>Network Performance</t>
  </si>
  <si>
    <t>General purpose</t>
  </si>
  <si>
    <t>64-bit</t>
  </si>
  <si>
    <t>EBS only</t>
  </si>
  <si>
    <t>Yes</t>
  </si>
  <si>
    <t>Moderate</t>
  </si>
  <si>
    <t>High</t>
  </si>
  <si>
    <t>1 x 160</t>
  </si>
  <si>
    <t>-</t>
  </si>
  <si>
    <t>Low</t>
  </si>
  <si>
    <t>1 x 410</t>
  </si>
  <si>
    <t>2 x 420</t>
  </si>
  <si>
    <t>4 x 420</t>
  </si>
  <si>
    <t>Compute optimized</t>
  </si>
  <si>
    <t>2 x 16 SSD</t>
  </si>
  <si>
    <t>2 x 40 SSD</t>
  </si>
  <si>
    <t>2 x 80 SSD</t>
  </si>
  <si>
    <t>2 x 160 SSD</t>
  </si>
  <si>
    <t>2 x 320 SSD</t>
  </si>
  <si>
    <t>1 x 350</t>
  </si>
  <si>
    <t>4 x 840</t>
  </si>
  <si>
    <r>
      <t>10 Gigabit</t>
    </r>
    <r>
      <rPr>
        <sz val="8.4"/>
        <color rgb="FF000000"/>
        <rFont val="Verdana"/>
      </rPr>
      <t>4</t>
    </r>
  </si>
  <si>
    <t>GPU instances</t>
  </si>
  <si>
    <t>1 x 60 SSD</t>
  </si>
  <si>
    <t>GPU Instances</t>
  </si>
  <si>
    <t>2 x 840</t>
  </si>
  <si>
    <t>Memory optimized</t>
  </si>
  <si>
    <t>1 x 420</t>
  </si>
  <si>
    <t>1 x 850</t>
  </si>
  <si>
    <t>2 x 120 </t>
  </si>
  <si>
    <t>SSD</t>
  </si>
  <si>
    <t>Storage optimized</t>
  </si>
  <si>
    <t>2 x 1,024</t>
  </si>
  <si>
    <r>
      <t>24 x 2,048</t>
    </r>
    <r>
      <rPr>
        <sz val="8.4"/>
        <color rgb="FF000000"/>
        <rFont val="Verdana"/>
      </rPr>
      <t>3</t>
    </r>
  </si>
  <si>
    <t>Micro instances</t>
  </si>
  <si>
    <r>
      <t>Variable</t>
    </r>
    <r>
      <rPr>
        <sz val="8.4"/>
        <color rgb="FF000000"/>
        <rFont val="Verdana"/>
      </rPr>
      <t>5</t>
    </r>
  </si>
  <si>
    <t>Very Low</t>
  </si>
  <si>
    <t>Cost per hour per core</t>
  </si>
  <si>
    <t>per Hour</t>
  </si>
  <si>
    <t>Hyperthreaded?</t>
  </si>
  <si>
    <t>Less Hyperthreading</t>
  </si>
  <si>
    <t>Map for AWS Gem</t>
  </si>
  <si>
    <t>Prices as of 01/02/2014</t>
  </si>
  <si>
    <t>Map for Spreadsheet Lookup</t>
  </si>
  <si>
    <t>Notes</t>
  </si>
  <si>
    <t>Use only for cluster configuration testing</t>
  </si>
  <si>
    <t>Recommended for Worker</t>
  </si>
  <si>
    <t>Recommended for Server</t>
  </si>
  <si>
    <t>Restrictions</t>
  </si>
  <si>
    <t>Worker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</si>
</sst>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6" x14ac:knownFonts="1">
    <font>
      <sz val="12"/>
      <color theme="1"/>
      <name val="Calibri"/>
      <family val="2"/>
      <scheme val="minor"/>
    </font>
    <font>
      <b/>
      <sz val="12"/>
      <color rgb="FF000000"/>
      <name val="Verdana"/>
    </font>
    <font>
      <sz val="12"/>
      <color rgb="FF000000"/>
      <name val="Verdana"/>
    </font>
    <font>
      <sz val="8.4"/>
      <color rgb="FF00000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6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8" fontId="2" fillId="0" borderId="0" xfId="0" applyNumberFormat="1" applyFont="1"/>
    <xf numFmtId="8" fontId="0" fillId="0" borderId="0" xfId="0" applyNumberFormat="1"/>
    <xf numFmtId="0" fontId="2" fillId="2" borderId="0" xfId="0" applyFont="1" applyFill="1"/>
    <xf numFmtId="8" fontId="2" fillId="2" borderId="0" xfId="0" applyNumberFormat="1" applyFont="1" applyFill="1"/>
    <xf numFmtId="0" fontId="0" fillId="2" borderId="0" xfId="0" applyFill="1"/>
    <xf numFmtId="0" fontId="1" fillId="2" borderId="0" xfId="0" applyFont="1" applyFill="1"/>
  </cellXfs>
  <cellStyles count="1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S38"/>
  <sheetViews>
    <sheetView tabSelected="1" topLeftCell="B1" workbookViewId="0">
      <selection activeCell="S2" sqref="S2:S32"/>
    </sheetView>
  </sheetViews>
  <sheetFormatPr baseColWidth="10" defaultRowHeight="15" x14ac:dyDescent="0"/>
  <cols>
    <col min="1" max="1" width="48.83203125" bestFit="1" customWidth="1"/>
    <col min="2" max="2" width="17.83203125" bestFit="1" customWidth="1"/>
    <col min="4" max="4" width="20.83203125" bestFit="1" customWidth="1"/>
    <col min="5" max="5" width="17.5" bestFit="1" customWidth="1"/>
    <col min="8" max="8" width="24.83203125" bestFit="1" customWidth="1"/>
    <col min="11" max="11" width="16" customWidth="1"/>
    <col min="18" max="18" width="21.83203125" bestFit="1" customWidth="1"/>
  </cols>
  <sheetData>
    <row r="1" spans="1:19" ht="16">
      <c r="A1" s="1" t="s">
        <v>0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80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77</v>
      </c>
      <c r="P1" s="1" t="s">
        <v>88</v>
      </c>
      <c r="Q1" s="1" t="s">
        <v>84</v>
      </c>
      <c r="R1" s="1" t="s">
        <v>81</v>
      </c>
      <c r="S1" s="1" t="s">
        <v>83</v>
      </c>
    </row>
    <row r="2" spans="1:19" ht="16">
      <c r="A2" s="2" t="s">
        <v>1</v>
      </c>
      <c r="B2" s="4">
        <v>0.45</v>
      </c>
      <c r="C2" t="s">
        <v>78</v>
      </c>
      <c r="D2" s="2" t="s">
        <v>41</v>
      </c>
      <c r="E2" s="2" t="s">
        <v>1</v>
      </c>
      <c r="F2" s="2" t="s">
        <v>42</v>
      </c>
      <c r="G2" s="2">
        <v>4</v>
      </c>
      <c r="H2" s="2">
        <f>G2</f>
        <v>4</v>
      </c>
      <c r="I2" s="2">
        <v>13</v>
      </c>
      <c r="J2" s="2">
        <v>15</v>
      </c>
      <c r="K2" s="2" t="s">
        <v>43</v>
      </c>
      <c r="L2" s="2" t="s">
        <v>44</v>
      </c>
      <c r="M2" s="2" t="s">
        <v>45</v>
      </c>
      <c r="N2" s="5">
        <f>IF(H2&lt;&gt;"",B2/H2,"")</f>
        <v>0.1125</v>
      </c>
      <c r="Q2" s="2" t="s">
        <v>87</v>
      </c>
      <c r="R2" t="str">
        <f>""""&amp;E2&amp;""" =&gt; "&amp;H2&amp;","</f>
        <v>"m3.xlarge" =&gt; 4,</v>
      </c>
      <c r="S2" t="str">
        <f>E2&amp;","&amp;G2&amp;" Cores,$"&amp;ROUND(B2,2)&amp;"/hour,"&amp;P2&amp;" - "&amp;Q3</f>
        <v>m3.xlarge,4 Cores,$0.45/hour, - Recommended for Server</v>
      </c>
    </row>
    <row r="3" spans="1:19" ht="16">
      <c r="A3" s="6" t="s">
        <v>2</v>
      </c>
      <c r="B3" s="7">
        <v>0.9</v>
      </c>
      <c r="C3" s="8" t="s">
        <v>78</v>
      </c>
      <c r="D3" s="6" t="s">
        <v>41</v>
      </c>
      <c r="E3" s="6" t="s">
        <v>2</v>
      </c>
      <c r="F3" s="6" t="s">
        <v>42</v>
      </c>
      <c r="G3" s="6">
        <v>8</v>
      </c>
      <c r="H3" s="6">
        <f>G3</f>
        <v>8</v>
      </c>
      <c r="I3" s="6">
        <v>26</v>
      </c>
      <c r="J3" s="6">
        <v>30</v>
      </c>
      <c r="K3" s="6" t="s">
        <v>43</v>
      </c>
      <c r="L3" s="6" t="s">
        <v>44</v>
      </c>
      <c r="M3" s="6" t="s">
        <v>46</v>
      </c>
      <c r="N3" s="5">
        <f>IF(H3&lt;&gt;"",B3/H3,"")</f>
        <v>0.1125</v>
      </c>
      <c r="Q3" s="2" t="s">
        <v>87</v>
      </c>
      <c r="R3" t="str">
        <f t="shared" ref="R3:R32" si="0">""""&amp;E3&amp;""" =&gt; "&amp;H3&amp;","</f>
        <v>"m3.2xlarge" =&gt; 8,</v>
      </c>
      <c r="S3" t="str">
        <f>E3&amp;","&amp;G3&amp;" Cores,$"&amp;ROUND(B3,2)&amp;"/hour,"&amp;P3&amp;" - "&amp;Q4</f>
        <v xml:space="preserve">m3.2xlarge,8 Cores,$0.9/hour, - </v>
      </c>
    </row>
    <row r="4" spans="1:19" ht="16" hidden="1">
      <c r="A4" s="1" t="s">
        <v>3</v>
      </c>
      <c r="D4" s="2"/>
      <c r="E4" s="2"/>
      <c r="F4" s="2"/>
      <c r="G4" s="2"/>
      <c r="H4" s="2"/>
      <c r="I4" s="2"/>
      <c r="J4" s="2"/>
      <c r="K4" s="2"/>
      <c r="L4" s="2"/>
      <c r="M4" s="2"/>
      <c r="N4" s="5" t="str">
        <f>IF(H4&lt;&gt;"",B4/H4,"")</f>
        <v/>
      </c>
      <c r="R4" t="str">
        <f t="shared" si="0"/>
        <v>"" =&gt; ,</v>
      </c>
      <c r="S4" t="str">
        <f>E4&amp;","&amp;G4&amp;" Cores,"&amp;N4&amp;"/hour,"&amp;Q4</f>
        <v>, Cores,/hour,</v>
      </c>
    </row>
    <row r="5" spans="1:19" ht="16">
      <c r="A5" s="2" t="s">
        <v>4</v>
      </c>
      <c r="B5" s="4">
        <v>0.06</v>
      </c>
      <c r="C5" t="s">
        <v>78</v>
      </c>
      <c r="D5" s="2" t="s">
        <v>41</v>
      </c>
      <c r="E5" s="2" t="s">
        <v>4</v>
      </c>
      <c r="F5" s="2" t="s">
        <v>42</v>
      </c>
      <c r="G5" s="3">
        <v>1</v>
      </c>
      <c r="H5" s="2">
        <f>G5</f>
        <v>1</v>
      </c>
      <c r="I5" s="3">
        <v>1</v>
      </c>
      <c r="J5" s="3">
        <v>1.7</v>
      </c>
      <c r="K5" s="3" t="s">
        <v>47</v>
      </c>
      <c r="L5" s="3" t="s">
        <v>48</v>
      </c>
      <c r="M5" s="3" t="s">
        <v>49</v>
      </c>
      <c r="N5" s="5">
        <f t="shared" ref="N5:N32" si="1">IF(H5&lt;&gt;"",B5/H5,"")</f>
        <v>0.06</v>
      </c>
      <c r="Q5" s="3" t="s">
        <v>85</v>
      </c>
      <c r="R5" t="str">
        <f t="shared" si="0"/>
        <v>"m1.small" =&gt; 1,</v>
      </c>
      <c r="S5" t="str">
        <f t="shared" ref="S5:S8" si="2">E5&amp;","&amp;G5&amp;" Cores,$"&amp;ROUND(B5,2)&amp;"/hour,"&amp;P5&amp;" - "&amp;Q6</f>
        <v>m1.small,1 Cores,$0.06/hour, - Use only for cluster configuration testing</v>
      </c>
    </row>
    <row r="6" spans="1:19" ht="16">
      <c r="A6" s="2" t="s">
        <v>5</v>
      </c>
      <c r="B6" s="4">
        <v>0.12</v>
      </c>
      <c r="C6" t="s">
        <v>78</v>
      </c>
      <c r="D6" s="3" t="s">
        <v>41</v>
      </c>
      <c r="E6" s="3" t="s">
        <v>5</v>
      </c>
      <c r="F6" s="2" t="s">
        <v>42</v>
      </c>
      <c r="G6" s="3">
        <v>1</v>
      </c>
      <c r="H6" s="2">
        <f>G6</f>
        <v>1</v>
      </c>
      <c r="I6" s="3">
        <v>2</v>
      </c>
      <c r="J6" s="3">
        <v>3.75</v>
      </c>
      <c r="K6" s="3" t="s">
        <v>50</v>
      </c>
      <c r="L6" s="3" t="s">
        <v>48</v>
      </c>
      <c r="M6" s="3" t="s">
        <v>45</v>
      </c>
      <c r="N6" s="5">
        <f t="shared" si="1"/>
        <v>0.12</v>
      </c>
      <c r="Q6" s="3" t="s">
        <v>85</v>
      </c>
      <c r="R6" t="str">
        <f t="shared" si="0"/>
        <v>"m1.medium" =&gt; 1,</v>
      </c>
      <c r="S6" t="str">
        <f t="shared" si="2"/>
        <v xml:space="preserve">m1.medium,1 Cores,$0.12/hour, - </v>
      </c>
    </row>
    <row r="7" spans="1:19" ht="16">
      <c r="A7" s="2" t="s">
        <v>6</v>
      </c>
      <c r="B7" s="4">
        <v>0.24</v>
      </c>
      <c r="C7" t="s">
        <v>78</v>
      </c>
      <c r="D7" s="2" t="s">
        <v>41</v>
      </c>
      <c r="E7" s="2" t="s">
        <v>6</v>
      </c>
      <c r="F7" s="2" t="s">
        <v>42</v>
      </c>
      <c r="G7" s="2">
        <v>2</v>
      </c>
      <c r="H7" s="2">
        <f>G7</f>
        <v>2</v>
      </c>
      <c r="I7" s="2">
        <v>4</v>
      </c>
      <c r="J7" s="2">
        <v>7.5</v>
      </c>
      <c r="K7" s="2" t="s">
        <v>51</v>
      </c>
      <c r="L7" s="2" t="s">
        <v>44</v>
      </c>
      <c r="M7" s="2" t="s">
        <v>45</v>
      </c>
      <c r="N7" s="5">
        <f t="shared" si="1"/>
        <v>0.12</v>
      </c>
      <c r="R7" t="str">
        <f t="shared" si="0"/>
        <v>"m1.large" =&gt; 2,</v>
      </c>
      <c r="S7" t="str">
        <f t="shared" si="2"/>
        <v xml:space="preserve">m1.large,2 Cores,$0.24/hour, - </v>
      </c>
    </row>
    <row r="8" spans="1:19" ht="16">
      <c r="A8" s="6" t="s">
        <v>7</v>
      </c>
      <c r="B8" s="7">
        <v>0.48</v>
      </c>
      <c r="C8" s="8" t="s">
        <v>78</v>
      </c>
      <c r="D8" s="6" t="s">
        <v>41</v>
      </c>
      <c r="E8" s="6" t="s">
        <v>7</v>
      </c>
      <c r="F8" s="6" t="s">
        <v>42</v>
      </c>
      <c r="G8" s="6">
        <v>4</v>
      </c>
      <c r="H8" s="6">
        <f>G8</f>
        <v>4</v>
      </c>
      <c r="I8" s="6">
        <v>8</v>
      </c>
      <c r="J8" s="6">
        <v>15</v>
      </c>
      <c r="K8" s="6" t="s">
        <v>52</v>
      </c>
      <c r="L8" s="6" t="s">
        <v>44</v>
      </c>
      <c r="M8" s="6" t="s">
        <v>46</v>
      </c>
      <c r="N8" s="5">
        <f t="shared" si="1"/>
        <v>0.12</v>
      </c>
      <c r="R8" t="str">
        <f t="shared" si="0"/>
        <v>"m1.xlarge" =&gt; 4,</v>
      </c>
      <c r="S8" t="str">
        <f t="shared" si="2"/>
        <v xml:space="preserve">m1.xlarge,4 Cores,$0.48/hour, - </v>
      </c>
    </row>
    <row r="9" spans="1:19" ht="16" hidden="1">
      <c r="A9" s="1" t="s">
        <v>8</v>
      </c>
      <c r="N9" s="5" t="str">
        <f t="shared" si="1"/>
        <v/>
      </c>
      <c r="R9" t="str">
        <f t="shared" si="0"/>
        <v>"" =&gt; ,</v>
      </c>
      <c r="S9" t="str">
        <f>E9&amp;","&amp;G9&amp;" Cores,"&amp;N9&amp;"/hour,"&amp;Q9</f>
        <v>, Cores,/hour,</v>
      </c>
    </row>
    <row r="10" spans="1:19" ht="16">
      <c r="A10" s="2" t="s">
        <v>9</v>
      </c>
      <c r="B10" s="4">
        <v>0.15</v>
      </c>
      <c r="C10" t="s">
        <v>78</v>
      </c>
      <c r="D10" s="2" t="s">
        <v>53</v>
      </c>
      <c r="E10" s="2" t="s">
        <v>9</v>
      </c>
      <c r="F10" s="2" t="s">
        <v>42</v>
      </c>
      <c r="G10" s="2">
        <v>2</v>
      </c>
      <c r="H10" s="2">
        <f t="shared" ref="H10:H32" si="3">G10</f>
        <v>2</v>
      </c>
      <c r="I10" s="2">
        <v>7</v>
      </c>
      <c r="J10" s="2">
        <v>3.75</v>
      </c>
      <c r="K10" s="2" t="s">
        <v>54</v>
      </c>
      <c r="L10" s="2" t="s">
        <v>48</v>
      </c>
      <c r="M10" s="2" t="s">
        <v>45</v>
      </c>
      <c r="N10" s="5">
        <f t="shared" si="1"/>
        <v>7.4999999999999997E-2</v>
      </c>
      <c r="P10" s="2" t="s">
        <v>89</v>
      </c>
      <c r="Q10" s="6" t="s">
        <v>86</v>
      </c>
      <c r="R10" t="str">
        <f t="shared" si="0"/>
        <v>"c3.large" =&gt; 2,</v>
      </c>
      <c r="S10" t="str">
        <f t="shared" ref="S10:S14" si="4">E10&amp;","&amp;G10&amp;" Cores,$"&amp;ROUND(B10,2)&amp;"/hour,"&amp;P10&amp;" - "&amp;Q11</f>
        <v>c3.large,2 Cores,$0.15/hour,Worker Only - Recommended for Worker</v>
      </c>
    </row>
    <row r="11" spans="1:19" ht="16">
      <c r="A11" s="6" t="s">
        <v>10</v>
      </c>
      <c r="B11" s="7">
        <v>0.3</v>
      </c>
      <c r="C11" s="8" t="s">
        <v>78</v>
      </c>
      <c r="D11" s="6" t="s">
        <v>53</v>
      </c>
      <c r="E11" s="6" t="s">
        <v>10</v>
      </c>
      <c r="F11" s="6" t="s">
        <v>42</v>
      </c>
      <c r="G11" s="6">
        <v>4</v>
      </c>
      <c r="H11" s="6">
        <f t="shared" si="3"/>
        <v>4</v>
      </c>
      <c r="I11" s="6">
        <v>14</v>
      </c>
      <c r="J11" s="6">
        <v>7</v>
      </c>
      <c r="K11" s="6" t="s">
        <v>55</v>
      </c>
      <c r="L11" s="6" t="s">
        <v>44</v>
      </c>
      <c r="M11" s="6" t="s">
        <v>46</v>
      </c>
      <c r="N11" s="5">
        <f t="shared" si="1"/>
        <v>7.4999999999999997E-2</v>
      </c>
      <c r="P11" s="2" t="s">
        <v>89</v>
      </c>
      <c r="Q11" s="6" t="s">
        <v>86</v>
      </c>
      <c r="R11" t="str">
        <f t="shared" si="0"/>
        <v>"c3.xlarge" =&gt; 4,</v>
      </c>
      <c r="S11" t="str">
        <f t="shared" si="4"/>
        <v>c3.xlarge,4 Cores,$0.3/hour,Worker Only - Recommended for Worker</v>
      </c>
    </row>
    <row r="12" spans="1:19" ht="16">
      <c r="A12" s="6" t="s">
        <v>11</v>
      </c>
      <c r="B12" s="7">
        <v>0.6</v>
      </c>
      <c r="C12" s="8" t="s">
        <v>78</v>
      </c>
      <c r="D12" s="6" t="s">
        <v>53</v>
      </c>
      <c r="E12" s="6" t="s">
        <v>11</v>
      </c>
      <c r="F12" s="6" t="s">
        <v>42</v>
      </c>
      <c r="G12" s="6">
        <v>8</v>
      </c>
      <c r="H12" s="6">
        <f t="shared" si="3"/>
        <v>8</v>
      </c>
      <c r="I12" s="6">
        <v>28</v>
      </c>
      <c r="J12" s="6">
        <v>15</v>
      </c>
      <c r="K12" s="6" t="s">
        <v>56</v>
      </c>
      <c r="L12" s="6" t="s">
        <v>44</v>
      </c>
      <c r="M12" s="6" t="s">
        <v>46</v>
      </c>
      <c r="N12" s="5">
        <f t="shared" si="1"/>
        <v>7.4999999999999997E-2</v>
      </c>
      <c r="P12" s="2" t="s">
        <v>89</v>
      </c>
      <c r="Q12" s="6" t="s">
        <v>86</v>
      </c>
      <c r="R12" t="str">
        <f t="shared" si="0"/>
        <v>"c3.2xlarge" =&gt; 8,</v>
      </c>
      <c r="S12" t="str">
        <f t="shared" si="4"/>
        <v>c3.2xlarge,8 Cores,$0.6/hour,Worker Only - Recommended for Worker</v>
      </c>
    </row>
    <row r="13" spans="1:19" ht="16">
      <c r="A13" s="6" t="s">
        <v>12</v>
      </c>
      <c r="B13" s="7">
        <v>1.2</v>
      </c>
      <c r="C13" s="8" t="s">
        <v>78</v>
      </c>
      <c r="D13" s="6" t="s">
        <v>53</v>
      </c>
      <c r="E13" s="6" t="s">
        <v>12</v>
      </c>
      <c r="F13" s="6" t="s">
        <v>42</v>
      </c>
      <c r="G13" s="6">
        <v>16</v>
      </c>
      <c r="H13" s="9">
        <v>16</v>
      </c>
      <c r="I13" s="6">
        <v>55</v>
      </c>
      <c r="J13" s="6">
        <v>30</v>
      </c>
      <c r="K13" s="6" t="s">
        <v>57</v>
      </c>
      <c r="L13" s="6" t="s">
        <v>44</v>
      </c>
      <c r="M13" s="6" t="s">
        <v>46</v>
      </c>
      <c r="N13" s="5">
        <f t="shared" si="1"/>
        <v>7.4999999999999997E-2</v>
      </c>
      <c r="O13" s="6" t="s">
        <v>79</v>
      </c>
      <c r="P13" s="2" t="s">
        <v>89</v>
      </c>
      <c r="Q13" s="6" t="s">
        <v>86</v>
      </c>
      <c r="R13" t="str">
        <f t="shared" si="0"/>
        <v>"c3.4xlarge" =&gt; 16,</v>
      </c>
      <c r="S13" t="str">
        <f t="shared" si="4"/>
        <v xml:space="preserve">c3.4xlarge,16 Cores,$1.2/hour,Worker Only - </v>
      </c>
    </row>
    <row r="14" spans="1:19" ht="16">
      <c r="A14" s="6" t="s">
        <v>13</v>
      </c>
      <c r="B14" s="7">
        <v>2.4</v>
      </c>
      <c r="C14" s="8" t="s">
        <v>78</v>
      </c>
      <c r="D14" s="6" t="s">
        <v>53</v>
      </c>
      <c r="E14" s="6" t="s">
        <v>13</v>
      </c>
      <c r="F14" s="6" t="s">
        <v>42</v>
      </c>
      <c r="G14" s="6">
        <v>32</v>
      </c>
      <c r="H14" s="9">
        <v>16</v>
      </c>
      <c r="I14" s="6">
        <v>108</v>
      </c>
      <c r="J14" s="6">
        <v>60</v>
      </c>
      <c r="K14" s="6" t="s">
        <v>58</v>
      </c>
      <c r="L14" s="6" t="s">
        <v>48</v>
      </c>
      <c r="M14" s="6" t="s">
        <v>46</v>
      </c>
      <c r="N14" s="5">
        <f t="shared" si="1"/>
        <v>0.15</v>
      </c>
      <c r="O14" s="6" t="s">
        <v>79</v>
      </c>
      <c r="P14" s="2" t="s">
        <v>89</v>
      </c>
      <c r="Q14" s="6"/>
      <c r="R14" t="str">
        <f t="shared" si="0"/>
        <v>"c3.8xlarge" =&gt; 16,</v>
      </c>
      <c r="S14" t="str">
        <f t="shared" si="4"/>
        <v xml:space="preserve">c3.8xlarge,32 Cores,$2.4/hour,Worker Only - </v>
      </c>
    </row>
    <row r="15" spans="1:19" ht="16" hidden="1">
      <c r="A15" s="1" t="s">
        <v>14</v>
      </c>
      <c r="N15" s="5" t="str">
        <f t="shared" si="1"/>
        <v/>
      </c>
      <c r="R15" t="str">
        <f t="shared" si="0"/>
        <v>"" =&gt; ,</v>
      </c>
      <c r="S15" t="str">
        <f>E15&amp;","&amp;G15&amp;" Cores,"&amp;N15&amp;"/hour,"&amp;Q15</f>
        <v>, Cores,/hour,</v>
      </c>
    </row>
    <row r="16" spans="1:19" ht="16">
      <c r="A16" s="2" t="s">
        <v>15</v>
      </c>
      <c r="B16" s="4">
        <v>0.14499999999999999</v>
      </c>
      <c r="C16" t="s">
        <v>78</v>
      </c>
      <c r="D16" s="3" t="s">
        <v>53</v>
      </c>
      <c r="E16" s="3" t="s">
        <v>15</v>
      </c>
      <c r="F16" s="2" t="s">
        <v>42</v>
      </c>
      <c r="G16" s="3">
        <v>2</v>
      </c>
      <c r="H16" s="2">
        <f t="shared" si="3"/>
        <v>2</v>
      </c>
      <c r="I16" s="3">
        <v>5</v>
      </c>
      <c r="J16" s="3">
        <v>1.7</v>
      </c>
      <c r="K16" s="3" t="s">
        <v>59</v>
      </c>
      <c r="L16" s="3" t="s">
        <v>48</v>
      </c>
      <c r="M16" s="3" t="s">
        <v>45</v>
      </c>
      <c r="N16" s="5">
        <f t="shared" si="1"/>
        <v>7.2499999999999995E-2</v>
      </c>
      <c r="P16" s="2" t="s">
        <v>89</v>
      </c>
      <c r="R16" t="str">
        <f t="shared" si="0"/>
        <v>"c1.medium" =&gt; 2,</v>
      </c>
      <c r="S16" t="str">
        <f t="shared" ref="S16:S18" si="5">E16&amp;","&amp;G16&amp;" Cores,$"&amp;ROUND(B16,2)&amp;"/hour,"&amp;P16&amp;" - "&amp;Q17</f>
        <v xml:space="preserve">c1.medium,2 Cores,$0.15/hour,Worker Only - </v>
      </c>
    </row>
    <row r="17" spans="1:19" ht="16">
      <c r="A17" s="6" t="s">
        <v>16</v>
      </c>
      <c r="B17" s="7">
        <v>0.57999999999999996</v>
      </c>
      <c r="C17" s="8" t="s">
        <v>78</v>
      </c>
      <c r="D17" s="6" t="s">
        <v>53</v>
      </c>
      <c r="E17" s="6" t="s">
        <v>16</v>
      </c>
      <c r="F17" s="6" t="s">
        <v>42</v>
      </c>
      <c r="G17" s="6">
        <v>8</v>
      </c>
      <c r="H17" s="6">
        <f t="shared" si="3"/>
        <v>8</v>
      </c>
      <c r="I17" s="6">
        <v>20</v>
      </c>
      <c r="J17" s="6">
        <v>7</v>
      </c>
      <c r="K17" s="6" t="s">
        <v>52</v>
      </c>
      <c r="L17" s="6" t="s">
        <v>44</v>
      </c>
      <c r="M17" s="6" t="s">
        <v>46</v>
      </c>
      <c r="N17" s="5">
        <f t="shared" si="1"/>
        <v>7.2499999999999995E-2</v>
      </c>
      <c r="P17" s="2" t="s">
        <v>89</v>
      </c>
      <c r="Q17" s="6"/>
      <c r="R17" t="str">
        <f t="shared" si="0"/>
        <v>"c1.xlarge" =&gt; 8,</v>
      </c>
      <c r="S17" t="str">
        <f t="shared" si="5"/>
        <v xml:space="preserve">c1.xlarge,8 Cores,$0.58/hour,Worker Only - </v>
      </c>
    </row>
    <row r="18" spans="1:19" ht="16">
      <c r="A18" s="2" t="s">
        <v>17</v>
      </c>
      <c r="B18" s="4">
        <v>2.4</v>
      </c>
      <c r="C18" t="s">
        <v>78</v>
      </c>
      <c r="D18" s="2" t="s">
        <v>53</v>
      </c>
      <c r="E18" s="2" t="s">
        <v>17</v>
      </c>
      <c r="F18" s="2" t="s">
        <v>42</v>
      </c>
      <c r="G18" s="2">
        <v>32</v>
      </c>
      <c r="H18" s="1">
        <v>16</v>
      </c>
      <c r="I18" s="2">
        <v>88</v>
      </c>
      <c r="J18" s="2">
        <v>60.5</v>
      </c>
      <c r="K18" s="2" t="s">
        <v>60</v>
      </c>
      <c r="L18" s="2" t="s">
        <v>48</v>
      </c>
      <c r="M18" s="2" t="s">
        <v>61</v>
      </c>
      <c r="N18" s="5">
        <f t="shared" si="1"/>
        <v>0.15</v>
      </c>
      <c r="O18" s="6" t="s">
        <v>79</v>
      </c>
      <c r="P18" s="2" t="s">
        <v>89</v>
      </c>
      <c r="Q18" s="6"/>
      <c r="R18" t="str">
        <f t="shared" si="0"/>
        <v>"cc2.8xlarge" =&gt; 16,</v>
      </c>
      <c r="S18" t="str">
        <f t="shared" si="5"/>
        <v xml:space="preserve">cc2.8xlarge,32 Cores,$2.4/hour,Worker Only - </v>
      </c>
    </row>
    <row r="19" spans="1:19" ht="16" hidden="1">
      <c r="A19" s="1" t="s">
        <v>18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5" t="str">
        <f t="shared" si="1"/>
        <v/>
      </c>
      <c r="R19" t="str">
        <f t="shared" si="0"/>
        <v>"" =&gt; ,</v>
      </c>
      <c r="S19" t="str">
        <f>E19&amp;","&amp;G19&amp;" Cores,"&amp;N19&amp;"/hour,"&amp;Q19</f>
        <v>, Cores,/hour,</v>
      </c>
    </row>
    <row r="20" spans="1:19" ht="16">
      <c r="A20" s="2" t="s">
        <v>19</v>
      </c>
      <c r="B20" s="4">
        <v>0.65</v>
      </c>
      <c r="C20" t="s">
        <v>78</v>
      </c>
      <c r="D20" s="2" t="s">
        <v>62</v>
      </c>
      <c r="E20" s="2" t="s">
        <v>19</v>
      </c>
      <c r="F20" s="2" t="s">
        <v>42</v>
      </c>
      <c r="G20" s="2">
        <v>8</v>
      </c>
      <c r="H20" s="2">
        <f t="shared" si="3"/>
        <v>8</v>
      </c>
      <c r="I20" s="2">
        <v>26</v>
      </c>
      <c r="J20" s="2">
        <v>15</v>
      </c>
      <c r="K20" s="2" t="s">
        <v>63</v>
      </c>
      <c r="L20" s="2" t="s">
        <v>44</v>
      </c>
      <c r="M20" s="2" t="s">
        <v>46</v>
      </c>
      <c r="N20" s="5">
        <f t="shared" si="1"/>
        <v>8.1250000000000003E-2</v>
      </c>
      <c r="R20" t="str">
        <f t="shared" si="0"/>
        <v>"g2.2xlarge" =&gt; 8,</v>
      </c>
      <c r="S20" t="str">
        <f>E20&amp;","&amp;G20&amp;" Cores,$"&amp;ROUND(B20,2)&amp;"/hour,"&amp;P20&amp;" - "&amp;Q21</f>
        <v xml:space="preserve">g2.2xlarge,8 Cores,$0.65/hour, - </v>
      </c>
    </row>
    <row r="21" spans="1:19" ht="16" hidden="1">
      <c r="A21" s="1" t="s">
        <v>20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5" t="str">
        <f t="shared" si="1"/>
        <v/>
      </c>
      <c r="R21" t="str">
        <f t="shared" si="0"/>
        <v>"" =&gt; ,</v>
      </c>
      <c r="S21" t="str">
        <f>E21&amp;","&amp;G21&amp;" Cores,"&amp;N21&amp;"/hour,"&amp;Q21</f>
        <v>, Cores,/hour,</v>
      </c>
    </row>
    <row r="22" spans="1:19" ht="16">
      <c r="A22" s="2" t="s">
        <v>21</v>
      </c>
      <c r="B22" s="4">
        <v>2.1</v>
      </c>
      <c r="C22" t="s">
        <v>78</v>
      </c>
      <c r="D22" s="2" t="s">
        <v>64</v>
      </c>
      <c r="E22" s="2" t="s">
        <v>21</v>
      </c>
      <c r="F22" s="2" t="s">
        <v>42</v>
      </c>
      <c r="G22" s="2">
        <v>16</v>
      </c>
      <c r="H22" s="2">
        <f t="shared" si="3"/>
        <v>16</v>
      </c>
      <c r="I22" s="2">
        <v>33.5</v>
      </c>
      <c r="J22" s="2">
        <v>22.5</v>
      </c>
      <c r="K22" s="2" t="s">
        <v>65</v>
      </c>
      <c r="L22" s="2" t="s">
        <v>48</v>
      </c>
      <c r="M22" s="2" t="s">
        <v>61</v>
      </c>
      <c r="N22" s="5">
        <f t="shared" si="1"/>
        <v>0.13125000000000001</v>
      </c>
      <c r="R22" t="str">
        <f t="shared" si="0"/>
        <v>"cg1.4xlarge" =&gt; 16,</v>
      </c>
      <c r="S22" t="str">
        <f>E22&amp;","&amp;G22&amp;" Cores,$"&amp;ROUND(B22,2)&amp;"/hour,"&amp;P22&amp;" - "&amp;Q23</f>
        <v xml:space="preserve">cg1.4xlarge,16 Cores,$2.1/hour, - </v>
      </c>
    </row>
    <row r="23" spans="1:19" ht="16" hidden="1">
      <c r="A23" s="1" t="s">
        <v>22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5" t="str">
        <f t="shared" si="1"/>
        <v/>
      </c>
      <c r="R23" t="str">
        <f t="shared" si="0"/>
        <v>"" =&gt; ,</v>
      </c>
      <c r="S23" t="str">
        <f>E23&amp;","&amp;G23&amp;" Cores,"&amp;N23&amp;"/hour,"&amp;Q23</f>
        <v>, Cores,/hour,</v>
      </c>
    </row>
    <row r="24" spans="1:19" ht="16">
      <c r="A24" s="2" t="s">
        <v>23</v>
      </c>
      <c r="B24" s="4">
        <v>0.41</v>
      </c>
      <c r="C24" t="s">
        <v>78</v>
      </c>
      <c r="D24" s="2" t="s">
        <v>66</v>
      </c>
      <c r="E24" s="2" t="s">
        <v>23</v>
      </c>
      <c r="F24" s="2" t="s">
        <v>42</v>
      </c>
      <c r="G24" s="2">
        <v>2</v>
      </c>
      <c r="H24" s="2">
        <f t="shared" si="3"/>
        <v>2</v>
      </c>
      <c r="I24" s="2">
        <v>6.5</v>
      </c>
      <c r="J24" s="2">
        <v>17.100000000000001</v>
      </c>
      <c r="K24" s="2" t="s">
        <v>67</v>
      </c>
      <c r="L24" s="2" t="s">
        <v>48</v>
      </c>
      <c r="M24" s="2" t="s">
        <v>45</v>
      </c>
      <c r="N24" s="5">
        <f t="shared" si="1"/>
        <v>0.20499999999999999</v>
      </c>
      <c r="Q24" s="2"/>
      <c r="R24" t="str">
        <f t="shared" si="0"/>
        <v>"m2.xlarge" =&gt; 2,</v>
      </c>
      <c r="S24" t="str">
        <f t="shared" ref="S24:S27" si="6">E24&amp;","&amp;G24&amp;" Cores,$"&amp;ROUND(B24,2)&amp;"/hour,"&amp;P24&amp;" - "&amp;Q25</f>
        <v xml:space="preserve">m2.xlarge,2 Cores,$0.41/hour, - </v>
      </c>
    </row>
    <row r="25" spans="1:19" ht="16">
      <c r="A25" s="2" t="s">
        <v>24</v>
      </c>
      <c r="B25" s="4">
        <v>0.82</v>
      </c>
      <c r="C25" t="s">
        <v>78</v>
      </c>
      <c r="D25" s="2" t="s">
        <v>66</v>
      </c>
      <c r="E25" s="2" t="s">
        <v>24</v>
      </c>
      <c r="F25" s="2" t="s">
        <v>42</v>
      </c>
      <c r="G25" s="2">
        <v>4</v>
      </c>
      <c r="H25" s="2">
        <f t="shared" si="3"/>
        <v>4</v>
      </c>
      <c r="I25" s="2">
        <v>13</v>
      </c>
      <c r="J25" s="2">
        <v>34.200000000000003</v>
      </c>
      <c r="K25" s="2" t="s">
        <v>68</v>
      </c>
      <c r="L25" s="2" t="s">
        <v>44</v>
      </c>
      <c r="M25" s="2" t="s">
        <v>45</v>
      </c>
      <c r="N25" s="5">
        <f t="shared" si="1"/>
        <v>0.20499999999999999</v>
      </c>
      <c r="Q25" s="2"/>
      <c r="R25" t="str">
        <f t="shared" si="0"/>
        <v>"m2.2xlarge" =&gt; 4,</v>
      </c>
      <c r="S25" t="str">
        <f t="shared" si="6"/>
        <v xml:space="preserve">m2.2xlarge,4 Cores,$0.82/hour, - </v>
      </c>
    </row>
    <row r="26" spans="1:19" ht="16">
      <c r="A26" s="2" t="s">
        <v>25</v>
      </c>
      <c r="B26" s="4">
        <v>1.64</v>
      </c>
      <c r="C26" t="s">
        <v>78</v>
      </c>
      <c r="D26" s="2" t="s">
        <v>66</v>
      </c>
      <c r="E26" s="2" t="s">
        <v>25</v>
      </c>
      <c r="F26" s="2" t="s">
        <v>42</v>
      </c>
      <c r="G26" s="2">
        <v>8</v>
      </c>
      <c r="H26" s="2">
        <f t="shared" si="3"/>
        <v>8</v>
      </c>
      <c r="I26" s="2">
        <v>26</v>
      </c>
      <c r="J26" s="2">
        <v>68.400000000000006</v>
      </c>
      <c r="K26" s="2" t="s">
        <v>65</v>
      </c>
      <c r="L26" s="2" t="s">
        <v>44</v>
      </c>
      <c r="M26" s="2" t="s">
        <v>46</v>
      </c>
      <c r="N26" s="5">
        <f t="shared" si="1"/>
        <v>0.20499999999999999</v>
      </c>
      <c r="R26" t="str">
        <f t="shared" si="0"/>
        <v>"m2.4xlarge" =&gt; 8,</v>
      </c>
      <c r="S26" t="str">
        <f t="shared" si="6"/>
        <v xml:space="preserve">m2.4xlarge,8 Cores,$1.64/hour, - </v>
      </c>
    </row>
    <row r="27" spans="1:19" ht="16">
      <c r="A27" s="2" t="s">
        <v>26</v>
      </c>
      <c r="B27" s="4">
        <v>3.5</v>
      </c>
      <c r="C27" t="s">
        <v>78</v>
      </c>
      <c r="D27" s="3" t="s">
        <v>66</v>
      </c>
      <c r="E27" s="3" t="s">
        <v>26</v>
      </c>
      <c r="F27" s="3" t="s">
        <v>42</v>
      </c>
      <c r="G27" s="3">
        <v>32</v>
      </c>
      <c r="H27" s="1">
        <v>16</v>
      </c>
      <c r="I27" s="3">
        <v>88</v>
      </c>
      <c r="J27" s="3">
        <v>244</v>
      </c>
      <c r="K27" s="2" t="s">
        <v>69</v>
      </c>
      <c r="L27" s="3" t="s">
        <v>48</v>
      </c>
      <c r="M27" s="3" t="s">
        <v>61</v>
      </c>
      <c r="N27" s="5">
        <f t="shared" si="1"/>
        <v>0.21875</v>
      </c>
      <c r="R27" t="str">
        <f t="shared" si="0"/>
        <v>"cr1.8xlarge" =&gt; 16,</v>
      </c>
      <c r="S27" t="str">
        <f t="shared" si="6"/>
        <v xml:space="preserve">cr1.8xlarge,32 Cores,$3.5/hour, - </v>
      </c>
    </row>
    <row r="28" spans="1:19" ht="16" hidden="1">
      <c r="A28" s="1" t="s">
        <v>27</v>
      </c>
      <c r="D28" s="3"/>
      <c r="E28" s="3"/>
      <c r="F28" s="3"/>
      <c r="G28" s="3"/>
      <c r="H28" s="3"/>
      <c r="I28" s="3"/>
      <c r="J28" s="3"/>
      <c r="K28" s="2" t="s">
        <v>70</v>
      </c>
      <c r="L28" s="3"/>
      <c r="M28" s="3"/>
      <c r="N28" s="5" t="str">
        <f t="shared" si="1"/>
        <v/>
      </c>
      <c r="R28" t="str">
        <f t="shared" si="0"/>
        <v>"" =&gt; ,</v>
      </c>
      <c r="S28" t="str">
        <f>E28&amp;","&amp;G28&amp;" Cores,"&amp;N28&amp;"/hour,"&amp;Q28</f>
        <v>, Cores,/hour,</v>
      </c>
    </row>
    <row r="29" spans="1:19" ht="16">
      <c r="A29" s="2" t="s">
        <v>28</v>
      </c>
      <c r="B29" s="4">
        <v>3.1</v>
      </c>
      <c r="C29" t="s">
        <v>78</v>
      </c>
      <c r="D29" s="3" t="s">
        <v>71</v>
      </c>
      <c r="E29" s="3" t="s">
        <v>28</v>
      </c>
      <c r="F29" s="3" t="s">
        <v>42</v>
      </c>
      <c r="G29" s="3">
        <v>16</v>
      </c>
      <c r="H29" s="2">
        <f t="shared" si="3"/>
        <v>16</v>
      </c>
      <c r="I29" s="3">
        <v>35</v>
      </c>
      <c r="J29" s="3">
        <v>60.5</v>
      </c>
      <c r="K29" s="2" t="s">
        <v>72</v>
      </c>
      <c r="L29" s="3" t="s">
        <v>48</v>
      </c>
      <c r="M29" s="3" t="s">
        <v>61</v>
      </c>
      <c r="N29" s="5">
        <f t="shared" si="1"/>
        <v>0.19375000000000001</v>
      </c>
      <c r="R29" t="str">
        <f t="shared" si="0"/>
        <v>"hi1.4xlarge" =&gt; 16,</v>
      </c>
      <c r="S29" t="str">
        <f t="shared" ref="S29:S30" si="7">E29&amp;","&amp;G29&amp;" Cores,$"&amp;ROUND(B29,2)&amp;"/hour,"&amp;P29&amp;" - "&amp;Q30</f>
        <v xml:space="preserve">hi1.4xlarge,16 Cores,$3.1/hour, - </v>
      </c>
    </row>
    <row r="30" spans="1:19" ht="16">
      <c r="A30" s="2" t="s">
        <v>29</v>
      </c>
      <c r="B30" s="4">
        <v>4.5999999999999996</v>
      </c>
      <c r="C30" t="s">
        <v>78</v>
      </c>
      <c r="D30" s="2" t="s">
        <v>71</v>
      </c>
      <c r="E30" s="2" t="s">
        <v>29</v>
      </c>
      <c r="F30" s="2" t="s">
        <v>42</v>
      </c>
      <c r="G30" s="2">
        <v>16</v>
      </c>
      <c r="H30" s="2">
        <f t="shared" si="3"/>
        <v>16</v>
      </c>
      <c r="I30" s="2">
        <v>35</v>
      </c>
      <c r="J30" s="2">
        <v>117</v>
      </c>
      <c r="K30" s="2" t="s">
        <v>73</v>
      </c>
      <c r="L30" s="2" t="s">
        <v>48</v>
      </c>
      <c r="M30" s="2" t="s">
        <v>61</v>
      </c>
      <c r="N30" s="5">
        <f t="shared" si="1"/>
        <v>0.28749999999999998</v>
      </c>
      <c r="R30" t="str">
        <f t="shared" si="0"/>
        <v>"hs1.8xlarge" =&gt; 16,</v>
      </c>
      <c r="S30" t="str">
        <f t="shared" si="7"/>
        <v xml:space="preserve">hs1.8xlarge,16 Cores,$4.6/hour, - </v>
      </c>
    </row>
    <row r="31" spans="1:19" ht="16" hidden="1">
      <c r="A31" s="1" t="s">
        <v>30</v>
      </c>
      <c r="N31" s="5" t="str">
        <f t="shared" si="1"/>
        <v/>
      </c>
      <c r="R31" t="str">
        <f t="shared" si="0"/>
        <v>"" =&gt; ,</v>
      </c>
      <c r="S31" t="str">
        <f>E31&amp;","&amp;G31&amp;" Cores,"&amp;N31&amp;"/hour,"&amp;Q31</f>
        <v>, Cores,/hour,</v>
      </c>
    </row>
    <row r="32" spans="1:19" ht="16">
      <c r="A32" s="2" t="s">
        <v>31</v>
      </c>
      <c r="B32" s="4">
        <v>0.02</v>
      </c>
      <c r="C32" t="s">
        <v>78</v>
      </c>
      <c r="D32" s="3" t="s">
        <v>74</v>
      </c>
      <c r="E32" s="3" t="s">
        <v>31</v>
      </c>
      <c r="F32" s="2" t="s">
        <v>42</v>
      </c>
      <c r="G32" s="3">
        <v>1</v>
      </c>
      <c r="H32" s="2">
        <f t="shared" si="3"/>
        <v>1</v>
      </c>
      <c r="I32" s="3" t="s">
        <v>75</v>
      </c>
      <c r="J32" s="3">
        <v>0.61499999999999999</v>
      </c>
      <c r="K32" s="3" t="s">
        <v>43</v>
      </c>
      <c r="L32" s="3" t="s">
        <v>48</v>
      </c>
      <c r="M32" s="3" t="s">
        <v>76</v>
      </c>
      <c r="N32" s="5">
        <f t="shared" si="1"/>
        <v>0.02</v>
      </c>
      <c r="Q32" s="3" t="s">
        <v>85</v>
      </c>
      <c r="R32" t="str">
        <f t="shared" si="0"/>
        <v>"t1.micro" =&gt; 1,</v>
      </c>
      <c r="S32" t="str">
        <f>E32&amp;","&amp;G32&amp;" Cores,$"&amp;ROUND(B32,2)&amp;"/hour,"&amp;P32&amp;" - "&amp;Q33</f>
        <v xml:space="preserve">t1.micro,1 Cores,$0.02/hour, - </v>
      </c>
    </row>
    <row r="33" spans="1:13" ht="16" hidden="1">
      <c r="D33" s="3"/>
      <c r="E33" s="3"/>
      <c r="F33" s="2"/>
      <c r="G33" s="3"/>
      <c r="H33" s="3"/>
      <c r="I33" s="3"/>
      <c r="J33" s="3"/>
      <c r="K33" s="3"/>
      <c r="L33" s="3"/>
      <c r="M33" s="3"/>
    </row>
    <row r="34" spans="1:13" ht="16" hidden="1">
      <c r="A34" s="2" t="s">
        <v>82</v>
      </c>
    </row>
    <row r="35" spans="1:13" hidden="1"/>
    <row r="36" spans="1:13" hidden="1"/>
    <row r="37" spans="1:13" hidden="1"/>
    <row r="38" spans="1:13">
      <c r="D38" t="str">
        <f>""""</f>
        <v>"</v>
      </c>
    </row>
  </sheetData>
  <autoFilter ref="D1:D38">
    <filterColumn colId="0">
      <customFilters>
        <customFilter operator="notEqual" val=" "/>
      </custom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Long</dc:creator>
  <cp:lastModifiedBy>Nicholas Long</cp:lastModifiedBy>
  <dcterms:created xsi:type="dcterms:W3CDTF">2013-12-16T01:58:04Z</dcterms:created>
  <dcterms:modified xsi:type="dcterms:W3CDTF">2014-01-22T14:38:24Z</dcterms:modified>
</cp:coreProperties>
</file>