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51200" windowHeight="27640" tabRatio="500"/>
  </bookViews>
  <sheets>
    <sheet name="prices" sheetId="1" r:id="rId1"/>
  </sheets>
  <definedNames>
    <definedName name="_xlnm._FilterDatabase" localSheetId="0" hidden="1">prices!$D$1:$D$14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1" i="1" l="1"/>
  <c r="L21" i="1"/>
  <c r="M21" i="1"/>
  <c r="Q21" i="1"/>
  <c r="R21" i="1"/>
  <c r="H22" i="1"/>
  <c r="L22" i="1"/>
  <c r="M22" i="1"/>
  <c r="Q22" i="1"/>
  <c r="R22" i="1"/>
  <c r="H20" i="1"/>
  <c r="M20" i="1"/>
  <c r="R20" i="1"/>
  <c r="H19" i="1"/>
  <c r="M19" i="1"/>
  <c r="R19" i="1"/>
  <c r="Q20" i="1"/>
  <c r="Q19" i="1"/>
  <c r="L20" i="1"/>
  <c r="L19" i="1"/>
  <c r="H30" i="1"/>
  <c r="H29" i="1"/>
  <c r="H25" i="1"/>
  <c r="H24" i="1"/>
  <c r="H23" i="1"/>
  <c r="R31" i="1"/>
  <c r="M32" i="1"/>
  <c r="R32" i="1"/>
  <c r="M30" i="1"/>
  <c r="R30" i="1"/>
  <c r="M29" i="1"/>
  <c r="R29" i="1"/>
  <c r="H28" i="1"/>
  <c r="M28" i="1"/>
  <c r="R28" i="1"/>
  <c r="H27" i="1"/>
  <c r="M27" i="1"/>
  <c r="R27" i="1"/>
  <c r="H26" i="1"/>
  <c r="M26" i="1"/>
  <c r="R26" i="1"/>
  <c r="M25" i="1"/>
  <c r="R25" i="1"/>
  <c r="M24" i="1"/>
  <c r="R24" i="1"/>
  <c r="M23" i="1"/>
  <c r="R23" i="1"/>
  <c r="H18" i="1"/>
  <c r="M18" i="1"/>
  <c r="R18" i="1"/>
  <c r="H17" i="1"/>
  <c r="M17" i="1"/>
  <c r="R17" i="1"/>
  <c r="H16" i="1"/>
  <c r="M16" i="1"/>
  <c r="R16" i="1"/>
  <c r="H15" i="1"/>
  <c r="M15" i="1"/>
  <c r="R15" i="1"/>
  <c r="Q15" i="1"/>
  <c r="Q16" i="1"/>
  <c r="Q17" i="1"/>
  <c r="Q18" i="1"/>
  <c r="Q23" i="1"/>
  <c r="Q24" i="1"/>
  <c r="Q25" i="1"/>
  <c r="Q26" i="1"/>
  <c r="Q27" i="1"/>
  <c r="Q28" i="1"/>
  <c r="Q29" i="1"/>
  <c r="Q30" i="1"/>
  <c r="Q31" i="1"/>
  <c r="Q32" i="1"/>
  <c r="L16" i="1"/>
  <c r="L17" i="1"/>
  <c r="L18" i="1"/>
  <c r="L23" i="1"/>
  <c r="L24" i="1"/>
  <c r="L25" i="1"/>
  <c r="L26" i="1"/>
  <c r="L27" i="1"/>
  <c r="L28" i="1"/>
  <c r="L29" i="1"/>
  <c r="L30" i="1"/>
  <c r="L31" i="1"/>
  <c r="L32" i="1"/>
  <c r="L15" i="1"/>
  <c r="L2" i="1"/>
  <c r="R2" i="1"/>
  <c r="L3" i="1"/>
  <c r="R3" i="1"/>
  <c r="L4" i="1"/>
  <c r="R4" i="1"/>
  <c r="L5" i="1"/>
  <c r="R5" i="1"/>
  <c r="L6" i="1"/>
  <c r="R6" i="1"/>
  <c r="L7" i="1"/>
  <c r="R7" i="1"/>
  <c r="L8" i="1"/>
  <c r="R8" i="1"/>
  <c r="L9" i="1"/>
  <c r="R9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<sst xmlns="http://schemas.openxmlformats.org/spreadsheetml/2006/main" count="157" uniqueCount="72">
  <si>
    <t>General Purpose - Current Generation</t>
  </si>
  <si>
    <t>m3.xlarge</t>
  </si>
  <si>
    <t>m3.2xlarge</t>
  </si>
  <si>
    <t>General Purpose - Previous Generation</t>
  </si>
  <si>
    <t>m1.small</t>
  </si>
  <si>
    <t>Compute Optimized - Current Generation</t>
  </si>
  <si>
    <t>c3.large</t>
  </si>
  <si>
    <t>c3.xlarge</t>
  </si>
  <si>
    <t>c3.2xlarge</t>
  </si>
  <si>
    <t>c3.4xlarge</t>
  </si>
  <si>
    <t>c3.8xlarge</t>
  </si>
  <si>
    <t>Compute Optimized - Previous Generation</t>
  </si>
  <si>
    <t>GPU Instances - Current Generation</t>
  </si>
  <si>
    <t>GPU Instances - Previous Generation</t>
  </si>
  <si>
    <t>Memory Optimized - Current Generation</t>
  </si>
  <si>
    <t>Storage Optimized - Current Generation</t>
  </si>
  <si>
    <t>Micro Instances</t>
  </si>
  <si>
    <t>t1.micro</t>
  </si>
  <si>
    <t>Instance Family</t>
  </si>
  <si>
    <t>Instance Type</t>
  </si>
  <si>
    <t>Processor Arch</t>
  </si>
  <si>
    <t>vCPU</t>
  </si>
  <si>
    <t>ECU</t>
  </si>
  <si>
    <t>Memory (GiB)</t>
  </si>
  <si>
    <t>Instance Storage (GB)</t>
  </si>
  <si>
    <t>64-bit</t>
  </si>
  <si>
    <t>1 x 160</t>
  </si>
  <si>
    <t>2 x 16 SSD</t>
  </si>
  <si>
    <t>2 x 40 SSD</t>
  </si>
  <si>
    <t>2 x 80 SSD</t>
  </si>
  <si>
    <t>2 x 160 SSD</t>
  </si>
  <si>
    <t>2 x 320 SSD</t>
  </si>
  <si>
    <t>SSD</t>
  </si>
  <si>
    <t>Micro instances</t>
  </si>
  <si>
    <t>Cost per hour per core</t>
  </si>
  <si>
    <t>per Hour</t>
  </si>
  <si>
    <t>Hyperthreaded?</t>
  </si>
  <si>
    <t>Less Hyperthreading</t>
  </si>
  <si>
    <t>Map for AWS Gem</t>
  </si>
  <si>
    <t>Prices as of 01/02/2014</t>
  </si>
  <si>
    <t>Map for Spreadsheet Lookup</t>
  </si>
  <si>
    <t>Notes</t>
  </si>
  <si>
    <t>Use only for cluster configuration testing</t>
  </si>
  <si>
    <t>Recommended for Worker</t>
  </si>
  <si>
    <t>Recommended for Server</t>
  </si>
  <si>
    <t>Restrictions</t>
  </si>
  <si>
    <t>m3.medium</t>
  </si>
  <si>
    <t>1 x 4 SSD</t>
  </si>
  <si>
    <t>m3.large</t>
  </si>
  <si>
    <t>1 x 32 SSD</t>
  </si>
  <si>
    <t>General Purpose</t>
  </si>
  <si>
    <t>Compute Optimized</t>
  </si>
  <si>
    <t>Memory Optimized</t>
  </si>
  <si>
    <t>r3.large</t>
  </si>
  <si>
    <t>r3.xlarge</t>
  </si>
  <si>
    <t>1 x 80 SSD</t>
  </si>
  <si>
    <t>r3.2xlarge</t>
  </si>
  <si>
    <t>1 x 160 SSD</t>
  </si>
  <si>
    <t>r3.4xlarge</t>
  </si>
  <si>
    <t>1 x 320 SSD</t>
  </si>
  <si>
    <t>r3.8xlarge</t>
  </si>
  <si>
    <t>Variable</t>
  </si>
  <si>
    <t>EBS Only</t>
  </si>
  <si>
    <t xml:space="preserve"> - Worker Only</t>
  </si>
  <si>
    <t>Storage</t>
  </si>
  <si>
    <t>m2.2xlarge</t>
  </si>
  <si>
    <t>1 x 850</t>
  </si>
  <si>
    <t>m2.4xlarge</t>
  </si>
  <si>
    <t>2 x 840</t>
  </si>
  <si>
    <t>Recommended for Server if large analysis because of storage</t>
  </si>
  <si>
    <t>Display Notes</t>
  </si>
  <si>
    <t>Keep this available until we are able to mount EBS dynamically because the m3 instances have limited size SSD.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</si>
</sst>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Verdana"/>
    </font>
    <font>
      <sz val="12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333333"/>
      <name val="Helvetica"/>
    </font>
    <font>
      <sz val="14"/>
      <color rgb="FF333333"/>
      <name val="Helvetica"/>
    </font>
    <font>
      <sz val="14"/>
      <color rgb="FF444444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8" fontId="0" fillId="0" borderId="0" xfId="0" applyNumberFormat="1"/>
    <xf numFmtId="0" fontId="2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/>
    <xf numFmtId="8" fontId="5" fillId="0" borderId="0" xfId="0" applyNumberFormat="1" applyFont="1"/>
    <xf numFmtId="0" fontId="5" fillId="2" borderId="0" xfId="0" applyFont="1" applyFill="1"/>
    <xf numFmtId="8" fontId="5" fillId="2" borderId="0" xfId="0" applyNumberFormat="1" applyFont="1" applyFill="1"/>
    <xf numFmtId="0" fontId="6" fillId="2" borderId="0" xfId="0" applyFont="1" applyFill="1"/>
    <xf numFmtId="8" fontId="0" fillId="2" borderId="0" xfId="0" applyNumberFormat="1" applyFill="1"/>
    <xf numFmtId="0" fontId="2" fillId="2" borderId="0" xfId="0" applyFont="1" applyFill="1" applyAlignment="1"/>
    <xf numFmtId="0" fontId="5" fillId="0" borderId="0" xfId="0" applyFont="1" applyFill="1"/>
    <xf numFmtId="8" fontId="5" fillId="0" borderId="0" xfId="0" applyNumberFormat="1" applyFont="1" applyFill="1"/>
    <xf numFmtId="0" fontId="0" fillId="0" borderId="0" xfId="0" applyFill="1"/>
    <xf numFmtId="0" fontId="6" fillId="0" borderId="0" xfId="0" applyFont="1" applyFill="1"/>
    <xf numFmtId="0" fontId="2" fillId="0" borderId="0" xfId="0" applyFont="1" applyFill="1"/>
    <xf numFmtId="8" fontId="0" fillId="0" borderId="0" xfId="0" applyNumberFormat="1" applyFill="1"/>
    <xf numFmtId="0" fontId="7" fillId="0" borderId="0" xfId="0" applyFont="1"/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quotePrefix="1" applyFont="1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</cellXfs>
  <cellStyles count="3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R35"/>
  <sheetViews>
    <sheetView tabSelected="1" workbookViewId="0">
      <selection activeCell="R15" sqref="R15:R32"/>
    </sheetView>
  </sheetViews>
  <sheetFormatPr baseColWidth="10" defaultRowHeight="15" x14ac:dyDescent="0"/>
  <cols>
    <col min="1" max="1" width="48.83203125" bestFit="1" customWidth="1"/>
    <col min="2" max="2" width="17.83203125" bestFit="1" customWidth="1"/>
    <col min="4" max="4" width="20.83203125" bestFit="1" customWidth="1"/>
    <col min="5" max="5" width="17.5" bestFit="1" customWidth="1"/>
    <col min="8" max="8" width="24.83203125" bestFit="1" customWidth="1"/>
    <col min="11" max="11" width="16" customWidth="1"/>
    <col min="12" max="12" width="26.6640625" bestFit="1" customWidth="1"/>
    <col min="13" max="13" width="26.6640625" customWidth="1"/>
    <col min="14" max="14" width="40.1640625" customWidth="1"/>
    <col min="15" max="15" width="16" bestFit="1" customWidth="1"/>
    <col min="16" max="16" width="42.1640625" bestFit="1" customWidth="1"/>
    <col min="17" max="17" width="21.83203125" bestFit="1" customWidth="1"/>
  </cols>
  <sheetData>
    <row r="1" spans="1:18" ht="16">
      <c r="A1" s="1" t="s">
        <v>0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37</v>
      </c>
      <c r="I1" s="1" t="s">
        <v>22</v>
      </c>
      <c r="J1" s="1" t="s">
        <v>23</v>
      </c>
      <c r="K1" s="1" t="s">
        <v>24</v>
      </c>
      <c r="L1" s="1" t="s">
        <v>34</v>
      </c>
      <c r="M1" s="1" t="s">
        <v>64</v>
      </c>
      <c r="N1" s="1" t="s">
        <v>41</v>
      </c>
      <c r="O1" s="1" t="s">
        <v>45</v>
      </c>
      <c r="P1" s="1" t="s">
        <v>70</v>
      </c>
      <c r="Q1" s="1" t="s">
        <v>38</v>
      </c>
      <c r="R1" s="1" t="s">
        <v>40</v>
      </c>
    </row>
    <row r="2" spans="1:18" ht="16" hidden="1">
      <c r="A2" s="1" t="s">
        <v>3</v>
      </c>
      <c r="D2" s="2"/>
      <c r="E2" s="2"/>
      <c r="F2" s="2"/>
      <c r="G2" s="2"/>
      <c r="H2" s="2"/>
      <c r="I2" s="2"/>
      <c r="J2" s="2"/>
      <c r="K2" s="2"/>
      <c r="L2" s="4" t="str">
        <f t="shared" ref="L2:L9" si="0">IF(H2&lt;&gt;"",B2/H2,"")</f>
        <v/>
      </c>
      <c r="M2" s="4"/>
      <c r="Q2" t="str">
        <f t="shared" ref="Q2:Q9" si="1">""""&amp;E2&amp;""" =&gt; "&amp;H2&amp;","</f>
        <v>"" =&gt; ,</v>
      </c>
      <c r="R2" t="str">
        <f t="shared" ref="R2:R9" si="2">E2&amp;","&amp;G2&amp;" Cores,"&amp;L2&amp;"/hour,"&amp;P2</f>
        <v>, Cores,/hour,</v>
      </c>
    </row>
    <row r="3" spans="1:18" ht="16" hidden="1">
      <c r="A3" s="1" t="s">
        <v>5</v>
      </c>
      <c r="L3" s="4" t="str">
        <f t="shared" si="0"/>
        <v/>
      </c>
      <c r="M3" s="4"/>
      <c r="Q3" t="str">
        <f t="shared" si="1"/>
        <v>"" =&gt; ,</v>
      </c>
      <c r="R3" t="str">
        <f t="shared" si="2"/>
        <v>, Cores,/hour,</v>
      </c>
    </row>
    <row r="4" spans="1:18" ht="16" hidden="1">
      <c r="A4" s="1" t="s">
        <v>11</v>
      </c>
      <c r="L4" s="4" t="str">
        <f t="shared" si="0"/>
        <v/>
      </c>
      <c r="M4" s="4"/>
      <c r="Q4" t="str">
        <f t="shared" si="1"/>
        <v>"" =&gt; ,</v>
      </c>
      <c r="R4" t="str">
        <f t="shared" si="2"/>
        <v>, Cores,/hour,</v>
      </c>
    </row>
    <row r="5" spans="1:18" ht="16" hidden="1">
      <c r="A5" s="1" t="s">
        <v>12</v>
      </c>
      <c r="D5" s="2"/>
      <c r="E5" s="2"/>
      <c r="F5" s="2"/>
      <c r="G5" s="2"/>
      <c r="H5" s="2"/>
      <c r="I5" s="2"/>
      <c r="J5" s="2"/>
      <c r="K5" s="2"/>
      <c r="L5" s="4" t="str">
        <f t="shared" si="0"/>
        <v/>
      </c>
      <c r="M5" s="4"/>
      <c r="Q5" t="str">
        <f t="shared" si="1"/>
        <v>"" =&gt; ,</v>
      </c>
      <c r="R5" t="str">
        <f t="shared" si="2"/>
        <v>, Cores,/hour,</v>
      </c>
    </row>
    <row r="6" spans="1:18" ht="16" hidden="1">
      <c r="A6" s="1" t="s">
        <v>13</v>
      </c>
      <c r="D6" s="2"/>
      <c r="E6" s="2"/>
      <c r="F6" s="2"/>
      <c r="G6" s="2"/>
      <c r="H6" s="2"/>
      <c r="I6" s="2"/>
      <c r="J6" s="2"/>
      <c r="K6" s="2"/>
      <c r="L6" s="4" t="str">
        <f t="shared" si="0"/>
        <v/>
      </c>
      <c r="M6" s="4"/>
      <c r="Q6" t="str">
        <f t="shared" si="1"/>
        <v>"" =&gt; ,</v>
      </c>
      <c r="R6" t="str">
        <f t="shared" si="2"/>
        <v>, Cores,/hour,</v>
      </c>
    </row>
    <row r="7" spans="1:18" ht="16" hidden="1">
      <c r="A7" s="1" t="s">
        <v>14</v>
      </c>
      <c r="D7" s="2"/>
      <c r="E7" s="2"/>
      <c r="F7" s="2"/>
      <c r="G7" s="2"/>
      <c r="H7" s="2"/>
      <c r="I7" s="2"/>
      <c r="J7" s="2"/>
      <c r="K7" s="2"/>
      <c r="L7" s="4" t="str">
        <f t="shared" si="0"/>
        <v/>
      </c>
      <c r="M7" s="4"/>
      <c r="Q7" t="str">
        <f t="shared" si="1"/>
        <v>"" =&gt; ,</v>
      </c>
      <c r="R7" t="str">
        <f t="shared" si="2"/>
        <v>, Cores,/hour,</v>
      </c>
    </row>
    <row r="8" spans="1:18" ht="16" hidden="1">
      <c r="A8" s="1" t="s">
        <v>15</v>
      </c>
      <c r="D8" s="3"/>
      <c r="E8" s="3"/>
      <c r="F8" s="3"/>
      <c r="G8" s="3"/>
      <c r="H8" s="3"/>
      <c r="I8" s="3"/>
      <c r="J8" s="3"/>
      <c r="K8" s="2" t="s">
        <v>32</v>
      </c>
      <c r="L8" s="4" t="str">
        <f t="shared" si="0"/>
        <v/>
      </c>
      <c r="M8" s="4"/>
      <c r="Q8" t="str">
        <f t="shared" si="1"/>
        <v>"" =&gt; ,</v>
      </c>
      <c r="R8" t="str">
        <f t="shared" si="2"/>
        <v>, Cores,/hour,</v>
      </c>
    </row>
    <row r="9" spans="1:18" ht="16" hidden="1">
      <c r="A9" s="1" t="s">
        <v>16</v>
      </c>
      <c r="L9" s="4" t="str">
        <f t="shared" si="0"/>
        <v/>
      </c>
      <c r="M9" s="4"/>
      <c r="Q9" t="str">
        <f t="shared" si="1"/>
        <v>"" =&gt; ,</v>
      </c>
      <c r="R9" t="str">
        <f t="shared" si="2"/>
        <v>, Cores,/hour,</v>
      </c>
    </row>
    <row r="10" spans="1:18" ht="16" hidden="1">
      <c r="D10" s="3"/>
      <c r="E10" s="3"/>
      <c r="F10" s="2"/>
      <c r="G10" s="3"/>
      <c r="H10" s="3"/>
      <c r="I10" s="3"/>
      <c r="J10" s="3"/>
      <c r="K10" s="3"/>
    </row>
    <row r="11" spans="1:18" ht="16" hidden="1">
      <c r="A11" s="2" t="s">
        <v>39</v>
      </c>
    </row>
    <row r="12" spans="1:18" hidden="1"/>
    <row r="13" spans="1:18" hidden="1"/>
    <row r="14" spans="1:18" hidden="1"/>
    <row r="15" spans="1:18" ht="17">
      <c r="A15" s="7" t="s">
        <v>46</v>
      </c>
      <c r="B15" s="9">
        <v>7.0000000000000007E-2</v>
      </c>
      <c r="C15" t="s">
        <v>35</v>
      </c>
      <c r="D15" s="8" t="s">
        <v>50</v>
      </c>
      <c r="E15" s="7" t="s">
        <v>46</v>
      </c>
      <c r="F15" s="2" t="s">
        <v>25</v>
      </c>
      <c r="G15" s="7">
        <v>1</v>
      </c>
      <c r="H15">
        <f t="shared" ref="H15:H25" si="3">G15</f>
        <v>1</v>
      </c>
      <c r="I15" s="7">
        <v>3</v>
      </c>
      <c r="J15" s="7">
        <v>3.75</v>
      </c>
      <c r="K15" s="7" t="s">
        <v>47</v>
      </c>
      <c r="L15" s="4">
        <f>IF(H15&lt;&gt;"",B15/H15,"")</f>
        <v>7.0000000000000007E-2</v>
      </c>
      <c r="M15" s="21" t="str">
        <f>TRIM(LEFT(RIGHT(K15,LEN(K15)-SEARCH("x",K15,1)),3))</f>
        <v>4</v>
      </c>
      <c r="N15" s="24"/>
      <c r="O15" s="24"/>
      <c r="P15" s="25" t="s">
        <v>42</v>
      </c>
      <c r="Q15" t="str">
        <f>""""&amp;E15&amp;""" =&gt; "&amp;H15&amp;","</f>
        <v>"m3.medium" =&gt; 1,</v>
      </c>
      <c r="R15" t="str">
        <f t="shared" ref="R15:R32" si="4">E15&amp;","&amp;H15&amp;" Cores,$"&amp;ROUND(B15,2)&amp;"/hour,"&amp;M15&amp;" GB,"&amp;O15&amp;" - "&amp;P15</f>
        <v>m3.medium,1 Cores,$0.07/hour,4 GB, - Use only for cluster configuration testing</v>
      </c>
    </row>
    <row r="16" spans="1:18" s="6" customFormat="1" ht="17">
      <c r="A16" s="10" t="s">
        <v>48</v>
      </c>
      <c r="B16" s="11">
        <v>0.14000000000000001</v>
      </c>
      <c r="C16" s="6" t="s">
        <v>35</v>
      </c>
      <c r="D16" s="12" t="s">
        <v>50</v>
      </c>
      <c r="E16" s="10" t="s">
        <v>48</v>
      </c>
      <c r="F16" s="5" t="s">
        <v>25</v>
      </c>
      <c r="G16" s="10">
        <v>2</v>
      </c>
      <c r="H16" s="6">
        <f t="shared" si="3"/>
        <v>2</v>
      </c>
      <c r="I16" s="10">
        <v>6.5</v>
      </c>
      <c r="J16" s="10">
        <v>7.5</v>
      </c>
      <c r="K16" s="10" t="s">
        <v>49</v>
      </c>
      <c r="L16" s="13">
        <f t="shared" ref="L16:L32" si="5">IF(H16&lt;&gt;"",B16/H16,"")</f>
        <v>7.0000000000000007E-2</v>
      </c>
      <c r="M16" s="22" t="str">
        <f>TRIM(LEFT(RIGHT(K16,LEN(K16)-SEARCH("x",K16,1)),4))</f>
        <v>32</v>
      </c>
      <c r="N16" s="26"/>
      <c r="O16" s="26"/>
      <c r="P16" s="27" t="s">
        <v>44</v>
      </c>
      <c r="Q16" s="6" t="str">
        <f t="shared" ref="Q16:Q32" si="6">""""&amp;E16&amp;""" =&gt; "&amp;H16&amp;","</f>
        <v>"m3.large" =&gt; 2,</v>
      </c>
      <c r="R16" t="str">
        <f t="shared" si="4"/>
        <v>m3.large,2 Cores,$0.14/hour,32 GB, - Recommended for Server</v>
      </c>
    </row>
    <row r="17" spans="1:18" s="6" customFormat="1" ht="17">
      <c r="A17" s="10" t="s">
        <v>1</v>
      </c>
      <c r="B17" s="11">
        <v>0.28000000000000003</v>
      </c>
      <c r="C17" s="6" t="s">
        <v>35</v>
      </c>
      <c r="D17" s="12" t="s">
        <v>50</v>
      </c>
      <c r="E17" s="10" t="s">
        <v>1</v>
      </c>
      <c r="F17" s="5" t="s">
        <v>25</v>
      </c>
      <c r="G17" s="10">
        <v>4</v>
      </c>
      <c r="H17" s="6">
        <f t="shared" si="3"/>
        <v>4</v>
      </c>
      <c r="I17" s="10">
        <v>13</v>
      </c>
      <c r="J17" s="10">
        <v>15</v>
      </c>
      <c r="K17" s="10" t="s">
        <v>28</v>
      </c>
      <c r="L17" s="13">
        <f t="shared" si="5"/>
        <v>7.0000000000000007E-2</v>
      </c>
      <c r="M17" s="22" t="str">
        <f t="shared" ref="M17:M32" si="7">TRIM(LEFT(RIGHT(K17,LEN(K17)-SEARCH("x",K17,1)),4))</f>
        <v>40</v>
      </c>
      <c r="N17" s="26"/>
      <c r="O17" s="26"/>
      <c r="P17" s="27" t="s">
        <v>44</v>
      </c>
      <c r="Q17" s="6" t="str">
        <f t="shared" si="6"/>
        <v>"m3.xlarge" =&gt; 4,</v>
      </c>
      <c r="R17" t="str">
        <f t="shared" si="4"/>
        <v>m3.xlarge,4 Cores,$0.28/hour,40 GB, - Recommended for Server</v>
      </c>
    </row>
    <row r="18" spans="1:18" s="6" customFormat="1" ht="17">
      <c r="A18" s="10" t="s">
        <v>2</v>
      </c>
      <c r="B18" s="11">
        <v>0.56000000000000005</v>
      </c>
      <c r="C18" s="6" t="s">
        <v>35</v>
      </c>
      <c r="D18" s="12" t="s">
        <v>50</v>
      </c>
      <c r="E18" s="10" t="s">
        <v>2</v>
      </c>
      <c r="F18" s="5" t="s">
        <v>25</v>
      </c>
      <c r="G18" s="10">
        <v>8</v>
      </c>
      <c r="H18" s="6">
        <f t="shared" si="3"/>
        <v>8</v>
      </c>
      <c r="I18" s="10">
        <v>26</v>
      </c>
      <c r="J18" s="10">
        <v>30</v>
      </c>
      <c r="K18" s="10" t="s">
        <v>29</v>
      </c>
      <c r="L18" s="13">
        <f t="shared" si="5"/>
        <v>7.0000000000000007E-2</v>
      </c>
      <c r="M18" s="22" t="str">
        <f t="shared" si="7"/>
        <v>80</v>
      </c>
      <c r="N18" s="26"/>
      <c r="O18" s="26"/>
      <c r="P18" s="27" t="s">
        <v>44</v>
      </c>
      <c r="Q18" s="6" t="str">
        <f t="shared" si="6"/>
        <v>"m3.2xlarge" =&gt; 8,</v>
      </c>
      <c r="R18" t="str">
        <f t="shared" si="4"/>
        <v>m3.2xlarge,8 Cores,$0.56/hour,80 GB, - Recommended for Server</v>
      </c>
    </row>
    <row r="19" spans="1:18" s="6" customFormat="1" ht="48">
      <c r="A19" s="10" t="s">
        <v>65</v>
      </c>
      <c r="B19" s="11">
        <v>0.49</v>
      </c>
      <c r="C19" s="6" t="s">
        <v>35</v>
      </c>
      <c r="D19" s="12" t="s">
        <v>52</v>
      </c>
      <c r="E19" s="10" t="s">
        <v>65</v>
      </c>
      <c r="F19" s="5" t="s">
        <v>25</v>
      </c>
      <c r="G19" s="10">
        <v>4</v>
      </c>
      <c r="H19" s="6">
        <f>G19</f>
        <v>4</v>
      </c>
      <c r="I19" s="7">
        <v>13</v>
      </c>
      <c r="J19" s="7">
        <v>34.200000000000003</v>
      </c>
      <c r="K19" s="7" t="s">
        <v>66</v>
      </c>
      <c r="L19" s="13">
        <f>IF(H19&lt;&gt;"",B19/H19,"")</f>
        <v>0.1225</v>
      </c>
      <c r="M19" s="22" t="str">
        <f>TRIM(LEFT(RIGHT(K19,LEN(K19)-SEARCH("x",K19,1)),4))</f>
        <v>850</v>
      </c>
      <c r="N19" s="27" t="s">
        <v>71</v>
      </c>
      <c r="O19" s="27"/>
      <c r="P19" s="27" t="s">
        <v>69</v>
      </c>
      <c r="Q19" s="6" t="str">
        <f>""""&amp;E19&amp;""" =&gt; "&amp;H19&amp;","</f>
        <v>"m2.2xlarge" =&gt; 4,</v>
      </c>
      <c r="R19" t="str">
        <f>E19&amp;","&amp;H19&amp;" Cores,$"&amp;ROUND(B19,2)&amp;"/hour,"&amp;M19&amp;" GB,"&amp;O19&amp;" - "&amp;P19</f>
        <v>m2.2xlarge,4 Cores,$0.49/hour,850 GB, - Recommended for Server if large analysis because of storage</v>
      </c>
    </row>
    <row r="20" spans="1:18" s="6" customFormat="1" ht="48">
      <c r="A20" s="10" t="s">
        <v>67</v>
      </c>
      <c r="B20" s="11">
        <v>0.98</v>
      </c>
      <c r="C20" s="6" t="s">
        <v>35</v>
      </c>
      <c r="D20" s="12" t="s">
        <v>52</v>
      </c>
      <c r="E20" s="10" t="s">
        <v>67</v>
      </c>
      <c r="F20" s="5" t="s">
        <v>25</v>
      </c>
      <c r="G20" s="10">
        <v>8</v>
      </c>
      <c r="H20" s="6">
        <f>G20</f>
        <v>8</v>
      </c>
      <c r="I20" s="7">
        <v>26</v>
      </c>
      <c r="J20" s="7">
        <v>68.400000000000006</v>
      </c>
      <c r="K20" s="7" t="s">
        <v>68</v>
      </c>
      <c r="L20" s="13">
        <f>IF(H20&lt;&gt;"",B20/H20,"")</f>
        <v>0.1225</v>
      </c>
      <c r="M20" s="22" t="str">
        <f>TRIM(LEFT(RIGHT(K20,LEN(K20)-SEARCH("x",K20,1)),4))</f>
        <v>840</v>
      </c>
      <c r="N20" s="27" t="s">
        <v>71</v>
      </c>
      <c r="O20" s="27"/>
      <c r="P20" s="27" t="s">
        <v>69</v>
      </c>
      <c r="Q20" s="6" t="str">
        <f>""""&amp;E20&amp;""" =&gt; "&amp;H20&amp;","</f>
        <v>"m2.4xlarge" =&gt; 8,</v>
      </c>
      <c r="R20" t="str">
        <f>E20&amp;","&amp;H20&amp;" Cores,$"&amp;ROUND(B20,2)&amp;"/hour,"&amp;M20&amp;" GB,"&amp;O20&amp;" - "&amp;P20</f>
        <v>m2.4xlarge,8 Cores,$0.98/hour,840 GB, - Recommended for Server if large analysis because of storage</v>
      </c>
    </row>
    <row r="21" spans="1:18" s="6" customFormat="1" ht="17">
      <c r="A21" s="10" t="s">
        <v>6</v>
      </c>
      <c r="B21" s="11">
        <v>0.105</v>
      </c>
      <c r="C21" s="6" t="s">
        <v>35</v>
      </c>
      <c r="D21" s="12" t="s">
        <v>51</v>
      </c>
      <c r="E21" s="10" t="s">
        <v>6</v>
      </c>
      <c r="F21" s="5" t="s">
        <v>25</v>
      </c>
      <c r="G21" s="10">
        <v>2</v>
      </c>
      <c r="H21" s="6">
        <f t="shared" si="3"/>
        <v>2</v>
      </c>
      <c r="I21" s="10">
        <v>7</v>
      </c>
      <c r="J21" s="10">
        <v>3.75</v>
      </c>
      <c r="K21" s="10" t="s">
        <v>27</v>
      </c>
      <c r="L21" s="13">
        <f t="shared" si="5"/>
        <v>5.2499999999999998E-2</v>
      </c>
      <c r="M21" s="22" t="str">
        <f t="shared" si="7"/>
        <v>16</v>
      </c>
      <c r="N21" s="26"/>
      <c r="O21" s="28" t="s">
        <v>63</v>
      </c>
      <c r="P21" s="27"/>
      <c r="Q21" s="6" t="str">
        <f t="shared" si="6"/>
        <v>"c3.large" =&gt; 2,</v>
      </c>
      <c r="R21" t="str">
        <f t="shared" si="4"/>
        <v xml:space="preserve">c3.large,2 Cores,$0.11/hour,16 GB, - Worker Only - </v>
      </c>
    </row>
    <row r="22" spans="1:18" s="6" customFormat="1" ht="17">
      <c r="A22" s="10" t="s">
        <v>7</v>
      </c>
      <c r="B22" s="11">
        <v>0.21</v>
      </c>
      <c r="C22" s="6" t="s">
        <v>35</v>
      </c>
      <c r="D22" s="12" t="s">
        <v>51</v>
      </c>
      <c r="E22" s="10" t="s">
        <v>7</v>
      </c>
      <c r="F22" s="5" t="s">
        <v>25</v>
      </c>
      <c r="G22" s="10">
        <v>4</v>
      </c>
      <c r="H22" s="6">
        <f t="shared" si="3"/>
        <v>4</v>
      </c>
      <c r="I22" s="10">
        <v>14</v>
      </c>
      <c r="J22" s="10">
        <v>7.5</v>
      </c>
      <c r="K22" s="10" t="s">
        <v>28</v>
      </c>
      <c r="L22" s="13">
        <f t="shared" si="5"/>
        <v>5.2499999999999998E-2</v>
      </c>
      <c r="M22" s="22" t="str">
        <f t="shared" si="7"/>
        <v>40</v>
      </c>
      <c r="N22" s="26"/>
      <c r="O22" s="28" t="s">
        <v>63</v>
      </c>
      <c r="P22" s="27"/>
      <c r="Q22" s="6" t="str">
        <f t="shared" si="6"/>
        <v>"c3.xlarge" =&gt; 4,</v>
      </c>
      <c r="R22" t="str">
        <f t="shared" si="4"/>
        <v xml:space="preserve">c3.xlarge,4 Cores,$0.21/hour,40 GB, - Worker Only - </v>
      </c>
    </row>
    <row r="23" spans="1:18" s="6" customFormat="1" ht="17">
      <c r="A23" s="10" t="s">
        <v>8</v>
      </c>
      <c r="B23" s="11">
        <v>0.42</v>
      </c>
      <c r="C23" s="6" t="s">
        <v>35</v>
      </c>
      <c r="D23" s="12" t="s">
        <v>51</v>
      </c>
      <c r="E23" s="10" t="s">
        <v>8</v>
      </c>
      <c r="F23" s="5" t="s">
        <v>25</v>
      </c>
      <c r="G23" s="10">
        <v>8</v>
      </c>
      <c r="H23" s="6">
        <f t="shared" si="3"/>
        <v>8</v>
      </c>
      <c r="I23" s="10">
        <v>28</v>
      </c>
      <c r="J23" s="10">
        <v>15</v>
      </c>
      <c r="K23" s="10" t="s">
        <v>29</v>
      </c>
      <c r="L23" s="13">
        <f t="shared" si="5"/>
        <v>5.2499999999999998E-2</v>
      </c>
      <c r="M23" s="22" t="str">
        <f t="shared" si="7"/>
        <v>80</v>
      </c>
      <c r="N23" s="26"/>
      <c r="O23" s="28" t="s">
        <v>63</v>
      </c>
      <c r="P23" s="27" t="s">
        <v>43</v>
      </c>
      <c r="Q23" s="6" t="str">
        <f t="shared" si="6"/>
        <v>"c3.2xlarge" =&gt; 8,</v>
      </c>
      <c r="R23" t="str">
        <f t="shared" si="4"/>
        <v>c3.2xlarge,8 Cores,$0.42/hour,80 GB, - Worker Only - Recommended for Worker</v>
      </c>
    </row>
    <row r="24" spans="1:18" s="6" customFormat="1" ht="17">
      <c r="A24" s="10" t="s">
        <v>9</v>
      </c>
      <c r="B24" s="11">
        <v>0.84</v>
      </c>
      <c r="C24" s="6" t="s">
        <v>35</v>
      </c>
      <c r="D24" s="12" t="s">
        <v>51</v>
      </c>
      <c r="E24" s="10" t="s">
        <v>9</v>
      </c>
      <c r="F24" s="5" t="s">
        <v>25</v>
      </c>
      <c r="G24" s="10">
        <v>16</v>
      </c>
      <c r="H24" s="6">
        <f t="shared" si="3"/>
        <v>16</v>
      </c>
      <c r="I24" s="10">
        <v>55</v>
      </c>
      <c r="J24" s="10">
        <v>30</v>
      </c>
      <c r="K24" s="10" t="s">
        <v>30</v>
      </c>
      <c r="L24" s="13">
        <f t="shared" si="5"/>
        <v>5.2499999999999998E-2</v>
      </c>
      <c r="M24" s="22" t="str">
        <f t="shared" si="7"/>
        <v>160</v>
      </c>
      <c r="N24" s="27" t="s">
        <v>36</v>
      </c>
      <c r="O24" s="28" t="s">
        <v>63</v>
      </c>
      <c r="P24" s="27" t="s">
        <v>43</v>
      </c>
      <c r="Q24" s="6" t="str">
        <f t="shared" si="6"/>
        <v>"c3.4xlarge" =&gt; 16,</v>
      </c>
      <c r="R24" t="str">
        <f t="shared" si="4"/>
        <v>c3.4xlarge,16 Cores,$0.84/hour,160 GB, - Worker Only - Recommended for Worker</v>
      </c>
    </row>
    <row r="25" spans="1:18" s="6" customFormat="1" ht="17">
      <c r="A25" s="10" t="s">
        <v>10</v>
      </c>
      <c r="B25" s="11">
        <v>1.68</v>
      </c>
      <c r="C25" s="6" t="s">
        <v>35</v>
      </c>
      <c r="D25" s="12" t="s">
        <v>51</v>
      </c>
      <c r="E25" s="10" t="s">
        <v>10</v>
      </c>
      <c r="F25" s="5" t="s">
        <v>25</v>
      </c>
      <c r="G25" s="10">
        <v>32</v>
      </c>
      <c r="H25" s="6">
        <f t="shared" si="3"/>
        <v>32</v>
      </c>
      <c r="I25" s="10">
        <v>108</v>
      </c>
      <c r="J25" s="10">
        <v>60</v>
      </c>
      <c r="K25" s="10" t="s">
        <v>31</v>
      </c>
      <c r="L25" s="13">
        <f t="shared" si="5"/>
        <v>5.2499999999999998E-2</v>
      </c>
      <c r="M25" s="22" t="str">
        <f t="shared" si="7"/>
        <v>320</v>
      </c>
      <c r="N25" s="27" t="s">
        <v>36</v>
      </c>
      <c r="O25" s="28" t="s">
        <v>63</v>
      </c>
      <c r="P25" s="27" t="s">
        <v>43</v>
      </c>
      <c r="Q25" s="6" t="str">
        <f t="shared" si="6"/>
        <v>"c3.8xlarge" =&gt; 32,</v>
      </c>
      <c r="R25" t="str">
        <f t="shared" si="4"/>
        <v>c3.8xlarge,32 Cores,$1.68/hour,320 GB, - Worker Only - Recommended for Worker</v>
      </c>
    </row>
    <row r="26" spans="1:18" s="17" customFormat="1" ht="17">
      <c r="A26" s="15" t="s">
        <v>53</v>
      </c>
      <c r="B26" s="16">
        <v>0.17499999999999999</v>
      </c>
      <c r="C26" s="17" t="s">
        <v>35</v>
      </c>
      <c r="D26" s="18" t="s">
        <v>52</v>
      </c>
      <c r="E26" s="15" t="s">
        <v>53</v>
      </c>
      <c r="F26" s="19" t="s">
        <v>25</v>
      </c>
      <c r="G26" s="15">
        <v>2</v>
      </c>
      <c r="H26" s="17">
        <f>G26</f>
        <v>2</v>
      </c>
      <c r="I26" s="15">
        <v>6.5</v>
      </c>
      <c r="J26" s="15">
        <v>15</v>
      </c>
      <c r="K26" s="15" t="s">
        <v>49</v>
      </c>
      <c r="L26" s="20">
        <f t="shared" si="5"/>
        <v>8.7499999999999994E-2</v>
      </c>
      <c r="M26" s="21" t="str">
        <f t="shared" si="7"/>
        <v>32</v>
      </c>
      <c r="N26" s="29"/>
      <c r="O26" s="30"/>
      <c r="P26" s="29"/>
      <c r="Q26" s="17" t="str">
        <f t="shared" si="6"/>
        <v>"r3.large" =&gt; 2,</v>
      </c>
      <c r="R26" t="str">
        <f t="shared" si="4"/>
        <v xml:space="preserve">r3.large,2 Cores,$0.18/hour,32 GB, - </v>
      </c>
    </row>
    <row r="27" spans="1:18" s="17" customFormat="1" ht="17">
      <c r="A27" s="15" t="s">
        <v>54</v>
      </c>
      <c r="B27" s="16">
        <v>0.35</v>
      </c>
      <c r="C27" s="17" t="s">
        <v>35</v>
      </c>
      <c r="D27" s="18" t="s">
        <v>52</v>
      </c>
      <c r="E27" s="15" t="s">
        <v>54</v>
      </c>
      <c r="F27" s="19" t="s">
        <v>25</v>
      </c>
      <c r="G27" s="15">
        <v>4</v>
      </c>
      <c r="H27" s="17">
        <f>G27</f>
        <v>4</v>
      </c>
      <c r="I27" s="15">
        <v>13</v>
      </c>
      <c r="J27" s="15">
        <v>30.5</v>
      </c>
      <c r="K27" s="15" t="s">
        <v>55</v>
      </c>
      <c r="L27" s="20">
        <f t="shared" si="5"/>
        <v>8.7499999999999994E-2</v>
      </c>
      <c r="M27" s="21" t="str">
        <f t="shared" si="7"/>
        <v>80</v>
      </c>
      <c r="N27" s="29"/>
      <c r="O27" s="30"/>
      <c r="P27" s="29"/>
      <c r="Q27" s="17" t="str">
        <f t="shared" si="6"/>
        <v>"r3.xlarge" =&gt; 4,</v>
      </c>
      <c r="R27" t="str">
        <f t="shared" si="4"/>
        <v xml:space="preserve">r3.xlarge,4 Cores,$0.35/hour,80 GB, - </v>
      </c>
    </row>
    <row r="28" spans="1:18" s="17" customFormat="1" ht="17">
      <c r="A28" s="15" t="s">
        <v>56</v>
      </c>
      <c r="B28" s="16">
        <v>0.7</v>
      </c>
      <c r="C28" s="17" t="s">
        <v>35</v>
      </c>
      <c r="D28" s="18" t="s">
        <v>52</v>
      </c>
      <c r="E28" s="15" t="s">
        <v>56</v>
      </c>
      <c r="F28" s="19" t="s">
        <v>25</v>
      </c>
      <c r="G28" s="15">
        <v>8</v>
      </c>
      <c r="H28" s="17">
        <f>G28</f>
        <v>8</v>
      </c>
      <c r="I28" s="15">
        <v>26</v>
      </c>
      <c r="J28" s="15">
        <v>61</v>
      </c>
      <c r="K28" s="15" t="s">
        <v>57</v>
      </c>
      <c r="L28" s="20">
        <f t="shared" si="5"/>
        <v>8.7499999999999994E-2</v>
      </c>
      <c r="M28" s="21" t="str">
        <f t="shared" si="7"/>
        <v>160</v>
      </c>
      <c r="N28" s="29"/>
      <c r="O28" s="30"/>
      <c r="P28" s="29"/>
      <c r="Q28" s="17" t="str">
        <f t="shared" si="6"/>
        <v>"r3.2xlarge" =&gt; 8,</v>
      </c>
      <c r="R28" t="str">
        <f t="shared" si="4"/>
        <v xml:space="preserve">r3.2xlarge,8 Cores,$0.7/hour,160 GB, - </v>
      </c>
    </row>
    <row r="29" spans="1:18" s="17" customFormat="1" ht="17">
      <c r="A29" s="15" t="s">
        <v>58</v>
      </c>
      <c r="B29" s="16">
        <v>1.4</v>
      </c>
      <c r="C29" s="17" t="s">
        <v>35</v>
      </c>
      <c r="D29" s="18" t="s">
        <v>52</v>
      </c>
      <c r="E29" s="15" t="s">
        <v>58</v>
      </c>
      <c r="F29" s="19" t="s">
        <v>25</v>
      </c>
      <c r="G29" s="15">
        <v>16</v>
      </c>
      <c r="H29" s="17">
        <f>G29</f>
        <v>16</v>
      </c>
      <c r="I29" s="15">
        <v>52</v>
      </c>
      <c r="J29" s="15">
        <v>122</v>
      </c>
      <c r="K29" s="15" t="s">
        <v>59</v>
      </c>
      <c r="L29" s="20">
        <f t="shared" si="5"/>
        <v>8.7499999999999994E-2</v>
      </c>
      <c r="M29" s="21" t="str">
        <f t="shared" si="7"/>
        <v>320</v>
      </c>
      <c r="N29" s="30" t="s">
        <v>36</v>
      </c>
      <c r="O29" s="29"/>
      <c r="P29" s="29"/>
      <c r="Q29" s="17" t="str">
        <f t="shared" si="6"/>
        <v>"r3.4xlarge" =&gt; 16,</v>
      </c>
      <c r="R29" t="str">
        <f t="shared" si="4"/>
        <v xml:space="preserve">r3.4xlarge,16 Cores,$1.4/hour,320 GB, - </v>
      </c>
    </row>
    <row r="30" spans="1:18" s="17" customFormat="1" ht="17">
      <c r="A30" s="15" t="s">
        <v>60</v>
      </c>
      <c r="B30" s="16">
        <v>2.8</v>
      </c>
      <c r="C30" s="17" t="s">
        <v>35</v>
      </c>
      <c r="D30" s="18" t="s">
        <v>52</v>
      </c>
      <c r="E30" s="15" t="s">
        <v>60</v>
      </c>
      <c r="F30" s="19" t="s">
        <v>25</v>
      </c>
      <c r="G30" s="15">
        <v>32</v>
      </c>
      <c r="H30" s="17">
        <f>G30</f>
        <v>32</v>
      </c>
      <c r="I30" s="15">
        <v>104</v>
      </c>
      <c r="J30" s="15">
        <v>244</v>
      </c>
      <c r="K30" s="15" t="s">
        <v>31</v>
      </c>
      <c r="L30" s="20">
        <f t="shared" si="5"/>
        <v>8.7499999999999994E-2</v>
      </c>
      <c r="M30" s="21" t="str">
        <f t="shared" si="7"/>
        <v>320</v>
      </c>
      <c r="N30" s="30" t="s">
        <v>36</v>
      </c>
      <c r="O30" s="29"/>
      <c r="P30" s="29"/>
      <c r="Q30" s="17" t="str">
        <f t="shared" si="6"/>
        <v>"r3.8xlarge" =&gt; 32,</v>
      </c>
      <c r="R30" t="str">
        <f t="shared" si="4"/>
        <v xml:space="preserve">r3.8xlarge,32 Cores,$2.8/hour,320 GB, - </v>
      </c>
    </row>
    <row r="31" spans="1:18" s="6" customFormat="1" ht="17">
      <c r="A31" s="10" t="s">
        <v>17</v>
      </c>
      <c r="B31" s="11">
        <v>0.02</v>
      </c>
      <c r="C31" s="6" t="s">
        <v>35</v>
      </c>
      <c r="D31" s="14" t="s">
        <v>33</v>
      </c>
      <c r="E31" s="10" t="s">
        <v>17</v>
      </c>
      <c r="F31" s="5" t="s">
        <v>25</v>
      </c>
      <c r="G31" s="10">
        <v>1</v>
      </c>
      <c r="H31" s="6">
        <v>1</v>
      </c>
      <c r="I31" s="10" t="s">
        <v>61</v>
      </c>
      <c r="J31" s="10">
        <v>0.61499999999999999</v>
      </c>
      <c r="K31" s="10" t="s">
        <v>62</v>
      </c>
      <c r="L31" s="13">
        <f t="shared" si="5"/>
        <v>0.02</v>
      </c>
      <c r="M31" s="23">
        <v>0</v>
      </c>
      <c r="N31" s="26"/>
      <c r="O31" s="26"/>
      <c r="P31" s="27" t="s">
        <v>42</v>
      </c>
      <c r="Q31" s="6" t="str">
        <f t="shared" si="6"/>
        <v>"t1.micro" =&gt; 1,</v>
      </c>
      <c r="R31" t="str">
        <f t="shared" si="4"/>
        <v>t1.micro,1 Cores,$0.02/hour,0 GB, - Use only for cluster configuration testing</v>
      </c>
    </row>
    <row r="32" spans="1:18" ht="17">
      <c r="A32" s="7" t="s">
        <v>4</v>
      </c>
      <c r="B32" s="9">
        <v>4.3999999999999997E-2</v>
      </c>
      <c r="C32" t="s">
        <v>35</v>
      </c>
      <c r="D32" s="3" t="s">
        <v>33</v>
      </c>
      <c r="E32" s="7" t="s">
        <v>4</v>
      </c>
      <c r="F32" s="2" t="s">
        <v>25</v>
      </c>
      <c r="G32" s="7">
        <v>1</v>
      </c>
      <c r="H32">
        <v>1</v>
      </c>
      <c r="I32" s="7">
        <v>1</v>
      </c>
      <c r="J32" s="7">
        <v>1.7</v>
      </c>
      <c r="K32" s="7" t="s">
        <v>26</v>
      </c>
      <c r="L32" s="4">
        <f t="shared" si="5"/>
        <v>4.3999999999999997E-2</v>
      </c>
      <c r="M32" s="21" t="str">
        <f t="shared" si="7"/>
        <v>160</v>
      </c>
      <c r="N32" s="24"/>
      <c r="O32" s="24"/>
      <c r="P32" s="25" t="s">
        <v>42</v>
      </c>
      <c r="Q32" t="str">
        <f t="shared" si="6"/>
        <v>"m1.small" =&gt; 1,</v>
      </c>
      <c r="R32" t="str">
        <f t="shared" si="4"/>
        <v>m1.small,1 Cores,$0.04/hour,160 GB, - Use only for cluster configuration testing</v>
      </c>
    </row>
    <row r="33" spans="1:6">
      <c r="A33" s="7"/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  <row r="35" spans="1:6">
      <c r="A35" s="7"/>
      <c r="B35" s="7"/>
      <c r="C35" s="7"/>
      <c r="D35" s="7"/>
      <c r="E35" s="7"/>
      <c r="F35" s="7"/>
    </row>
  </sheetData>
  <autoFilter ref="D1:D14">
    <filterColumn colId="0">
      <customFilters>
        <customFilter operator="notEqual" val=" 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Long</dc:creator>
  <cp:lastModifiedBy>Nicholas Long</cp:lastModifiedBy>
  <dcterms:created xsi:type="dcterms:W3CDTF">2013-12-16T01:58:04Z</dcterms:created>
  <dcterms:modified xsi:type="dcterms:W3CDTF">2014-07-24T23:06:42Z</dcterms:modified>
</cp:coreProperties>
</file>