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66925"/>
  <mc:AlternateContent xmlns:mc="http://schemas.openxmlformats.org/markup-compatibility/2006">
    <mc:Choice Requires="x15">
      <x15ac:absPath xmlns:x15ac="http://schemas.microsoft.com/office/spreadsheetml/2010/11/ac" url="C:\Users\hmirletz\Documents\GitHub\PV_ICE\PV_ICE\baselines\SupportingMaterial\CarbonIntensities\"/>
    </mc:Choice>
  </mc:AlternateContent>
  <xr:revisionPtr revIDLastSave="0" documentId="13_ncr:1_{62A03B0A-DE34-46E6-8D47-B5BC18F07E28}" xr6:coauthVersionLast="47" xr6:coauthVersionMax="47" xr10:uidLastSave="{00000000-0000-0000-0000-000000000000}"/>
  <bookViews>
    <workbookView xWindow="28680" yWindow="-6405" windowWidth="29040" windowHeight="15840" activeTab="1" xr2:uid="{5C1BF478-4AB6-4EC1-96E5-CB1E4AD87D8F}"/>
  </bookViews>
  <sheets>
    <sheet name="CountrywiseSiMetalProduction" sheetId="2" r:id="rId1"/>
    <sheet name="marketshar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 i="3" l="1"/>
  <c r="D46" i="3"/>
  <c r="E46" i="3"/>
  <c r="F46" i="3"/>
  <c r="G46" i="3"/>
  <c r="H46" i="3"/>
  <c r="I46" i="3"/>
  <c r="J46" i="3"/>
  <c r="K46" i="3"/>
  <c r="L46" i="3"/>
  <c r="M46" i="3"/>
  <c r="N46" i="3"/>
  <c r="O46" i="3"/>
  <c r="P46" i="3"/>
  <c r="B46" i="3"/>
  <c r="B28" i="3"/>
  <c r="C28" i="3"/>
  <c r="D28" i="3"/>
  <c r="E28" i="3"/>
  <c r="F28" i="3"/>
  <c r="G28" i="3"/>
  <c r="H28" i="3"/>
  <c r="I28" i="3"/>
  <c r="J28" i="3"/>
  <c r="K28" i="3"/>
  <c r="L28" i="3"/>
  <c r="M28" i="3"/>
  <c r="N28" i="3"/>
  <c r="O28" i="3"/>
  <c r="P28" i="3"/>
  <c r="B29" i="3"/>
  <c r="C29" i="3"/>
  <c r="D29" i="3"/>
  <c r="E29" i="3"/>
  <c r="F29" i="3"/>
  <c r="G29" i="3"/>
  <c r="H29" i="3"/>
  <c r="I29" i="3"/>
  <c r="J29" i="3"/>
  <c r="K29" i="3"/>
  <c r="L29" i="3"/>
  <c r="M29" i="3"/>
  <c r="N29" i="3"/>
  <c r="O29" i="3"/>
  <c r="P29" i="3"/>
  <c r="B30" i="3"/>
  <c r="C30" i="3"/>
  <c r="D30" i="3"/>
  <c r="E30" i="3"/>
  <c r="F30" i="3"/>
  <c r="G30" i="3"/>
  <c r="H30" i="3"/>
  <c r="I30" i="3"/>
  <c r="J30" i="3"/>
  <c r="K30" i="3"/>
  <c r="L30" i="3"/>
  <c r="M30" i="3"/>
  <c r="N30" i="3"/>
  <c r="O30" i="3"/>
  <c r="P30" i="3"/>
  <c r="B31" i="3"/>
  <c r="C31" i="3"/>
  <c r="D31" i="3"/>
  <c r="E31" i="3"/>
  <c r="F31" i="3"/>
  <c r="G31" i="3"/>
  <c r="H31" i="3"/>
  <c r="I31" i="3"/>
  <c r="J31" i="3"/>
  <c r="K31" i="3"/>
  <c r="L31" i="3"/>
  <c r="M31" i="3"/>
  <c r="N31" i="3"/>
  <c r="O31" i="3"/>
  <c r="P31" i="3"/>
  <c r="B32" i="3"/>
  <c r="C32" i="3"/>
  <c r="D32" i="3"/>
  <c r="E32" i="3"/>
  <c r="F32" i="3"/>
  <c r="G32" i="3"/>
  <c r="H32" i="3"/>
  <c r="I32" i="3"/>
  <c r="J32" i="3"/>
  <c r="K32" i="3"/>
  <c r="L32" i="3"/>
  <c r="M32" i="3"/>
  <c r="N32" i="3"/>
  <c r="O32" i="3"/>
  <c r="P32" i="3"/>
  <c r="B33" i="3"/>
  <c r="C33" i="3"/>
  <c r="D33" i="3"/>
  <c r="E33" i="3"/>
  <c r="F33" i="3"/>
  <c r="G33" i="3"/>
  <c r="H33" i="3"/>
  <c r="I33" i="3"/>
  <c r="J33" i="3"/>
  <c r="K33" i="3"/>
  <c r="L33" i="3"/>
  <c r="M33" i="3"/>
  <c r="N33" i="3"/>
  <c r="O33" i="3"/>
  <c r="P33" i="3"/>
  <c r="B34" i="3"/>
  <c r="C34" i="3"/>
  <c r="D34" i="3"/>
  <c r="E34" i="3"/>
  <c r="F34" i="3"/>
  <c r="G34" i="3"/>
  <c r="H34" i="3"/>
  <c r="I34" i="3"/>
  <c r="J34" i="3"/>
  <c r="K34" i="3"/>
  <c r="L34" i="3"/>
  <c r="M34" i="3"/>
  <c r="N34" i="3"/>
  <c r="O34" i="3"/>
  <c r="P34" i="3"/>
  <c r="B35" i="3"/>
  <c r="C35" i="3"/>
  <c r="D35" i="3"/>
  <c r="E35" i="3"/>
  <c r="F35" i="3"/>
  <c r="G35" i="3"/>
  <c r="H35" i="3"/>
  <c r="I35" i="3"/>
  <c r="J35" i="3"/>
  <c r="K35" i="3"/>
  <c r="L35" i="3"/>
  <c r="M35" i="3"/>
  <c r="N35" i="3"/>
  <c r="O35" i="3"/>
  <c r="P35" i="3"/>
  <c r="B36" i="3"/>
  <c r="C36" i="3"/>
  <c r="D36" i="3"/>
  <c r="E36" i="3"/>
  <c r="F36" i="3"/>
  <c r="G36" i="3"/>
  <c r="H36" i="3"/>
  <c r="I36" i="3"/>
  <c r="J36" i="3"/>
  <c r="K36" i="3"/>
  <c r="L36" i="3"/>
  <c r="M36" i="3"/>
  <c r="N36" i="3"/>
  <c r="O36" i="3"/>
  <c r="P36" i="3"/>
  <c r="B37" i="3"/>
  <c r="C37" i="3"/>
  <c r="D37" i="3"/>
  <c r="E37" i="3"/>
  <c r="F37" i="3"/>
  <c r="G37" i="3"/>
  <c r="H37" i="3"/>
  <c r="I37" i="3"/>
  <c r="J37" i="3"/>
  <c r="K37" i="3"/>
  <c r="L37" i="3"/>
  <c r="M37" i="3"/>
  <c r="N37" i="3"/>
  <c r="O37" i="3"/>
  <c r="P37" i="3"/>
  <c r="B38" i="3"/>
  <c r="C38" i="3"/>
  <c r="D38" i="3"/>
  <c r="E38" i="3"/>
  <c r="F38" i="3"/>
  <c r="G38" i="3"/>
  <c r="H38" i="3"/>
  <c r="I38" i="3"/>
  <c r="J38" i="3"/>
  <c r="K38" i="3"/>
  <c r="L38" i="3"/>
  <c r="M38" i="3"/>
  <c r="N38" i="3"/>
  <c r="O38" i="3"/>
  <c r="P38" i="3"/>
  <c r="B39" i="3"/>
  <c r="C39" i="3"/>
  <c r="D39" i="3"/>
  <c r="E39" i="3"/>
  <c r="F39" i="3"/>
  <c r="G39" i="3"/>
  <c r="H39" i="3"/>
  <c r="I39" i="3"/>
  <c r="J39" i="3"/>
  <c r="K39" i="3"/>
  <c r="L39" i="3"/>
  <c r="M39" i="3"/>
  <c r="N39" i="3"/>
  <c r="O39" i="3"/>
  <c r="P39" i="3"/>
  <c r="B40" i="3"/>
  <c r="C40" i="3"/>
  <c r="D40" i="3"/>
  <c r="E40" i="3"/>
  <c r="F40" i="3"/>
  <c r="G40" i="3"/>
  <c r="H40" i="3"/>
  <c r="I40" i="3"/>
  <c r="J40" i="3"/>
  <c r="K40" i="3"/>
  <c r="L40" i="3"/>
  <c r="M40" i="3"/>
  <c r="N40" i="3"/>
  <c r="O40" i="3"/>
  <c r="P40" i="3"/>
  <c r="B41" i="3"/>
  <c r="C41" i="3"/>
  <c r="D41" i="3"/>
  <c r="E41" i="3"/>
  <c r="F41" i="3"/>
  <c r="G41" i="3"/>
  <c r="H41" i="3"/>
  <c r="I41" i="3"/>
  <c r="J41" i="3"/>
  <c r="K41" i="3"/>
  <c r="L41" i="3"/>
  <c r="M41" i="3"/>
  <c r="N41" i="3"/>
  <c r="O41" i="3"/>
  <c r="P41" i="3"/>
  <c r="B42" i="3"/>
  <c r="C42" i="3"/>
  <c r="D42" i="3"/>
  <c r="E42" i="3"/>
  <c r="F42" i="3"/>
  <c r="G42" i="3"/>
  <c r="H42" i="3"/>
  <c r="I42" i="3"/>
  <c r="J42" i="3"/>
  <c r="K42" i="3"/>
  <c r="L42" i="3"/>
  <c r="M42" i="3"/>
  <c r="N42" i="3"/>
  <c r="O42" i="3"/>
  <c r="P42" i="3"/>
  <c r="B43" i="3"/>
  <c r="C43" i="3"/>
  <c r="D43" i="3"/>
  <c r="E43" i="3"/>
  <c r="F43" i="3"/>
  <c r="G43" i="3"/>
  <c r="H43" i="3"/>
  <c r="I43" i="3"/>
  <c r="J43" i="3"/>
  <c r="K43" i="3"/>
  <c r="L43" i="3"/>
  <c r="M43" i="3"/>
  <c r="N43" i="3"/>
  <c r="O43" i="3"/>
  <c r="P43" i="3"/>
  <c r="B44" i="3"/>
  <c r="C44" i="3"/>
  <c r="D44" i="3"/>
  <c r="E44" i="3"/>
  <c r="F44" i="3"/>
  <c r="G44" i="3"/>
  <c r="H44" i="3"/>
  <c r="I44" i="3"/>
  <c r="J44" i="3"/>
  <c r="K44" i="3"/>
  <c r="L44" i="3"/>
  <c r="M44" i="3"/>
  <c r="N44" i="3"/>
  <c r="O44" i="3"/>
  <c r="P44" i="3"/>
  <c r="C27" i="3"/>
  <c r="D27" i="3"/>
  <c r="E27" i="3"/>
  <c r="F27" i="3"/>
  <c r="G27" i="3"/>
  <c r="H27" i="3"/>
  <c r="I27" i="3"/>
  <c r="J27" i="3"/>
  <c r="K27" i="3"/>
  <c r="L27" i="3"/>
  <c r="M27" i="3"/>
  <c r="N27" i="3"/>
  <c r="O27" i="3"/>
  <c r="P27" i="3"/>
  <c r="B27" i="3"/>
  <c r="C25" i="2"/>
  <c r="D25" i="2"/>
  <c r="E25" i="2"/>
  <c r="F25" i="2"/>
  <c r="G25" i="2"/>
  <c r="H25" i="2"/>
  <c r="I25" i="2"/>
  <c r="J25" i="2"/>
  <c r="K25" i="2"/>
  <c r="L25" i="2"/>
  <c r="M25" i="2"/>
  <c r="N25" i="2"/>
  <c r="O25" i="2"/>
  <c r="P25" i="2"/>
  <c r="B25" i="2"/>
  <c r="C6" i="2"/>
  <c r="D6" i="2"/>
  <c r="E6" i="2"/>
  <c r="F6" i="2"/>
  <c r="G6" i="2"/>
  <c r="H6" i="2"/>
  <c r="I6" i="2"/>
  <c r="J6" i="2"/>
  <c r="K6" i="2"/>
  <c r="L6" i="2"/>
  <c r="M6" i="2"/>
  <c r="N6" i="2"/>
  <c r="O6" i="2"/>
  <c r="P6" i="2"/>
  <c r="B6" i="2"/>
</calcChain>
</file>

<file path=xl/sharedStrings.xml><?xml version="1.0" encoding="utf-8"?>
<sst xmlns="http://schemas.openxmlformats.org/spreadsheetml/2006/main" count="146" uniqueCount="70">
  <si>
    <t>Brazil</t>
  </si>
  <si>
    <t>Canada</t>
  </si>
  <si>
    <t>China</t>
  </si>
  <si>
    <t>France</t>
  </si>
  <si>
    <t>Iceland</t>
  </si>
  <si>
    <t>Norway</t>
  </si>
  <si>
    <t>Russia</t>
  </si>
  <si>
    <t>Spain</t>
  </si>
  <si>
    <t>US</t>
  </si>
  <si>
    <t>(Metric tons, gross weight)</t>
  </si>
  <si>
    <t>Germany, silicon metal</t>
  </si>
  <si>
    <t>Bosnia and Herzegovina: Silicon metal</t>
  </si>
  <si>
    <t>Brazil: Silicon metal</t>
  </si>
  <si>
    <t>Canada: Silicon metal</t>
  </si>
  <si>
    <t>China: Silicon metal</t>
  </si>
  <si>
    <t>France: Silicon metal</t>
  </si>
  <si>
    <t>Iceland: Silicon metal</t>
  </si>
  <si>
    <t>Kazakhstan: Silicon metal</t>
  </si>
  <si>
    <t>Norway: Silicon metal</t>
  </si>
  <si>
    <t>Slovakia: Silicon metal</t>
  </si>
  <si>
    <t>Spain: Silicon metal</t>
  </si>
  <si>
    <r>
      <t>FERROSILICON AND SILICON METAL: WORLD PRODUCTION, BY COUNTRY OR LOCALITY</t>
    </r>
    <r>
      <rPr>
        <vertAlign val="superscript"/>
        <sz val="11"/>
        <color theme="1"/>
        <rFont val="Calibri"/>
        <family val="2"/>
        <scheme val="minor"/>
      </rPr>
      <t>1, 2</t>
    </r>
  </si>
  <si>
    <r>
      <t>Country or locality</t>
    </r>
    <r>
      <rPr>
        <vertAlign val="superscript"/>
        <sz val="11"/>
        <color theme="1"/>
        <rFont val="Calibri"/>
        <family val="2"/>
        <scheme val="minor"/>
      </rPr>
      <t>3</t>
    </r>
  </si>
  <si>
    <r>
      <t>Australia, silicon metal</t>
    </r>
    <r>
      <rPr>
        <vertAlign val="superscript"/>
        <sz val="11"/>
        <color theme="1"/>
        <rFont val="Calibri"/>
        <family val="2"/>
        <scheme val="minor"/>
      </rPr>
      <t>e</t>
    </r>
  </si>
  <si>
    <r>
      <t>Laos, silicon metal</t>
    </r>
    <r>
      <rPr>
        <vertAlign val="superscript"/>
        <sz val="11"/>
        <color theme="1"/>
        <rFont val="Calibri"/>
        <family val="2"/>
        <scheme val="minor"/>
      </rPr>
      <t>6</t>
    </r>
  </si>
  <si>
    <r>
      <t>Russia: Silicon metal</t>
    </r>
    <r>
      <rPr>
        <vertAlign val="superscript"/>
        <sz val="11"/>
        <color theme="1"/>
        <rFont val="Calibri"/>
        <family val="2"/>
        <scheme val="minor"/>
      </rPr>
      <t>e</t>
    </r>
  </si>
  <si>
    <r>
      <t>United States, ferrosilicon and silicon materials</t>
    </r>
    <r>
      <rPr>
        <vertAlign val="superscript"/>
        <sz val="11"/>
        <color theme="1"/>
        <rFont val="Calibri"/>
        <family val="2"/>
        <scheme val="minor"/>
      </rPr>
      <t>8</t>
    </r>
  </si>
  <si>
    <r>
      <t>Uzbekistan, silicon metal</t>
    </r>
    <r>
      <rPr>
        <vertAlign val="superscript"/>
        <sz val="11"/>
        <color theme="1"/>
        <rFont val="Calibri"/>
        <family val="2"/>
        <scheme val="minor"/>
      </rPr>
      <t>e</t>
    </r>
  </si>
  <si>
    <r>
      <t>e</t>
    </r>
    <r>
      <rPr>
        <sz val="11"/>
        <color theme="1"/>
        <rFont val="Calibri"/>
        <family val="2"/>
        <scheme val="minor"/>
      </rPr>
      <t xml:space="preserve">Estimated.  </t>
    </r>
    <r>
      <rPr>
        <vertAlign val="superscript"/>
        <sz val="11"/>
        <color theme="1"/>
        <rFont val="Calibri"/>
        <family val="2"/>
        <scheme val="minor"/>
      </rPr>
      <t>r</t>
    </r>
    <r>
      <rPr>
        <sz val="11"/>
        <color theme="1"/>
        <rFont val="Calibri"/>
        <family val="2"/>
        <scheme val="minor"/>
      </rPr>
      <t>Revised.  -- Zero.</t>
    </r>
  </si>
  <si>
    <r>
      <t>1</t>
    </r>
    <r>
      <rPr>
        <sz val="11"/>
        <color theme="1"/>
        <rFont val="Calibri"/>
        <family val="2"/>
        <scheme val="minor"/>
      </rPr>
      <t>Table includes data available through June 21, 2022. All data are reported unless otherwise noted; totals may include estimated data. Grand totals, U.S. data, and estimated data are rounded to no more than three significant digits; may not add to totals shown.</t>
    </r>
  </si>
  <si>
    <r>
      <t>2</t>
    </r>
    <r>
      <rPr>
        <sz val="11"/>
        <color theme="1"/>
        <rFont val="Calibri"/>
        <family val="2"/>
        <scheme val="minor"/>
      </rPr>
      <t>Does not include semiconductor and solar grades of silicon metal.</t>
    </r>
  </si>
  <si>
    <r>
      <t>3</t>
    </r>
    <r>
      <rPr>
        <sz val="11"/>
        <color theme="1"/>
        <rFont val="Calibri"/>
        <family val="2"/>
        <scheme val="minor"/>
      </rPr>
      <t>In addition to the countries and (or) localities listed, Iran and Uruguay may have produced ferrosilicon and Thailand may have produced silicon metal, but available information was inadequate to make reliable estimates of output.</t>
    </r>
  </si>
  <si>
    <r>
      <t>4</t>
    </r>
    <r>
      <rPr>
        <sz val="11"/>
        <color theme="1"/>
        <rFont val="Calibri"/>
        <family val="2"/>
        <scheme val="minor"/>
      </rPr>
      <t>Imports received to all countries from Bhutan. Source: UN Comtrade.</t>
    </r>
  </si>
  <si>
    <r>
      <t>5</t>
    </r>
    <r>
      <rPr>
        <sz val="11"/>
        <color theme="1"/>
        <rFont val="Calibri"/>
        <family val="2"/>
        <scheme val="minor"/>
      </rPr>
      <t>Production is based on fiscal year, with a starting date of July 1 of the year shown.</t>
    </r>
  </si>
  <si>
    <r>
      <rPr>
        <vertAlign val="superscript"/>
        <sz val="11"/>
        <color theme="1"/>
        <rFont val="Calibri"/>
        <family val="2"/>
        <scheme val="minor"/>
      </rPr>
      <t>6</t>
    </r>
    <r>
      <rPr>
        <sz val="11"/>
        <color theme="1"/>
        <rFont val="Calibri"/>
        <family val="2"/>
        <scheme val="minor"/>
      </rPr>
      <t>Imports received to all countries from Laos. Source: UN Comtrade.</t>
    </r>
  </si>
  <si>
    <r>
      <t>7</t>
    </r>
    <r>
      <rPr>
        <sz val="11"/>
        <color theme="1"/>
        <rFont val="Calibri"/>
        <family val="2"/>
        <scheme val="minor"/>
      </rPr>
      <t>Imports received to all countries from Turkey. Source: UN Comtrade.</t>
    </r>
  </si>
  <si>
    <r>
      <t>8</t>
    </r>
    <r>
      <rPr>
        <sz val="11"/>
        <color theme="1"/>
        <rFont val="Calibri"/>
        <family val="2"/>
        <scheme val="minor"/>
      </rPr>
      <t>Includes total U.S. gross production of ferrosilicon and silicon metal. In previous reports U.S. production was reported as net production.</t>
    </r>
  </si>
  <si>
    <r>
      <t>9</t>
    </r>
    <r>
      <rPr>
        <sz val="11"/>
        <color theme="1"/>
        <rFont val="Calibri"/>
        <family val="2"/>
        <scheme val="minor"/>
      </rPr>
      <t>Does not include U.S. production of ferrosilicon.</t>
    </r>
  </si>
  <si>
    <r>
      <t>10</t>
    </r>
    <r>
      <rPr>
        <sz val="11"/>
        <color theme="1"/>
        <rFont val="Calibri"/>
        <family val="2"/>
        <scheme val="minor"/>
      </rPr>
      <t>Does not include U.S. production of silicon metal.</t>
    </r>
  </si>
  <si>
    <t>2016</t>
  </si>
  <si>
    <t>0</t>
  </si>
  <si>
    <t>2015</t>
  </si>
  <si>
    <t>2014</t>
  </si>
  <si>
    <t>South Africa: Silicon metal</t>
  </si>
  <si>
    <t>2013</t>
  </si>
  <si>
    <t>2012</t>
  </si>
  <si>
    <t>2011</t>
  </si>
  <si>
    <t>2010</t>
  </si>
  <si>
    <t>TABLE 7 &amp; 8</t>
  </si>
  <si>
    <t>2009</t>
  </si>
  <si>
    <t>Thailand</t>
  </si>
  <si>
    <t>2007</t>
  </si>
  <si>
    <t>2008</t>
  </si>
  <si>
    <t>2017</t>
  </si>
  <si>
    <t>2018</t>
  </si>
  <si>
    <t>2019</t>
  </si>
  <si>
    <t>2020</t>
  </si>
  <si>
    <t>2021</t>
  </si>
  <si>
    <t>SUM</t>
  </si>
  <si>
    <t>United States, silicon metal Est</t>
  </si>
  <si>
    <t>South Africa</t>
  </si>
  <si>
    <t>Germany</t>
  </si>
  <si>
    <t>Australia</t>
  </si>
  <si>
    <t>Uzbekistan</t>
  </si>
  <si>
    <t>Kazakhstan</t>
  </si>
  <si>
    <t>Laos</t>
  </si>
  <si>
    <t>Slovakia</t>
  </si>
  <si>
    <t>Bosnia</t>
  </si>
  <si>
    <t>Country</t>
  </si>
  <si>
    <t>Marketshare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</si>
</sst>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72" formatCode="0.0"/>
  </numFmts>
  <fonts count="10" x14ac:knownFonts="1">
    <font>
      <sz val="11"/>
      <color theme="1"/>
      <name val="Calibri"/>
      <family val="2"/>
      <scheme val="minor"/>
    </font>
    <font>
      <sz val="11"/>
      <color theme="1"/>
      <name val="Calibri"/>
      <family val="2"/>
      <scheme val="minor"/>
    </font>
    <font>
      <sz val="8"/>
      <name val="Times"/>
    </font>
    <font>
      <sz val="8"/>
      <name val="Times New Roman"/>
      <family val="1"/>
    </font>
    <font>
      <sz val="10"/>
      <name val="Arial"/>
      <family val="2"/>
    </font>
    <font>
      <sz val="8"/>
      <color theme="1"/>
      <name val="Times New Roman"/>
      <family val="2"/>
    </font>
    <font>
      <sz val="10"/>
      <color rgb="FF000000"/>
      <name val="Arial"/>
      <family val="2"/>
    </font>
    <font>
      <sz val="12"/>
      <color theme="1"/>
      <name val="Calibri"/>
      <family val="2"/>
      <scheme val="minor"/>
    </font>
    <font>
      <vertAlign val="superscrip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right/>
      <top style="hair">
        <color auto="1"/>
      </top>
      <bottom style="hair">
        <color indexed="64"/>
      </bottom>
      <diagonal/>
    </border>
    <border>
      <left/>
      <right/>
      <top style="hair">
        <color indexed="64"/>
      </top>
      <bottom/>
      <diagonal/>
    </border>
    <border>
      <left/>
      <right/>
      <top style="hair">
        <color indexed="64"/>
      </top>
      <bottom/>
      <diagonal/>
    </border>
    <border>
      <left/>
      <right/>
      <top/>
      <bottom style="hair">
        <color auto="1"/>
      </bottom>
      <diagonal/>
    </border>
    <border>
      <left/>
      <right/>
      <top style="hair">
        <color auto="1"/>
      </top>
      <bottom style="hair">
        <color indexed="64"/>
      </bottom>
      <diagonal/>
    </border>
    <border>
      <left/>
      <right/>
      <top style="hair">
        <color indexed="64"/>
      </top>
      <bottom/>
      <diagonal/>
    </border>
  </borders>
  <cellStyleXfs count="24">
    <xf numFmtId="0" fontId="0" fillId="0" borderId="0"/>
    <xf numFmtId="0" fontId="2" fillId="0" borderId="0"/>
    <xf numFmtId="0" fontId="3" fillId="0" borderId="0"/>
    <xf numFmtId="0" fontId="3" fillId="0" borderId="0"/>
    <xf numFmtId="0" fontId="4" fillId="0" borderId="0"/>
    <xf numFmtId="0" fontId="5" fillId="2" borderId="1" applyNumberFormat="0" applyFont="0" applyAlignment="0" applyProtection="0"/>
    <xf numFmtId="0" fontId="6" fillId="0" borderId="0"/>
    <xf numFmtId="43" fontId="6" fillId="0" borderId="0" applyFont="0" applyFill="0" applyBorder="0" applyAlignment="0" applyProtection="0"/>
    <xf numFmtId="0" fontId="1" fillId="0" borderId="0"/>
    <xf numFmtId="0" fontId="5"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7" fillId="0" borderId="0"/>
    <xf numFmtId="43" fontId="7"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4"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3" fillId="0" borderId="0"/>
  </cellStyleXfs>
  <cellXfs count="28">
    <xf numFmtId="0" fontId="0" fillId="0" borderId="0" xfId="0"/>
    <xf numFmtId="49" fontId="1" fillId="0" borderId="2" xfId="13" applyNumberFormat="1" applyFont="1" applyBorder="1" applyAlignment="1">
      <alignment horizontal="left" vertical="center" indent="1"/>
    </xf>
    <xf numFmtId="49" fontId="1" fillId="0" borderId="2" xfId="13" applyNumberFormat="1" applyFont="1" applyBorder="1" applyAlignment="1">
      <alignment horizontal="left" vertical="center"/>
    </xf>
    <xf numFmtId="49" fontId="8" fillId="0" borderId="0" xfId="13" applyNumberFormat="1" applyFont="1" applyAlignment="1">
      <alignment horizontal="left" vertical="center" wrapText="1"/>
    </xf>
    <xf numFmtId="49" fontId="8" fillId="0" borderId="4" xfId="13" applyNumberFormat="1" applyFont="1" applyBorder="1" applyAlignment="1">
      <alignment horizontal="left" vertical="center"/>
    </xf>
    <xf numFmtId="49" fontId="8" fillId="0" borderId="3" xfId="13" applyNumberFormat="1" applyFont="1" applyBorder="1" applyAlignment="1">
      <alignment horizontal="left" vertical="center"/>
    </xf>
    <xf numFmtId="49" fontId="1" fillId="0" borderId="0" xfId="13" applyNumberFormat="1" applyFont="1" applyAlignment="1">
      <alignment horizontal="center" vertical="center"/>
    </xf>
    <xf numFmtId="49" fontId="1" fillId="0" borderId="6" xfId="13" applyNumberFormat="1" applyFont="1" applyBorder="1" applyAlignment="1">
      <alignment horizontal="left" vertical="center"/>
    </xf>
    <xf numFmtId="0" fontId="1" fillId="0" borderId="0" xfId="0" applyFont="1"/>
    <xf numFmtId="49" fontId="8" fillId="0" borderId="0" xfId="13" applyNumberFormat="1" applyFont="1" applyAlignment="1">
      <alignment horizontal="left" vertical="center"/>
    </xf>
    <xf numFmtId="49" fontId="1" fillId="0" borderId="0" xfId="13" applyNumberFormat="1" applyFont="1" applyAlignment="1">
      <alignment horizontal="left" vertical="center"/>
    </xf>
    <xf numFmtId="49" fontId="8" fillId="0" borderId="7" xfId="13" applyNumberFormat="1" applyFont="1" applyBorder="1" applyAlignment="1">
      <alignment horizontal="left" vertical="center"/>
    </xf>
    <xf numFmtId="0" fontId="9" fillId="0" borderId="0" xfId="1" applyNumberFormat="1" applyFont="1"/>
    <xf numFmtId="0" fontId="1" fillId="0" borderId="0" xfId="13" applyNumberFormat="1" applyFont="1" applyBorder="1" applyAlignment="1">
      <alignment vertical="center"/>
    </xf>
    <xf numFmtId="0" fontId="1" fillId="0" borderId="0" xfId="14" applyNumberFormat="1" applyFont="1" applyAlignment="1">
      <alignment horizontal="right"/>
    </xf>
    <xf numFmtId="0" fontId="9" fillId="0" borderId="0" xfId="1" applyNumberFormat="1" applyFont="1" applyFill="1"/>
    <xf numFmtId="0" fontId="1" fillId="0" borderId="0" xfId="13" applyNumberFormat="1" applyFont="1" applyFill="1" applyBorder="1" applyAlignment="1">
      <alignment vertical="center"/>
    </xf>
    <xf numFmtId="49" fontId="1" fillId="3" borderId="2" xfId="13" applyNumberFormat="1" applyFont="1" applyFill="1" applyBorder="1" applyAlignment="1">
      <alignment horizontal="left" vertical="center"/>
    </xf>
    <xf numFmtId="0" fontId="9" fillId="3" borderId="0" xfId="1" applyNumberFormat="1" applyFont="1" applyFill="1"/>
    <xf numFmtId="0" fontId="1" fillId="3" borderId="0" xfId="14" applyNumberFormat="1" applyFont="1" applyFill="1" applyAlignment="1">
      <alignment horizontal="right"/>
    </xf>
    <xf numFmtId="0" fontId="1" fillId="3" borderId="0" xfId="0" applyFont="1" applyFill="1"/>
    <xf numFmtId="49" fontId="1" fillId="0" borderId="6" xfId="13" applyNumberFormat="1" applyFont="1" applyBorder="1" applyAlignment="1">
      <alignment horizontal="left" vertical="center" indent="1"/>
    </xf>
    <xf numFmtId="49" fontId="1" fillId="0" borderId="5" xfId="13" applyNumberFormat="1" applyFont="1" applyBorder="1" applyAlignment="1">
      <alignment horizontal="center" vertical="center"/>
    </xf>
    <xf numFmtId="0" fontId="1" fillId="0" borderId="5" xfId="13" applyNumberFormat="1" applyFont="1" applyBorder="1" applyAlignment="1">
      <alignment vertical="center"/>
    </xf>
    <xf numFmtId="0" fontId="1" fillId="0" borderId="5" xfId="14" applyNumberFormat="1" applyFont="1" applyBorder="1" applyAlignment="1">
      <alignment horizontal="right"/>
    </xf>
    <xf numFmtId="49" fontId="1" fillId="0" borderId="7" xfId="13" applyNumberFormat="1" applyFont="1" applyBorder="1" applyAlignment="1">
      <alignment horizontal="left" vertical="center"/>
    </xf>
    <xf numFmtId="49" fontId="0" fillId="0" borderId="6" xfId="13" applyNumberFormat="1" applyFont="1" applyFill="1" applyBorder="1" applyAlignment="1">
      <alignment horizontal="left" vertical="center" indent="1"/>
    </xf>
    <xf numFmtId="172" fontId="0" fillId="0" borderId="0" xfId="0" applyNumberFormat="1"/>
  </cellXfs>
  <cellStyles count="24">
    <cellStyle name="Comma 2" xfId="7" xr:uid="{673CF7A2-3C5A-418C-AFEB-509A3C185E2E}"/>
    <cellStyle name="Comma 3" xfId="10" xr:uid="{4BEB2E1D-72C0-4FF6-A26A-4B95E3AEEBDE}"/>
    <cellStyle name="Comma 3 2" xfId="12" xr:uid="{933E437E-CDE8-466A-A7D3-89B8E24A64B2}"/>
    <cellStyle name="Comma 3 2 2" xfId="16" xr:uid="{CEEA0303-D469-4FB4-AE04-457F2E8C0FCF}"/>
    <cellStyle name="Comma 3 2 2 2" xfId="18" xr:uid="{66829E9E-75C4-444D-A87E-EED4E7CD91C3}"/>
    <cellStyle name="Comma 3 2 2 2 2" xfId="21" xr:uid="{7E526B28-FBD2-4B44-87BA-3F5541BE6910}"/>
    <cellStyle name="Comma 4" xfId="14" xr:uid="{E1422C30-4099-4562-9224-8A598B166E3C}"/>
    <cellStyle name="Currency 2" xfId="19" xr:uid="{8BA0B12C-E503-4624-BD24-8774F01E864D}"/>
    <cellStyle name="Normal" xfId="0" builtinId="0"/>
    <cellStyle name="Normal 2" xfId="2" xr:uid="{C9AC52AE-749A-433F-B45C-6800CE790E72}"/>
    <cellStyle name="Normal 2 2" xfId="9" xr:uid="{8BF5CDE9-7E66-47B6-B715-3C96262CE95F}"/>
    <cellStyle name="Normal 2 3" xfId="23" xr:uid="{779F8496-427D-4225-AC17-3F27A75A4503}"/>
    <cellStyle name="Normal 3" xfId="3" xr:uid="{7B461D30-AC10-488E-8C8A-5264B3E03A68}"/>
    <cellStyle name="Normal 4" xfId="4" xr:uid="{FC228663-9764-4C40-B77A-70814C902CFC}"/>
    <cellStyle name="Normal 4 2" xfId="22" xr:uid="{82B8EAD8-5630-43DE-9FF3-AF357B7EFF5E}"/>
    <cellStyle name="Normal 5" xfId="6" xr:uid="{4B81FD01-CC7F-4958-96AB-BEE9E3C9ED5E}"/>
    <cellStyle name="Normal 6" xfId="8" xr:uid="{0A034166-1210-4B60-8B4D-19C197B06D32}"/>
    <cellStyle name="Normal 6 2" xfId="11" xr:uid="{F4D6E515-E31E-4EDE-A373-6677E7ECC1F0}"/>
    <cellStyle name="Normal 6 2 2" xfId="15" xr:uid="{03BB40CB-98A2-4D86-8D6C-4C1DCB7D1214}"/>
    <cellStyle name="Normal 6 2 2 2" xfId="17" xr:uid="{1EF4E0F3-0519-441E-AB1D-81B6F4579561}"/>
    <cellStyle name="Normal 6 2 2 2 2" xfId="20" xr:uid="{CBA70834-1AC5-4358-A88A-B75FA59703FB}"/>
    <cellStyle name="Normal 7" xfId="13" xr:uid="{27ADB534-9A7E-424D-A814-8057E07481B1}"/>
    <cellStyle name="Normal 8" xfId="1" xr:uid="{A6010358-F0CB-4961-BCF4-A723DE0F0761}"/>
    <cellStyle name="Note 2" xfId="5" xr:uid="{035395EE-67D6-4769-BE78-642A50A2782E}"/>
  </cellStyles>
  <dxfs count="20">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30" formatCode="@"/>
      <alignment horizontal="left" vertical="center" textRotation="0" wrapText="0" indent="1" justifyLastLine="0" shrinkToFit="0" readingOrder="0"/>
      <border diagonalUp="0" diagonalDown="0">
        <left/>
        <right/>
        <top style="hair">
          <color auto="1"/>
        </top>
        <bottom style="hair">
          <color indexed="64"/>
        </bottom>
        <vertical/>
        <horizontal/>
      </border>
    </dxf>
    <dxf>
      <border outline="0">
        <bottom style="hair">
          <color auto="1"/>
        </bottom>
      </border>
    </dxf>
    <dxf>
      <border outline="0">
        <top style="hair">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107640686335121E-2"/>
          <c:y val="5.4384305366106153E-2"/>
          <c:w val="0.50046547890255111"/>
          <c:h val="0.8885770733018109"/>
        </c:manualLayout>
      </c:layout>
      <c:areaChart>
        <c:grouping val="stacked"/>
        <c:varyColors val="0"/>
        <c:ser>
          <c:idx val="0"/>
          <c:order val="0"/>
          <c:tx>
            <c:strRef>
              <c:f>CountrywiseSiMetalProduction!$A$5</c:f>
              <c:strCache>
                <c:ptCount val="1"/>
                <c:pt idx="0">
                  <c:v>China: Silicon metal</c:v>
                </c:pt>
              </c:strCache>
            </c:strRef>
          </c:tx>
          <c:spPr>
            <a:solidFill>
              <a:schemeClr val="accent1"/>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CountrywiseSiMetalProduction!$B$5:$P$5</c:f>
              <c:numCache>
                <c:formatCode>General</c:formatCode>
                <c:ptCount val="15"/>
                <c:pt idx="0">
                  <c:v>950000</c:v>
                </c:pt>
                <c:pt idx="1">
                  <c:v>1100000</c:v>
                </c:pt>
                <c:pt idx="2">
                  <c:v>993000</c:v>
                </c:pt>
                <c:pt idx="3">
                  <c:v>1140000</c:v>
                </c:pt>
                <c:pt idx="4">
                  <c:v>1350000</c:v>
                </c:pt>
                <c:pt idx="5">
                  <c:v>1140000</c:v>
                </c:pt>
                <c:pt idx="6">
                  <c:v>1450000</c:v>
                </c:pt>
                <c:pt idx="7">
                  <c:v>1705000</c:v>
                </c:pt>
                <c:pt idx="8">
                  <c:v>1954000</c:v>
                </c:pt>
                <c:pt idx="9">
                  <c:v>2101000</c:v>
                </c:pt>
                <c:pt idx="10">
                  <c:v>2205000</c:v>
                </c:pt>
                <c:pt idx="11">
                  <c:v>2405000</c:v>
                </c:pt>
                <c:pt idx="12">
                  <c:v>2210000</c:v>
                </c:pt>
                <c:pt idx="13">
                  <c:v>2110000</c:v>
                </c:pt>
                <c:pt idx="14">
                  <c:v>2610000</c:v>
                </c:pt>
              </c:numCache>
            </c:numRef>
          </c:val>
          <c:extLst>
            <c:ext xmlns:c16="http://schemas.microsoft.com/office/drawing/2014/chart" uri="{C3380CC4-5D6E-409C-BE32-E72D297353CC}">
              <c16:uniqueId val="{00000000-A1D1-4CA9-95A7-47F22409B97B}"/>
            </c:ext>
          </c:extLst>
        </c:ser>
        <c:ser>
          <c:idx val="1"/>
          <c:order val="1"/>
          <c:tx>
            <c:strRef>
              <c:f>CountrywiseSiMetalProduction!$A$6</c:f>
              <c:strCache>
                <c:ptCount val="1"/>
                <c:pt idx="0">
                  <c:v>United States, silicon metal Est</c:v>
                </c:pt>
              </c:strCache>
            </c:strRef>
          </c:tx>
          <c:spPr>
            <a:solidFill>
              <a:schemeClr val="accent2"/>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CountrywiseSiMetalProduction!$B$6:$P$6</c:f>
              <c:numCache>
                <c:formatCode>General</c:formatCode>
                <c:ptCount val="15"/>
                <c:pt idx="0">
                  <c:v>22000</c:v>
                </c:pt>
                <c:pt idx="1">
                  <c:v>24800</c:v>
                </c:pt>
                <c:pt idx="2">
                  <c:v>19400</c:v>
                </c:pt>
                <c:pt idx="3">
                  <c:v>24600</c:v>
                </c:pt>
                <c:pt idx="4">
                  <c:v>38000</c:v>
                </c:pt>
                <c:pt idx="5">
                  <c:v>36800</c:v>
                </c:pt>
                <c:pt idx="6">
                  <c:v>33700</c:v>
                </c:pt>
                <c:pt idx="7">
                  <c:v>52600</c:v>
                </c:pt>
                <c:pt idx="8">
                  <c:v>51400</c:v>
                </c:pt>
                <c:pt idx="9">
                  <c:v>47100</c:v>
                </c:pt>
                <c:pt idx="10">
                  <c:v>51800</c:v>
                </c:pt>
                <c:pt idx="11">
                  <c:v>54100</c:v>
                </c:pt>
                <c:pt idx="12">
                  <c:v>41900</c:v>
                </c:pt>
                <c:pt idx="13">
                  <c:v>36100</c:v>
                </c:pt>
                <c:pt idx="14">
                  <c:v>41100</c:v>
                </c:pt>
              </c:numCache>
            </c:numRef>
          </c:val>
          <c:extLst>
            <c:ext xmlns:c16="http://schemas.microsoft.com/office/drawing/2014/chart" uri="{C3380CC4-5D6E-409C-BE32-E72D297353CC}">
              <c16:uniqueId val="{00000001-A1D1-4CA9-95A7-47F22409B97B}"/>
            </c:ext>
          </c:extLst>
        </c:ser>
        <c:ser>
          <c:idx val="3"/>
          <c:order val="2"/>
          <c:tx>
            <c:strRef>
              <c:f>CountrywiseSiMetalProduction!$A$8</c:f>
              <c:strCache>
                <c:ptCount val="1"/>
                <c:pt idx="0">
                  <c:v>Norway: Silicon metal</c:v>
                </c:pt>
              </c:strCache>
            </c:strRef>
          </c:tx>
          <c:spPr>
            <a:solidFill>
              <a:schemeClr val="accent4"/>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CountrywiseSiMetalProduction!$B$8:$P$8</c:f>
              <c:numCache>
                <c:formatCode>General</c:formatCode>
                <c:ptCount val="15"/>
                <c:pt idx="0">
                  <c:v>145782</c:v>
                </c:pt>
                <c:pt idx="1">
                  <c:v>155000</c:v>
                </c:pt>
                <c:pt idx="2">
                  <c:v>150000</c:v>
                </c:pt>
                <c:pt idx="3">
                  <c:v>175000</c:v>
                </c:pt>
                <c:pt idx="4">
                  <c:v>175000</c:v>
                </c:pt>
                <c:pt idx="5">
                  <c:v>150000</c:v>
                </c:pt>
                <c:pt idx="6">
                  <c:v>150000</c:v>
                </c:pt>
                <c:pt idx="7">
                  <c:v>150000</c:v>
                </c:pt>
                <c:pt idx="8">
                  <c:v>150000</c:v>
                </c:pt>
                <c:pt idx="9">
                  <c:v>150000</c:v>
                </c:pt>
                <c:pt idx="10">
                  <c:v>150000</c:v>
                </c:pt>
                <c:pt idx="11">
                  <c:v>150000</c:v>
                </c:pt>
                <c:pt idx="12">
                  <c:v>150000</c:v>
                </c:pt>
                <c:pt idx="13">
                  <c:v>143000</c:v>
                </c:pt>
                <c:pt idx="14">
                  <c:v>150000</c:v>
                </c:pt>
              </c:numCache>
            </c:numRef>
          </c:val>
          <c:extLst>
            <c:ext xmlns:c16="http://schemas.microsoft.com/office/drawing/2014/chart" uri="{C3380CC4-5D6E-409C-BE32-E72D297353CC}">
              <c16:uniqueId val="{00000003-A1D1-4CA9-95A7-47F22409B97B}"/>
            </c:ext>
          </c:extLst>
        </c:ser>
        <c:ser>
          <c:idx val="4"/>
          <c:order val="3"/>
          <c:tx>
            <c:strRef>
              <c:f>CountrywiseSiMetalProduction!$A$9</c:f>
              <c:strCache>
                <c:ptCount val="1"/>
                <c:pt idx="0">
                  <c:v>Brazil: Silicon metal</c:v>
                </c:pt>
              </c:strCache>
            </c:strRef>
          </c:tx>
          <c:spPr>
            <a:solidFill>
              <a:schemeClr val="accent5"/>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CountrywiseSiMetalProduction!$B$9:$P$9</c:f>
              <c:numCache>
                <c:formatCode>General</c:formatCode>
                <c:ptCount val="15"/>
                <c:pt idx="0">
                  <c:v>133000</c:v>
                </c:pt>
                <c:pt idx="1">
                  <c:v>131940</c:v>
                </c:pt>
                <c:pt idx="2">
                  <c:v>132000</c:v>
                </c:pt>
                <c:pt idx="3">
                  <c:v>132000</c:v>
                </c:pt>
                <c:pt idx="4">
                  <c:v>132000</c:v>
                </c:pt>
                <c:pt idx="5">
                  <c:v>133000</c:v>
                </c:pt>
                <c:pt idx="6">
                  <c:v>134000</c:v>
                </c:pt>
                <c:pt idx="7">
                  <c:v>92300</c:v>
                </c:pt>
                <c:pt idx="8">
                  <c:v>104000</c:v>
                </c:pt>
                <c:pt idx="9">
                  <c:v>190000</c:v>
                </c:pt>
                <c:pt idx="10">
                  <c:v>164000</c:v>
                </c:pt>
                <c:pt idx="11">
                  <c:v>203000</c:v>
                </c:pt>
                <c:pt idx="12">
                  <c:v>200000</c:v>
                </c:pt>
                <c:pt idx="13">
                  <c:v>190000</c:v>
                </c:pt>
                <c:pt idx="14">
                  <c:v>198000</c:v>
                </c:pt>
              </c:numCache>
            </c:numRef>
          </c:val>
          <c:extLst>
            <c:ext xmlns:c16="http://schemas.microsoft.com/office/drawing/2014/chart" uri="{C3380CC4-5D6E-409C-BE32-E72D297353CC}">
              <c16:uniqueId val="{00000004-A1D1-4CA9-95A7-47F22409B97B}"/>
            </c:ext>
          </c:extLst>
        </c:ser>
        <c:ser>
          <c:idx val="5"/>
          <c:order val="4"/>
          <c:tx>
            <c:strRef>
              <c:f>CountrywiseSiMetalProduction!$A$10</c:f>
              <c:strCache>
                <c:ptCount val="1"/>
                <c:pt idx="0">
                  <c:v>France: Silicon metal</c:v>
                </c:pt>
              </c:strCache>
            </c:strRef>
          </c:tx>
          <c:spPr>
            <a:solidFill>
              <a:schemeClr val="accent6"/>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CountrywiseSiMetalProduction!$B$10:$P$10</c:f>
              <c:numCache>
                <c:formatCode>General</c:formatCode>
                <c:ptCount val="15"/>
                <c:pt idx="0">
                  <c:v>120000</c:v>
                </c:pt>
                <c:pt idx="1">
                  <c:v>118000</c:v>
                </c:pt>
                <c:pt idx="2">
                  <c:v>80300</c:v>
                </c:pt>
                <c:pt idx="3">
                  <c:v>112000</c:v>
                </c:pt>
                <c:pt idx="4">
                  <c:v>104000</c:v>
                </c:pt>
                <c:pt idx="5">
                  <c:v>95200</c:v>
                </c:pt>
                <c:pt idx="6">
                  <c:v>100000</c:v>
                </c:pt>
                <c:pt idx="7">
                  <c:v>100000</c:v>
                </c:pt>
                <c:pt idx="8">
                  <c:v>123000</c:v>
                </c:pt>
                <c:pt idx="9">
                  <c:v>151000</c:v>
                </c:pt>
                <c:pt idx="10">
                  <c:v>149000</c:v>
                </c:pt>
                <c:pt idx="11">
                  <c:v>138000</c:v>
                </c:pt>
                <c:pt idx="12">
                  <c:v>105000</c:v>
                </c:pt>
                <c:pt idx="13">
                  <c:v>87000</c:v>
                </c:pt>
                <c:pt idx="14">
                  <c:v>100000</c:v>
                </c:pt>
              </c:numCache>
            </c:numRef>
          </c:val>
          <c:extLst>
            <c:ext xmlns:c16="http://schemas.microsoft.com/office/drawing/2014/chart" uri="{C3380CC4-5D6E-409C-BE32-E72D297353CC}">
              <c16:uniqueId val="{00000005-A1D1-4CA9-95A7-47F22409B97B}"/>
            </c:ext>
          </c:extLst>
        </c:ser>
        <c:ser>
          <c:idx val="6"/>
          <c:order val="5"/>
          <c:tx>
            <c:strRef>
              <c:f>CountrywiseSiMetalProduction!$A$11</c:f>
              <c:strCache>
                <c:ptCount val="1"/>
                <c:pt idx="0">
                  <c:v>Russia: Silicon metale</c:v>
                </c:pt>
              </c:strCache>
            </c:strRef>
          </c:tx>
          <c:spPr>
            <a:solidFill>
              <a:schemeClr val="accent1">
                <a:lumMod val="6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CountrywiseSiMetalProduction!$B$11:$P$11</c:f>
              <c:numCache>
                <c:formatCode>General</c:formatCode>
                <c:ptCount val="15"/>
                <c:pt idx="0">
                  <c:v>54000</c:v>
                </c:pt>
                <c:pt idx="1">
                  <c:v>54000</c:v>
                </c:pt>
                <c:pt idx="2">
                  <c:v>23900</c:v>
                </c:pt>
                <c:pt idx="3">
                  <c:v>48700</c:v>
                </c:pt>
                <c:pt idx="4">
                  <c:v>57900</c:v>
                </c:pt>
                <c:pt idx="5">
                  <c:v>52500</c:v>
                </c:pt>
                <c:pt idx="6">
                  <c:v>55000</c:v>
                </c:pt>
                <c:pt idx="7">
                  <c:v>60000</c:v>
                </c:pt>
                <c:pt idx="8">
                  <c:v>60000</c:v>
                </c:pt>
                <c:pt idx="9">
                  <c:v>59300</c:v>
                </c:pt>
                <c:pt idx="10">
                  <c:v>59300</c:v>
                </c:pt>
                <c:pt idx="11">
                  <c:v>59300</c:v>
                </c:pt>
                <c:pt idx="12">
                  <c:v>59300</c:v>
                </c:pt>
                <c:pt idx="13">
                  <c:v>56500</c:v>
                </c:pt>
                <c:pt idx="14">
                  <c:v>60000</c:v>
                </c:pt>
              </c:numCache>
            </c:numRef>
          </c:val>
          <c:extLst>
            <c:ext xmlns:c16="http://schemas.microsoft.com/office/drawing/2014/chart" uri="{C3380CC4-5D6E-409C-BE32-E72D297353CC}">
              <c16:uniqueId val="{00000006-A1D1-4CA9-95A7-47F22409B97B}"/>
            </c:ext>
          </c:extLst>
        </c:ser>
        <c:ser>
          <c:idx val="7"/>
          <c:order val="6"/>
          <c:tx>
            <c:strRef>
              <c:f>CountrywiseSiMetalProduction!$A$12</c:f>
              <c:strCache>
                <c:ptCount val="1"/>
                <c:pt idx="0">
                  <c:v>South Africa: Silicon metal</c:v>
                </c:pt>
              </c:strCache>
            </c:strRef>
          </c:tx>
          <c:spPr>
            <a:solidFill>
              <a:schemeClr val="accent2">
                <a:lumMod val="6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CountrywiseSiMetalProduction!$B$12:$P$12</c:f>
              <c:numCache>
                <c:formatCode>General</c:formatCode>
                <c:ptCount val="15"/>
                <c:pt idx="0">
                  <c:v>50000</c:v>
                </c:pt>
                <c:pt idx="1">
                  <c:v>51800</c:v>
                </c:pt>
                <c:pt idx="2">
                  <c:v>38600</c:v>
                </c:pt>
                <c:pt idx="3">
                  <c:v>46400</c:v>
                </c:pt>
                <c:pt idx="4">
                  <c:v>58800</c:v>
                </c:pt>
                <c:pt idx="5">
                  <c:v>53000</c:v>
                </c:pt>
                <c:pt idx="6">
                  <c:v>34100</c:v>
                </c:pt>
                <c:pt idx="7">
                  <c:v>47200</c:v>
                </c:pt>
                <c:pt idx="8">
                  <c:v>46300</c:v>
                </c:pt>
                <c:pt idx="9">
                  <c:v>26600</c:v>
                </c:pt>
                <c:pt idx="10">
                  <c:v>4700</c:v>
                </c:pt>
                <c:pt idx="11">
                  <c:v>51000</c:v>
                </c:pt>
                <c:pt idx="12">
                  <c:v>33000</c:v>
                </c:pt>
                <c:pt idx="13">
                  <c:v>0</c:v>
                </c:pt>
                <c:pt idx="14">
                  <c:v>0</c:v>
                </c:pt>
              </c:numCache>
            </c:numRef>
          </c:val>
          <c:extLst>
            <c:ext xmlns:c16="http://schemas.microsoft.com/office/drawing/2014/chart" uri="{C3380CC4-5D6E-409C-BE32-E72D297353CC}">
              <c16:uniqueId val="{00000007-A1D1-4CA9-95A7-47F22409B97B}"/>
            </c:ext>
          </c:extLst>
        </c:ser>
        <c:ser>
          <c:idx val="8"/>
          <c:order val="7"/>
          <c:tx>
            <c:strRef>
              <c:f>CountrywiseSiMetalProduction!$A$13</c:f>
              <c:strCache>
                <c:ptCount val="1"/>
                <c:pt idx="0">
                  <c:v>Germany, silicon metal</c:v>
                </c:pt>
              </c:strCache>
            </c:strRef>
          </c:tx>
          <c:spPr>
            <a:solidFill>
              <a:schemeClr val="accent3">
                <a:lumMod val="6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CountrywiseSiMetalProduction!$B$13:$P$13</c:f>
              <c:numCache>
                <c:formatCode>General</c:formatCode>
                <c:ptCount val="15"/>
                <c:pt idx="0">
                  <c:v>35245</c:v>
                </c:pt>
                <c:pt idx="1">
                  <c:v>29092</c:v>
                </c:pt>
                <c:pt idx="2">
                  <c:v>27620</c:v>
                </c:pt>
                <c:pt idx="3">
                  <c:v>30105</c:v>
                </c:pt>
                <c:pt idx="4">
                  <c:v>30134</c:v>
                </c:pt>
                <c:pt idx="5">
                  <c:v>29000</c:v>
                </c:pt>
                <c:pt idx="6">
                  <c:v>28000</c:v>
                </c:pt>
                <c:pt idx="7">
                  <c:v>30500</c:v>
                </c:pt>
                <c:pt idx="8">
                  <c:v>30500</c:v>
                </c:pt>
                <c:pt idx="9">
                  <c:v>30500</c:v>
                </c:pt>
                <c:pt idx="10">
                  <c:v>30000</c:v>
                </c:pt>
                <c:pt idx="11">
                  <c:v>30000</c:v>
                </c:pt>
                <c:pt idx="12">
                  <c:v>0</c:v>
                </c:pt>
                <c:pt idx="13">
                  <c:v>64365</c:v>
                </c:pt>
                <c:pt idx="14">
                  <c:v>64000</c:v>
                </c:pt>
              </c:numCache>
            </c:numRef>
          </c:val>
          <c:extLst>
            <c:ext xmlns:c16="http://schemas.microsoft.com/office/drawing/2014/chart" uri="{C3380CC4-5D6E-409C-BE32-E72D297353CC}">
              <c16:uniqueId val="{00000008-A1D1-4CA9-95A7-47F22409B97B}"/>
            </c:ext>
          </c:extLst>
        </c:ser>
        <c:ser>
          <c:idx val="9"/>
          <c:order val="8"/>
          <c:tx>
            <c:strRef>
              <c:f>CountrywiseSiMetalProduction!$A$14</c:f>
              <c:strCache>
                <c:ptCount val="1"/>
                <c:pt idx="0">
                  <c:v>Australia, silicon metale</c:v>
                </c:pt>
              </c:strCache>
            </c:strRef>
          </c:tx>
          <c:spPr>
            <a:solidFill>
              <a:schemeClr val="accent4">
                <a:lumMod val="60000"/>
              </a:schemeClr>
            </a:solidFill>
            <a:ln>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CountrywiseSiMetalProduction!$B$14:$P$14</c:f>
              <c:numCache>
                <c:formatCode>General</c:formatCode>
                <c:ptCount val="15"/>
                <c:pt idx="0">
                  <c:v>35000</c:v>
                </c:pt>
                <c:pt idx="1">
                  <c:v>35000</c:v>
                </c:pt>
                <c:pt idx="2">
                  <c:v>30000</c:v>
                </c:pt>
                <c:pt idx="3">
                  <c:v>30000</c:v>
                </c:pt>
                <c:pt idx="4">
                  <c:v>30000</c:v>
                </c:pt>
                <c:pt idx="5">
                  <c:v>30000</c:v>
                </c:pt>
                <c:pt idx="6">
                  <c:v>30000</c:v>
                </c:pt>
                <c:pt idx="7">
                  <c:v>48000</c:v>
                </c:pt>
                <c:pt idx="8">
                  <c:v>48000</c:v>
                </c:pt>
                <c:pt idx="9">
                  <c:v>48000</c:v>
                </c:pt>
                <c:pt idx="10">
                  <c:v>50000</c:v>
                </c:pt>
                <c:pt idx="11">
                  <c:v>40000</c:v>
                </c:pt>
                <c:pt idx="12">
                  <c:v>49000</c:v>
                </c:pt>
                <c:pt idx="13">
                  <c:v>43000</c:v>
                </c:pt>
                <c:pt idx="14">
                  <c:v>51000</c:v>
                </c:pt>
              </c:numCache>
            </c:numRef>
          </c:val>
          <c:extLst>
            <c:ext xmlns:c16="http://schemas.microsoft.com/office/drawing/2014/chart" uri="{C3380CC4-5D6E-409C-BE32-E72D297353CC}">
              <c16:uniqueId val="{00000009-A1D1-4CA9-95A7-47F22409B97B}"/>
            </c:ext>
          </c:extLst>
        </c:ser>
        <c:ser>
          <c:idx val="10"/>
          <c:order val="9"/>
          <c:tx>
            <c:strRef>
              <c:f>CountrywiseSiMetalProduction!$A$15</c:f>
              <c:strCache>
                <c:ptCount val="1"/>
                <c:pt idx="0">
                  <c:v>Spain: Silicon metal</c:v>
                </c:pt>
              </c:strCache>
            </c:strRef>
          </c:tx>
          <c:spPr>
            <a:solidFill>
              <a:schemeClr val="accent5">
                <a:lumMod val="6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CountrywiseSiMetalProduction!$B$15:$P$15</c:f>
              <c:numCache>
                <c:formatCode>General</c:formatCode>
                <c:ptCount val="15"/>
                <c:pt idx="0">
                  <c:v>32000</c:v>
                </c:pt>
                <c:pt idx="1">
                  <c:v>33000</c:v>
                </c:pt>
                <c:pt idx="2">
                  <c:v>22500</c:v>
                </c:pt>
                <c:pt idx="3">
                  <c:v>31500</c:v>
                </c:pt>
                <c:pt idx="4">
                  <c:v>34800</c:v>
                </c:pt>
                <c:pt idx="5">
                  <c:v>27200</c:v>
                </c:pt>
                <c:pt idx="6">
                  <c:v>29200</c:v>
                </c:pt>
                <c:pt idx="7">
                  <c:v>29200</c:v>
                </c:pt>
                <c:pt idx="8">
                  <c:v>24000</c:v>
                </c:pt>
                <c:pt idx="9">
                  <c:v>30000</c:v>
                </c:pt>
                <c:pt idx="10">
                  <c:v>7500</c:v>
                </c:pt>
                <c:pt idx="11">
                  <c:v>7500</c:v>
                </c:pt>
                <c:pt idx="12">
                  <c:v>7500</c:v>
                </c:pt>
                <c:pt idx="13">
                  <c:v>5000</c:v>
                </c:pt>
                <c:pt idx="14">
                  <c:v>5800</c:v>
                </c:pt>
              </c:numCache>
            </c:numRef>
          </c:val>
          <c:extLst>
            <c:ext xmlns:c16="http://schemas.microsoft.com/office/drawing/2014/chart" uri="{C3380CC4-5D6E-409C-BE32-E72D297353CC}">
              <c16:uniqueId val="{0000000A-A1D1-4CA9-95A7-47F22409B97B}"/>
            </c:ext>
          </c:extLst>
        </c:ser>
        <c:ser>
          <c:idx val="11"/>
          <c:order val="10"/>
          <c:tx>
            <c:strRef>
              <c:f>CountrywiseSiMetalProduction!$A$16</c:f>
              <c:strCache>
                <c:ptCount val="1"/>
                <c:pt idx="0">
                  <c:v>Canada: Silicon metal</c:v>
                </c:pt>
              </c:strCache>
            </c:strRef>
          </c:tx>
          <c:spPr>
            <a:solidFill>
              <a:schemeClr val="accent6">
                <a:lumMod val="6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CountrywiseSiMetalProduction!$B$16:$P$16</c:f>
              <c:numCache>
                <c:formatCode>General</c:formatCode>
                <c:ptCount val="15"/>
                <c:pt idx="0">
                  <c:v>30000</c:v>
                </c:pt>
                <c:pt idx="1">
                  <c:v>50000</c:v>
                </c:pt>
                <c:pt idx="2">
                  <c:v>30000</c:v>
                </c:pt>
                <c:pt idx="3">
                  <c:v>30000</c:v>
                </c:pt>
                <c:pt idx="4">
                  <c:v>30000</c:v>
                </c:pt>
                <c:pt idx="5">
                  <c:v>30000</c:v>
                </c:pt>
                <c:pt idx="6">
                  <c:v>12000</c:v>
                </c:pt>
                <c:pt idx="7">
                  <c:v>30000</c:v>
                </c:pt>
                <c:pt idx="8">
                  <c:v>30000</c:v>
                </c:pt>
                <c:pt idx="9">
                  <c:v>27000</c:v>
                </c:pt>
                <c:pt idx="10">
                  <c:v>28300</c:v>
                </c:pt>
                <c:pt idx="11">
                  <c:v>34000</c:v>
                </c:pt>
                <c:pt idx="12">
                  <c:v>34000</c:v>
                </c:pt>
                <c:pt idx="13">
                  <c:v>25000</c:v>
                </c:pt>
                <c:pt idx="14">
                  <c:v>30000</c:v>
                </c:pt>
              </c:numCache>
            </c:numRef>
          </c:val>
          <c:extLst>
            <c:ext xmlns:c16="http://schemas.microsoft.com/office/drawing/2014/chart" uri="{C3380CC4-5D6E-409C-BE32-E72D297353CC}">
              <c16:uniqueId val="{0000000B-A1D1-4CA9-95A7-47F22409B97B}"/>
            </c:ext>
          </c:extLst>
        </c:ser>
        <c:ser>
          <c:idx val="12"/>
          <c:order val="11"/>
          <c:tx>
            <c:strRef>
              <c:f>CountrywiseSiMetalProduction!$A$17</c:f>
              <c:strCache>
                <c:ptCount val="1"/>
                <c:pt idx="0">
                  <c:v>Bosnia and Herzegovina: Silicon metal</c:v>
                </c:pt>
              </c:strCache>
            </c:strRef>
          </c:tx>
          <c:spPr>
            <a:solidFill>
              <a:schemeClr val="accent1">
                <a:lumMod val="80000"/>
                <a:lumOff val="2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CountrywiseSiMetalProduction!$B$17:$P$17</c:f>
              <c:numCache>
                <c:formatCode>General</c:formatCode>
                <c:ptCount val="15"/>
                <c:pt idx="0">
                  <c:v>11600</c:v>
                </c:pt>
                <c:pt idx="1">
                  <c:v>12400</c:v>
                </c:pt>
                <c:pt idx="2">
                  <c:v>11000</c:v>
                </c:pt>
                <c:pt idx="3">
                  <c:v>17400</c:v>
                </c:pt>
                <c:pt idx="4">
                  <c:v>15468</c:v>
                </c:pt>
                <c:pt idx="5">
                  <c:v>15874</c:v>
                </c:pt>
                <c:pt idx="6">
                  <c:v>16707</c:v>
                </c:pt>
                <c:pt idx="7">
                  <c:v>18383</c:v>
                </c:pt>
                <c:pt idx="8">
                  <c:v>18716</c:v>
                </c:pt>
                <c:pt idx="9">
                  <c:v>28138</c:v>
                </c:pt>
                <c:pt idx="10">
                  <c:v>30473</c:v>
                </c:pt>
                <c:pt idx="11">
                  <c:v>31460</c:v>
                </c:pt>
                <c:pt idx="12">
                  <c:v>31911</c:v>
                </c:pt>
                <c:pt idx="13">
                  <c:v>25000</c:v>
                </c:pt>
                <c:pt idx="14">
                  <c:v>35000</c:v>
                </c:pt>
              </c:numCache>
            </c:numRef>
          </c:val>
          <c:extLst>
            <c:ext xmlns:c16="http://schemas.microsoft.com/office/drawing/2014/chart" uri="{C3380CC4-5D6E-409C-BE32-E72D297353CC}">
              <c16:uniqueId val="{0000000C-A1D1-4CA9-95A7-47F22409B97B}"/>
            </c:ext>
          </c:extLst>
        </c:ser>
        <c:ser>
          <c:idx val="13"/>
          <c:order val="12"/>
          <c:tx>
            <c:strRef>
              <c:f>CountrywiseSiMetalProduction!$A$18</c:f>
              <c:strCache>
                <c:ptCount val="1"/>
                <c:pt idx="0">
                  <c:v>Uzbekistan, silicon metale</c:v>
                </c:pt>
              </c:strCache>
            </c:strRef>
          </c:tx>
          <c:spPr>
            <a:solidFill>
              <a:schemeClr val="accent2">
                <a:lumMod val="80000"/>
                <a:lumOff val="2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CountrywiseSiMetalProduction!$B$18:$P$18</c:f>
              <c:numCache>
                <c:formatCode>General</c:formatCode>
                <c:ptCount val="15"/>
                <c:pt idx="0">
                  <c:v>0</c:v>
                </c:pt>
                <c:pt idx="1">
                  <c:v>0</c:v>
                </c:pt>
                <c:pt idx="2">
                  <c:v>0</c:v>
                </c:pt>
                <c:pt idx="3">
                  <c:v>0</c:v>
                </c:pt>
                <c:pt idx="4">
                  <c:v>0</c:v>
                </c:pt>
                <c:pt idx="5">
                  <c:v>1700</c:v>
                </c:pt>
                <c:pt idx="6">
                  <c:v>6000</c:v>
                </c:pt>
                <c:pt idx="7">
                  <c:v>5000</c:v>
                </c:pt>
                <c:pt idx="8">
                  <c:v>5000</c:v>
                </c:pt>
                <c:pt idx="9">
                  <c:v>3000</c:v>
                </c:pt>
                <c:pt idx="10">
                  <c:v>3000</c:v>
                </c:pt>
                <c:pt idx="11">
                  <c:v>0</c:v>
                </c:pt>
                <c:pt idx="12">
                  <c:v>0</c:v>
                </c:pt>
                <c:pt idx="13">
                  <c:v>0</c:v>
                </c:pt>
                <c:pt idx="14">
                  <c:v>0</c:v>
                </c:pt>
              </c:numCache>
            </c:numRef>
          </c:val>
          <c:extLst>
            <c:ext xmlns:c16="http://schemas.microsoft.com/office/drawing/2014/chart" uri="{C3380CC4-5D6E-409C-BE32-E72D297353CC}">
              <c16:uniqueId val="{0000000D-A1D1-4CA9-95A7-47F22409B97B}"/>
            </c:ext>
          </c:extLst>
        </c:ser>
        <c:ser>
          <c:idx val="14"/>
          <c:order val="13"/>
          <c:tx>
            <c:strRef>
              <c:f>CountrywiseSiMetalProduction!$A$19</c:f>
              <c:strCache>
                <c:ptCount val="1"/>
                <c:pt idx="0">
                  <c:v>Iceland: Silicon metal</c:v>
                </c:pt>
              </c:strCache>
            </c:strRef>
          </c:tx>
          <c:spPr>
            <a:solidFill>
              <a:schemeClr val="accent3">
                <a:lumMod val="80000"/>
                <a:lumOff val="2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CountrywiseSiMetalProduction!$B$19:$P$19</c:f>
              <c:numCache>
                <c:formatCode>General</c:formatCode>
                <c:ptCount val="15"/>
                <c:pt idx="0">
                  <c:v>0</c:v>
                </c:pt>
                <c:pt idx="1">
                  <c:v>0</c:v>
                </c:pt>
                <c:pt idx="2">
                  <c:v>0</c:v>
                </c:pt>
                <c:pt idx="3">
                  <c:v>0</c:v>
                </c:pt>
                <c:pt idx="4">
                  <c:v>0</c:v>
                </c:pt>
                <c:pt idx="5">
                  <c:v>0</c:v>
                </c:pt>
                <c:pt idx="6">
                  <c:v>0</c:v>
                </c:pt>
                <c:pt idx="7">
                  <c:v>0</c:v>
                </c:pt>
                <c:pt idx="8">
                  <c:v>0</c:v>
                </c:pt>
                <c:pt idx="9">
                  <c:v>0</c:v>
                </c:pt>
                <c:pt idx="10">
                  <c:v>7160</c:v>
                </c:pt>
                <c:pt idx="11">
                  <c:v>7036</c:v>
                </c:pt>
                <c:pt idx="12">
                  <c:v>28396</c:v>
                </c:pt>
                <c:pt idx="13">
                  <c:v>27903</c:v>
                </c:pt>
                <c:pt idx="14">
                  <c:v>28000</c:v>
                </c:pt>
              </c:numCache>
            </c:numRef>
          </c:val>
          <c:extLst>
            <c:ext xmlns:c16="http://schemas.microsoft.com/office/drawing/2014/chart" uri="{C3380CC4-5D6E-409C-BE32-E72D297353CC}">
              <c16:uniqueId val="{0000000E-A1D1-4CA9-95A7-47F22409B97B}"/>
            </c:ext>
          </c:extLst>
        </c:ser>
        <c:ser>
          <c:idx val="15"/>
          <c:order val="14"/>
          <c:tx>
            <c:strRef>
              <c:f>CountrywiseSiMetalProduction!$A$20</c:f>
              <c:strCache>
                <c:ptCount val="1"/>
                <c:pt idx="0">
                  <c:v>Kazakhstan: Silicon metal</c:v>
                </c:pt>
              </c:strCache>
            </c:strRef>
          </c:tx>
          <c:spPr>
            <a:solidFill>
              <a:schemeClr val="accent4">
                <a:lumMod val="80000"/>
                <a:lumOff val="2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CountrywiseSiMetalProduction!$B$20:$P$20</c:f>
              <c:numCache>
                <c:formatCode>General</c:formatCode>
                <c:ptCount val="15"/>
                <c:pt idx="0">
                  <c:v>0</c:v>
                </c:pt>
                <c:pt idx="1">
                  <c:v>0</c:v>
                </c:pt>
                <c:pt idx="2">
                  <c:v>0</c:v>
                </c:pt>
                <c:pt idx="3">
                  <c:v>1500</c:v>
                </c:pt>
                <c:pt idx="4">
                  <c:v>8000</c:v>
                </c:pt>
                <c:pt idx="5">
                  <c:v>5000</c:v>
                </c:pt>
                <c:pt idx="6">
                  <c:v>5000</c:v>
                </c:pt>
                <c:pt idx="7">
                  <c:v>998</c:v>
                </c:pt>
                <c:pt idx="8">
                  <c:v>866</c:v>
                </c:pt>
                <c:pt idx="9">
                  <c:v>0</c:v>
                </c:pt>
                <c:pt idx="10">
                  <c:v>0</c:v>
                </c:pt>
                <c:pt idx="11">
                  <c:v>14000</c:v>
                </c:pt>
                <c:pt idx="12">
                  <c:v>13000</c:v>
                </c:pt>
                <c:pt idx="13">
                  <c:v>5000</c:v>
                </c:pt>
                <c:pt idx="14">
                  <c:v>5000</c:v>
                </c:pt>
              </c:numCache>
            </c:numRef>
          </c:val>
          <c:extLst>
            <c:ext xmlns:c16="http://schemas.microsoft.com/office/drawing/2014/chart" uri="{C3380CC4-5D6E-409C-BE32-E72D297353CC}">
              <c16:uniqueId val="{0000000F-A1D1-4CA9-95A7-47F22409B97B}"/>
            </c:ext>
          </c:extLst>
        </c:ser>
        <c:ser>
          <c:idx val="16"/>
          <c:order val="15"/>
          <c:tx>
            <c:strRef>
              <c:f>CountrywiseSiMetalProduction!$A$21</c:f>
              <c:strCache>
                <c:ptCount val="1"/>
                <c:pt idx="0">
                  <c:v>Laos, silicon metal6</c:v>
                </c:pt>
              </c:strCache>
            </c:strRef>
          </c:tx>
          <c:spPr>
            <a:solidFill>
              <a:schemeClr val="accent5">
                <a:lumMod val="80000"/>
                <a:lumOff val="2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CountrywiseSiMetalProduction!$B$21:$P$21</c:f>
              <c:numCache>
                <c:formatCode>General</c:formatCode>
                <c:ptCount val="15"/>
                <c:pt idx="0">
                  <c:v>0</c:v>
                </c:pt>
                <c:pt idx="1">
                  <c:v>3020</c:v>
                </c:pt>
                <c:pt idx="2">
                  <c:v>7350</c:v>
                </c:pt>
                <c:pt idx="3">
                  <c:v>7792</c:v>
                </c:pt>
                <c:pt idx="4">
                  <c:v>3001</c:v>
                </c:pt>
                <c:pt idx="5">
                  <c:v>15301</c:v>
                </c:pt>
                <c:pt idx="6">
                  <c:v>12472</c:v>
                </c:pt>
                <c:pt idx="7">
                  <c:v>9503</c:v>
                </c:pt>
                <c:pt idx="8">
                  <c:v>5673</c:v>
                </c:pt>
                <c:pt idx="9">
                  <c:v>6836</c:v>
                </c:pt>
                <c:pt idx="10">
                  <c:v>1886</c:v>
                </c:pt>
                <c:pt idx="11">
                  <c:v>8873</c:v>
                </c:pt>
                <c:pt idx="12">
                  <c:v>4600</c:v>
                </c:pt>
                <c:pt idx="13">
                  <c:v>960</c:v>
                </c:pt>
                <c:pt idx="14">
                  <c:v>1100</c:v>
                </c:pt>
              </c:numCache>
            </c:numRef>
          </c:val>
          <c:extLst>
            <c:ext xmlns:c16="http://schemas.microsoft.com/office/drawing/2014/chart" uri="{C3380CC4-5D6E-409C-BE32-E72D297353CC}">
              <c16:uniqueId val="{00000010-A1D1-4CA9-95A7-47F22409B97B}"/>
            </c:ext>
          </c:extLst>
        </c:ser>
        <c:ser>
          <c:idx val="17"/>
          <c:order val="16"/>
          <c:tx>
            <c:strRef>
              <c:f>CountrywiseSiMetalProduction!$A$22</c:f>
              <c:strCache>
                <c:ptCount val="1"/>
                <c:pt idx="0">
                  <c:v>Slovakia: Silicon metal</c:v>
                </c:pt>
              </c:strCache>
            </c:strRef>
          </c:tx>
          <c:spPr>
            <a:solidFill>
              <a:schemeClr val="accent6">
                <a:lumMod val="80000"/>
                <a:lumOff val="2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CountrywiseSiMetalProduction!$B$22:$P$22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800</c:v>
                </c:pt>
              </c:numCache>
            </c:numRef>
          </c:val>
          <c:extLst>
            <c:ext xmlns:c16="http://schemas.microsoft.com/office/drawing/2014/chart" uri="{C3380CC4-5D6E-409C-BE32-E72D297353CC}">
              <c16:uniqueId val="{00000011-A1D1-4CA9-95A7-47F22409B97B}"/>
            </c:ext>
          </c:extLst>
        </c:ser>
        <c:ser>
          <c:idx val="18"/>
          <c:order val="17"/>
          <c:tx>
            <c:strRef>
              <c:f>CountrywiseSiMetalProduction!$A$23</c:f>
              <c:strCache>
                <c:ptCount val="1"/>
                <c:pt idx="0">
                  <c:v>Thailand</c:v>
                </c:pt>
              </c:strCache>
            </c:strRef>
          </c:tx>
          <c:spPr>
            <a:solidFill>
              <a:schemeClr val="accent1">
                <a:lumMod val="80000"/>
              </a:schemeClr>
            </a:solidFill>
            <a:ln w="25400">
              <a:noFill/>
            </a:ln>
            <a:effectLst/>
          </c:spPr>
          <c:cat>
            <c:strRef>
              <c:f>CountrywiseSiMetalProduction!$B$4:$P$4</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CountrywiseSiMetalProduction!$B$23:$P$23</c:f>
              <c:numCache>
                <c:formatCode>General</c:formatCode>
                <c:ptCount val="15"/>
                <c:pt idx="0">
                  <c:v>0</c:v>
                </c:pt>
                <c:pt idx="1">
                  <c:v>0</c:v>
                </c:pt>
                <c:pt idx="2">
                  <c:v>0</c:v>
                </c:pt>
                <c:pt idx="3">
                  <c:v>22500</c:v>
                </c:pt>
                <c:pt idx="4">
                  <c:v>20000</c:v>
                </c:pt>
              </c:numCache>
            </c:numRef>
          </c:val>
          <c:extLst>
            <c:ext xmlns:c16="http://schemas.microsoft.com/office/drawing/2014/chart" uri="{C3380CC4-5D6E-409C-BE32-E72D297353CC}">
              <c16:uniqueId val="{00000012-A1D1-4CA9-95A7-47F22409B97B}"/>
            </c:ext>
          </c:extLst>
        </c:ser>
        <c:dLbls>
          <c:showLegendKey val="0"/>
          <c:showVal val="0"/>
          <c:showCatName val="0"/>
          <c:showSerName val="0"/>
          <c:showPercent val="0"/>
          <c:showBubbleSize val="0"/>
        </c:dLbls>
        <c:axId val="748380688"/>
        <c:axId val="748381768"/>
      </c:areaChart>
      <c:catAx>
        <c:axId val="74838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8381768"/>
        <c:crosses val="autoZero"/>
        <c:auto val="1"/>
        <c:lblAlgn val="ctr"/>
        <c:lblOffset val="100"/>
        <c:noMultiLvlLbl val="0"/>
      </c:catAx>
      <c:valAx>
        <c:axId val="74838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8380688"/>
        <c:crosses val="autoZero"/>
        <c:crossBetween val="midCat"/>
      </c:valAx>
      <c:spPr>
        <a:noFill/>
        <a:ln>
          <a:noFill/>
        </a:ln>
        <a:effectLst/>
      </c:spPr>
    </c:plotArea>
    <c:legend>
      <c:legendPos val="b"/>
      <c:layout>
        <c:manualLayout>
          <c:xMode val="edge"/>
          <c:yMode val="edge"/>
          <c:x val="0.59070593092636803"/>
          <c:y val="4.6323934208807298E-3"/>
          <c:w val="0.35953299115778703"/>
          <c:h val="0.7870350917749742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8590114098206657E-2"/>
          <c:y val="7.1447141222480956E-2"/>
          <c:w val="0.7904239704088355"/>
          <c:h val="0.87375198850640268"/>
        </c:manualLayout>
      </c:layout>
      <c:areaChart>
        <c:grouping val="stacked"/>
        <c:varyColors val="0"/>
        <c:ser>
          <c:idx val="0"/>
          <c:order val="0"/>
          <c:tx>
            <c:strRef>
              <c:f>marketshare!$A$27</c:f>
              <c:strCache>
                <c:ptCount val="1"/>
                <c:pt idx="0">
                  <c:v>China</c:v>
                </c:pt>
              </c:strCache>
            </c:strRef>
          </c:tx>
          <c:spPr>
            <a:solidFill>
              <a:schemeClr val="accent1"/>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marketshare!$B$27:$P$27</c:f>
              <c:numCache>
                <c:formatCode>0.0</c:formatCode>
                <c:ptCount val="15"/>
                <c:pt idx="0">
                  <c:v>58.691718351417585</c:v>
                </c:pt>
                <c:pt idx="1">
                  <c:v>61.177318564757869</c:v>
                </c:pt>
                <c:pt idx="2">
                  <c:v>63.423326754680112</c:v>
                </c:pt>
                <c:pt idx="3">
                  <c:v>61.638380597535438</c:v>
                </c:pt>
                <c:pt idx="4">
                  <c:v>64.682960064740456</c:v>
                </c:pt>
                <c:pt idx="5">
                  <c:v>62.82462835650221</c:v>
                </c:pt>
                <c:pt idx="6">
                  <c:v>69.173481844823371</c:v>
                </c:pt>
                <c:pt idx="7">
                  <c:v>71.678289339819827</c:v>
                </c:pt>
                <c:pt idx="8">
                  <c:v>73.69538611818794</c:v>
                </c:pt>
                <c:pt idx="9">
                  <c:v>72.486418715503405</c:v>
                </c:pt>
                <c:pt idx="10">
                  <c:v>74.945982810348596</c:v>
                </c:pt>
                <c:pt idx="11">
                  <c:v>74.382923289092247</c:v>
                </c:pt>
                <c:pt idx="12">
                  <c:v>74.470777296319895</c:v>
                </c:pt>
                <c:pt idx="13">
                  <c:v>74.85380448895782</c:v>
                </c:pt>
                <c:pt idx="14">
                  <c:v>77.22350434936979</c:v>
                </c:pt>
              </c:numCache>
            </c:numRef>
          </c:val>
          <c:extLst>
            <c:ext xmlns:c16="http://schemas.microsoft.com/office/drawing/2014/chart" uri="{C3380CC4-5D6E-409C-BE32-E72D297353CC}">
              <c16:uniqueId val="{00000000-1AEF-4884-A7E6-72244B854826}"/>
            </c:ext>
          </c:extLst>
        </c:ser>
        <c:ser>
          <c:idx val="1"/>
          <c:order val="1"/>
          <c:tx>
            <c:strRef>
              <c:f>marketshare!$A$28</c:f>
              <c:strCache>
                <c:ptCount val="1"/>
                <c:pt idx="0">
                  <c:v>US</c:v>
                </c:pt>
              </c:strCache>
            </c:strRef>
          </c:tx>
          <c:spPr>
            <a:solidFill>
              <a:schemeClr val="accent2"/>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marketshare!$B$28:$P$28</c:f>
              <c:numCache>
                <c:formatCode>0.0</c:formatCode>
                <c:ptCount val="15"/>
                <c:pt idx="0">
                  <c:v>1.3591766355065127</c:v>
                </c:pt>
                <c:pt idx="1">
                  <c:v>1.3792704549145409</c:v>
                </c:pt>
                <c:pt idx="2">
                  <c:v>1.2390861420350392</c:v>
                </c:pt>
                <c:pt idx="3">
                  <c:v>1.3300913707889226</c:v>
                </c:pt>
                <c:pt idx="4">
                  <c:v>1.8207055425630649</c:v>
                </c:pt>
                <c:pt idx="5">
                  <c:v>2.028023090806387</c:v>
                </c:pt>
                <c:pt idx="6">
                  <c:v>1.6076871297727915</c:v>
                </c:pt>
                <c:pt idx="7">
                  <c:v>2.2113067561727409</c:v>
                </c:pt>
                <c:pt idx="8">
                  <c:v>1.938558263293173</c:v>
                </c:pt>
                <c:pt idx="9">
                  <c:v>1.6249930135650692</c:v>
                </c:pt>
                <c:pt idx="10">
                  <c:v>1.7606357866558082</c:v>
                </c:pt>
                <c:pt idx="11">
                  <c:v>1.6732291683741747</c:v>
                </c:pt>
                <c:pt idx="12">
                  <c:v>1.4119120220433501</c:v>
                </c:pt>
                <c:pt idx="13">
                  <c:v>1.2806740957589466</c:v>
                </c:pt>
                <c:pt idx="14">
                  <c:v>1.2160482868808804</c:v>
                </c:pt>
              </c:numCache>
            </c:numRef>
          </c:val>
          <c:extLst>
            <c:ext xmlns:c16="http://schemas.microsoft.com/office/drawing/2014/chart" uri="{C3380CC4-5D6E-409C-BE32-E72D297353CC}">
              <c16:uniqueId val="{00000001-1AEF-4884-A7E6-72244B854826}"/>
            </c:ext>
          </c:extLst>
        </c:ser>
        <c:ser>
          <c:idx val="2"/>
          <c:order val="2"/>
          <c:tx>
            <c:strRef>
              <c:f>marketshare!$A$29</c:f>
              <c:strCache>
                <c:ptCount val="1"/>
                <c:pt idx="0">
                  <c:v>Norway</c:v>
                </c:pt>
              </c:strCache>
            </c:strRef>
          </c:tx>
          <c:spPr>
            <a:solidFill>
              <a:schemeClr val="accent3"/>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marketshare!$B$29:$P$29</c:f>
              <c:numCache>
                <c:formatCode>0.0</c:formatCode>
                <c:ptCount val="15"/>
                <c:pt idx="0">
                  <c:v>9.0065221944277454</c:v>
                </c:pt>
                <c:pt idx="1">
                  <c:v>8.6204403432158809</c:v>
                </c:pt>
                <c:pt idx="2">
                  <c:v>9.5805629538791699</c:v>
                </c:pt>
                <c:pt idx="3">
                  <c:v>9.4620321092707904</c:v>
                </c:pt>
                <c:pt idx="4">
                  <c:v>8.3848281565404292</c:v>
                </c:pt>
                <c:pt idx="5">
                  <c:v>8.2663984679608173</c:v>
                </c:pt>
                <c:pt idx="6">
                  <c:v>7.1558774322231065</c:v>
                </c:pt>
                <c:pt idx="7">
                  <c:v>6.3060078598081963</c:v>
                </c:pt>
                <c:pt idx="8">
                  <c:v>5.6572711963808553</c:v>
                </c:pt>
                <c:pt idx="9">
                  <c:v>5.1751369858760157</c:v>
                </c:pt>
                <c:pt idx="10">
                  <c:v>5.098366177574734</c:v>
                </c:pt>
                <c:pt idx="11">
                  <c:v>4.6392675648082484</c:v>
                </c:pt>
                <c:pt idx="12">
                  <c:v>5.0545776445465993</c:v>
                </c:pt>
                <c:pt idx="13">
                  <c:v>5.0730303516213118</c:v>
                </c:pt>
                <c:pt idx="14">
                  <c:v>4.4381324338718269</c:v>
                </c:pt>
              </c:numCache>
            </c:numRef>
          </c:val>
          <c:extLst>
            <c:ext xmlns:c16="http://schemas.microsoft.com/office/drawing/2014/chart" uri="{C3380CC4-5D6E-409C-BE32-E72D297353CC}">
              <c16:uniqueId val="{00000002-1AEF-4884-A7E6-72244B854826}"/>
            </c:ext>
          </c:extLst>
        </c:ser>
        <c:ser>
          <c:idx val="3"/>
          <c:order val="3"/>
          <c:tx>
            <c:strRef>
              <c:f>marketshare!$A$30</c:f>
              <c:strCache>
                <c:ptCount val="1"/>
                <c:pt idx="0">
                  <c:v>Brazil</c:v>
                </c:pt>
              </c:strCache>
            </c:strRef>
          </c:tx>
          <c:spPr>
            <a:solidFill>
              <a:schemeClr val="accent4"/>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marketshare!$B$30:$P$30</c:f>
              <c:numCache>
                <c:formatCode>0.0</c:formatCode>
                <c:ptCount val="15"/>
                <c:pt idx="0">
                  <c:v>8.2168405691984621</c:v>
                </c:pt>
                <c:pt idx="1">
                  <c:v>7.3379412831219568</c:v>
                </c:pt>
                <c:pt idx="2">
                  <c:v>8.4308953994136697</c:v>
                </c:pt>
                <c:pt idx="3">
                  <c:v>7.1370756481356823</c:v>
                </c:pt>
                <c:pt idx="4">
                  <c:v>6.3245560952190667</c:v>
                </c:pt>
                <c:pt idx="5">
                  <c:v>7.3295399749252574</c:v>
                </c:pt>
                <c:pt idx="6">
                  <c:v>6.3925838394526426</c:v>
                </c:pt>
                <c:pt idx="7">
                  <c:v>3.8802968364019765</c:v>
                </c:pt>
                <c:pt idx="8">
                  <c:v>3.9223746961573926</c:v>
                </c:pt>
                <c:pt idx="9">
                  <c:v>6.555173515442954</c:v>
                </c:pt>
                <c:pt idx="10">
                  <c:v>5.5742136874817101</c:v>
                </c:pt>
                <c:pt idx="11">
                  <c:v>6.2784754377071623</c:v>
                </c:pt>
                <c:pt idx="12">
                  <c:v>6.7394368593954663</c:v>
                </c:pt>
                <c:pt idx="13">
                  <c:v>6.7403899776786664</c:v>
                </c:pt>
                <c:pt idx="14">
                  <c:v>5.8583348127108117</c:v>
                </c:pt>
              </c:numCache>
            </c:numRef>
          </c:val>
          <c:extLst>
            <c:ext xmlns:c16="http://schemas.microsoft.com/office/drawing/2014/chart" uri="{C3380CC4-5D6E-409C-BE32-E72D297353CC}">
              <c16:uniqueId val="{00000003-1AEF-4884-A7E6-72244B854826}"/>
            </c:ext>
          </c:extLst>
        </c:ser>
        <c:ser>
          <c:idx val="4"/>
          <c:order val="4"/>
          <c:tx>
            <c:strRef>
              <c:f>marketshare!$A$31</c:f>
              <c:strCache>
                <c:ptCount val="1"/>
                <c:pt idx="0">
                  <c:v>France</c:v>
                </c:pt>
              </c:strCache>
            </c:strRef>
          </c:tx>
          <c:spPr>
            <a:solidFill>
              <a:schemeClr val="accent5"/>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marketshare!$B$31:$P$31</c:f>
              <c:numCache>
                <c:formatCode>0.0</c:formatCode>
                <c:ptCount val="15"/>
                <c:pt idx="0">
                  <c:v>7.4136907391264328</c:v>
                </c:pt>
                <c:pt idx="1">
                  <c:v>6.5626578096740245</c:v>
                </c:pt>
                <c:pt idx="2">
                  <c:v>5.1287947013099817</c:v>
                </c:pt>
                <c:pt idx="3">
                  <c:v>6.0557005499333068</c:v>
                </c:pt>
                <c:pt idx="4">
                  <c:v>4.9829835901725978</c:v>
                </c:pt>
                <c:pt idx="5">
                  <c:v>5.2464075609991321</c:v>
                </c:pt>
                <c:pt idx="6">
                  <c:v>4.7705849548154049</c:v>
                </c:pt>
                <c:pt idx="7">
                  <c:v>4.2040052398721306</c:v>
                </c:pt>
                <c:pt idx="8">
                  <c:v>4.6389623810323011</c:v>
                </c:pt>
                <c:pt idx="9">
                  <c:v>5.2096378991151893</c:v>
                </c:pt>
                <c:pt idx="10">
                  <c:v>5.0643770697242356</c:v>
                </c:pt>
                <c:pt idx="11">
                  <c:v>4.2681261596235887</c:v>
                </c:pt>
                <c:pt idx="12">
                  <c:v>3.5382043511826193</c:v>
                </c:pt>
                <c:pt idx="13">
                  <c:v>3.0863890950423367</c:v>
                </c:pt>
                <c:pt idx="14">
                  <c:v>2.9587549559145514</c:v>
                </c:pt>
              </c:numCache>
            </c:numRef>
          </c:val>
          <c:extLst>
            <c:ext xmlns:c16="http://schemas.microsoft.com/office/drawing/2014/chart" uri="{C3380CC4-5D6E-409C-BE32-E72D297353CC}">
              <c16:uniqueId val="{00000004-1AEF-4884-A7E6-72244B854826}"/>
            </c:ext>
          </c:extLst>
        </c:ser>
        <c:ser>
          <c:idx val="5"/>
          <c:order val="5"/>
          <c:tx>
            <c:strRef>
              <c:f>marketshare!$A$32</c:f>
              <c:strCache>
                <c:ptCount val="1"/>
                <c:pt idx="0">
                  <c:v>Russia</c:v>
                </c:pt>
              </c:strCache>
            </c:strRef>
          </c:tx>
          <c:spPr>
            <a:solidFill>
              <a:schemeClr val="accent6"/>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marketshare!$B$32:$P$32</c:f>
              <c:numCache>
                <c:formatCode>0.0</c:formatCode>
                <c:ptCount val="15"/>
                <c:pt idx="0">
                  <c:v>3.3361608326068946</c:v>
                </c:pt>
                <c:pt idx="1">
                  <c:v>3.0032501840881132</c:v>
                </c:pt>
                <c:pt idx="2">
                  <c:v>1.5265030306514145</c:v>
                </c:pt>
                <c:pt idx="3">
                  <c:v>2.633148364122786</c:v>
                </c:pt>
                <c:pt idx="4">
                  <c:v>2.7741802872210908</c:v>
                </c:pt>
                <c:pt idx="5">
                  <c:v>2.8932394637862862</c:v>
                </c:pt>
                <c:pt idx="6">
                  <c:v>2.6238217251484728</c:v>
                </c:pt>
                <c:pt idx="7">
                  <c:v>2.5224031439232788</c:v>
                </c:pt>
                <c:pt idx="8">
                  <c:v>2.2629084785523421</c:v>
                </c:pt>
                <c:pt idx="9">
                  <c:v>2.0459041550829853</c:v>
                </c:pt>
                <c:pt idx="10">
                  <c:v>2.015554095534545</c:v>
                </c:pt>
                <c:pt idx="11">
                  <c:v>1.8340571106208607</c:v>
                </c:pt>
                <c:pt idx="12">
                  <c:v>1.9982430288107558</c:v>
                </c:pt>
                <c:pt idx="13">
                  <c:v>2.0043791249412877</c:v>
                </c:pt>
                <c:pt idx="14">
                  <c:v>1.7752529735487306</c:v>
                </c:pt>
              </c:numCache>
            </c:numRef>
          </c:val>
          <c:extLst>
            <c:ext xmlns:c16="http://schemas.microsoft.com/office/drawing/2014/chart" uri="{C3380CC4-5D6E-409C-BE32-E72D297353CC}">
              <c16:uniqueId val="{00000005-1AEF-4884-A7E6-72244B854826}"/>
            </c:ext>
          </c:extLst>
        </c:ser>
        <c:ser>
          <c:idx val="6"/>
          <c:order val="6"/>
          <c:tx>
            <c:strRef>
              <c:f>marketshare!$A$33</c:f>
              <c:strCache>
                <c:ptCount val="1"/>
                <c:pt idx="0">
                  <c:v>South Africa</c:v>
                </c:pt>
              </c:strCache>
            </c:strRef>
          </c:tx>
          <c:spPr>
            <a:solidFill>
              <a:schemeClr val="accent1">
                <a:lumMod val="60000"/>
              </a:schemeClr>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marketshare!$B$33:$P$33</c:f>
              <c:numCache>
                <c:formatCode>0.0</c:formatCode>
                <c:ptCount val="15"/>
                <c:pt idx="0">
                  <c:v>3.0890378079693468</c:v>
                </c:pt>
                <c:pt idx="1">
                  <c:v>2.8808955469585973</c:v>
                </c:pt>
                <c:pt idx="2">
                  <c:v>2.4653982001315731</c:v>
                </c:pt>
                <c:pt idx="3">
                  <c:v>2.5087902278295124</c:v>
                </c:pt>
                <c:pt idx="4">
                  <c:v>2.8173022605975842</c:v>
                </c:pt>
                <c:pt idx="5">
                  <c:v>2.9207941253461556</c:v>
                </c:pt>
                <c:pt idx="6">
                  <c:v>1.6267694695920529</c:v>
                </c:pt>
                <c:pt idx="7">
                  <c:v>1.9842904732196458</c:v>
                </c:pt>
                <c:pt idx="8">
                  <c:v>1.7462110426162241</c:v>
                </c:pt>
                <c:pt idx="9">
                  <c:v>0.91772429216201346</c:v>
                </c:pt>
                <c:pt idx="10">
                  <c:v>0.15974880689734169</c:v>
                </c:pt>
                <c:pt idx="11">
                  <c:v>1.5773509720348042</c:v>
                </c:pt>
                <c:pt idx="12">
                  <c:v>1.1120070818002519</c:v>
                </c:pt>
                <c:pt idx="13">
                  <c:v>0</c:v>
                </c:pt>
                <c:pt idx="14">
                  <c:v>0</c:v>
                </c:pt>
              </c:numCache>
            </c:numRef>
          </c:val>
          <c:extLst>
            <c:ext xmlns:c16="http://schemas.microsoft.com/office/drawing/2014/chart" uri="{C3380CC4-5D6E-409C-BE32-E72D297353CC}">
              <c16:uniqueId val="{00000006-1AEF-4884-A7E6-72244B854826}"/>
            </c:ext>
          </c:extLst>
        </c:ser>
        <c:ser>
          <c:idx val="7"/>
          <c:order val="7"/>
          <c:tx>
            <c:strRef>
              <c:f>marketshare!$A$34</c:f>
              <c:strCache>
                <c:ptCount val="1"/>
                <c:pt idx="0">
                  <c:v>Germany</c:v>
                </c:pt>
              </c:strCache>
            </c:strRef>
          </c:tx>
          <c:spPr>
            <a:solidFill>
              <a:schemeClr val="accent2">
                <a:lumMod val="60000"/>
              </a:schemeClr>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marketshare!$B$34:$P$34</c:f>
              <c:numCache>
                <c:formatCode>0.0</c:formatCode>
                <c:ptCount val="15"/>
                <c:pt idx="0">
                  <c:v>2.1774627508375928</c:v>
                </c:pt>
                <c:pt idx="1">
                  <c:v>1.6179732288053961</c:v>
                </c:pt>
                <c:pt idx="2">
                  <c:v>1.7641009919076178</c:v>
                </c:pt>
                <c:pt idx="3">
                  <c:v>1.6277398665691267</c:v>
                </c:pt>
                <c:pt idx="4">
                  <c:v>1.4438194952525103</c:v>
                </c:pt>
                <c:pt idx="5">
                  <c:v>1.5981703704724248</c:v>
                </c:pt>
                <c:pt idx="6">
                  <c:v>1.3357637873483132</c:v>
                </c:pt>
                <c:pt idx="7">
                  <c:v>1.2822215981609999</c:v>
                </c:pt>
                <c:pt idx="8">
                  <c:v>1.1503118099307739</c:v>
                </c:pt>
                <c:pt idx="9">
                  <c:v>1.0522778537947899</c:v>
                </c:pt>
                <c:pt idx="10">
                  <c:v>1.0196732355149469</c:v>
                </c:pt>
                <c:pt idx="11">
                  <c:v>0.92785351296164975</c:v>
                </c:pt>
                <c:pt idx="12">
                  <c:v>0</c:v>
                </c:pt>
                <c:pt idx="13">
                  <c:v>2.2833957942804597</c:v>
                </c:pt>
                <c:pt idx="14">
                  <c:v>1.8936031717853126</c:v>
                </c:pt>
              </c:numCache>
            </c:numRef>
          </c:val>
          <c:extLst>
            <c:ext xmlns:c16="http://schemas.microsoft.com/office/drawing/2014/chart" uri="{C3380CC4-5D6E-409C-BE32-E72D297353CC}">
              <c16:uniqueId val="{00000007-1AEF-4884-A7E6-72244B854826}"/>
            </c:ext>
          </c:extLst>
        </c:ser>
        <c:ser>
          <c:idx val="8"/>
          <c:order val="8"/>
          <c:tx>
            <c:strRef>
              <c:f>marketshare!$A$35</c:f>
              <c:strCache>
                <c:ptCount val="1"/>
                <c:pt idx="0">
                  <c:v>Australia</c:v>
                </c:pt>
              </c:strCache>
            </c:strRef>
          </c:tx>
          <c:spPr>
            <a:solidFill>
              <a:schemeClr val="accent3">
                <a:lumMod val="60000"/>
              </a:schemeClr>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marketshare!$B$35:$P$35</c:f>
              <c:numCache>
                <c:formatCode>0.0</c:formatCode>
                <c:ptCount val="15"/>
                <c:pt idx="0">
                  <c:v>2.162326465578543</c:v>
                </c:pt>
                <c:pt idx="1">
                  <c:v>1.9465510452422956</c:v>
                </c:pt>
                <c:pt idx="2">
                  <c:v>1.9161125907758338</c:v>
                </c:pt>
                <c:pt idx="3">
                  <c:v>1.622062647303564</c:v>
                </c:pt>
                <c:pt idx="4">
                  <c:v>1.4373991125497878</c:v>
                </c:pt>
                <c:pt idx="5">
                  <c:v>1.6532796935921634</c:v>
                </c:pt>
                <c:pt idx="6">
                  <c:v>1.4311754864446213</c:v>
                </c:pt>
                <c:pt idx="7">
                  <c:v>2.0179225151386229</c:v>
                </c:pt>
                <c:pt idx="8">
                  <c:v>1.8103267828418736</c:v>
                </c:pt>
                <c:pt idx="9">
                  <c:v>1.6560438354803253</c:v>
                </c:pt>
                <c:pt idx="10">
                  <c:v>1.6994553925249116</c:v>
                </c:pt>
                <c:pt idx="11">
                  <c:v>1.2371380172821995</c:v>
                </c:pt>
                <c:pt idx="12">
                  <c:v>1.6511620305518893</c:v>
                </c:pt>
                <c:pt idx="13">
                  <c:v>1.5254566791588562</c:v>
                </c:pt>
                <c:pt idx="14">
                  <c:v>1.508965027516421</c:v>
                </c:pt>
              </c:numCache>
            </c:numRef>
          </c:val>
          <c:extLst>
            <c:ext xmlns:c16="http://schemas.microsoft.com/office/drawing/2014/chart" uri="{C3380CC4-5D6E-409C-BE32-E72D297353CC}">
              <c16:uniqueId val="{00000008-1AEF-4884-A7E6-72244B854826}"/>
            </c:ext>
          </c:extLst>
        </c:ser>
        <c:ser>
          <c:idx val="9"/>
          <c:order val="9"/>
          <c:tx>
            <c:strRef>
              <c:f>marketshare!$A$36</c:f>
              <c:strCache>
                <c:ptCount val="1"/>
                <c:pt idx="0">
                  <c:v>Spain</c:v>
                </c:pt>
              </c:strCache>
            </c:strRef>
          </c:tx>
          <c:spPr>
            <a:solidFill>
              <a:schemeClr val="accent4">
                <a:lumMod val="60000"/>
              </a:schemeClr>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marketshare!$B$36:$P$36</c:f>
              <c:numCache>
                <c:formatCode>0.0</c:formatCode>
                <c:ptCount val="15"/>
                <c:pt idx="0">
                  <c:v>1.9769841971003819</c:v>
                </c:pt>
                <c:pt idx="1">
                  <c:v>1.8353195569427359</c:v>
                </c:pt>
                <c:pt idx="2">
                  <c:v>1.4370844430818754</c:v>
                </c:pt>
                <c:pt idx="3">
                  <c:v>1.7031657796687423</c:v>
                </c:pt>
                <c:pt idx="4">
                  <c:v>1.6673829705577539</c:v>
                </c:pt>
                <c:pt idx="5">
                  <c:v>1.4989735888568949</c:v>
                </c:pt>
                <c:pt idx="6">
                  <c:v>1.3930108068060982</c:v>
                </c:pt>
                <c:pt idx="7">
                  <c:v>1.2275695300426623</c:v>
                </c:pt>
                <c:pt idx="8">
                  <c:v>0.90516339142093682</c:v>
                </c:pt>
                <c:pt idx="9">
                  <c:v>1.0350273971752033</c:v>
                </c:pt>
                <c:pt idx="10">
                  <c:v>0.25491830887873673</c:v>
                </c:pt>
                <c:pt idx="11">
                  <c:v>0.23196337824041244</c:v>
                </c:pt>
                <c:pt idx="12">
                  <c:v>0.25272888222732998</c:v>
                </c:pt>
                <c:pt idx="13">
                  <c:v>0.17737868362312281</c:v>
                </c:pt>
                <c:pt idx="14">
                  <c:v>0.17160778744304397</c:v>
                </c:pt>
              </c:numCache>
            </c:numRef>
          </c:val>
          <c:extLst>
            <c:ext xmlns:c16="http://schemas.microsoft.com/office/drawing/2014/chart" uri="{C3380CC4-5D6E-409C-BE32-E72D297353CC}">
              <c16:uniqueId val="{00000009-1AEF-4884-A7E6-72244B854826}"/>
            </c:ext>
          </c:extLst>
        </c:ser>
        <c:ser>
          <c:idx val="10"/>
          <c:order val="10"/>
          <c:tx>
            <c:strRef>
              <c:f>marketshare!$A$37</c:f>
              <c:strCache>
                <c:ptCount val="1"/>
                <c:pt idx="0">
                  <c:v>Canada</c:v>
                </c:pt>
              </c:strCache>
            </c:strRef>
          </c:tx>
          <c:spPr>
            <a:solidFill>
              <a:schemeClr val="accent5">
                <a:lumMod val="60000"/>
              </a:schemeClr>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marketshare!$B$37:$P$37</c:f>
              <c:numCache>
                <c:formatCode>0.0</c:formatCode>
                <c:ptCount val="15"/>
                <c:pt idx="0">
                  <c:v>1.8534226847816082</c:v>
                </c:pt>
                <c:pt idx="1">
                  <c:v>2.7807872074889937</c:v>
                </c:pt>
                <c:pt idx="2">
                  <c:v>1.9161125907758338</c:v>
                </c:pt>
                <c:pt idx="3">
                  <c:v>1.622062647303564</c:v>
                </c:pt>
                <c:pt idx="4">
                  <c:v>1.4373991125497878</c:v>
                </c:pt>
                <c:pt idx="5">
                  <c:v>1.6532796935921634</c:v>
                </c:pt>
                <c:pt idx="6">
                  <c:v>0.57247019457784853</c:v>
                </c:pt>
                <c:pt idx="7">
                  <c:v>1.2612015719616394</c:v>
                </c:pt>
                <c:pt idx="8">
                  <c:v>1.1314542392761711</c:v>
                </c:pt>
                <c:pt idx="9">
                  <c:v>0.93152465745768298</c:v>
                </c:pt>
                <c:pt idx="10">
                  <c:v>0.96189175216909983</c:v>
                </c:pt>
                <c:pt idx="11">
                  <c:v>1.0515673146898696</c:v>
                </c:pt>
                <c:pt idx="12">
                  <c:v>1.1457042660972292</c:v>
                </c:pt>
                <c:pt idx="13">
                  <c:v>0.88689341811561406</c:v>
                </c:pt>
                <c:pt idx="14">
                  <c:v>0.88762648677436529</c:v>
                </c:pt>
              </c:numCache>
            </c:numRef>
          </c:val>
          <c:extLst>
            <c:ext xmlns:c16="http://schemas.microsoft.com/office/drawing/2014/chart" uri="{C3380CC4-5D6E-409C-BE32-E72D297353CC}">
              <c16:uniqueId val="{0000000A-1AEF-4884-A7E6-72244B854826}"/>
            </c:ext>
          </c:extLst>
        </c:ser>
        <c:ser>
          <c:idx val="11"/>
          <c:order val="11"/>
          <c:tx>
            <c:strRef>
              <c:f>marketshare!$A$38</c:f>
              <c:strCache>
                <c:ptCount val="1"/>
                <c:pt idx="0">
                  <c:v>Bosnia</c:v>
                </c:pt>
              </c:strCache>
            </c:strRef>
          </c:tx>
          <c:spPr>
            <a:solidFill>
              <a:schemeClr val="accent6">
                <a:lumMod val="60000"/>
              </a:schemeClr>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marketshare!$B$38:$P$38</c:f>
              <c:numCache>
                <c:formatCode>0.0</c:formatCode>
                <c:ptCount val="15"/>
                <c:pt idx="0">
                  <c:v>0.71665677144888851</c:v>
                </c:pt>
                <c:pt idx="1">
                  <c:v>0.68963522745727046</c:v>
                </c:pt>
                <c:pt idx="2">
                  <c:v>0.70257461661780574</c:v>
                </c:pt>
                <c:pt idx="3">
                  <c:v>0.94079633543606733</c:v>
                </c:pt>
                <c:pt idx="4">
                  <c:v>0.74112298243067065</c:v>
                </c:pt>
                <c:pt idx="5">
                  <c:v>0.87480539520273337</c:v>
                </c:pt>
                <c:pt idx="6">
                  <c:v>0.79702162840100976</c:v>
                </c:pt>
                <c:pt idx="7">
                  <c:v>0.7728222832456938</c:v>
                </c:pt>
                <c:pt idx="8">
                  <c:v>0.70587658474309389</c:v>
                </c:pt>
                <c:pt idx="9">
                  <c:v>0.97078669672386231</c:v>
                </c:pt>
                <c:pt idx="10">
                  <c:v>1.0357500835282325</c:v>
                </c:pt>
                <c:pt idx="11">
                  <c:v>0.97300905059244991</c:v>
                </c:pt>
                <c:pt idx="12">
                  <c:v>1.0753108481008435</c:v>
                </c:pt>
                <c:pt idx="13">
                  <c:v>0.88689341811561406</c:v>
                </c:pt>
                <c:pt idx="14">
                  <c:v>1.0355642345700931</c:v>
                </c:pt>
              </c:numCache>
            </c:numRef>
          </c:val>
          <c:extLst>
            <c:ext xmlns:c16="http://schemas.microsoft.com/office/drawing/2014/chart" uri="{C3380CC4-5D6E-409C-BE32-E72D297353CC}">
              <c16:uniqueId val="{0000000B-1AEF-4884-A7E6-72244B854826}"/>
            </c:ext>
          </c:extLst>
        </c:ser>
        <c:ser>
          <c:idx val="12"/>
          <c:order val="12"/>
          <c:tx>
            <c:strRef>
              <c:f>marketshare!$A$39</c:f>
              <c:strCache>
                <c:ptCount val="1"/>
                <c:pt idx="0">
                  <c:v>Uzbekistan</c:v>
                </c:pt>
              </c:strCache>
            </c:strRef>
          </c:tx>
          <c:spPr>
            <a:solidFill>
              <a:schemeClr val="accent1">
                <a:lumMod val="80000"/>
                <a:lumOff val="20000"/>
              </a:schemeClr>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marketshare!$B$39:$P$39</c:f>
              <c:numCache>
                <c:formatCode>0.0</c:formatCode>
                <c:ptCount val="15"/>
                <c:pt idx="0">
                  <c:v>0</c:v>
                </c:pt>
                <c:pt idx="1">
                  <c:v>0</c:v>
                </c:pt>
                <c:pt idx="2">
                  <c:v>0</c:v>
                </c:pt>
                <c:pt idx="3">
                  <c:v>0</c:v>
                </c:pt>
                <c:pt idx="4">
                  <c:v>0</c:v>
                </c:pt>
                <c:pt idx="5">
                  <c:v>9.3685849303555932E-2</c:v>
                </c:pt>
                <c:pt idx="6">
                  <c:v>0.28623509728892427</c:v>
                </c:pt>
                <c:pt idx="7">
                  <c:v>0.21020026199360656</c:v>
                </c:pt>
                <c:pt idx="8">
                  <c:v>0.18857570654602851</c:v>
                </c:pt>
                <c:pt idx="9">
                  <c:v>0.10350273971752033</c:v>
                </c:pt>
                <c:pt idx="10">
                  <c:v>0.1019673235514947</c:v>
                </c:pt>
                <c:pt idx="11">
                  <c:v>0</c:v>
                </c:pt>
                <c:pt idx="12">
                  <c:v>0</c:v>
                </c:pt>
                <c:pt idx="13">
                  <c:v>0</c:v>
                </c:pt>
                <c:pt idx="14">
                  <c:v>0</c:v>
                </c:pt>
              </c:numCache>
            </c:numRef>
          </c:val>
          <c:extLst>
            <c:ext xmlns:c16="http://schemas.microsoft.com/office/drawing/2014/chart" uri="{C3380CC4-5D6E-409C-BE32-E72D297353CC}">
              <c16:uniqueId val="{0000000C-1AEF-4884-A7E6-72244B854826}"/>
            </c:ext>
          </c:extLst>
        </c:ser>
        <c:ser>
          <c:idx val="13"/>
          <c:order val="13"/>
          <c:tx>
            <c:strRef>
              <c:f>marketshare!$A$40</c:f>
              <c:strCache>
                <c:ptCount val="1"/>
                <c:pt idx="0">
                  <c:v>Iceland</c:v>
                </c:pt>
              </c:strCache>
            </c:strRef>
          </c:tx>
          <c:spPr>
            <a:solidFill>
              <a:schemeClr val="accent2">
                <a:lumMod val="80000"/>
                <a:lumOff val="20000"/>
              </a:schemeClr>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marketshare!$B$40:$P$40</c:f>
              <c:numCache>
                <c:formatCode>0.0</c:formatCode>
                <c:ptCount val="15"/>
                <c:pt idx="0">
                  <c:v>0</c:v>
                </c:pt>
                <c:pt idx="1">
                  <c:v>0</c:v>
                </c:pt>
                <c:pt idx="2">
                  <c:v>0</c:v>
                </c:pt>
                <c:pt idx="3">
                  <c:v>0</c:v>
                </c:pt>
                <c:pt idx="4">
                  <c:v>0</c:v>
                </c:pt>
                <c:pt idx="5">
                  <c:v>0</c:v>
                </c:pt>
                <c:pt idx="6">
                  <c:v>0</c:v>
                </c:pt>
                <c:pt idx="7">
                  <c:v>0</c:v>
                </c:pt>
                <c:pt idx="8">
                  <c:v>0</c:v>
                </c:pt>
                <c:pt idx="9">
                  <c:v>0</c:v>
                </c:pt>
                <c:pt idx="10">
                  <c:v>0.2433620122095673</c:v>
                </c:pt>
                <c:pt idx="11">
                  <c:v>0.2176125772399389</c:v>
                </c:pt>
                <c:pt idx="12">
                  <c:v>0.95686524529696826</c:v>
                </c:pt>
                <c:pt idx="13">
                  <c:v>0.98987948182719909</c:v>
                </c:pt>
                <c:pt idx="14">
                  <c:v>0.82845138765607429</c:v>
                </c:pt>
              </c:numCache>
            </c:numRef>
          </c:val>
          <c:extLst>
            <c:ext xmlns:c16="http://schemas.microsoft.com/office/drawing/2014/chart" uri="{C3380CC4-5D6E-409C-BE32-E72D297353CC}">
              <c16:uniqueId val="{0000000D-1AEF-4884-A7E6-72244B854826}"/>
            </c:ext>
          </c:extLst>
        </c:ser>
        <c:ser>
          <c:idx val="14"/>
          <c:order val="14"/>
          <c:tx>
            <c:strRef>
              <c:f>marketshare!$A$41</c:f>
              <c:strCache>
                <c:ptCount val="1"/>
                <c:pt idx="0">
                  <c:v>Kazakhstan</c:v>
                </c:pt>
              </c:strCache>
            </c:strRef>
          </c:tx>
          <c:spPr>
            <a:solidFill>
              <a:schemeClr val="accent3">
                <a:lumMod val="80000"/>
                <a:lumOff val="20000"/>
              </a:schemeClr>
            </a:solidFill>
            <a:ln>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marketshare!$B$41:$P$41</c:f>
              <c:numCache>
                <c:formatCode>0.0</c:formatCode>
                <c:ptCount val="15"/>
                <c:pt idx="0">
                  <c:v>0</c:v>
                </c:pt>
                <c:pt idx="1">
                  <c:v>0</c:v>
                </c:pt>
                <c:pt idx="2">
                  <c:v>0</c:v>
                </c:pt>
                <c:pt idx="3">
                  <c:v>8.1103132365178202E-2</c:v>
                </c:pt>
                <c:pt idx="4">
                  <c:v>0.3833064300132768</c:v>
                </c:pt>
                <c:pt idx="5">
                  <c:v>0.27554661559869387</c:v>
                </c:pt>
                <c:pt idx="6">
                  <c:v>0.23852924774077022</c:v>
                </c:pt>
                <c:pt idx="7">
                  <c:v>4.1955972293923866E-2</c:v>
                </c:pt>
                <c:pt idx="8">
                  <c:v>3.2661312373772136E-2</c:v>
                </c:pt>
                <c:pt idx="9">
                  <c:v>0</c:v>
                </c:pt>
                <c:pt idx="10">
                  <c:v>0</c:v>
                </c:pt>
                <c:pt idx="11">
                  <c:v>0.43299830604876982</c:v>
                </c:pt>
                <c:pt idx="12">
                  <c:v>0.43806339586070525</c:v>
                </c:pt>
                <c:pt idx="13">
                  <c:v>0.17737868362312281</c:v>
                </c:pt>
                <c:pt idx="14">
                  <c:v>0.14793774779572755</c:v>
                </c:pt>
              </c:numCache>
            </c:numRef>
          </c:val>
          <c:extLst>
            <c:ext xmlns:c16="http://schemas.microsoft.com/office/drawing/2014/chart" uri="{C3380CC4-5D6E-409C-BE32-E72D297353CC}">
              <c16:uniqueId val="{0000000E-1AEF-4884-A7E6-72244B854826}"/>
            </c:ext>
          </c:extLst>
        </c:ser>
        <c:ser>
          <c:idx val="15"/>
          <c:order val="15"/>
          <c:tx>
            <c:strRef>
              <c:f>marketshare!$A$42</c:f>
              <c:strCache>
                <c:ptCount val="1"/>
                <c:pt idx="0">
                  <c:v>Laos</c:v>
                </c:pt>
              </c:strCache>
            </c:strRef>
          </c:tx>
          <c:spPr>
            <a:solidFill>
              <a:schemeClr val="accent4">
                <a:lumMod val="80000"/>
                <a:lumOff val="20000"/>
              </a:schemeClr>
            </a:solidFill>
            <a:ln w="25400">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marketshare!$B$42:$P$42</c:f>
              <c:numCache>
                <c:formatCode>0.0</c:formatCode>
                <c:ptCount val="15"/>
                <c:pt idx="0">
                  <c:v>0</c:v>
                </c:pt>
                <c:pt idx="1">
                  <c:v>0.16795954733233523</c:v>
                </c:pt>
                <c:pt idx="2">
                  <c:v>0.46944758474007936</c:v>
                </c:pt>
                <c:pt idx="3">
                  <c:v>0.42130373825964573</c:v>
                </c:pt>
                <c:pt idx="4">
                  <c:v>0.14378782455873046</c:v>
                </c:pt>
                <c:pt idx="5">
                  <c:v>0.84322775305512321</c:v>
                </c:pt>
                <c:pt idx="6">
                  <c:v>0.59498735556457727</c:v>
                </c:pt>
                <c:pt idx="7">
                  <c:v>0.3995066179450486</c:v>
                </c:pt>
                <c:pt idx="8">
                  <c:v>0.21395799664712395</c:v>
                </c:pt>
                <c:pt idx="9">
                  <c:v>0.23584824290298964</c:v>
                </c:pt>
                <c:pt idx="10">
                  <c:v>6.4103457406039663E-2</c:v>
                </c:pt>
                <c:pt idx="11">
                  <c:v>0.27442814068362392</c:v>
                </c:pt>
                <c:pt idx="12">
                  <c:v>0.15500704776609572</c:v>
                </c:pt>
                <c:pt idx="13">
                  <c:v>3.4056707255639578E-2</c:v>
                </c:pt>
                <c:pt idx="14">
                  <c:v>3.2546304515060062E-2</c:v>
                </c:pt>
              </c:numCache>
            </c:numRef>
          </c:val>
          <c:extLst>
            <c:ext xmlns:c16="http://schemas.microsoft.com/office/drawing/2014/chart" uri="{C3380CC4-5D6E-409C-BE32-E72D297353CC}">
              <c16:uniqueId val="{0000000F-1AEF-4884-A7E6-72244B854826}"/>
            </c:ext>
          </c:extLst>
        </c:ser>
        <c:ser>
          <c:idx val="16"/>
          <c:order val="16"/>
          <c:tx>
            <c:strRef>
              <c:f>marketshare!$A$43</c:f>
              <c:strCache>
                <c:ptCount val="1"/>
                <c:pt idx="0">
                  <c:v>Slovakia</c:v>
                </c:pt>
              </c:strCache>
            </c:strRef>
          </c:tx>
          <c:spPr>
            <a:solidFill>
              <a:schemeClr val="accent5">
                <a:lumMod val="80000"/>
                <a:lumOff val="20000"/>
              </a:schemeClr>
            </a:solidFill>
            <a:ln w="25400">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marketshare!$B$43:$P$43</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2.3670039647316409E-2</c:v>
                </c:pt>
              </c:numCache>
            </c:numRef>
          </c:val>
          <c:extLst>
            <c:ext xmlns:c16="http://schemas.microsoft.com/office/drawing/2014/chart" uri="{C3380CC4-5D6E-409C-BE32-E72D297353CC}">
              <c16:uniqueId val="{00000010-1AEF-4884-A7E6-72244B854826}"/>
            </c:ext>
          </c:extLst>
        </c:ser>
        <c:ser>
          <c:idx val="17"/>
          <c:order val="17"/>
          <c:tx>
            <c:strRef>
              <c:f>marketshare!$A$44</c:f>
              <c:strCache>
                <c:ptCount val="1"/>
                <c:pt idx="0">
                  <c:v>Thailand</c:v>
                </c:pt>
              </c:strCache>
            </c:strRef>
          </c:tx>
          <c:spPr>
            <a:solidFill>
              <a:schemeClr val="accent6">
                <a:lumMod val="80000"/>
                <a:lumOff val="20000"/>
              </a:schemeClr>
            </a:solidFill>
            <a:ln w="25400">
              <a:noFill/>
            </a:ln>
            <a:effectLst/>
          </c:spPr>
          <c:cat>
            <c:strRef>
              <c:f>marketshare!$B$26:$P$26</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strCache>
            </c:strRef>
          </c:cat>
          <c:val>
            <c:numRef>
              <c:f>marketshare!$B$44:$P$44</c:f>
              <c:numCache>
                <c:formatCode>0.0</c:formatCode>
                <c:ptCount val="15"/>
                <c:pt idx="0">
                  <c:v>0</c:v>
                </c:pt>
                <c:pt idx="1">
                  <c:v>0</c:v>
                </c:pt>
                <c:pt idx="2">
                  <c:v>0</c:v>
                </c:pt>
                <c:pt idx="3">
                  <c:v>1.2165469854776731</c:v>
                </c:pt>
                <c:pt idx="4">
                  <c:v>0.95826607503319194</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1-1AEF-4884-A7E6-72244B854826}"/>
            </c:ext>
          </c:extLst>
        </c:ser>
        <c:dLbls>
          <c:showLegendKey val="0"/>
          <c:showVal val="0"/>
          <c:showCatName val="0"/>
          <c:showSerName val="0"/>
          <c:showPercent val="0"/>
          <c:showBubbleSize val="0"/>
        </c:dLbls>
        <c:axId val="1063165504"/>
        <c:axId val="1063164424"/>
      </c:areaChart>
      <c:catAx>
        <c:axId val="1063165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063164424"/>
        <c:crosses val="autoZero"/>
        <c:auto val="1"/>
        <c:lblAlgn val="ctr"/>
        <c:lblOffset val="100"/>
        <c:noMultiLvlLbl val="0"/>
      </c:catAx>
      <c:valAx>
        <c:axId val="106316442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063165504"/>
        <c:crosses val="autoZero"/>
        <c:crossBetween val="midCat"/>
      </c:valAx>
      <c:spPr>
        <a:noFill/>
        <a:ln>
          <a:noFill/>
        </a:ln>
        <a:effectLst/>
      </c:spPr>
    </c:plotArea>
    <c:legend>
      <c:legendPos val="b"/>
      <c:layout>
        <c:manualLayout>
          <c:xMode val="edge"/>
          <c:yMode val="edge"/>
          <c:x val="0.85379759800116117"/>
          <c:y val="1.9022012811380995E-2"/>
          <c:w val="0.12919022239038677"/>
          <c:h val="0.9231884418482462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16</xdr:col>
      <xdr:colOff>217090</xdr:colOff>
      <xdr:row>0</xdr:row>
      <xdr:rowOff>83740</xdr:rowOff>
    </xdr:from>
    <xdr:to>
      <xdr:col>32</xdr:col>
      <xdr:colOff>44450</xdr:colOff>
      <xdr:row>36</xdr:row>
      <xdr:rowOff>130969</xdr:rowOff>
    </xdr:to>
    <xdr:graphicFrame macro="">
      <xdr:nvGraphicFramePr>
        <xdr:cNvPr id="2" name="Chart 1">
          <a:extLst>
            <a:ext uri="{FF2B5EF4-FFF2-40B4-BE49-F238E27FC236}">
              <a16:creationId xmlns:a16="http://schemas.microsoft.com/office/drawing/2014/main" id="{AC2C55B1-E25F-7D57-C471-9681C18D6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165099</xdr:colOff>
      <xdr:row>18</xdr:row>
      <xdr:rowOff>74612</xdr:rowOff>
    </xdr:from>
    <xdr:to>
      <xdr:col>28</xdr:col>
      <xdr:colOff>514349</xdr:colOff>
      <xdr:row>50</xdr:row>
      <xdr:rowOff>152400</xdr:rowOff>
    </xdr:to>
    <xdr:graphicFrame macro="">
      <xdr:nvGraphicFramePr>
        <xdr:cNvPr id="2" name="Chart 1">
          <a:extLst>
            <a:ext uri="{FF2B5EF4-FFF2-40B4-BE49-F238E27FC236}">
              <a16:creationId xmlns:a16="http://schemas.microsoft.com/office/drawing/2014/main" id="{BC06D44A-9F50-8B39-E3D5-743FBD315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73571A-029D-4F8E-8BA4-E4CA4E7C6015}" name="Table1" displayName="Table1" ref="A4:P23" totalsRowShown="0" headerRowDxfId="0" dataDxfId="1" headerRowBorderDxfId="18" tableBorderDxfId="19" headerRowCellStyle="Comma 4" dataCellStyle="Comma 4">
  <autoFilter ref="A4:P23" xr:uid="{4C73571A-029D-4F8E-8BA4-E4CA4E7C6015}"/>
  <sortState xmlns:xlrd2="http://schemas.microsoft.com/office/spreadsheetml/2017/richdata2" ref="A5:P23">
    <sortCondition descending="1" ref="B4:B23"/>
  </sortState>
  <tableColumns count="16">
    <tableColumn id="1" xr3:uid="{EA2A27BB-E5F3-4B56-A34C-2FC2FDEF01CA}" name="Country or locality3" dataDxfId="17" dataCellStyle="Normal 7"/>
    <tableColumn id="2" xr3:uid="{ADDB135D-F6DE-4ECB-9A34-C1123B0FA1A8}" name="2007" dataDxfId="16" dataCellStyle="Normal 8"/>
    <tableColumn id="3" xr3:uid="{FBA26B17-F068-4E4F-AC6A-081A2E1E8EB9}" name="2008" dataDxfId="15" dataCellStyle="Normal 8"/>
    <tableColumn id="4" xr3:uid="{25FEE87D-56C6-4C42-9099-FB1BE46D2CED}" name="2009" dataDxfId="14" dataCellStyle="Normal 7"/>
    <tableColumn id="5" xr3:uid="{C495F63B-AEE1-4F5B-97ED-8678AF83669A}" name="2010" dataDxfId="13" dataCellStyle="Normal 8"/>
    <tableColumn id="6" xr3:uid="{96193D23-6DDB-4233-9931-93EE1FA60E0F}" name="2011" dataDxfId="12" dataCellStyle="Normal 8"/>
    <tableColumn id="7" xr3:uid="{E24349CC-1630-4E8B-817B-FD3CEE0EEA45}" name="2012" dataDxfId="11" dataCellStyle="Normal 8"/>
    <tableColumn id="8" xr3:uid="{F85A37F9-D622-48B1-AF76-39B53B640810}" name="2013" dataDxfId="10" dataCellStyle="Normal 8"/>
    <tableColumn id="9" xr3:uid="{B12C8A7E-D876-427F-ABEC-DAB44F04C90E}" name="2014" dataDxfId="9" dataCellStyle="Normal 8"/>
    <tableColumn id="10" xr3:uid="{7B158B33-927A-4B02-B376-E1A2EE2B1E3A}" name="2015" dataDxfId="8" dataCellStyle="Normal 8"/>
    <tableColumn id="11" xr3:uid="{1F5AE594-DBA7-44F3-ACB8-1F9D692D0DE6}" name="2016" dataDxfId="7" dataCellStyle="Normal 8"/>
    <tableColumn id="12" xr3:uid="{D55C1E08-B60B-44A4-BE20-C0C0A6BAF61F}" name="2017" dataDxfId="6" dataCellStyle="Comma 4"/>
    <tableColumn id="13" xr3:uid="{B452672F-532E-4C28-80CB-0D50AC728D77}" name="2018" dataDxfId="5" dataCellStyle="Comma 4"/>
    <tableColumn id="14" xr3:uid="{3C83769E-0367-4655-8243-BE9DDCB46A82}" name="2019" dataDxfId="4" dataCellStyle="Comma 4"/>
    <tableColumn id="15" xr3:uid="{D3AAECC6-EAD5-4D63-BED8-5F6A6EB87527}" name="2020" dataDxfId="3" dataCellStyle="Comma 4"/>
    <tableColumn id="16" xr3:uid="{99BE79F9-7FC5-4FD1-ADE9-B0187406B0BA}" name="2021" dataDxfId="2" dataCellStyle="Comma 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B226-9F17-4E7A-9A56-4B0F13C5D3A0}">
  <dimension ref="A1:P37"/>
  <sheetViews>
    <sheetView zoomScale="80" zoomScaleNormal="80" workbookViewId="0">
      <selection activeCell="A3" sqref="A3:P25"/>
    </sheetView>
  </sheetViews>
  <sheetFormatPr defaultRowHeight="14.5" x14ac:dyDescent="0.35"/>
  <cols>
    <col min="1" max="1" width="39.81640625" style="8" bestFit="1" customWidth="1"/>
    <col min="2" max="11" width="8.7265625" style="8"/>
    <col min="12" max="12" width="9.36328125" style="8" bestFit="1" customWidth="1"/>
    <col min="13" max="16" width="9.7265625" style="8" bestFit="1" customWidth="1"/>
    <col min="17" max="16384" width="8.7265625" style="8"/>
  </cols>
  <sheetData>
    <row r="1" spans="1:16" x14ac:dyDescent="0.35">
      <c r="A1" s="6" t="s">
        <v>48</v>
      </c>
      <c r="B1" s="6"/>
      <c r="C1" s="6"/>
      <c r="D1" s="6"/>
      <c r="E1" s="6"/>
      <c r="F1" s="6"/>
      <c r="G1" s="6"/>
      <c r="H1" s="6"/>
      <c r="I1" s="6"/>
      <c r="J1" s="6"/>
      <c r="K1" s="6"/>
      <c r="L1" s="6"/>
      <c r="M1" s="6"/>
      <c r="N1" s="6"/>
      <c r="O1" s="6"/>
      <c r="P1" s="6"/>
    </row>
    <row r="2" spans="1:16" ht="16.5" x14ac:dyDescent="0.35">
      <c r="A2" s="6" t="s">
        <v>21</v>
      </c>
      <c r="B2" s="6"/>
      <c r="C2" s="6"/>
      <c r="D2" s="6"/>
      <c r="E2" s="6"/>
      <c r="F2" s="6"/>
      <c r="G2" s="6"/>
      <c r="H2" s="6"/>
      <c r="I2" s="6"/>
      <c r="J2" s="6"/>
      <c r="K2" s="6"/>
      <c r="L2" s="6"/>
      <c r="M2" s="6"/>
      <c r="N2" s="6"/>
      <c r="O2" s="6"/>
      <c r="P2" s="6"/>
    </row>
    <row r="3" spans="1:16" x14ac:dyDescent="0.35">
      <c r="A3" s="6" t="s">
        <v>9</v>
      </c>
      <c r="B3" s="6"/>
      <c r="C3" s="6"/>
      <c r="D3" s="6"/>
      <c r="E3" s="6"/>
      <c r="F3" s="6"/>
      <c r="G3" s="6"/>
      <c r="H3" s="6"/>
      <c r="I3" s="6"/>
      <c r="J3" s="6"/>
      <c r="K3" s="6"/>
      <c r="L3" s="6"/>
      <c r="M3" s="6"/>
      <c r="N3" s="6"/>
      <c r="O3" s="6"/>
      <c r="P3" s="6"/>
    </row>
    <row r="4" spans="1:16" ht="16.5" x14ac:dyDescent="0.35">
      <c r="A4" s="22" t="s">
        <v>22</v>
      </c>
      <c r="B4" s="23" t="s">
        <v>51</v>
      </c>
      <c r="C4" s="23" t="s">
        <v>52</v>
      </c>
      <c r="D4" s="23" t="s">
        <v>49</v>
      </c>
      <c r="E4" s="23" t="s">
        <v>47</v>
      </c>
      <c r="F4" s="23" t="s">
        <v>46</v>
      </c>
      <c r="G4" s="23" t="s">
        <v>45</v>
      </c>
      <c r="H4" s="23" t="s">
        <v>44</v>
      </c>
      <c r="I4" s="23" t="s">
        <v>42</v>
      </c>
      <c r="J4" s="23" t="s">
        <v>41</v>
      </c>
      <c r="K4" s="23" t="s">
        <v>39</v>
      </c>
      <c r="L4" s="24" t="s">
        <v>53</v>
      </c>
      <c r="M4" s="24" t="s">
        <v>54</v>
      </c>
      <c r="N4" s="24" t="s">
        <v>55</v>
      </c>
      <c r="O4" s="24" t="s">
        <v>56</v>
      </c>
      <c r="P4" s="24" t="s">
        <v>57</v>
      </c>
    </row>
    <row r="5" spans="1:16" x14ac:dyDescent="0.35">
      <c r="A5" s="1" t="s">
        <v>14</v>
      </c>
      <c r="B5" s="12">
        <v>950000</v>
      </c>
      <c r="C5" s="12">
        <v>1100000</v>
      </c>
      <c r="D5" s="13">
        <v>993000</v>
      </c>
      <c r="E5" s="12">
        <v>1140000</v>
      </c>
      <c r="F5" s="12">
        <v>1350000</v>
      </c>
      <c r="G5" s="12">
        <v>1140000</v>
      </c>
      <c r="H5" s="12">
        <v>1450000</v>
      </c>
      <c r="I5" s="12">
        <v>1705000</v>
      </c>
      <c r="J5" s="12">
        <v>1954000</v>
      </c>
      <c r="K5" s="12">
        <v>2101000</v>
      </c>
      <c r="L5" s="14">
        <v>2205000</v>
      </c>
      <c r="M5" s="14">
        <v>2405000</v>
      </c>
      <c r="N5" s="14">
        <v>2210000</v>
      </c>
      <c r="O5" s="14">
        <v>2110000</v>
      </c>
      <c r="P5" s="14">
        <v>2610000</v>
      </c>
    </row>
    <row r="6" spans="1:16" x14ac:dyDescent="0.35">
      <c r="A6" s="26" t="s">
        <v>59</v>
      </c>
      <c r="B6" s="15">
        <f>0.1*B7</f>
        <v>22000</v>
      </c>
      <c r="C6" s="15">
        <f t="shared" ref="C6:P6" si="0">0.1*C7</f>
        <v>24800</v>
      </c>
      <c r="D6" s="15">
        <f t="shared" si="0"/>
        <v>19400</v>
      </c>
      <c r="E6" s="15">
        <f t="shared" si="0"/>
        <v>24600</v>
      </c>
      <c r="F6" s="15">
        <f t="shared" si="0"/>
        <v>38000</v>
      </c>
      <c r="G6" s="15">
        <f t="shared" si="0"/>
        <v>36800</v>
      </c>
      <c r="H6" s="15">
        <f t="shared" si="0"/>
        <v>33700</v>
      </c>
      <c r="I6" s="15">
        <f t="shared" si="0"/>
        <v>52600</v>
      </c>
      <c r="J6" s="15">
        <f t="shared" si="0"/>
        <v>51400</v>
      </c>
      <c r="K6" s="15">
        <f t="shared" si="0"/>
        <v>47100</v>
      </c>
      <c r="L6" s="15">
        <f t="shared" si="0"/>
        <v>51800</v>
      </c>
      <c r="M6" s="15">
        <f t="shared" si="0"/>
        <v>54100</v>
      </c>
      <c r="N6" s="15">
        <f t="shared" si="0"/>
        <v>41900</v>
      </c>
      <c r="O6" s="15">
        <f t="shared" si="0"/>
        <v>36100</v>
      </c>
      <c r="P6" s="15">
        <f t="shared" si="0"/>
        <v>41100</v>
      </c>
    </row>
    <row r="7" spans="1:16" ht="16.5" x14ac:dyDescent="0.35">
      <c r="A7" s="17" t="s">
        <v>26</v>
      </c>
      <c r="B7" s="18">
        <v>220000</v>
      </c>
      <c r="C7" s="18">
        <v>248000</v>
      </c>
      <c r="D7" s="18">
        <v>194000</v>
      </c>
      <c r="E7" s="18">
        <v>246000</v>
      </c>
      <c r="F7" s="18">
        <v>380000</v>
      </c>
      <c r="G7" s="18">
        <v>368000</v>
      </c>
      <c r="H7" s="18">
        <v>337000</v>
      </c>
      <c r="I7" s="18">
        <v>526000</v>
      </c>
      <c r="J7" s="18">
        <v>514000</v>
      </c>
      <c r="K7" s="18">
        <v>471000</v>
      </c>
      <c r="L7" s="19">
        <v>518000</v>
      </c>
      <c r="M7" s="19">
        <v>541000</v>
      </c>
      <c r="N7" s="19">
        <v>419000</v>
      </c>
      <c r="O7" s="19">
        <v>361000</v>
      </c>
      <c r="P7" s="19">
        <v>411000</v>
      </c>
    </row>
    <row r="8" spans="1:16" x14ac:dyDescent="0.35">
      <c r="A8" s="1" t="s">
        <v>18</v>
      </c>
      <c r="B8" s="12">
        <v>145782</v>
      </c>
      <c r="C8" s="12">
        <v>155000</v>
      </c>
      <c r="D8" s="13">
        <v>150000</v>
      </c>
      <c r="E8" s="12">
        <v>175000</v>
      </c>
      <c r="F8" s="12">
        <v>175000</v>
      </c>
      <c r="G8" s="12">
        <v>150000</v>
      </c>
      <c r="H8" s="12">
        <v>150000</v>
      </c>
      <c r="I8" s="12">
        <v>150000</v>
      </c>
      <c r="J8" s="12">
        <v>150000</v>
      </c>
      <c r="K8" s="12">
        <v>150000</v>
      </c>
      <c r="L8" s="14">
        <v>150000</v>
      </c>
      <c r="M8" s="14">
        <v>150000</v>
      </c>
      <c r="N8" s="14">
        <v>150000</v>
      </c>
      <c r="O8" s="14">
        <v>143000</v>
      </c>
      <c r="P8" s="14">
        <v>150000</v>
      </c>
    </row>
    <row r="9" spans="1:16" x14ac:dyDescent="0.35">
      <c r="A9" s="1" t="s">
        <v>12</v>
      </c>
      <c r="B9" s="12">
        <v>133000</v>
      </c>
      <c r="C9" s="12">
        <v>131940</v>
      </c>
      <c r="D9" s="13">
        <v>132000</v>
      </c>
      <c r="E9" s="12">
        <v>132000</v>
      </c>
      <c r="F9" s="12">
        <v>132000</v>
      </c>
      <c r="G9" s="12">
        <v>133000</v>
      </c>
      <c r="H9" s="12">
        <v>134000</v>
      </c>
      <c r="I9" s="12">
        <v>92300</v>
      </c>
      <c r="J9" s="12">
        <v>104000</v>
      </c>
      <c r="K9" s="12">
        <v>190000</v>
      </c>
      <c r="L9" s="14">
        <v>164000</v>
      </c>
      <c r="M9" s="14">
        <v>203000</v>
      </c>
      <c r="N9" s="14">
        <v>200000</v>
      </c>
      <c r="O9" s="14">
        <v>190000</v>
      </c>
      <c r="P9" s="14">
        <v>198000</v>
      </c>
    </row>
    <row r="10" spans="1:16" x14ac:dyDescent="0.35">
      <c r="A10" s="1" t="s">
        <v>15</v>
      </c>
      <c r="B10" s="12">
        <v>120000</v>
      </c>
      <c r="C10" s="12">
        <v>118000</v>
      </c>
      <c r="D10" s="13">
        <v>80300</v>
      </c>
      <c r="E10" s="12">
        <v>112000</v>
      </c>
      <c r="F10" s="12">
        <v>104000</v>
      </c>
      <c r="G10" s="12">
        <v>95200</v>
      </c>
      <c r="H10" s="12">
        <v>100000</v>
      </c>
      <c r="I10" s="12">
        <v>100000</v>
      </c>
      <c r="J10" s="12">
        <v>123000</v>
      </c>
      <c r="K10" s="12">
        <v>151000</v>
      </c>
      <c r="L10" s="14">
        <v>149000</v>
      </c>
      <c r="M10" s="14">
        <v>138000</v>
      </c>
      <c r="N10" s="14">
        <v>105000</v>
      </c>
      <c r="O10" s="14">
        <v>87000</v>
      </c>
      <c r="P10" s="14">
        <v>100000</v>
      </c>
    </row>
    <row r="11" spans="1:16" x14ac:dyDescent="0.35">
      <c r="A11" s="1" t="s">
        <v>25</v>
      </c>
      <c r="B11" s="12">
        <v>54000</v>
      </c>
      <c r="C11" s="12">
        <v>54000</v>
      </c>
      <c r="D11" s="13">
        <v>23900</v>
      </c>
      <c r="E11" s="12">
        <v>48700</v>
      </c>
      <c r="F11" s="12">
        <v>57900</v>
      </c>
      <c r="G11" s="12">
        <v>52500</v>
      </c>
      <c r="H11" s="12">
        <v>55000</v>
      </c>
      <c r="I11" s="12">
        <v>60000</v>
      </c>
      <c r="J11" s="12">
        <v>60000</v>
      </c>
      <c r="K11" s="12">
        <v>59300</v>
      </c>
      <c r="L11" s="14">
        <v>59300</v>
      </c>
      <c r="M11" s="14">
        <v>59300</v>
      </c>
      <c r="N11" s="14">
        <v>59300</v>
      </c>
      <c r="O11" s="14">
        <v>56500</v>
      </c>
      <c r="P11" s="14">
        <v>60000</v>
      </c>
    </row>
    <row r="12" spans="1:16" x14ac:dyDescent="0.35">
      <c r="A12" s="1" t="s">
        <v>43</v>
      </c>
      <c r="B12" s="12">
        <v>50000</v>
      </c>
      <c r="C12" s="12">
        <v>51800</v>
      </c>
      <c r="D12" s="13">
        <v>38600</v>
      </c>
      <c r="E12" s="12">
        <v>46400</v>
      </c>
      <c r="F12" s="12">
        <v>58800</v>
      </c>
      <c r="G12" s="12">
        <v>53000</v>
      </c>
      <c r="H12" s="12">
        <v>34100</v>
      </c>
      <c r="I12" s="12">
        <v>47200</v>
      </c>
      <c r="J12" s="12">
        <v>46300</v>
      </c>
      <c r="K12" s="12">
        <v>26600</v>
      </c>
      <c r="L12" s="14">
        <v>4700</v>
      </c>
      <c r="M12" s="14">
        <v>51000</v>
      </c>
      <c r="N12" s="14">
        <v>33000</v>
      </c>
      <c r="O12" s="14" t="s">
        <v>40</v>
      </c>
      <c r="P12" s="14" t="s">
        <v>40</v>
      </c>
    </row>
    <row r="13" spans="1:16" x14ac:dyDescent="0.35">
      <c r="A13" s="2" t="s">
        <v>10</v>
      </c>
      <c r="B13" s="12">
        <v>35245</v>
      </c>
      <c r="C13" s="12">
        <v>29092</v>
      </c>
      <c r="D13" s="13">
        <v>27620</v>
      </c>
      <c r="E13" s="12">
        <v>30105</v>
      </c>
      <c r="F13" s="12">
        <v>30134</v>
      </c>
      <c r="G13" s="12">
        <v>29000</v>
      </c>
      <c r="H13" s="12">
        <v>28000</v>
      </c>
      <c r="I13" s="12">
        <v>30500</v>
      </c>
      <c r="J13" s="12">
        <v>30500</v>
      </c>
      <c r="K13" s="12">
        <v>30500</v>
      </c>
      <c r="L13" s="14">
        <v>30000</v>
      </c>
      <c r="M13" s="14">
        <v>30000</v>
      </c>
      <c r="N13" s="14" t="s">
        <v>40</v>
      </c>
      <c r="O13" s="14">
        <v>64365</v>
      </c>
      <c r="P13" s="14">
        <v>64000</v>
      </c>
    </row>
    <row r="14" spans="1:16" x14ac:dyDescent="0.35">
      <c r="A14" s="2" t="s">
        <v>23</v>
      </c>
      <c r="B14" s="12">
        <v>35000</v>
      </c>
      <c r="C14" s="12">
        <v>35000</v>
      </c>
      <c r="D14" s="13">
        <v>30000</v>
      </c>
      <c r="E14" s="12">
        <v>30000</v>
      </c>
      <c r="F14" s="12">
        <v>30000</v>
      </c>
      <c r="G14" s="12">
        <v>30000</v>
      </c>
      <c r="H14" s="12">
        <v>30000</v>
      </c>
      <c r="I14" s="12">
        <v>48000</v>
      </c>
      <c r="J14" s="12">
        <v>48000</v>
      </c>
      <c r="K14" s="12">
        <v>48000</v>
      </c>
      <c r="L14" s="14">
        <v>50000</v>
      </c>
      <c r="M14" s="14">
        <v>40000</v>
      </c>
      <c r="N14" s="14">
        <v>49000</v>
      </c>
      <c r="O14" s="14">
        <v>43000</v>
      </c>
      <c r="P14" s="14">
        <v>51000</v>
      </c>
    </row>
    <row r="15" spans="1:16" ht="16.5" x14ac:dyDescent="0.35">
      <c r="A15" s="1" t="s">
        <v>20</v>
      </c>
      <c r="B15" s="12">
        <v>32000</v>
      </c>
      <c r="C15" s="12">
        <v>33000</v>
      </c>
      <c r="D15" s="13">
        <v>22500</v>
      </c>
      <c r="E15" s="12">
        <v>31500</v>
      </c>
      <c r="F15" s="12">
        <v>34800</v>
      </c>
      <c r="G15" s="12">
        <v>27200</v>
      </c>
      <c r="H15" s="12">
        <v>29200</v>
      </c>
      <c r="I15" s="12">
        <v>29200</v>
      </c>
      <c r="J15" s="12">
        <v>24000</v>
      </c>
      <c r="K15" s="12">
        <v>30000</v>
      </c>
      <c r="L15" s="14">
        <v>7500</v>
      </c>
      <c r="M15" s="14">
        <v>7500</v>
      </c>
      <c r="N15" s="14">
        <v>7500</v>
      </c>
      <c r="O15" s="14">
        <v>5000</v>
      </c>
      <c r="P15" s="14">
        <v>5800</v>
      </c>
    </row>
    <row r="16" spans="1:16" x14ac:dyDescent="0.35">
      <c r="A16" s="1" t="s">
        <v>13</v>
      </c>
      <c r="B16" s="12">
        <v>30000</v>
      </c>
      <c r="C16" s="12">
        <v>50000</v>
      </c>
      <c r="D16" s="13">
        <v>30000</v>
      </c>
      <c r="E16" s="12">
        <v>30000</v>
      </c>
      <c r="F16" s="12">
        <v>30000</v>
      </c>
      <c r="G16" s="12">
        <v>30000</v>
      </c>
      <c r="H16" s="12">
        <v>12000</v>
      </c>
      <c r="I16" s="12">
        <v>30000</v>
      </c>
      <c r="J16" s="12">
        <v>30000</v>
      </c>
      <c r="K16" s="12">
        <v>27000</v>
      </c>
      <c r="L16" s="14">
        <v>28300</v>
      </c>
      <c r="M16" s="14">
        <v>34000</v>
      </c>
      <c r="N16" s="14">
        <v>34000</v>
      </c>
      <c r="O16" s="14">
        <v>25000</v>
      </c>
      <c r="P16" s="14">
        <v>30000</v>
      </c>
    </row>
    <row r="17" spans="1:16" ht="16.5" x14ac:dyDescent="0.35">
      <c r="A17" s="1" t="s">
        <v>11</v>
      </c>
      <c r="B17" s="12">
        <v>11600</v>
      </c>
      <c r="C17" s="12">
        <v>12400</v>
      </c>
      <c r="D17" s="13">
        <v>11000</v>
      </c>
      <c r="E17" s="12">
        <v>17400</v>
      </c>
      <c r="F17" s="12">
        <v>15468</v>
      </c>
      <c r="G17" s="12">
        <v>15874</v>
      </c>
      <c r="H17" s="12">
        <v>16707</v>
      </c>
      <c r="I17" s="12">
        <v>18383</v>
      </c>
      <c r="J17" s="12">
        <v>18716</v>
      </c>
      <c r="K17" s="12">
        <v>28138</v>
      </c>
      <c r="L17" s="14">
        <v>30473</v>
      </c>
      <c r="M17" s="14">
        <v>31460</v>
      </c>
      <c r="N17" s="14">
        <v>31911</v>
      </c>
      <c r="O17" s="14">
        <v>25000</v>
      </c>
      <c r="P17" s="14">
        <v>35000</v>
      </c>
    </row>
    <row r="18" spans="1:16" x14ac:dyDescent="0.35">
      <c r="A18" s="2" t="s">
        <v>27</v>
      </c>
      <c r="B18" s="12">
        <v>0</v>
      </c>
      <c r="C18" s="12">
        <v>0</v>
      </c>
      <c r="D18" s="12">
        <v>0</v>
      </c>
      <c r="E18" s="12">
        <v>0</v>
      </c>
      <c r="F18" s="12">
        <v>0</v>
      </c>
      <c r="G18" s="12">
        <v>1700</v>
      </c>
      <c r="H18" s="12">
        <v>6000</v>
      </c>
      <c r="I18" s="12">
        <v>5000</v>
      </c>
      <c r="J18" s="12">
        <v>5000</v>
      </c>
      <c r="K18" s="12">
        <v>3000</v>
      </c>
      <c r="L18" s="14">
        <v>3000</v>
      </c>
      <c r="M18" s="14" t="s">
        <v>40</v>
      </c>
      <c r="N18" s="14" t="s">
        <v>40</v>
      </c>
      <c r="O18" s="14" t="s">
        <v>40</v>
      </c>
      <c r="P18" s="14" t="s">
        <v>40</v>
      </c>
    </row>
    <row r="19" spans="1:16" x14ac:dyDescent="0.35">
      <c r="A19" s="1" t="s">
        <v>16</v>
      </c>
      <c r="B19" s="12">
        <v>0</v>
      </c>
      <c r="C19" s="12">
        <v>0</v>
      </c>
      <c r="D19" s="12">
        <v>0</v>
      </c>
      <c r="E19" s="12">
        <v>0</v>
      </c>
      <c r="F19" s="12">
        <v>0</v>
      </c>
      <c r="G19" s="12">
        <v>0</v>
      </c>
      <c r="H19" s="12">
        <v>0</v>
      </c>
      <c r="I19" s="12">
        <v>0</v>
      </c>
      <c r="J19" s="12">
        <v>0</v>
      </c>
      <c r="K19" s="12">
        <v>0</v>
      </c>
      <c r="L19" s="14">
        <v>7160</v>
      </c>
      <c r="M19" s="14">
        <v>7036</v>
      </c>
      <c r="N19" s="14">
        <v>28396</v>
      </c>
      <c r="O19" s="14">
        <v>27903</v>
      </c>
      <c r="P19" s="14">
        <v>28000</v>
      </c>
    </row>
    <row r="20" spans="1:16" x14ac:dyDescent="0.35">
      <c r="A20" s="21" t="s">
        <v>17</v>
      </c>
      <c r="B20" s="12">
        <v>0</v>
      </c>
      <c r="C20" s="12">
        <v>0</v>
      </c>
      <c r="D20" s="16">
        <v>0</v>
      </c>
      <c r="E20" s="12">
        <v>1500</v>
      </c>
      <c r="F20" s="12">
        <v>8000</v>
      </c>
      <c r="G20" s="12">
        <v>5000</v>
      </c>
      <c r="H20" s="12">
        <v>5000</v>
      </c>
      <c r="I20" s="12">
        <v>998</v>
      </c>
      <c r="J20" s="12">
        <v>866</v>
      </c>
      <c r="K20" s="12">
        <v>0</v>
      </c>
      <c r="L20" s="14" t="s">
        <v>40</v>
      </c>
      <c r="M20" s="14">
        <v>14000</v>
      </c>
      <c r="N20" s="14">
        <v>13000</v>
      </c>
      <c r="O20" s="14">
        <v>5000</v>
      </c>
      <c r="P20" s="14">
        <v>5000</v>
      </c>
    </row>
    <row r="21" spans="1:16" x14ac:dyDescent="0.35">
      <c r="A21" s="2" t="s">
        <v>24</v>
      </c>
      <c r="B21" s="12">
        <v>0</v>
      </c>
      <c r="C21" s="12">
        <v>3020</v>
      </c>
      <c r="D21" s="13">
        <v>7350</v>
      </c>
      <c r="E21" s="12">
        <v>7792</v>
      </c>
      <c r="F21" s="12">
        <v>3001</v>
      </c>
      <c r="G21" s="12">
        <v>15301</v>
      </c>
      <c r="H21" s="12">
        <v>12472</v>
      </c>
      <c r="I21" s="12">
        <v>9503</v>
      </c>
      <c r="J21" s="12">
        <v>5673</v>
      </c>
      <c r="K21" s="12">
        <v>6836</v>
      </c>
      <c r="L21" s="14">
        <v>1886</v>
      </c>
      <c r="M21" s="14">
        <v>8873</v>
      </c>
      <c r="N21" s="14">
        <v>4600</v>
      </c>
      <c r="O21" s="14">
        <v>960</v>
      </c>
      <c r="P21" s="14">
        <v>1100</v>
      </c>
    </row>
    <row r="22" spans="1:16" s="20" customFormat="1" ht="16.5" x14ac:dyDescent="0.35">
      <c r="A22" s="1" t="s">
        <v>19</v>
      </c>
      <c r="B22" s="12">
        <v>0</v>
      </c>
      <c r="C22" s="15">
        <v>0</v>
      </c>
      <c r="D22" s="12">
        <v>0</v>
      </c>
      <c r="E22" s="12">
        <v>0</v>
      </c>
      <c r="F22" s="12">
        <v>0</v>
      </c>
      <c r="G22" s="12">
        <v>0</v>
      </c>
      <c r="H22" s="15">
        <v>0</v>
      </c>
      <c r="I22" s="12">
        <v>0</v>
      </c>
      <c r="J22" s="12">
        <v>0</v>
      </c>
      <c r="K22" s="12">
        <v>0</v>
      </c>
      <c r="L22" s="14" t="s">
        <v>40</v>
      </c>
      <c r="M22" s="14" t="s">
        <v>40</v>
      </c>
      <c r="N22" s="14" t="s">
        <v>40</v>
      </c>
      <c r="O22" s="14" t="s">
        <v>40</v>
      </c>
      <c r="P22" s="14">
        <v>800</v>
      </c>
    </row>
    <row r="23" spans="1:16" x14ac:dyDescent="0.35">
      <c r="A23" s="1" t="s">
        <v>50</v>
      </c>
      <c r="B23" s="12">
        <v>0</v>
      </c>
      <c r="C23" s="12">
        <v>0</v>
      </c>
      <c r="D23" s="13">
        <v>0</v>
      </c>
      <c r="E23" s="12">
        <v>22500</v>
      </c>
      <c r="F23" s="12">
        <v>20000</v>
      </c>
      <c r="G23" s="12"/>
      <c r="H23" s="12"/>
      <c r="I23" s="12"/>
      <c r="J23" s="12"/>
      <c r="K23" s="12"/>
      <c r="L23" s="14"/>
      <c r="M23" s="14"/>
      <c r="N23" s="14"/>
      <c r="O23" s="14"/>
      <c r="P23" s="14"/>
    </row>
    <row r="24" spans="1:16" x14ac:dyDescent="0.35">
      <c r="A24" s="21"/>
      <c r="B24" s="12"/>
      <c r="C24" s="12"/>
      <c r="D24" s="13"/>
      <c r="E24" s="12"/>
      <c r="F24" s="12"/>
      <c r="G24" s="12"/>
      <c r="H24" s="12"/>
      <c r="I24" s="12"/>
      <c r="J24" s="12"/>
      <c r="K24" s="12"/>
      <c r="L24" s="14"/>
      <c r="M24" s="14"/>
      <c r="N24" s="14"/>
      <c r="O24" s="14"/>
      <c r="P24" s="14"/>
    </row>
    <row r="25" spans="1:16" x14ac:dyDescent="0.35">
      <c r="A25" s="7" t="s">
        <v>58</v>
      </c>
      <c r="B25" s="12">
        <f>SUM(B5:B6,B8:B23)</f>
        <v>1618627</v>
      </c>
      <c r="C25" s="12">
        <f t="shared" ref="C25:P25" si="1">SUM(C5:C6,C8:C23)</f>
        <v>1798052</v>
      </c>
      <c r="D25" s="12">
        <f t="shared" si="1"/>
        <v>1565670</v>
      </c>
      <c r="E25" s="12">
        <f t="shared" si="1"/>
        <v>1849497</v>
      </c>
      <c r="F25" s="12">
        <f t="shared" si="1"/>
        <v>2087103</v>
      </c>
      <c r="G25" s="12">
        <f t="shared" si="1"/>
        <v>1814575</v>
      </c>
      <c r="H25" s="12">
        <f t="shared" si="1"/>
        <v>2096179</v>
      </c>
      <c r="I25" s="12">
        <f t="shared" si="1"/>
        <v>2378684</v>
      </c>
      <c r="J25" s="12">
        <f t="shared" si="1"/>
        <v>2651455</v>
      </c>
      <c r="K25" s="12">
        <f t="shared" si="1"/>
        <v>2898474</v>
      </c>
      <c r="L25" s="12">
        <f t="shared" si="1"/>
        <v>2942119</v>
      </c>
      <c r="M25" s="12">
        <f t="shared" si="1"/>
        <v>3233269</v>
      </c>
      <c r="N25" s="12">
        <f t="shared" si="1"/>
        <v>2967607</v>
      </c>
      <c r="O25" s="12">
        <f t="shared" si="1"/>
        <v>2818828</v>
      </c>
      <c r="P25" s="12">
        <f t="shared" si="1"/>
        <v>3379800</v>
      </c>
    </row>
    <row r="26" spans="1:16" x14ac:dyDescent="0.35">
      <c r="A26" s="25"/>
      <c r="B26" s="12"/>
      <c r="C26" s="12"/>
      <c r="D26" s="12"/>
      <c r="E26" s="12"/>
      <c r="F26" s="12"/>
      <c r="G26" s="12"/>
      <c r="H26" s="12"/>
      <c r="I26" s="12"/>
      <c r="J26" s="12"/>
      <c r="K26" s="12"/>
      <c r="L26" s="14"/>
      <c r="M26" s="14"/>
      <c r="N26" s="14"/>
      <c r="O26" s="14"/>
      <c r="P26" s="14"/>
    </row>
    <row r="27" spans="1:16" ht="16.5" x14ac:dyDescent="0.35">
      <c r="A27" s="5" t="s">
        <v>28</v>
      </c>
      <c r="B27" s="5"/>
      <c r="C27" s="11"/>
      <c r="D27" s="11"/>
      <c r="E27" s="11"/>
      <c r="F27" s="11"/>
      <c r="G27" s="11"/>
      <c r="H27" s="4"/>
      <c r="I27" s="4"/>
      <c r="J27" s="4"/>
      <c r="K27" s="4"/>
      <c r="L27" s="5"/>
      <c r="M27" s="5"/>
      <c r="N27" s="5"/>
      <c r="O27" s="5"/>
      <c r="P27" s="5"/>
    </row>
    <row r="28" spans="1:16" ht="16.5" x14ac:dyDescent="0.35">
      <c r="A28" s="3" t="s">
        <v>29</v>
      </c>
      <c r="B28" s="3"/>
      <c r="C28" s="3"/>
      <c r="D28" s="3"/>
      <c r="E28" s="3"/>
      <c r="F28" s="3"/>
      <c r="G28" s="3"/>
      <c r="H28" s="3"/>
      <c r="I28" s="3"/>
      <c r="J28" s="3"/>
      <c r="K28" s="3"/>
      <c r="L28" s="3"/>
      <c r="M28" s="3"/>
      <c r="N28" s="3"/>
      <c r="O28" s="3"/>
      <c r="P28" s="3"/>
    </row>
    <row r="29" spans="1:16" ht="16.5" x14ac:dyDescent="0.35">
      <c r="A29" s="9" t="s">
        <v>30</v>
      </c>
      <c r="B29" s="9"/>
      <c r="C29" s="9"/>
      <c r="D29" s="9"/>
      <c r="E29" s="9"/>
      <c r="F29" s="9"/>
      <c r="G29" s="9"/>
      <c r="H29" s="9"/>
      <c r="I29" s="9"/>
      <c r="J29" s="9"/>
      <c r="K29" s="9"/>
      <c r="L29" s="9"/>
      <c r="M29" s="9"/>
      <c r="N29" s="9"/>
      <c r="O29" s="9"/>
      <c r="P29" s="9"/>
    </row>
    <row r="30" spans="1:16" ht="16.5" x14ac:dyDescent="0.35">
      <c r="A30" s="3" t="s">
        <v>31</v>
      </c>
      <c r="B30" s="3"/>
      <c r="C30" s="3"/>
      <c r="D30" s="3"/>
      <c r="E30" s="3"/>
      <c r="F30" s="3"/>
      <c r="G30" s="3"/>
      <c r="H30" s="3"/>
      <c r="I30" s="3"/>
      <c r="J30" s="3"/>
      <c r="K30" s="3"/>
      <c r="L30" s="3"/>
      <c r="M30" s="3"/>
      <c r="N30" s="3"/>
      <c r="O30" s="3"/>
      <c r="P30" s="3"/>
    </row>
    <row r="31" spans="1:16" ht="16.5" x14ac:dyDescent="0.35">
      <c r="A31" s="9" t="s">
        <v>32</v>
      </c>
      <c r="B31" s="9"/>
      <c r="C31" s="9"/>
      <c r="D31" s="9"/>
      <c r="E31" s="9"/>
      <c r="F31" s="9"/>
      <c r="G31" s="9"/>
      <c r="H31" s="9"/>
      <c r="I31" s="9"/>
      <c r="J31" s="9"/>
      <c r="K31" s="9"/>
      <c r="L31" s="9"/>
      <c r="M31" s="9"/>
      <c r="N31" s="9"/>
      <c r="O31" s="9"/>
      <c r="P31" s="9"/>
    </row>
    <row r="32" spans="1:16" ht="16.5" x14ac:dyDescent="0.35">
      <c r="A32" s="9" t="s">
        <v>33</v>
      </c>
      <c r="B32" s="9"/>
      <c r="C32" s="9"/>
      <c r="D32" s="9"/>
      <c r="E32" s="9"/>
      <c r="F32" s="9"/>
      <c r="G32" s="9"/>
      <c r="H32" s="9"/>
      <c r="I32" s="9"/>
      <c r="J32" s="9"/>
      <c r="K32" s="9"/>
      <c r="L32" s="9"/>
      <c r="M32" s="9"/>
      <c r="N32" s="9"/>
      <c r="O32" s="9"/>
      <c r="P32" s="9"/>
    </row>
    <row r="33" spans="1:16" ht="16.5" x14ac:dyDescent="0.35">
      <c r="A33" s="10" t="s">
        <v>34</v>
      </c>
      <c r="B33" s="10"/>
      <c r="C33" s="10"/>
      <c r="D33" s="10"/>
      <c r="E33" s="10"/>
      <c r="F33" s="10"/>
      <c r="G33" s="10"/>
      <c r="H33" s="10"/>
      <c r="I33" s="10"/>
      <c r="J33" s="10"/>
      <c r="K33" s="10"/>
      <c r="L33" s="10"/>
      <c r="M33" s="10"/>
      <c r="N33" s="10"/>
      <c r="O33" s="10"/>
      <c r="P33" s="10"/>
    </row>
    <row r="34" spans="1:16" ht="16.5" x14ac:dyDescent="0.35">
      <c r="A34" s="9" t="s">
        <v>35</v>
      </c>
      <c r="B34" s="9"/>
      <c r="C34" s="9"/>
      <c r="D34" s="9"/>
      <c r="E34" s="9"/>
      <c r="F34" s="9"/>
      <c r="G34" s="9"/>
      <c r="H34" s="9"/>
      <c r="I34" s="9"/>
      <c r="J34" s="9"/>
      <c r="K34" s="9"/>
      <c r="L34" s="9"/>
      <c r="M34" s="9"/>
      <c r="N34" s="9"/>
      <c r="O34" s="9"/>
      <c r="P34" s="9"/>
    </row>
    <row r="35" spans="1:16" ht="16.5" x14ac:dyDescent="0.35">
      <c r="A35" s="9" t="s">
        <v>36</v>
      </c>
      <c r="B35" s="9"/>
      <c r="C35" s="9"/>
      <c r="D35" s="9"/>
      <c r="E35" s="9"/>
      <c r="F35" s="9"/>
      <c r="G35" s="9"/>
      <c r="H35" s="9"/>
      <c r="I35" s="9"/>
      <c r="J35" s="9"/>
      <c r="K35" s="9"/>
      <c r="L35" s="9"/>
      <c r="M35" s="9"/>
      <c r="N35" s="9"/>
      <c r="O35" s="9"/>
      <c r="P35" s="9"/>
    </row>
    <row r="36" spans="1:16" ht="16.5" x14ac:dyDescent="0.35">
      <c r="A36" s="9" t="s">
        <v>37</v>
      </c>
      <c r="B36" s="9"/>
      <c r="C36" s="9"/>
      <c r="D36" s="9"/>
      <c r="E36" s="9"/>
      <c r="F36" s="9"/>
      <c r="G36" s="9"/>
      <c r="H36" s="9"/>
      <c r="I36" s="9"/>
      <c r="J36" s="9"/>
      <c r="K36" s="9"/>
      <c r="L36" s="9"/>
      <c r="M36" s="9"/>
      <c r="N36" s="9"/>
      <c r="O36" s="9"/>
      <c r="P36" s="9"/>
    </row>
    <row r="37" spans="1:16" ht="16.5" x14ac:dyDescent="0.35">
      <c r="A37" s="9" t="s">
        <v>38</v>
      </c>
      <c r="B37" s="9"/>
      <c r="C37" s="9"/>
      <c r="D37" s="9"/>
      <c r="E37" s="9"/>
      <c r="F37" s="9"/>
      <c r="G37" s="9"/>
      <c r="H37" s="9"/>
      <c r="I37" s="9"/>
      <c r="J37" s="9"/>
      <c r="K37" s="9"/>
      <c r="L37" s="9"/>
      <c r="M37" s="9"/>
      <c r="N37" s="9"/>
      <c r="O37" s="9"/>
      <c r="P37" s="9"/>
    </row>
  </sheetData>
  <mergeCells count="14">
    <mergeCell ref="A27:P27"/>
    <mergeCell ref="A1:P1"/>
    <mergeCell ref="A2:P2"/>
    <mergeCell ref="A3:P3"/>
    <mergeCell ref="A34:P34"/>
    <mergeCell ref="A35:P35"/>
    <mergeCell ref="A36:P36"/>
    <mergeCell ref="A37:P37"/>
    <mergeCell ref="A28:P28"/>
    <mergeCell ref="A29:P29"/>
    <mergeCell ref="A30:P30"/>
    <mergeCell ref="A31:P31"/>
    <mergeCell ref="A32:P32"/>
    <mergeCell ref="A33:P3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AA884-F620-4185-A5BF-04232C86887F}">
  <dimension ref="A2:P46"/>
  <sheetViews>
    <sheetView tabSelected="1" topLeftCell="A19" workbookViewId="0">
      <selection activeCell="B27" sqref="B26:B27"/>
    </sheetView>
  </sheetViews>
  <sheetFormatPr defaultRowHeight="14.5" x14ac:dyDescent="0.35"/>
  <cols>
    <col min="1" max="1" width="23.81640625" bestFit="1" customWidth="1"/>
    <col min="2" max="16" width="7.81640625" bestFit="1" customWidth="1"/>
  </cols>
  <sheetData>
    <row r="2" spans="1:16" x14ac:dyDescent="0.35">
      <c r="A2" t="s">
        <v>9</v>
      </c>
    </row>
    <row r="3" spans="1:16" x14ac:dyDescent="0.35">
      <c r="A3" t="s">
        <v>68</v>
      </c>
      <c r="B3" t="s">
        <v>51</v>
      </c>
      <c r="C3" t="s">
        <v>52</v>
      </c>
      <c r="D3" t="s">
        <v>49</v>
      </c>
      <c r="E3" t="s">
        <v>47</v>
      </c>
      <c r="F3" t="s">
        <v>46</v>
      </c>
      <c r="G3" t="s">
        <v>45</v>
      </c>
      <c r="H3" t="s">
        <v>44</v>
      </c>
      <c r="I3" t="s">
        <v>42</v>
      </c>
      <c r="J3" t="s">
        <v>41</v>
      </c>
      <c r="K3" t="s">
        <v>39</v>
      </c>
      <c r="L3" t="s">
        <v>53</v>
      </c>
      <c r="M3" t="s">
        <v>54</v>
      </c>
      <c r="N3" t="s">
        <v>55</v>
      </c>
      <c r="O3" t="s">
        <v>56</v>
      </c>
      <c r="P3" t="s">
        <v>57</v>
      </c>
    </row>
    <row r="4" spans="1:16" x14ac:dyDescent="0.35">
      <c r="A4" t="s">
        <v>2</v>
      </c>
      <c r="B4">
        <v>950000</v>
      </c>
      <c r="C4">
        <v>1100000</v>
      </c>
      <c r="D4">
        <v>993000</v>
      </c>
      <c r="E4">
        <v>1140000</v>
      </c>
      <c r="F4">
        <v>1350000</v>
      </c>
      <c r="G4">
        <v>1140000</v>
      </c>
      <c r="H4">
        <v>1450000</v>
      </c>
      <c r="I4">
        <v>1705000</v>
      </c>
      <c r="J4">
        <v>1954000</v>
      </c>
      <c r="K4">
        <v>2101000</v>
      </c>
      <c r="L4">
        <v>2205000</v>
      </c>
      <c r="M4">
        <v>2405000</v>
      </c>
      <c r="N4">
        <v>2210000</v>
      </c>
      <c r="O4">
        <v>2110000</v>
      </c>
      <c r="P4">
        <v>2610000</v>
      </c>
    </row>
    <row r="5" spans="1:16" x14ac:dyDescent="0.35">
      <c r="A5" t="s">
        <v>8</v>
      </c>
      <c r="B5">
        <v>22000</v>
      </c>
      <c r="C5">
        <v>24800</v>
      </c>
      <c r="D5">
        <v>19400</v>
      </c>
      <c r="E5">
        <v>24600</v>
      </c>
      <c r="F5">
        <v>38000</v>
      </c>
      <c r="G5">
        <v>36800</v>
      </c>
      <c r="H5">
        <v>33700</v>
      </c>
      <c r="I5">
        <v>52600</v>
      </c>
      <c r="J5">
        <v>51400</v>
      </c>
      <c r="K5">
        <v>47100</v>
      </c>
      <c r="L5">
        <v>51800</v>
      </c>
      <c r="M5">
        <v>54100</v>
      </c>
      <c r="N5">
        <v>41900</v>
      </c>
      <c r="O5">
        <v>36100</v>
      </c>
      <c r="P5">
        <v>41100</v>
      </c>
    </row>
    <row r="6" spans="1:16" x14ac:dyDescent="0.35">
      <c r="A6" t="s">
        <v>5</v>
      </c>
      <c r="B6">
        <v>145782</v>
      </c>
      <c r="C6">
        <v>155000</v>
      </c>
      <c r="D6">
        <v>150000</v>
      </c>
      <c r="E6">
        <v>175000</v>
      </c>
      <c r="F6">
        <v>175000</v>
      </c>
      <c r="G6">
        <v>150000</v>
      </c>
      <c r="H6">
        <v>150000</v>
      </c>
      <c r="I6">
        <v>150000</v>
      </c>
      <c r="J6">
        <v>150000</v>
      </c>
      <c r="K6">
        <v>150000</v>
      </c>
      <c r="L6">
        <v>150000</v>
      </c>
      <c r="M6">
        <v>150000</v>
      </c>
      <c r="N6">
        <v>150000</v>
      </c>
      <c r="O6">
        <v>143000</v>
      </c>
      <c r="P6">
        <v>150000</v>
      </c>
    </row>
    <row r="7" spans="1:16" x14ac:dyDescent="0.35">
      <c r="A7" t="s">
        <v>0</v>
      </c>
      <c r="B7">
        <v>133000</v>
      </c>
      <c r="C7">
        <v>131940</v>
      </c>
      <c r="D7">
        <v>132000</v>
      </c>
      <c r="E7">
        <v>132000</v>
      </c>
      <c r="F7">
        <v>132000</v>
      </c>
      <c r="G7">
        <v>133000</v>
      </c>
      <c r="H7">
        <v>134000</v>
      </c>
      <c r="I7">
        <v>92300</v>
      </c>
      <c r="J7">
        <v>104000</v>
      </c>
      <c r="K7">
        <v>190000</v>
      </c>
      <c r="L7">
        <v>164000</v>
      </c>
      <c r="M7">
        <v>203000</v>
      </c>
      <c r="N7">
        <v>200000</v>
      </c>
      <c r="O7">
        <v>190000</v>
      </c>
      <c r="P7">
        <v>198000</v>
      </c>
    </row>
    <row r="8" spans="1:16" x14ac:dyDescent="0.35">
      <c r="A8" t="s">
        <v>3</v>
      </c>
      <c r="B8">
        <v>120000</v>
      </c>
      <c r="C8">
        <v>118000</v>
      </c>
      <c r="D8">
        <v>80300</v>
      </c>
      <c r="E8">
        <v>112000</v>
      </c>
      <c r="F8">
        <v>104000</v>
      </c>
      <c r="G8">
        <v>95200</v>
      </c>
      <c r="H8">
        <v>100000</v>
      </c>
      <c r="I8">
        <v>100000</v>
      </c>
      <c r="J8">
        <v>123000</v>
      </c>
      <c r="K8">
        <v>151000</v>
      </c>
      <c r="L8">
        <v>149000</v>
      </c>
      <c r="M8">
        <v>138000</v>
      </c>
      <c r="N8">
        <v>105000</v>
      </c>
      <c r="O8">
        <v>87000</v>
      </c>
      <c r="P8">
        <v>100000</v>
      </c>
    </row>
    <row r="9" spans="1:16" x14ac:dyDescent="0.35">
      <c r="A9" t="s">
        <v>6</v>
      </c>
      <c r="B9">
        <v>54000</v>
      </c>
      <c r="C9">
        <v>54000</v>
      </c>
      <c r="D9">
        <v>23900</v>
      </c>
      <c r="E9">
        <v>48700</v>
      </c>
      <c r="F9">
        <v>57900</v>
      </c>
      <c r="G9">
        <v>52500</v>
      </c>
      <c r="H9">
        <v>55000</v>
      </c>
      <c r="I9">
        <v>60000</v>
      </c>
      <c r="J9">
        <v>60000</v>
      </c>
      <c r="K9">
        <v>59300</v>
      </c>
      <c r="L9">
        <v>59300</v>
      </c>
      <c r="M9">
        <v>59300</v>
      </c>
      <c r="N9">
        <v>59300</v>
      </c>
      <c r="O9">
        <v>56500</v>
      </c>
      <c r="P9">
        <v>60000</v>
      </c>
    </row>
    <row r="10" spans="1:16" x14ac:dyDescent="0.35">
      <c r="A10" t="s">
        <v>60</v>
      </c>
      <c r="B10">
        <v>50000</v>
      </c>
      <c r="C10">
        <v>51800</v>
      </c>
      <c r="D10">
        <v>38600</v>
      </c>
      <c r="E10">
        <v>46400</v>
      </c>
      <c r="F10">
        <v>58800</v>
      </c>
      <c r="G10">
        <v>53000</v>
      </c>
      <c r="H10">
        <v>34100</v>
      </c>
      <c r="I10">
        <v>47200</v>
      </c>
      <c r="J10">
        <v>46300</v>
      </c>
      <c r="K10">
        <v>26600</v>
      </c>
      <c r="L10">
        <v>4700</v>
      </c>
      <c r="M10">
        <v>51000</v>
      </c>
      <c r="N10">
        <v>33000</v>
      </c>
      <c r="O10" t="s">
        <v>40</v>
      </c>
      <c r="P10" t="s">
        <v>40</v>
      </c>
    </row>
    <row r="11" spans="1:16" x14ac:dyDescent="0.35">
      <c r="A11" t="s">
        <v>61</v>
      </c>
      <c r="B11">
        <v>35245</v>
      </c>
      <c r="C11">
        <v>29092</v>
      </c>
      <c r="D11">
        <v>27620</v>
      </c>
      <c r="E11">
        <v>30105</v>
      </c>
      <c r="F11">
        <v>30134</v>
      </c>
      <c r="G11">
        <v>29000</v>
      </c>
      <c r="H11">
        <v>28000</v>
      </c>
      <c r="I11">
        <v>30500</v>
      </c>
      <c r="J11">
        <v>30500</v>
      </c>
      <c r="K11">
        <v>30500</v>
      </c>
      <c r="L11">
        <v>30000</v>
      </c>
      <c r="M11">
        <v>30000</v>
      </c>
      <c r="N11" t="s">
        <v>40</v>
      </c>
      <c r="O11">
        <v>64365</v>
      </c>
      <c r="P11">
        <v>64000</v>
      </c>
    </row>
    <row r="12" spans="1:16" x14ac:dyDescent="0.35">
      <c r="A12" t="s">
        <v>62</v>
      </c>
      <c r="B12">
        <v>35000</v>
      </c>
      <c r="C12">
        <v>35000</v>
      </c>
      <c r="D12">
        <v>30000</v>
      </c>
      <c r="E12">
        <v>30000</v>
      </c>
      <c r="F12">
        <v>30000</v>
      </c>
      <c r="G12">
        <v>30000</v>
      </c>
      <c r="H12">
        <v>30000</v>
      </c>
      <c r="I12">
        <v>48000</v>
      </c>
      <c r="J12">
        <v>48000</v>
      </c>
      <c r="K12">
        <v>48000</v>
      </c>
      <c r="L12">
        <v>50000</v>
      </c>
      <c r="M12">
        <v>40000</v>
      </c>
      <c r="N12">
        <v>49000</v>
      </c>
      <c r="O12">
        <v>43000</v>
      </c>
      <c r="P12">
        <v>51000</v>
      </c>
    </row>
    <row r="13" spans="1:16" x14ac:dyDescent="0.35">
      <c r="A13" t="s">
        <v>7</v>
      </c>
      <c r="B13">
        <v>32000</v>
      </c>
      <c r="C13">
        <v>33000</v>
      </c>
      <c r="D13">
        <v>22500</v>
      </c>
      <c r="E13">
        <v>31500</v>
      </c>
      <c r="F13">
        <v>34800</v>
      </c>
      <c r="G13">
        <v>27200</v>
      </c>
      <c r="H13">
        <v>29200</v>
      </c>
      <c r="I13">
        <v>29200</v>
      </c>
      <c r="J13">
        <v>24000</v>
      </c>
      <c r="K13">
        <v>30000</v>
      </c>
      <c r="L13">
        <v>7500</v>
      </c>
      <c r="M13">
        <v>7500</v>
      </c>
      <c r="N13">
        <v>7500</v>
      </c>
      <c r="O13">
        <v>5000</v>
      </c>
      <c r="P13">
        <v>5800</v>
      </c>
    </row>
    <row r="14" spans="1:16" x14ac:dyDescent="0.35">
      <c r="A14" t="s">
        <v>1</v>
      </c>
      <c r="B14">
        <v>30000</v>
      </c>
      <c r="C14">
        <v>50000</v>
      </c>
      <c r="D14">
        <v>30000</v>
      </c>
      <c r="E14">
        <v>30000</v>
      </c>
      <c r="F14">
        <v>30000</v>
      </c>
      <c r="G14">
        <v>30000</v>
      </c>
      <c r="H14">
        <v>12000</v>
      </c>
      <c r="I14">
        <v>30000</v>
      </c>
      <c r="J14">
        <v>30000</v>
      </c>
      <c r="K14">
        <v>27000</v>
      </c>
      <c r="L14">
        <v>28300</v>
      </c>
      <c r="M14">
        <v>34000</v>
      </c>
      <c r="N14">
        <v>34000</v>
      </c>
      <c r="O14">
        <v>25000</v>
      </c>
      <c r="P14">
        <v>30000</v>
      </c>
    </row>
    <row r="15" spans="1:16" x14ac:dyDescent="0.35">
      <c r="A15" t="s">
        <v>67</v>
      </c>
      <c r="B15">
        <v>11600</v>
      </c>
      <c r="C15">
        <v>12400</v>
      </c>
      <c r="D15">
        <v>11000</v>
      </c>
      <c r="E15">
        <v>17400</v>
      </c>
      <c r="F15">
        <v>15468</v>
      </c>
      <c r="G15">
        <v>15874</v>
      </c>
      <c r="H15">
        <v>16707</v>
      </c>
      <c r="I15">
        <v>18383</v>
      </c>
      <c r="J15">
        <v>18716</v>
      </c>
      <c r="K15">
        <v>28138</v>
      </c>
      <c r="L15">
        <v>30473</v>
      </c>
      <c r="M15">
        <v>31460</v>
      </c>
      <c r="N15">
        <v>31911</v>
      </c>
      <c r="O15">
        <v>25000</v>
      </c>
      <c r="P15">
        <v>35000</v>
      </c>
    </row>
    <row r="16" spans="1:16" x14ac:dyDescent="0.35">
      <c r="A16" t="s">
        <v>63</v>
      </c>
      <c r="B16">
        <v>0</v>
      </c>
      <c r="C16">
        <v>0</v>
      </c>
      <c r="D16">
        <v>0</v>
      </c>
      <c r="E16">
        <v>0</v>
      </c>
      <c r="F16">
        <v>0</v>
      </c>
      <c r="G16">
        <v>1700</v>
      </c>
      <c r="H16">
        <v>6000</v>
      </c>
      <c r="I16">
        <v>5000</v>
      </c>
      <c r="J16">
        <v>5000</v>
      </c>
      <c r="K16">
        <v>3000</v>
      </c>
      <c r="L16">
        <v>3000</v>
      </c>
      <c r="M16" t="s">
        <v>40</v>
      </c>
      <c r="N16" t="s">
        <v>40</v>
      </c>
      <c r="O16" t="s">
        <v>40</v>
      </c>
      <c r="P16" t="s">
        <v>40</v>
      </c>
    </row>
    <row r="17" spans="1:16" x14ac:dyDescent="0.35">
      <c r="A17" t="s">
        <v>4</v>
      </c>
      <c r="B17">
        <v>0</v>
      </c>
      <c r="C17">
        <v>0</v>
      </c>
      <c r="D17">
        <v>0</v>
      </c>
      <c r="E17">
        <v>0</v>
      </c>
      <c r="F17">
        <v>0</v>
      </c>
      <c r="G17">
        <v>0</v>
      </c>
      <c r="H17">
        <v>0</v>
      </c>
      <c r="I17">
        <v>0</v>
      </c>
      <c r="J17">
        <v>0</v>
      </c>
      <c r="K17">
        <v>0</v>
      </c>
      <c r="L17">
        <v>7160</v>
      </c>
      <c r="M17">
        <v>7036</v>
      </c>
      <c r="N17">
        <v>28396</v>
      </c>
      <c r="O17">
        <v>27903</v>
      </c>
      <c r="P17">
        <v>28000</v>
      </c>
    </row>
    <row r="18" spans="1:16" x14ac:dyDescent="0.35">
      <c r="A18" t="s">
        <v>64</v>
      </c>
      <c r="B18">
        <v>0</v>
      </c>
      <c r="C18">
        <v>0</v>
      </c>
      <c r="D18">
        <v>0</v>
      </c>
      <c r="E18">
        <v>1500</v>
      </c>
      <c r="F18">
        <v>8000</v>
      </c>
      <c r="G18">
        <v>5000</v>
      </c>
      <c r="H18">
        <v>5000</v>
      </c>
      <c r="I18">
        <v>998</v>
      </c>
      <c r="J18">
        <v>866</v>
      </c>
      <c r="K18">
        <v>0</v>
      </c>
      <c r="L18" t="s">
        <v>40</v>
      </c>
      <c r="M18">
        <v>14000</v>
      </c>
      <c r="N18">
        <v>13000</v>
      </c>
      <c r="O18">
        <v>5000</v>
      </c>
      <c r="P18">
        <v>5000</v>
      </c>
    </row>
    <row r="19" spans="1:16" x14ac:dyDescent="0.35">
      <c r="A19" t="s">
        <v>65</v>
      </c>
      <c r="B19">
        <v>0</v>
      </c>
      <c r="C19">
        <v>3020</v>
      </c>
      <c r="D19">
        <v>7350</v>
      </c>
      <c r="E19">
        <v>7792</v>
      </c>
      <c r="F19">
        <v>3001</v>
      </c>
      <c r="G19">
        <v>15301</v>
      </c>
      <c r="H19">
        <v>12472</v>
      </c>
      <c r="I19">
        <v>9503</v>
      </c>
      <c r="J19">
        <v>5673</v>
      </c>
      <c r="K19">
        <v>6836</v>
      </c>
      <c r="L19">
        <v>1886</v>
      </c>
      <c r="M19">
        <v>8873</v>
      </c>
      <c r="N19">
        <v>4600</v>
      </c>
      <c r="O19">
        <v>960</v>
      </c>
      <c r="P19">
        <v>1100</v>
      </c>
    </row>
    <row r="20" spans="1:16" x14ac:dyDescent="0.35">
      <c r="A20" t="s">
        <v>66</v>
      </c>
      <c r="B20">
        <v>0</v>
      </c>
      <c r="C20">
        <v>0</v>
      </c>
      <c r="D20">
        <v>0</v>
      </c>
      <c r="E20">
        <v>0</v>
      </c>
      <c r="F20">
        <v>0</v>
      </c>
      <c r="G20">
        <v>0</v>
      </c>
      <c r="H20">
        <v>0</v>
      </c>
      <c r="I20">
        <v>0</v>
      </c>
      <c r="J20">
        <v>0</v>
      </c>
      <c r="K20">
        <v>0</v>
      </c>
      <c r="L20" t="s">
        <v>40</v>
      </c>
      <c r="M20" t="s">
        <v>40</v>
      </c>
      <c r="N20" t="s">
        <v>40</v>
      </c>
      <c r="O20" t="s">
        <v>40</v>
      </c>
      <c r="P20">
        <v>800</v>
      </c>
    </row>
    <row r="21" spans="1:16" x14ac:dyDescent="0.35">
      <c r="A21" t="s">
        <v>50</v>
      </c>
      <c r="B21">
        <v>0</v>
      </c>
      <c r="C21">
        <v>0</v>
      </c>
      <c r="D21">
        <v>0</v>
      </c>
      <c r="E21">
        <v>22500</v>
      </c>
      <c r="F21">
        <v>20000</v>
      </c>
      <c r="G21">
        <v>0</v>
      </c>
      <c r="H21">
        <v>0</v>
      </c>
      <c r="I21">
        <v>0</v>
      </c>
      <c r="J21">
        <v>0</v>
      </c>
      <c r="K21">
        <v>0</v>
      </c>
      <c r="L21">
        <v>0</v>
      </c>
      <c r="M21">
        <v>0</v>
      </c>
      <c r="N21">
        <v>0</v>
      </c>
      <c r="O21">
        <v>0</v>
      </c>
      <c r="P21">
        <v>0</v>
      </c>
    </row>
    <row r="23" spans="1:16" x14ac:dyDescent="0.35">
      <c r="A23" t="s">
        <v>58</v>
      </c>
      <c r="B23">
        <v>1618627</v>
      </c>
      <c r="C23">
        <v>1798052</v>
      </c>
      <c r="D23">
        <v>1565670</v>
      </c>
      <c r="E23">
        <v>1849497</v>
      </c>
      <c r="F23">
        <v>2087103</v>
      </c>
      <c r="G23">
        <v>1814575</v>
      </c>
      <c r="H23">
        <v>2096179</v>
      </c>
      <c r="I23">
        <v>2378684</v>
      </c>
      <c r="J23">
        <v>2651455</v>
      </c>
      <c r="K23">
        <v>2898474</v>
      </c>
      <c r="L23">
        <v>2942119</v>
      </c>
      <c r="M23">
        <v>3233269</v>
      </c>
      <c r="N23">
        <v>2967607</v>
      </c>
      <c r="O23">
        <v>2818828</v>
      </c>
      <c r="P23">
        <v>3379800</v>
      </c>
    </row>
    <row r="25" spans="1:16" x14ac:dyDescent="0.35">
      <c r="A25" t="s">
        <v>69</v>
      </c>
    </row>
    <row r="26" spans="1:16" x14ac:dyDescent="0.35">
      <c r="A26" t="s">
        <v>68</v>
      </c>
      <c r="B26" t="s">
        <v>51</v>
      </c>
      <c r="C26" t="s">
        <v>52</v>
      </c>
      <c r="D26" t="s">
        <v>49</v>
      </c>
      <c r="E26" t="s">
        <v>47</v>
      </c>
      <c r="F26" t="s">
        <v>46</v>
      </c>
      <c r="G26" t="s">
        <v>45</v>
      </c>
      <c r="H26" t="s">
        <v>44</v>
      </c>
      <c r="I26" t="s">
        <v>42</v>
      </c>
      <c r="J26" t="s">
        <v>41</v>
      </c>
      <c r="K26" t="s">
        <v>39</v>
      </c>
      <c r="L26" t="s">
        <v>53</v>
      </c>
      <c r="M26" t="s">
        <v>54</v>
      </c>
      <c r="N26" t="s">
        <v>55</v>
      </c>
      <c r="O26" t="s">
        <v>56</v>
      </c>
      <c r="P26" t="s">
        <v>57</v>
      </c>
    </row>
    <row r="27" spans="1:16" x14ac:dyDescent="0.35">
      <c r="A27" t="s">
        <v>2</v>
      </c>
      <c r="B27" s="27">
        <f>(B4/B$23)*100</f>
        <v>58.691718351417585</v>
      </c>
      <c r="C27" s="27">
        <f t="shared" ref="C27:P27" si="0">(C4/C$23)*100</f>
        <v>61.177318564757869</v>
      </c>
      <c r="D27" s="27">
        <f t="shared" si="0"/>
        <v>63.423326754680112</v>
      </c>
      <c r="E27" s="27">
        <f t="shared" si="0"/>
        <v>61.638380597535438</v>
      </c>
      <c r="F27" s="27">
        <f t="shared" si="0"/>
        <v>64.682960064740456</v>
      </c>
      <c r="G27" s="27">
        <f t="shared" si="0"/>
        <v>62.82462835650221</v>
      </c>
      <c r="H27" s="27">
        <f t="shared" si="0"/>
        <v>69.173481844823371</v>
      </c>
      <c r="I27" s="27">
        <f t="shared" si="0"/>
        <v>71.678289339819827</v>
      </c>
      <c r="J27" s="27">
        <f t="shared" si="0"/>
        <v>73.69538611818794</v>
      </c>
      <c r="K27" s="27">
        <f t="shared" si="0"/>
        <v>72.486418715503405</v>
      </c>
      <c r="L27" s="27">
        <f t="shared" si="0"/>
        <v>74.945982810348596</v>
      </c>
      <c r="M27" s="27">
        <f t="shared" si="0"/>
        <v>74.382923289092247</v>
      </c>
      <c r="N27" s="27">
        <f t="shared" si="0"/>
        <v>74.470777296319895</v>
      </c>
      <c r="O27" s="27">
        <f t="shared" si="0"/>
        <v>74.85380448895782</v>
      </c>
      <c r="P27" s="27">
        <f t="shared" si="0"/>
        <v>77.22350434936979</v>
      </c>
    </row>
    <row r="28" spans="1:16" x14ac:dyDescent="0.35">
      <c r="A28" t="s">
        <v>8</v>
      </c>
      <c r="B28" s="27">
        <f t="shared" ref="B28:P28" si="1">(B5/B$23)*100</f>
        <v>1.3591766355065127</v>
      </c>
      <c r="C28" s="27">
        <f t="shared" si="1"/>
        <v>1.3792704549145409</v>
      </c>
      <c r="D28" s="27">
        <f t="shared" si="1"/>
        <v>1.2390861420350392</v>
      </c>
      <c r="E28" s="27">
        <f t="shared" si="1"/>
        <v>1.3300913707889226</v>
      </c>
      <c r="F28" s="27">
        <f t="shared" si="1"/>
        <v>1.8207055425630649</v>
      </c>
      <c r="G28" s="27">
        <f t="shared" si="1"/>
        <v>2.028023090806387</v>
      </c>
      <c r="H28" s="27">
        <f t="shared" si="1"/>
        <v>1.6076871297727915</v>
      </c>
      <c r="I28" s="27">
        <f t="shared" si="1"/>
        <v>2.2113067561727409</v>
      </c>
      <c r="J28" s="27">
        <f t="shared" si="1"/>
        <v>1.938558263293173</v>
      </c>
      <c r="K28" s="27">
        <f t="shared" si="1"/>
        <v>1.6249930135650692</v>
      </c>
      <c r="L28" s="27">
        <f t="shared" si="1"/>
        <v>1.7606357866558082</v>
      </c>
      <c r="M28" s="27">
        <f t="shared" si="1"/>
        <v>1.6732291683741747</v>
      </c>
      <c r="N28" s="27">
        <f t="shared" si="1"/>
        <v>1.4119120220433501</v>
      </c>
      <c r="O28" s="27">
        <f t="shared" si="1"/>
        <v>1.2806740957589466</v>
      </c>
      <c r="P28" s="27">
        <f t="shared" si="1"/>
        <v>1.2160482868808804</v>
      </c>
    </row>
    <row r="29" spans="1:16" x14ac:dyDescent="0.35">
      <c r="A29" t="s">
        <v>5</v>
      </c>
      <c r="B29" s="27">
        <f t="shared" ref="B29:P29" si="2">(B6/B$23)*100</f>
        <v>9.0065221944277454</v>
      </c>
      <c r="C29" s="27">
        <f t="shared" si="2"/>
        <v>8.6204403432158809</v>
      </c>
      <c r="D29" s="27">
        <f t="shared" si="2"/>
        <v>9.5805629538791699</v>
      </c>
      <c r="E29" s="27">
        <f t="shared" si="2"/>
        <v>9.4620321092707904</v>
      </c>
      <c r="F29" s="27">
        <f t="shared" si="2"/>
        <v>8.3848281565404292</v>
      </c>
      <c r="G29" s="27">
        <f t="shared" si="2"/>
        <v>8.2663984679608173</v>
      </c>
      <c r="H29" s="27">
        <f t="shared" si="2"/>
        <v>7.1558774322231065</v>
      </c>
      <c r="I29" s="27">
        <f t="shared" si="2"/>
        <v>6.3060078598081963</v>
      </c>
      <c r="J29" s="27">
        <f t="shared" si="2"/>
        <v>5.6572711963808553</v>
      </c>
      <c r="K29" s="27">
        <f t="shared" si="2"/>
        <v>5.1751369858760157</v>
      </c>
      <c r="L29" s="27">
        <f t="shared" si="2"/>
        <v>5.098366177574734</v>
      </c>
      <c r="M29" s="27">
        <f t="shared" si="2"/>
        <v>4.6392675648082484</v>
      </c>
      <c r="N29" s="27">
        <f t="shared" si="2"/>
        <v>5.0545776445465993</v>
      </c>
      <c r="O29" s="27">
        <f t="shared" si="2"/>
        <v>5.0730303516213118</v>
      </c>
      <c r="P29" s="27">
        <f t="shared" si="2"/>
        <v>4.4381324338718269</v>
      </c>
    </row>
    <row r="30" spans="1:16" x14ac:dyDescent="0.35">
      <c r="A30" t="s">
        <v>0</v>
      </c>
      <c r="B30" s="27">
        <f t="shared" ref="B30:P30" si="3">(B7/B$23)*100</f>
        <v>8.2168405691984621</v>
      </c>
      <c r="C30" s="27">
        <f t="shared" si="3"/>
        <v>7.3379412831219568</v>
      </c>
      <c r="D30" s="27">
        <f t="shared" si="3"/>
        <v>8.4308953994136697</v>
      </c>
      <c r="E30" s="27">
        <f t="shared" si="3"/>
        <v>7.1370756481356823</v>
      </c>
      <c r="F30" s="27">
        <f t="shared" si="3"/>
        <v>6.3245560952190667</v>
      </c>
      <c r="G30" s="27">
        <f t="shared" si="3"/>
        <v>7.3295399749252574</v>
      </c>
      <c r="H30" s="27">
        <f t="shared" si="3"/>
        <v>6.3925838394526426</v>
      </c>
      <c r="I30" s="27">
        <f t="shared" si="3"/>
        <v>3.8802968364019765</v>
      </c>
      <c r="J30" s="27">
        <f t="shared" si="3"/>
        <v>3.9223746961573926</v>
      </c>
      <c r="K30" s="27">
        <f t="shared" si="3"/>
        <v>6.555173515442954</v>
      </c>
      <c r="L30" s="27">
        <f t="shared" si="3"/>
        <v>5.5742136874817101</v>
      </c>
      <c r="M30" s="27">
        <f t="shared" si="3"/>
        <v>6.2784754377071623</v>
      </c>
      <c r="N30" s="27">
        <f t="shared" si="3"/>
        <v>6.7394368593954663</v>
      </c>
      <c r="O30" s="27">
        <f t="shared" si="3"/>
        <v>6.7403899776786664</v>
      </c>
      <c r="P30" s="27">
        <f t="shared" si="3"/>
        <v>5.8583348127108117</v>
      </c>
    </row>
    <row r="31" spans="1:16" x14ac:dyDescent="0.35">
      <c r="A31" t="s">
        <v>3</v>
      </c>
      <c r="B31" s="27">
        <f t="shared" ref="B31:P31" si="4">(B8/B$23)*100</f>
        <v>7.4136907391264328</v>
      </c>
      <c r="C31" s="27">
        <f t="shared" si="4"/>
        <v>6.5626578096740245</v>
      </c>
      <c r="D31" s="27">
        <f t="shared" si="4"/>
        <v>5.1287947013099817</v>
      </c>
      <c r="E31" s="27">
        <f t="shared" si="4"/>
        <v>6.0557005499333068</v>
      </c>
      <c r="F31" s="27">
        <f t="shared" si="4"/>
        <v>4.9829835901725978</v>
      </c>
      <c r="G31" s="27">
        <f t="shared" si="4"/>
        <v>5.2464075609991321</v>
      </c>
      <c r="H31" s="27">
        <f t="shared" si="4"/>
        <v>4.7705849548154049</v>
      </c>
      <c r="I31" s="27">
        <f t="shared" si="4"/>
        <v>4.2040052398721306</v>
      </c>
      <c r="J31" s="27">
        <f t="shared" si="4"/>
        <v>4.6389623810323011</v>
      </c>
      <c r="K31" s="27">
        <f t="shared" si="4"/>
        <v>5.2096378991151893</v>
      </c>
      <c r="L31" s="27">
        <f t="shared" si="4"/>
        <v>5.0643770697242356</v>
      </c>
      <c r="M31" s="27">
        <f t="shared" si="4"/>
        <v>4.2681261596235887</v>
      </c>
      <c r="N31" s="27">
        <f t="shared" si="4"/>
        <v>3.5382043511826193</v>
      </c>
      <c r="O31" s="27">
        <f t="shared" si="4"/>
        <v>3.0863890950423367</v>
      </c>
      <c r="P31" s="27">
        <f t="shared" si="4"/>
        <v>2.9587549559145514</v>
      </c>
    </row>
    <row r="32" spans="1:16" x14ac:dyDescent="0.35">
      <c r="A32" t="s">
        <v>6</v>
      </c>
      <c r="B32" s="27">
        <f t="shared" ref="B32:P32" si="5">(B9/B$23)*100</f>
        <v>3.3361608326068946</v>
      </c>
      <c r="C32" s="27">
        <f t="shared" si="5"/>
        <v>3.0032501840881132</v>
      </c>
      <c r="D32" s="27">
        <f t="shared" si="5"/>
        <v>1.5265030306514145</v>
      </c>
      <c r="E32" s="27">
        <f t="shared" si="5"/>
        <v>2.633148364122786</v>
      </c>
      <c r="F32" s="27">
        <f t="shared" si="5"/>
        <v>2.7741802872210908</v>
      </c>
      <c r="G32" s="27">
        <f t="shared" si="5"/>
        <v>2.8932394637862862</v>
      </c>
      <c r="H32" s="27">
        <f t="shared" si="5"/>
        <v>2.6238217251484728</v>
      </c>
      <c r="I32" s="27">
        <f t="shared" si="5"/>
        <v>2.5224031439232788</v>
      </c>
      <c r="J32" s="27">
        <f t="shared" si="5"/>
        <v>2.2629084785523421</v>
      </c>
      <c r="K32" s="27">
        <f t="shared" si="5"/>
        <v>2.0459041550829853</v>
      </c>
      <c r="L32" s="27">
        <f t="shared" si="5"/>
        <v>2.015554095534545</v>
      </c>
      <c r="M32" s="27">
        <f t="shared" si="5"/>
        <v>1.8340571106208607</v>
      </c>
      <c r="N32" s="27">
        <f t="shared" si="5"/>
        <v>1.9982430288107558</v>
      </c>
      <c r="O32" s="27">
        <f t="shared" si="5"/>
        <v>2.0043791249412877</v>
      </c>
      <c r="P32" s="27">
        <f t="shared" si="5"/>
        <v>1.7752529735487306</v>
      </c>
    </row>
    <row r="33" spans="1:16" x14ac:dyDescent="0.35">
      <c r="A33" t="s">
        <v>60</v>
      </c>
      <c r="B33" s="27">
        <f t="shared" ref="B33:P33" si="6">(B10/B$23)*100</f>
        <v>3.0890378079693468</v>
      </c>
      <c r="C33" s="27">
        <f t="shared" si="6"/>
        <v>2.8808955469585973</v>
      </c>
      <c r="D33" s="27">
        <f t="shared" si="6"/>
        <v>2.4653982001315731</v>
      </c>
      <c r="E33" s="27">
        <f t="shared" si="6"/>
        <v>2.5087902278295124</v>
      </c>
      <c r="F33" s="27">
        <f t="shared" si="6"/>
        <v>2.8173022605975842</v>
      </c>
      <c r="G33" s="27">
        <f t="shared" si="6"/>
        <v>2.9207941253461556</v>
      </c>
      <c r="H33" s="27">
        <f t="shared" si="6"/>
        <v>1.6267694695920529</v>
      </c>
      <c r="I33" s="27">
        <f t="shared" si="6"/>
        <v>1.9842904732196458</v>
      </c>
      <c r="J33" s="27">
        <f t="shared" si="6"/>
        <v>1.7462110426162241</v>
      </c>
      <c r="K33" s="27">
        <f t="shared" si="6"/>
        <v>0.91772429216201346</v>
      </c>
      <c r="L33" s="27">
        <f t="shared" si="6"/>
        <v>0.15974880689734169</v>
      </c>
      <c r="M33" s="27">
        <f t="shared" si="6"/>
        <v>1.5773509720348042</v>
      </c>
      <c r="N33" s="27">
        <f t="shared" si="6"/>
        <v>1.1120070818002519</v>
      </c>
      <c r="O33" s="27">
        <f t="shared" si="6"/>
        <v>0</v>
      </c>
      <c r="P33" s="27">
        <f t="shared" si="6"/>
        <v>0</v>
      </c>
    </row>
    <row r="34" spans="1:16" x14ac:dyDescent="0.35">
      <c r="A34" t="s">
        <v>61</v>
      </c>
      <c r="B34" s="27">
        <f t="shared" ref="B34:P34" si="7">(B11/B$23)*100</f>
        <v>2.1774627508375928</v>
      </c>
      <c r="C34" s="27">
        <f t="shared" si="7"/>
        <v>1.6179732288053961</v>
      </c>
      <c r="D34" s="27">
        <f t="shared" si="7"/>
        <v>1.7641009919076178</v>
      </c>
      <c r="E34" s="27">
        <f t="shared" si="7"/>
        <v>1.6277398665691267</v>
      </c>
      <c r="F34" s="27">
        <f t="shared" si="7"/>
        <v>1.4438194952525103</v>
      </c>
      <c r="G34" s="27">
        <f t="shared" si="7"/>
        <v>1.5981703704724248</v>
      </c>
      <c r="H34" s="27">
        <f t="shared" si="7"/>
        <v>1.3357637873483132</v>
      </c>
      <c r="I34" s="27">
        <f t="shared" si="7"/>
        <v>1.2822215981609999</v>
      </c>
      <c r="J34" s="27">
        <f t="shared" si="7"/>
        <v>1.1503118099307739</v>
      </c>
      <c r="K34" s="27">
        <f t="shared" si="7"/>
        <v>1.0522778537947899</v>
      </c>
      <c r="L34" s="27">
        <f t="shared" si="7"/>
        <v>1.0196732355149469</v>
      </c>
      <c r="M34" s="27">
        <f t="shared" si="7"/>
        <v>0.92785351296164975</v>
      </c>
      <c r="N34" s="27">
        <f t="shared" si="7"/>
        <v>0</v>
      </c>
      <c r="O34" s="27">
        <f t="shared" si="7"/>
        <v>2.2833957942804597</v>
      </c>
      <c r="P34" s="27">
        <f t="shared" si="7"/>
        <v>1.8936031717853126</v>
      </c>
    </row>
    <row r="35" spans="1:16" x14ac:dyDescent="0.35">
      <c r="A35" t="s">
        <v>62</v>
      </c>
      <c r="B35" s="27">
        <f t="shared" ref="B35:P35" si="8">(B12/B$23)*100</f>
        <v>2.162326465578543</v>
      </c>
      <c r="C35" s="27">
        <f t="shared" si="8"/>
        <v>1.9465510452422956</v>
      </c>
      <c r="D35" s="27">
        <f t="shared" si="8"/>
        <v>1.9161125907758338</v>
      </c>
      <c r="E35" s="27">
        <f t="shared" si="8"/>
        <v>1.622062647303564</v>
      </c>
      <c r="F35" s="27">
        <f t="shared" si="8"/>
        <v>1.4373991125497878</v>
      </c>
      <c r="G35" s="27">
        <f t="shared" si="8"/>
        <v>1.6532796935921634</v>
      </c>
      <c r="H35" s="27">
        <f t="shared" si="8"/>
        <v>1.4311754864446213</v>
      </c>
      <c r="I35" s="27">
        <f t="shared" si="8"/>
        <v>2.0179225151386229</v>
      </c>
      <c r="J35" s="27">
        <f t="shared" si="8"/>
        <v>1.8103267828418736</v>
      </c>
      <c r="K35" s="27">
        <f t="shared" si="8"/>
        <v>1.6560438354803253</v>
      </c>
      <c r="L35" s="27">
        <f t="shared" si="8"/>
        <v>1.6994553925249116</v>
      </c>
      <c r="M35" s="27">
        <f t="shared" si="8"/>
        <v>1.2371380172821995</v>
      </c>
      <c r="N35" s="27">
        <f t="shared" si="8"/>
        <v>1.6511620305518893</v>
      </c>
      <c r="O35" s="27">
        <f t="shared" si="8"/>
        <v>1.5254566791588562</v>
      </c>
      <c r="P35" s="27">
        <f t="shared" si="8"/>
        <v>1.508965027516421</v>
      </c>
    </row>
    <row r="36" spans="1:16" x14ac:dyDescent="0.35">
      <c r="A36" t="s">
        <v>7</v>
      </c>
      <c r="B36" s="27">
        <f t="shared" ref="B36:P36" si="9">(B13/B$23)*100</f>
        <v>1.9769841971003819</v>
      </c>
      <c r="C36" s="27">
        <f t="shared" si="9"/>
        <v>1.8353195569427359</v>
      </c>
      <c r="D36" s="27">
        <f t="shared" si="9"/>
        <v>1.4370844430818754</v>
      </c>
      <c r="E36" s="27">
        <f t="shared" si="9"/>
        <v>1.7031657796687423</v>
      </c>
      <c r="F36" s="27">
        <f t="shared" si="9"/>
        <v>1.6673829705577539</v>
      </c>
      <c r="G36" s="27">
        <f t="shared" si="9"/>
        <v>1.4989735888568949</v>
      </c>
      <c r="H36" s="27">
        <f t="shared" si="9"/>
        <v>1.3930108068060982</v>
      </c>
      <c r="I36" s="27">
        <f t="shared" si="9"/>
        <v>1.2275695300426623</v>
      </c>
      <c r="J36" s="27">
        <f t="shared" si="9"/>
        <v>0.90516339142093682</v>
      </c>
      <c r="K36" s="27">
        <f t="shared" si="9"/>
        <v>1.0350273971752033</v>
      </c>
      <c r="L36" s="27">
        <f t="shared" si="9"/>
        <v>0.25491830887873673</v>
      </c>
      <c r="M36" s="27">
        <f t="shared" si="9"/>
        <v>0.23196337824041244</v>
      </c>
      <c r="N36" s="27">
        <f t="shared" si="9"/>
        <v>0.25272888222732998</v>
      </c>
      <c r="O36" s="27">
        <f t="shared" si="9"/>
        <v>0.17737868362312281</v>
      </c>
      <c r="P36" s="27">
        <f t="shared" si="9"/>
        <v>0.17160778744304397</v>
      </c>
    </row>
    <row r="37" spans="1:16" x14ac:dyDescent="0.35">
      <c r="A37" t="s">
        <v>1</v>
      </c>
      <c r="B37" s="27">
        <f t="shared" ref="B37:P37" si="10">(B14/B$23)*100</f>
        <v>1.8534226847816082</v>
      </c>
      <c r="C37" s="27">
        <f t="shared" si="10"/>
        <v>2.7807872074889937</v>
      </c>
      <c r="D37" s="27">
        <f t="shared" si="10"/>
        <v>1.9161125907758338</v>
      </c>
      <c r="E37" s="27">
        <f t="shared" si="10"/>
        <v>1.622062647303564</v>
      </c>
      <c r="F37" s="27">
        <f t="shared" si="10"/>
        <v>1.4373991125497878</v>
      </c>
      <c r="G37" s="27">
        <f t="shared" si="10"/>
        <v>1.6532796935921634</v>
      </c>
      <c r="H37" s="27">
        <f t="shared" si="10"/>
        <v>0.57247019457784853</v>
      </c>
      <c r="I37" s="27">
        <f t="shared" si="10"/>
        <v>1.2612015719616394</v>
      </c>
      <c r="J37" s="27">
        <f t="shared" si="10"/>
        <v>1.1314542392761711</v>
      </c>
      <c r="K37" s="27">
        <f t="shared" si="10"/>
        <v>0.93152465745768298</v>
      </c>
      <c r="L37" s="27">
        <f t="shared" si="10"/>
        <v>0.96189175216909983</v>
      </c>
      <c r="M37" s="27">
        <f t="shared" si="10"/>
        <v>1.0515673146898696</v>
      </c>
      <c r="N37" s="27">
        <f t="shared" si="10"/>
        <v>1.1457042660972292</v>
      </c>
      <c r="O37" s="27">
        <f t="shared" si="10"/>
        <v>0.88689341811561406</v>
      </c>
      <c r="P37" s="27">
        <f t="shared" si="10"/>
        <v>0.88762648677436529</v>
      </c>
    </row>
    <row r="38" spans="1:16" x14ac:dyDescent="0.35">
      <c r="A38" t="s">
        <v>67</v>
      </c>
      <c r="B38" s="27">
        <f t="shared" ref="B38:P38" si="11">(B15/B$23)*100</f>
        <v>0.71665677144888851</v>
      </c>
      <c r="C38" s="27">
        <f t="shared" si="11"/>
        <v>0.68963522745727046</v>
      </c>
      <c r="D38" s="27">
        <f t="shared" si="11"/>
        <v>0.70257461661780574</v>
      </c>
      <c r="E38" s="27">
        <f t="shared" si="11"/>
        <v>0.94079633543606733</v>
      </c>
      <c r="F38" s="27">
        <f t="shared" si="11"/>
        <v>0.74112298243067065</v>
      </c>
      <c r="G38" s="27">
        <f t="shared" si="11"/>
        <v>0.87480539520273337</v>
      </c>
      <c r="H38" s="27">
        <f t="shared" si="11"/>
        <v>0.79702162840100976</v>
      </c>
      <c r="I38" s="27">
        <f t="shared" si="11"/>
        <v>0.7728222832456938</v>
      </c>
      <c r="J38" s="27">
        <f t="shared" si="11"/>
        <v>0.70587658474309389</v>
      </c>
      <c r="K38" s="27">
        <f t="shared" si="11"/>
        <v>0.97078669672386231</v>
      </c>
      <c r="L38" s="27">
        <f t="shared" si="11"/>
        <v>1.0357500835282325</v>
      </c>
      <c r="M38" s="27">
        <f t="shared" si="11"/>
        <v>0.97300905059244991</v>
      </c>
      <c r="N38" s="27">
        <f t="shared" si="11"/>
        <v>1.0753108481008435</v>
      </c>
      <c r="O38" s="27">
        <f t="shared" si="11"/>
        <v>0.88689341811561406</v>
      </c>
      <c r="P38" s="27">
        <f t="shared" si="11"/>
        <v>1.0355642345700931</v>
      </c>
    </row>
    <row r="39" spans="1:16" x14ac:dyDescent="0.35">
      <c r="A39" t="s">
        <v>63</v>
      </c>
      <c r="B39" s="27">
        <f t="shared" ref="B39:P39" si="12">(B16/B$23)*100</f>
        <v>0</v>
      </c>
      <c r="C39" s="27">
        <f t="shared" si="12"/>
        <v>0</v>
      </c>
      <c r="D39" s="27">
        <f t="shared" si="12"/>
        <v>0</v>
      </c>
      <c r="E39" s="27">
        <f t="shared" si="12"/>
        <v>0</v>
      </c>
      <c r="F39" s="27">
        <f t="shared" si="12"/>
        <v>0</v>
      </c>
      <c r="G39" s="27">
        <f t="shared" si="12"/>
        <v>9.3685849303555932E-2</v>
      </c>
      <c r="H39" s="27">
        <f t="shared" si="12"/>
        <v>0.28623509728892427</v>
      </c>
      <c r="I39" s="27">
        <f t="shared" si="12"/>
        <v>0.21020026199360656</v>
      </c>
      <c r="J39" s="27">
        <f t="shared" si="12"/>
        <v>0.18857570654602851</v>
      </c>
      <c r="K39" s="27">
        <f t="shared" si="12"/>
        <v>0.10350273971752033</v>
      </c>
      <c r="L39" s="27">
        <f t="shared" si="12"/>
        <v>0.1019673235514947</v>
      </c>
      <c r="M39" s="27">
        <f t="shared" si="12"/>
        <v>0</v>
      </c>
      <c r="N39" s="27">
        <f t="shared" si="12"/>
        <v>0</v>
      </c>
      <c r="O39" s="27">
        <f t="shared" si="12"/>
        <v>0</v>
      </c>
      <c r="P39" s="27">
        <f t="shared" si="12"/>
        <v>0</v>
      </c>
    </row>
    <row r="40" spans="1:16" x14ac:dyDescent="0.35">
      <c r="A40" t="s">
        <v>4</v>
      </c>
      <c r="B40" s="27">
        <f t="shared" ref="B40:P40" si="13">(B17/B$23)*100</f>
        <v>0</v>
      </c>
      <c r="C40" s="27">
        <f t="shared" si="13"/>
        <v>0</v>
      </c>
      <c r="D40" s="27">
        <f t="shared" si="13"/>
        <v>0</v>
      </c>
      <c r="E40" s="27">
        <f t="shared" si="13"/>
        <v>0</v>
      </c>
      <c r="F40" s="27">
        <f t="shared" si="13"/>
        <v>0</v>
      </c>
      <c r="G40" s="27">
        <f t="shared" si="13"/>
        <v>0</v>
      </c>
      <c r="H40" s="27">
        <f t="shared" si="13"/>
        <v>0</v>
      </c>
      <c r="I40" s="27">
        <f t="shared" si="13"/>
        <v>0</v>
      </c>
      <c r="J40" s="27">
        <f t="shared" si="13"/>
        <v>0</v>
      </c>
      <c r="K40" s="27">
        <f t="shared" si="13"/>
        <v>0</v>
      </c>
      <c r="L40" s="27">
        <f t="shared" si="13"/>
        <v>0.2433620122095673</v>
      </c>
      <c r="M40" s="27">
        <f t="shared" si="13"/>
        <v>0.2176125772399389</v>
      </c>
      <c r="N40" s="27">
        <f t="shared" si="13"/>
        <v>0.95686524529696826</v>
      </c>
      <c r="O40" s="27">
        <f t="shared" si="13"/>
        <v>0.98987948182719909</v>
      </c>
      <c r="P40" s="27">
        <f t="shared" si="13"/>
        <v>0.82845138765607429</v>
      </c>
    </row>
    <row r="41" spans="1:16" x14ac:dyDescent="0.35">
      <c r="A41" t="s">
        <v>64</v>
      </c>
      <c r="B41" s="27">
        <f t="shared" ref="B41:P41" si="14">(B18/B$23)*100</f>
        <v>0</v>
      </c>
      <c r="C41" s="27">
        <f t="shared" si="14"/>
        <v>0</v>
      </c>
      <c r="D41" s="27">
        <f t="shared" si="14"/>
        <v>0</v>
      </c>
      <c r="E41" s="27">
        <f t="shared" si="14"/>
        <v>8.1103132365178202E-2</v>
      </c>
      <c r="F41" s="27">
        <f t="shared" si="14"/>
        <v>0.3833064300132768</v>
      </c>
      <c r="G41" s="27">
        <f t="shared" si="14"/>
        <v>0.27554661559869387</v>
      </c>
      <c r="H41" s="27">
        <f t="shared" si="14"/>
        <v>0.23852924774077022</v>
      </c>
      <c r="I41" s="27">
        <f t="shared" si="14"/>
        <v>4.1955972293923866E-2</v>
      </c>
      <c r="J41" s="27">
        <f t="shared" si="14"/>
        <v>3.2661312373772136E-2</v>
      </c>
      <c r="K41" s="27">
        <f t="shared" si="14"/>
        <v>0</v>
      </c>
      <c r="L41" s="27">
        <f t="shared" si="14"/>
        <v>0</v>
      </c>
      <c r="M41" s="27">
        <f t="shared" si="14"/>
        <v>0.43299830604876982</v>
      </c>
      <c r="N41" s="27">
        <f t="shared" si="14"/>
        <v>0.43806339586070525</v>
      </c>
      <c r="O41" s="27">
        <f t="shared" si="14"/>
        <v>0.17737868362312281</v>
      </c>
      <c r="P41" s="27">
        <f t="shared" si="14"/>
        <v>0.14793774779572755</v>
      </c>
    </row>
    <row r="42" spans="1:16" x14ac:dyDescent="0.35">
      <c r="A42" t="s">
        <v>65</v>
      </c>
      <c r="B42" s="27">
        <f t="shared" ref="B42:P42" si="15">(B19/B$23)*100</f>
        <v>0</v>
      </c>
      <c r="C42" s="27">
        <f t="shared" si="15"/>
        <v>0.16795954733233523</v>
      </c>
      <c r="D42" s="27">
        <f t="shared" si="15"/>
        <v>0.46944758474007936</v>
      </c>
      <c r="E42" s="27">
        <f t="shared" si="15"/>
        <v>0.42130373825964573</v>
      </c>
      <c r="F42" s="27">
        <f t="shared" si="15"/>
        <v>0.14378782455873046</v>
      </c>
      <c r="G42" s="27">
        <f t="shared" si="15"/>
        <v>0.84322775305512321</v>
      </c>
      <c r="H42" s="27">
        <f t="shared" si="15"/>
        <v>0.59498735556457727</v>
      </c>
      <c r="I42" s="27">
        <f t="shared" si="15"/>
        <v>0.3995066179450486</v>
      </c>
      <c r="J42" s="27">
        <f t="shared" si="15"/>
        <v>0.21395799664712395</v>
      </c>
      <c r="K42" s="27">
        <f t="shared" si="15"/>
        <v>0.23584824290298964</v>
      </c>
      <c r="L42" s="27">
        <f t="shared" si="15"/>
        <v>6.4103457406039663E-2</v>
      </c>
      <c r="M42" s="27">
        <f t="shared" si="15"/>
        <v>0.27442814068362392</v>
      </c>
      <c r="N42" s="27">
        <f t="shared" si="15"/>
        <v>0.15500704776609572</v>
      </c>
      <c r="O42" s="27">
        <f t="shared" si="15"/>
        <v>3.4056707255639578E-2</v>
      </c>
      <c r="P42" s="27">
        <f t="shared" si="15"/>
        <v>3.2546304515060062E-2</v>
      </c>
    </row>
    <row r="43" spans="1:16" x14ac:dyDescent="0.35">
      <c r="A43" t="s">
        <v>66</v>
      </c>
      <c r="B43" s="27">
        <f t="shared" ref="B43:P43" si="16">(B20/B$23)*100</f>
        <v>0</v>
      </c>
      <c r="C43" s="27">
        <f t="shared" si="16"/>
        <v>0</v>
      </c>
      <c r="D43" s="27">
        <f t="shared" si="16"/>
        <v>0</v>
      </c>
      <c r="E43" s="27">
        <f t="shared" si="16"/>
        <v>0</v>
      </c>
      <c r="F43" s="27">
        <f t="shared" si="16"/>
        <v>0</v>
      </c>
      <c r="G43" s="27">
        <f t="shared" si="16"/>
        <v>0</v>
      </c>
      <c r="H43" s="27">
        <f t="shared" si="16"/>
        <v>0</v>
      </c>
      <c r="I43" s="27">
        <f t="shared" si="16"/>
        <v>0</v>
      </c>
      <c r="J43" s="27">
        <f t="shared" si="16"/>
        <v>0</v>
      </c>
      <c r="K43" s="27">
        <f t="shared" si="16"/>
        <v>0</v>
      </c>
      <c r="L43" s="27">
        <f t="shared" si="16"/>
        <v>0</v>
      </c>
      <c r="M43" s="27">
        <f t="shared" si="16"/>
        <v>0</v>
      </c>
      <c r="N43" s="27">
        <f t="shared" si="16"/>
        <v>0</v>
      </c>
      <c r="O43" s="27">
        <f t="shared" si="16"/>
        <v>0</v>
      </c>
      <c r="P43" s="27">
        <f t="shared" si="16"/>
        <v>2.3670039647316409E-2</v>
      </c>
    </row>
    <row r="44" spans="1:16" x14ac:dyDescent="0.35">
      <c r="A44" t="s">
        <v>50</v>
      </c>
      <c r="B44" s="27">
        <f t="shared" ref="B44:P44" si="17">(B21/B$23)*100</f>
        <v>0</v>
      </c>
      <c r="C44" s="27">
        <f t="shared" si="17"/>
        <v>0</v>
      </c>
      <c r="D44" s="27">
        <f t="shared" si="17"/>
        <v>0</v>
      </c>
      <c r="E44" s="27">
        <f t="shared" si="17"/>
        <v>1.2165469854776731</v>
      </c>
      <c r="F44" s="27">
        <f t="shared" si="17"/>
        <v>0.95826607503319194</v>
      </c>
      <c r="G44" s="27">
        <f t="shared" si="17"/>
        <v>0</v>
      </c>
      <c r="H44" s="27">
        <f t="shared" si="17"/>
        <v>0</v>
      </c>
      <c r="I44" s="27">
        <f t="shared" si="17"/>
        <v>0</v>
      </c>
      <c r="J44" s="27">
        <f t="shared" si="17"/>
        <v>0</v>
      </c>
      <c r="K44" s="27">
        <f t="shared" si="17"/>
        <v>0</v>
      </c>
      <c r="L44" s="27">
        <f t="shared" si="17"/>
        <v>0</v>
      </c>
      <c r="M44" s="27">
        <f t="shared" si="17"/>
        <v>0</v>
      </c>
      <c r="N44" s="27">
        <f t="shared" si="17"/>
        <v>0</v>
      </c>
      <c r="O44" s="27">
        <f t="shared" si="17"/>
        <v>0</v>
      </c>
      <c r="P44" s="27">
        <f t="shared" si="17"/>
        <v>0</v>
      </c>
    </row>
    <row r="46" spans="1:16" x14ac:dyDescent="0.35">
      <c r="A46" t="s">
        <v>58</v>
      </c>
      <c r="B46">
        <f>SUM(B27:B44)</f>
        <v>99.999999999999986</v>
      </c>
      <c r="C46">
        <f t="shared" ref="C46:P46" si="18">SUM(C27:C44)</f>
        <v>100.00000000000003</v>
      </c>
      <c r="D46">
        <f t="shared" si="18"/>
        <v>100.00000000000001</v>
      </c>
      <c r="E46">
        <f t="shared" si="18"/>
        <v>99.999999999999986</v>
      </c>
      <c r="F46">
        <f t="shared" si="18"/>
        <v>99.999999999999972</v>
      </c>
      <c r="G46">
        <f t="shared" si="18"/>
        <v>100.00000000000001</v>
      </c>
      <c r="H46">
        <f t="shared" si="18"/>
        <v>100</v>
      </c>
      <c r="I46">
        <f t="shared" si="18"/>
        <v>99.999999999999986</v>
      </c>
      <c r="J46">
        <f t="shared" si="18"/>
        <v>100.00000000000001</v>
      </c>
      <c r="K46">
        <f t="shared" si="18"/>
        <v>100.00000000000003</v>
      </c>
      <c r="L46">
        <f t="shared" si="18"/>
        <v>99.999999999999986</v>
      </c>
      <c r="M46">
        <f t="shared" si="18"/>
        <v>100.00000000000001</v>
      </c>
      <c r="N46">
        <f t="shared" si="18"/>
        <v>100</v>
      </c>
      <c r="O46">
        <f t="shared" si="18"/>
        <v>99.999999999999986</v>
      </c>
      <c r="P46">
        <f t="shared" si="18"/>
        <v>100.00000000000001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CountrywiseSiMetalProduction</vt:lpstr>
      <vt:lpstr>marketshare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Mirletz, Heather</dc:creator>
  <cp:lastModifiedBy>Mirletz, Heather</cp:lastModifiedBy>
  <dcterms:created xsi:type="dcterms:W3CDTF">2023-04-15T17:28:52Z</dcterms:created>
  <dcterms:modified xsi:type="dcterms:W3CDTF">2023-04-15T20:52:11Z</dcterms:modified>
</cp:coreProperties>
</file>